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8195" windowHeight="12345" firstSheet="5" activeTab="12"/>
  </bookViews>
  <sheets>
    <sheet name="Лист1" sheetId="1" r:id="rId1"/>
    <sheet name="Artilery" sheetId="3" r:id="rId2"/>
    <sheet name="Gren" sheetId="2" r:id="rId3"/>
    <sheet name="Vehicle Mounted Heavy Weapons" sheetId="4" r:id="rId4"/>
    <sheet name="Artillery" sheetId="5" r:id="rId5"/>
    <sheet name="Hand Grenades" sheetId="6" r:id="rId6"/>
    <sheet name="Gunner " sheetId="7" r:id="rId7"/>
    <sheet name="Ammunition " sheetId="9" r:id="rId8"/>
    <sheet name="Liquid Projector (" sheetId="10" r:id="rId9"/>
    <sheet name="Лист9" sheetId="11" r:id="rId10"/>
    <sheet name="Лист10" sheetId="12" r:id="rId11"/>
    <sheet name="Лист11" sheetId="13" r:id="rId12"/>
    <sheet name="Лист2" sheetId="14" r:id="rId13"/>
  </sheets>
  <definedNames>
    <definedName name="_xlnm._FilterDatabase" localSheetId="1" hidden="1">Artilery!$A$1:$Z$1</definedName>
    <definedName name="_xlnm._FilterDatabase" localSheetId="0" hidden="1">Лист1!$A$1:$AA$2590</definedName>
    <definedName name="_xlnm._FilterDatabase" localSheetId="9" hidden="1">Лист9!$A$3:$AE$3</definedName>
  </definedNames>
  <calcPr calcId="145621"/>
</workbook>
</file>

<file path=xl/calcChain.xml><?xml version="1.0" encoding="utf-8"?>
<calcChain xmlns="http://schemas.openxmlformats.org/spreadsheetml/2006/main">
  <c r="H3" i="14" l="1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2" i="14"/>
  <c r="I188" i="14" l="1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AG5" i="11" l="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S4" i="11"/>
  <c r="AU4" i="11"/>
  <c r="AT4" i="11"/>
  <c r="AR4" i="11"/>
  <c r="AQ4" i="11"/>
  <c r="AO4" i="11"/>
  <c r="AP4" i="11"/>
  <c r="AM4" i="11"/>
  <c r="AN4" i="11"/>
  <c r="AL4" i="11"/>
  <c r="AK4" i="11"/>
  <c r="AH4" i="11"/>
  <c r="AJ4" i="11"/>
  <c r="AI4" i="11"/>
  <c r="AG4" i="11"/>
</calcChain>
</file>

<file path=xl/sharedStrings.xml><?xml version="1.0" encoding="utf-8"?>
<sst xmlns="http://schemas.openxmlformats.org/spreadsheetml/2006/main" count="39130" uniqueCount="7142">
  <si>
    <t>4d</t>
  </si>
  <si>
    <t>Heavy Weapons</t>
  </si>
  <si>
    <t>TL</t>
  </si>
  <si>
    <t>Weapon</t>
  </si>
  <si>
    <t>Damage</t>
  </si>
  <si>
    <t>Type</t>
  </si>
  <si>
    <t>Acc</t>
  </si>
  <si>
    <t>Range</t>
  </si>
  <si>
    <t>Weight</t>
  </si>
  <si>
    <t>RoF</t>
  </si>
  <si>
    <t>Shots</t>
  </si>
  <si>
    <t>ST</t>
  </si>
  <si>
    <t>Bulk</t>
  </si>
  <si>
    <t>Rcl</t>
  </si>
  <si>
    <t>Cost</t>
  </si>
  <si>
    <t>4.7 mm Caseless</t>
  </si>
  <si>
    <t>Minigun Vindicator</t>
  </si>
  <si>
    <t>5d+1</t>
  </si>
  <si>
    <t>pi</t>
  </si>
  <si>
    <t>30/15a</t>
  </si>
  <si>
    <t>100 !</t>
  </si>
  <si>
    <t>1000 (5)</t>
  </si>
  <si>
    <t>M2 4 9 Squad AutoWeapon</t>
  </si>
  <si>
    <t>12 !</t>
  </si>
  <si>
    <t>200 (5)</t>
  </si>
  <si>
    <t>5.56 mm</t>
  </si>
  <si>
    <t>SA80 Light Support Weapon</t>
  </si>
  <si>
    <t>30 (3)</t>
  </si>
  <si>
    <t>Minigun Rockwell CZ4000</t>
  </si>
  <si>
    <t>5d</t>
  </si>
  <si>
    <t>30/25a</t>
  </si>
  <si>
    <t>M60</t>
  </si>
  <si>
    <t>7d</t>
  </si>
  <si>
    <t>9!</t>
  </si>
  <si>
    <t>100 (5)</t>
  </si>
  <si>
    <t>7.62 mm</t>
  </si>
  <si>
    <t>FN MAG</t>
  </si>
  <si>
    <t>15 !</t>
  </si>
  <si>
    <t>Gatling M134</t>
  </si>
  <si>
    <t>38/50a</t>
  </si>
  <si>
    <t>13d+1</t>
  </si>
  <si>
    <t>pi+</t>
  </si>
  <si>
    <t>8 !</t>
  </si>
  <si>
    <t>40 mm</t>
  </si>
  <si>
    <t>M7 9 Grenade launcher</t>
  </si>
  <si>
    <t>4d ex [2d]</t>
  </si>
  <si>
    <t>cr</t>
  </si>
  <si>
    <t>5.5/0.5</t>
  </si>
  <si>
    <t>1 (3)</t>
  </si>
  <si>
    <t>72 mm</t>
  </si>
  <si>
    <t>Rockwell L72  Rocket Launcher</t>
  </si>
  <si>
    <t>6dx3 ex</t>
  </si>
  <si>
    <t>1 (4)</t>
  </si>
  <si>
    <t>10t</t>
  </si>
  <si>
    <t>84 mm</t>
  </si>
  <si>
    <t>M13 6 AT4 LAW</t>
  </si>
  <si>
    <t>6dx6(10) ex</t>
  </si>
  <si>
    <t>3+2</t>
  </si>
  <si>
    <t>1 (-)</t>
  </si>
  <si>
    <t>Flamer Pack</t>
  </si>
  <si>
    <t>Flambe 450 Flamethrower</t>
  </si>
  <si>
    <t>3d</t>
  </si>
  <si>
    <t>burn</t>
  </si>
  <si>
    <t>-</t>
  </si>
  <si>
    <t>70/20</t>
  </si>
  <si>
    <t>jet</t>
  </si>
  <si>
    <t>Energy Weapons</t>
  </si>
  <si>
    <t>Spasm Gun</t>
  </si>
  <si>
    <t>1d-3 HT-4 (2)</t>
  </si>
  <si>
    <t>2.2/0.5</t>
  </si>
  <si>
    <t>20 (3)</t>
  </si>
  <si>
    <t>Small Energy Cell</t>
  </si>
  <si>
    <t>Wattz 1600 Laser Pistol</t>
  </si>
  <si>
    <t>3d(2)</t>
  </si>
  <si>
    <t>3/0.5</t>
  </si>
  <si>
    <t>12 (3)</t>
  </si>
  <si>
    <t>Glock 86 Plasma Pistol</t>
  </si>
  <si>
    <t>3d(5)</t>
  </si>
  <si>
    <t>4/0.5</t>
  </si>
  <si>
    <t>8 (3)</t>
  </si>
  <si>
    <t>Alien Blaster</t>
  </si>
  <si>
    <t>6d(3)</t>
  </si>
  <si>
    <t>1.5/0.5</t>
  </si>
  <si>
    <t>10 (3)</t>
  </si>
  <si>
    <t>YK32 Pulse Pistol</t>
  </si>
  <si>
    <t>4d(10)</t>
  </si>
  <si>
    <t>15 (3)</t>
  </si>
  <si>
    <t>H&amp;K 31415 Laser Carbine</t>
  </si>
  <si>
    <t>5d (2)</t>
  </si>
  <si>
    <t>6+1</t>
  </si>
  <si>
    <t>Wattz 3120b Laser Rifle</t>
  </si>
  <si>
    <t>6d(2)</t>
  </si>
  <si>
    <t>8 + 3</t>
  </si>
  <si>
    <t>Micro Fusion Cell</t>
  </si>
  <si>
    <t>Winchester P94 Plasma Rifle</t>
  </si>
  <si>
    <t>6d(5)</t>
  </si>
  <si>
    <t>Turbo Plasma Rifle</t>
  </si>
  <si>
    <t>8d(5)</t>
  </si>
  <si>
    <t>YK42b Pulse Rifle</t>
  </si>
  <si>
    <t>8d(10)</t>
  </si>
  <si>
    <t>Micro Fusion Pack</t>
  </si>
  <si>
    <t>Gatling Laser</t>
  </si>
  <si>
    <t>50/30</t>
  </si>
  <si>
    <t>50 !</t>
  </si>
  <si>
    <t>Plasmathrower</t>
  </si>
  <si>
    <t>8</t>
  </si>
  <si>
    <t>2</t>
  </si>
  <si>
    <t>400</t>
  </si>
  <si>
    <t>3000</t>
  </si>
  <si>
    <t>-7</t>
  </si>
  <si>
    <t>7000</t>
  </si>
  <si>
    <t>7</t>
  </si>
  <si>
    <t>5</t>
  </si>
  <si>
    <t>800</t>
  </si>
  <si>
    <t>3500</t>
  </si>
  <si>
    <t>15/7</t>
  </si>
  <si>
    <t>-6</t>
  </si>
  <si>
    <t>15/1</t>
  </si>
  <si>
    <t>-5</t>
  </si>
  <si>
    <t>6000</t>
  </si>
  <si>
    <t>6</t>
  </si>
  <si>
    <t>1000</t>
  </si>
  <si>
    <t>4200</t>
  </si>
  <si>
    <t>20/6</t>
  </si>
  <si>
    <t>3</t>
  </si>
  <si>
    <t>26/6</t>
  </si>
  <si>
    <t>-8</t>
  </si>
  <si>
    <t>8000</t>
  </si>
  <si>
    <t>1800</t>
  </si>
  <si>
    <t>7400</t>
  </si>
  <si>
    <t>10000</t>
  </si>
  <si>
    <t>150</t>
  </si>
  <si>
    <t>440</t>
  </si>
  <si>
    <t>1</t>
  </si>
  <si>
    <t>11</t>
  </si>
  <si>
    <t>-3</t>
  </si>
  <si>
    <t>300</t>
  </si>
  <si>
    <t>15/3</t>
  </si>
  <si>
    <t>2500</t>
  </si>
  <si>
    <t>330</t>
  </si>
  <si>
    <t>2300</t>
  </si>
  <si>
    <t>15</t>
  </si>
  <si>
    <t>50</t>
  </si>
  <si>
    <t>10</t>
  </si>
  <si>
    <t>2000</t>
  </si>
  <si>
    <t>9</t>
  </si>
  <si>
    <t>40</t>
  </si>
  <si>
    <t>80</t>
  </si>
  <si>
    <t>-2</t>
  </si>
  <si>
    <t>2200</t>
  </si>
  <si>
    <t>4</t>
  </si>
  <si>
    <t>250</t>
  </si>
  <si>
    <t>750</t>
  </si>
  <si>
    <t>1400</t>
  </si>
  <si>
    <t>900</t>
  </si>
  <si>
    <t>2800</t>
  </si>
  <si>
    <t>100</t>
  </si>
  <si>
    <t>200</t>
  </si>
  <si>
    <t>15000</t>
  </si>
  <si>
    <t>75</t>
  </si>
  <si>
    <t>12500</t>
  </si>
  <si>
    <t>700</t>
  </si>
  <si>
    <t>2100</t>
  </si>
  <si>
    <t>8/2.5</t>
  </si>
  <si>
    <t>91</t>
  </si>
  <si>
    <t>1100</t>
  </si>
  <si>
    <t>3300</t>
  </si>
  <si>
    <t>15/2.5</t>
  </si>
  <si>
    <t>5000</t>
  </si>
  <si>
    <t>600</t>
  </si>
  <si>
    <t>17/2.5</t>
  </si>
  <si>
    <t>18000</t>
  </si>
  <si>
    <t>500</t>
  </si>
  <si>
    <t>7500</t>
  </si>
  <si>
    <t>30</t>
  </si>
  <si>
    <t>.45 ACP Pistol</t>
  </si>
  <si>
    <t>Colt M1911A1</t>
  </si>
  <si>
    <t>2d</t>
  </si>
  <si>
    <t>175</t>
  </si>
  <si>
    <t>1700</t>
  </si>
  <si>
    <t>2/0.6</t>
  </si>
  <si>
    <t>7+1(3)</t>
  </si>
  <si>
    <t>350</t>
  </si>
  <si>
    <t>S&amp;W M450 6</t>
  </si>
  <si>
    <t>1.7/0.6</t>
  </si>
  <si>
    <t>8+1(3)</t>
  </si>
  <si>
    <t>H&amp;K USP Tactical</t>
  </si>
  <si>
    <t>1.5/0.8</t>
  </si>
  <si>
    <t>12 + 1 (3)</t>
  </si>
  <si>
    <t>Ruger P90</t>
  </si>
  <si>
    <t>9mm Pistol</t>
  </si>
  <si>
    <t>Glock 17</t>
  </si>
  <si>
    <t>2d+2</t>
  </si>
  <si>
    <t>1850</t>
  </si>
  <si>
    <t>1.2/0.8</t>
  </si>
  <si>
    <t>17+1(3)</t>
  </si>
  <si>
    <t>Sig Sauer P220</t>
  </si>
  <si>
    <t>1.5/0.4</t>
  </si>
  <si>
    <t>2/0.5</t>
  </si>
  <si>
    <t>Beretta M1951 / M 81</t>
  </si>
  <si>
    <t>Walter PPK</t>
  </si>
  <si>
    <t>1/0.4</t>
  </si>
  <si>
    <t>-1</t>
  </si>
  <si>
    <t>.30 Pistol</t>
  </si>
  <si>
    <t>Mauser C96</t>
  </si>
  <si>
    <t>120</t>
  </si>
  <si>
    <t>1200</t>
  </si>
  <si>
    <t>2.5/0.8</t>
  </si>
  <si>
    <t>20 + 1 (3)</t>
  </si>
  <si>
    <t>.40 / 10mm Pistol</t>
  </si>
  <si>
    <t>1900</t>
  </si>
  <si>
    <t>Colt 6520</t>
  </si>
  <si>
    <t>3/0.6</t>
  </si>
  <si>
    <t>12+1(3)</t>
  </si>
  <si>
    <t>H&amp;K P7M10</t>
  </si>
  <si>
    <t>2.5/0.5</t>
  </si>
  <si>
    <t>10+1(3)</t>
  </si>
  <si>
    <t>450</t>
  </si>
  <si>
    <t>3d+1</t>
  </si>
  <si>
    <t>pi-</t>
  </si>
  <si>
    <t>1500</t>
  </si>
  <si>
    <t>1.2/0.3</t>
  </si>
  <si>
    <t>1300</t>
  </si>
  <si>
    <t>.357M Pistol</t>
  </si>
  <si>
    <t>IMI Desert Eagle</t>
  </si>
  <si>
    <t>3d-1</t>
  </si>
  <si>
    <t>185</t>
  </si>
  <si>
    <t>3.5/0.6</t>
  </si>
  <si>
    <t>9+1(3)</t>
  </si>
  <si>
    <t>.44M Pistol</t>
  </si>
  <si>
    <t>12</t>
  </si>
  <si>
    <t>.50 AE Pistol</t>
  </si>
  <si>
    <t>180</t>
  </si>
  <si>
    <t>3d+2</t>
  </si>
  <si>
    <t>220</t>
  </si>
  <si>
    <t>2400</t>
  </si>
  <si>
    <t>3.5/0.7</t>
  </si>
  <si>
    <t>IMI Desert Eagle, 10" barrel</t>
  </si>
  <si>
    <t>4.5/0.7</t>
  </si>
  <si>
    <t>8 + 1 (3)</t>
  </si>
  <si>
    <t>-4</t>
  </si>
  <si>
    <t>1600</t>
  </si>
  <si>
    <t>.223 &amp; 5.56 mm Pistol</t>
  </si>
  <si>
    <t>Pistolet .223</t>
  </si>
  <si>
    <t>4d+1</t>
  </si>
  <si>
    <t>5+1(3)</t>
  </si>
  <si>
    <t>13</t>
  </si>
  <si>
    <t>Bushmaster Carbon 15</t>
  </si>
  <si>
    <t>.50 BMG Pistol</t>
  </si>
  <si>
    <t>Maadi-Griffin Pistol</t>
  </si>
  <si>
    <t>8d-1</t>
  </si>
  <si>
    <t>15/0.3</t>
  </si>
  <si>
    <t>1/4</t>
  </si>
  <si>
    <t>1 (3i)</t>
  </si>
  <si>
    <t>14</t>
  </si>
  <si>
    <t>.22 LR Revolver</t>
  </si>
  <si>
    <t>Taurus Model 941</t>
  </si>
  <si>
    <t>1d+1</t>
  </si>
  <si>
    <t>1.5/0.25</t>
  </si>
  <si>
    <t>8 (3i)</t>
  </si>
  <si>
    <t>2d-1</t>
  </si>
  <si>
    <t>6(3i)</t>
  </si>
  <si>
    <t>2.5/0.3</t>
  </si>
  <si>
    <t>.38 Revolver</t>
  </si>
  <si>
    <t>Colt Detective Special</t>
  </si>
  <si>
    <t>1d+2</t>
  </si>
  <si>
    <t>1.5/0.2</t>
  </si>
  <si>
    <t>S&amp;W Chiefs Special</t>
  </si>
  <si>
    <t>5 (3i)</t>
  </si>
  <si>
    <t>Ruger GP 100</t>
  </si>
  <si>
    <t>2/0.2</t>
  </si>
  <si>
    <t>.357M Revolver</t>
  </si>
  <si>
    <t>Colt Python / King Cobra</t>
  </si>
  <si>
    <t>2.5/0.2</t>
  </si>
  <si>
    <t>MP412 REX</t>
  </si>
  <si>
    <t>Manhurin MR-7 3</t>
  </si>
  <si>
    <t>.44M Revolver</t>
  </si>
  <si>
    <t>3/0.3</t>
  </si>
  <si>
    <t>S&amp;W model 2 9</t>
  </si>
  <si>
    <t>.454 Casull</t>
  </si>
  <si>
    <t>Ruger Super Redhawk</t>
  </si>
  <si>
    <t>3/0.4</t>
  </si>
  <si>
    <t>2 mm GN</t>
  </si>
  <si>
    <t>PPK12 Gauss Pistol</t>
  </si>
  <si>
    <t>4d(5)</t>
  </si>
  <si>
    <t>2900</t>
  </si>
  <si>
    <t>Needle</t>
  </si>
  <si>
    <t>Needle Pistol</t>
  </si>
  <si>
    <t>1d(0.2)</t>
  </si>
  <si>
    <t>3.5/0.5</t>
  </si>
  <si>
    <t>Dragunov SVD</t>
  </si>
  <si>
    <t>6+3</t>
  </si>
  <si>
    <t>4500</t>
  </si>
  <si>
    <t>8.5/0.9</t>
  </si>
  <si>
    <t>7.62 mm Rifles</t>
  </si>
  <si>
    <t>Walter WA2000</t>
  </si>
  <si>
    <t>14/0.5</t>
  </si>
  <si>
    <t>6+1(3)</t>
  </si>
  <si>
    <t>Steyr Scout</t>
  </si>
  <si>
    <t>6.5/0.9</t>
  </si>
  <si>
    <t>10 + 1 (3)</t>
  </si>
  <si>
    <t>8t</t>
  </si>
  <si>
    <t>HK PSG1</t>
  </si>
  <si>
    <t>14/1.7</t>
  </si>
  <si>
    <t>.338 Magnum</t>
  </si>
  <si>
    <t>9d+1</t>
  </si>
  <si>
    <t>5500</t>
  </si>
  <si>
    <t>17.5/0.8</t>
  </si>
  <si>
    <t>4+1(3)</t>
  </si>
  <si>
    <t>9x39 mm subsonic</t>
  </si>
  <si>
    <t>VSS Silenced Sniper</t>
  </si>
  <si>
    <t>5+2</t>
  </si>
  <si>
    <t>6/1.8</t>
  </si>
  <si>
    <t>9t</t>
  </si>
  <si>
    <t>.50 BMG Rifles</t>
  </si>
  <si>
    <t>30/2</t>
  </si>
  <si>
    <t>Barett M90</t>
  </si>
  <si>
    <t>20/2</t>
  </si>
  <si>
    <t>5 + 1 (3)</t>
  </si>
  <si>
    <t>14.5 mm Russian</t>
  </si>
  <si>
    <t>Mechen NTW 2 0</t>
  </si>
  <si>
    <t>16d</t>
  </si>
  <si>
    <t>58/2</t>
  </si>
  <si>
    <t>3 (3)</t>
  </si>
  <si>
    <t>12000</t>
  </si>
  <si>
    <t>15.2 mm Steyr</t>
  </si>
  <si>
    <t>Steyr AMR</t>
  </si>
  <si>
    <t>17d+2 (2)</t>
  </si>
  <si>
    <t>36/2</t>
  </si>
  <si>
    <t>25000</t>
  </si>
  <si>
    <t>20 mm</t>
  </si>
  <si>
    <t>Mechen NTW 20(20x85mm)</t>
  </si>
  <si>
    <t>15d+2</t>
  </si>
  <si>
    <t>pi++</t>
  </si>
  <si>
    <t>4000</t>
  </si>
  <si>
    <t>52/2</t>
  </si>
  <si>
    <t>RT-20 (20x110mm)</t>
  </si>
  <si>
    <t>18d+2</t>
  </si>
  <si>
    <t>40/2</t>
  </si>
  <si>
    <t>16000</t>
  </si>
  <si>
    <t>.22 LR</t>
  </si>
  <si>
    <t>Sport .22 Rifle</t>
  </si>
  <si>
    <t>5/0.2</t>
  </si>
  <si>
    <t>71</t>
  </si>
  <si>
    <t>.223 / 5.56 mm</t>
  </si>
  <si>
    <t>223 Hunting Rifle</t>
  </si>
  <si>
    <t>6/0.5</t>
  </si>
  <si>
    <t>8.5/0.7</t>
  </si>
  <si>
    <t>.30-06 / 7.62 mm</t>
  </si>
  <si>
    <t>M1 Garand</t>
  </si>
  <si>
    <t>8.5/0.6</t>
  </si>
  <si>
    <t>M1903 Sprinfield</t>
  </si>
  <si>
    <t>8/0.4</t>
  </si>
  <si>
    <t>M72 Gauss Rifle</t>
  </si>
  <si>
    <t>6d+2(5)</t>
  </si>
  <si>
    <t>Pi-</t>
  </si>
  <si>
    <t>7+2</t>
  </si>
  <si>
    <t>4800</t>
  </si>
  <si>
    <t>8.5/0.4</t>
  </si>
  <si>
    <t>7/1</t>
  </si>
  <si>
    <t>Steyr Aug</t>
  </si>
  <si>
    <t>7.5/1</t>
  </si>
  <si>
    <t>30+1(3)</t>
  </si>
  <si>
    <t>4d+2</t>
  </si>
  <si>
    <t>17</t>
  </si>
  <si>
    <t>30 + 1 (3)</t>
  </si>
  <si>
    <t>6/1</t>
  </si>
  <si>
    <t>M16A1</t>
  </si>
  <si>
    <t>H&amp;K XM8</t>
  </si>
  <si>
    <t>4+2</t>
  </si>
  <si>
    <t>4/1</t>
  </si>
  <si>
    <t>5.56 mm &amp; 20mm HE</t>
  </si>
  <si>
    <t>H&amp;K XM-2 9 SABR</t>
  </si>
  <si>
    <t>4d+2 7d ex[3d]</t>
  </si>
  <si>
    <t>pi  cr</t>
  </si>
  <si>
    <t>4+2 4+2</t>
  </si>
  <si>
    <t>400 1000</t>
  </si>
  <si>
    <t>3000 1000</t>
  </si>
  <si>
    <t>11/2.5</t>
  </si>
  <si>
    <t>12 1</t>
  </si>
  <si>
    <t>30+1(3) 6(3i)</t>
  </si>
  <si>
    <t>8.5/2.5</t>
  </si>
  <si>
    <t>AK 103</t>
  </si>
  <si>
    <t>6.5/2.5</t>
  </si>
  <si>
    <t>7.62 NATO (7.62x51 mm)</t>
  </si>
  <si>
    <t>M14</t>
  </si>
  <si>
    <t>10/1.7</t>
  </si>
  <si>
    <t>FN Fal</t>
  </si>
  <si>
    <t>IMI Galil</t>
  </si>
  <si>
    <t>8/2.2</t>
  </si>
  <si>
    <t>25 + 1 (3)</t>
  </si>
  <si>
    <t>9x39 mm</t>
  </si>
  <si>
    <t>OC-14 "Groza"</t>
  </si>
  <si>
    <t>Calico M960</t>
  </si>
  <si>
    <t>160</t>
  </si>
  <si>
    <t>4.5/2.5</t>
  </si>
  <si>
    <t>Scorpio VZ83</t>
  </si>
  <si>
    <t>140</t>
  </si>
  <si>
    <t>2.5/1</t>
  </si>
  <si>
    <t>20</t>
  </si>
  <si>
    <t>SMG 9mm</t>
  </si>
  <si>
    <t>5.5/1.5</t>
  </si>
  <si>
    <t>Mini - Uzi</t>
  </si>
  <si>
    <t>5/1.1</t>
  </si>
  <si>
    <t>25</t>
  </si>
  <si>
    <t>Walter PML</t>
  </si>
  <si>
    <t>6/1.5</t>
  </si>
  <si>
    <t>32</t>
  </si>
  <si>
    <t>8/1.5</t>
  </si>
  <si>
    <t>Thomson "Tommy Gun"</t>
  </si>
  <si>
    <t>2d+1</t>
  </si>
  <si>
    <t>190</t>
  </si>
  <si>
    <t>1750</t>
  </si>
  <si>
    <t>10/2.5</t>
  </si>
  <si>
    <t>SMG .45 ACP</t>
  </si>
  <si>
    <t>M3A1 "Grease Gun"</t>
  </si>
  <si>
    <t>Ingram M10</t>
  </si>
  <si>
    <t>18</t>
  </si>
  <si>
    <t>5/1.5</t>
  </si>
  <si>
    <t>Winchester Sawed-off</t>
  </si>
  <si>
    <t>5/0.3</t>
  </si>
  <si>
    <t>2x9</t>
  </si>
  <si>
    <t>Beretta 470 Silverhawk</t>
  </si>
  <si>
    <t>125</t>
  </si>
  <si>
    <t>6.5/0.3</t>
  </si>
  <si>
    <t>Benelli</t>
  </si>
  <si>
    <t>7/0.8</t>
  </si>
  <si>
    <t>6*</t>
  </si>
  <si>
    <t>Beretta 1201FP Police</t>
  </si>
  <si>
    <t>5.7/0.8</t>
  </si>
  <si>
    <t>Mossberg 590</t>
  </si>
  <si>
    <t>6.5/1.2</t>
  </si>
  <si>
    <t>9 *</t>
  </si>
  <si>
    <t>Saiga</t>
  </si>
  <si>
    <t>7/1.2</t>
  </si>
  <si>
    <t>3x9</t>
  </si>
  <si>
    <t>8 + 1</t>
  </si>
  <si>
    <t>H&amp;K CAWS</t>
  </si>
  <si>
    <t>7.5/1.5</t>
  </si>
  <si>
    <t>10 + 1</t>
  </si>
  <si>
    <t>USAS 12</t>
  </si>
  <si>
    <t>11/3</t>
  </si>
  <si>
    <t>4x9</t>
  </si>
  <si>
    <t>Benelli M4</t>
  </si>
  <si>
    <t>7.5/0.8</t>
  </si>
  <si>
    <t>Jackhammer</t>
  </si>
  <si>
    <t>9/1.5</t>
  </si>
  <si>
    <t>type</t>
  </si>
  <si>
    <t>Cal</t>
  </si>
  <si>
    <t>7.62R</t>
  </si>
  <si>
    <t>7.62 mm S (7.62x39 mm)</t>
  </si>
  <si>
    <t xml:space="preserve"> </t>
  </si>
  <si>
    <t>1/2 Range</t>
  </si>
  <si>
    <t>3+1</t>
  </si>
  <si>
    <t>5+1</t>
  </si>
  <si>
    <t>14 †M</t>
  </si>
  <si>
    <t>12 †B</t>
  </si>
  <si>
    <t>11 †B</t>
  </si>
  <si>
    <t>15 †M</t>
  </si>
  <si>
    <t>13 †B</t>
  </si>
  <si>
    <t>16 †M</t>
  </si>
  <si>
    <t>10†</t>
  </si>
  <si>
    <t>burn*</t>
  </si>
  <si>
    <t>burn aff*</t>
  </si>
  <si>
    <t>9†</t>
  </si>
  <si>
    <t>12†</t>
  </si>
  <si>
    <t>10 †</t>
  </si>
  <si>
    <t>9 †</t>
  </si>
  <si>
    <t>12 †</t>
  </si>
  <si>
    <t>MFC</t>
  </si>
  <si>
    <t>p105</t>
  </si>
  <si>
    <t>5+3</t>
  </si>
  <si>
    <t>7+3</t>
  </si>
  <si>
    <t>8 †</t>
  </si>
  <si>
    <t>15 †B</t>
  </si>
  <si>
    <t>7†</t>
  </si>
  <si>
    <t>7 †</t>
  </si>
  <si>
    <t>11 †</t>
  </si>
  <si>
    <t>2d-1 pi</t>
  </si>
  <si>
    <t>120/1300</t>
  </si>
  <si>
    <t>3/0.25</t>
  </si>
  <si>
    <t>6(10i)</t>
  </si>
  <si>
    <t>$10</t>
  </si>
  <si>
    <t>1d pi</t>
  </si>
  <si>
    <t>1d+2 pi</t>
  </si>
  <si>
    <t>1d+1 pi-</t>
  </si>
  <si>
    <t>$150</t>
  </si>
  <si>
    <t>[6]</t>
  </si>
  <si>
    <t>110/1200</t>
  </si>
  <si>
    <t>4.7/0.15</t>
  </si>
  <si>
    <t>$30</t>
  </si>
  <si>
    <t>2/0.25</t>
  </si>
  <si>
    <t>$8</t>
  </si>
  <si>
    <t>2d+1 pi+</t>
  </si>
  <si>
    <t>100/1100</t>
  </si>
  <si>
    <t>2d-1 pi+</t>
  </si>
  <si>
    <t>1(20)</t>
  </si>
  <si>
    <t>2d pi+</t>
  </si>
  <si>
    <t>90/1,000</t>
  </si>
  <si>
    <t>$16</t>
  </si>
  <si>
    <t>60/650</t>
  </si>
  <si>
    <t>2(3i)</t>
  </si>
  <si>
    <t>$5</t>
  </si>
  <si>
    <t>1(3)</t>
  </si>
  <si>
    <t>11
11</t>
  </si>
  <si>
    <t>7(5i)</t>
  </si>
  <si>
    <t>$20</t>
  </si>
  <si>
    <t>$15</t>
  </si>
  <si>
    <t>2.75/0.25</t>
  </si>
  <si>
    <t>$25</t>
  </si>
  <si>
    <t>[1]</t>
  </si>
  <si>
    <t>[2]</t>
  </si>
  <si>
    <t>$7</t>
  </si>
  <si>
    <t>1d pi-</t>
  </si>
  <si>
    <t>10/200</t>
  </si>
  <si>
    <t>7(3i)</t>
  </si>
  <si>
    <t>15/250</t>
  </si>
  <si>
    <t>5(3i)</t>
  </si>
  <si>
    <t>6(5i)</t>
  </si>
  <si>
    <t>6(2i)</t>
  </si>
  <si>
    <t>$9</t>
  </si>
  <si>
    <t>2.4/0.2</t>
  </si>
  <si>
    <t>6(4i)</t>
  </si>
  <si>
    <t>7(4i)</t>
  </si>
  <si>
    <t>150/1700</t>
  </si>
  <si>
    <t>120/1700</t>
  </si>
  <si>
    <t>Colt M1873 Single Action Army, Peacemaker (.45 Colt)
                                                                        (.45 S&amp;W)</t>
  </si>
  <si>
    <t>3d-2 pi+
2d-1 pi+</t>
  </si>
  <si>
    <t>2
2</t>
  </si>
  <si>
    <t>120/1300
100/1100</t>
  </si>
  <si>
    <t>-2
-2</t>
  </si>
  <si>
    <t>1d-2 pi-</t>
  </si>
  <si>
    <t>75/1200</t>
  </si>
  <si>
    <t>1/0.09</t>
  </si>
  <si>
    <t>$4</t>
  </si>
  <si>
    <t>1/0.1</t>
  </si>
  <si>
    <t>5(4i)</t>
  </si>
  <si>
    <t>120/1500</t>
  </si>
  <si>
    <t>2d pi</t>
  </si>
  <si>
    <t>1.1/0.2</t>
  </si>
  <si>
    <t>100/1000</t>
  </si>
  <si>
    <t>$13</t>
  </si>
  <si>
    <t>Colt New Line, Little Colt (.22 LR)</t>
  </si>
  <si>
    <t>2.25/0.2</t>
  </si>
  <si>
    <t>$12</t>
  </si>
  <si>
    <t>[3]</t>
  </si>
  <si>
    <t>1/0.2</t>
  </si>
  <si>
    <t>Colt M1878 Omnipotent (.45 Colt)</t>
  </si>
  <si>
    <t>3d-2 pi+</t>
  </si>
  <si>
    <t>130/1600</t>
  </si>
  <si>
    <t>170/1700</t>
  </si>
  <si>
    <t>$23</t>
  </si>
  <si>
    <t>150/1600</t>
  </si>
  <si>
    <t>1.8/0.2</t>
  </si>
  <si>
    <t>1d+2 pi-</t>
  </si>
  <si>
    <t>1.2/0.2</t>
  </si>
  <si>
    <t>1/0.17</t>
  </si>
  <si>
    <t>S&amp;W Safety Hammerless (.38 S&amp;W)</t>
  </si>
  <si>
    <t>2.3/0.2</t>
  </si>
  <si>
    <t>S&amp;W New New Model Single Action (.38 S&amp;W)</t>
  </si>
  <si>
    <t>3d-1 pi-</t>
  </si>
  <si>
    <t>180/2000</t>
  </si>
  <si>
    <t>10(3)</t>
  </si>
  <si>
    <t>1901</t>
  </si>
  <si>
    <t>S&amp;W Military &amp; Police (.38 Special)</t>
  </si>
  <si>
    <t>2d-1 pi-</t>
  </si>
  <si>
    <t>100/1300</t>
  </si>
  <si>
    <t>1.8/0.25</t>
  </si>
  <si>
    <t>90/950</t>
  </si>
  <si>
    <t>Webley &amp; Scott MP Mk1 (.32 ACP)</t>
  </si>
  <si>
    <t>125/1500</t>
  </si>
  <si>
    <t>[5]</t>
  </si>
  <si>
    <t>DWM Luger P.08 (9x19mm Parabellum)</t>
  </si>
  <si>
    <t>2d+2 pi</t>
  </si>
  <si>
    <t>160/1800</t>
  </si>
  <si>
    <t>2.4/0.5</t>
  </si>
  <si>
    <t>$50</t>
  </si>
  <si>
    <t>1/0.15</t>
  </si>
  <si>
    <t>Colt M1911 (.45 ACP)</t>
  </si>
  <si>
    <t>2.8/0.5</t>
  </si>
  <si>
    <t>Webley &amp; Scott Mk1 (.455 Webley Auto)</t>
  </si>
  <si>
    <t>160/1700</t>
  </si>
  <si>
    <t>3.1/0.6</t>
  </si>
  <si>
    <t>Steyr M.12/P16 (9mm Steyr)</t>
  </si>
  <si>
    <t>150/1850</t>
  </si>
  <si>
    <t>2.8/0.4</t>
  </si>
  <si>
    <t>175/1700</t>
  </si>
  <si>
    <t>2.9/0.4</t>
  </si>
  <si>
    <t>6(6)</t>
  </si>
  <si>
    <t>[4]</t>
  </si>
  <si>
    <t>140/1500</t>
  </si>
  <si>
    <t>6(7)</t>
  </si>
  <si>
    <t>2.3/0.3</t>
  </si>
  <si>
    <t>2.2/0.2</t>
  </si>
  <si>
    <t>2.4/0.3</t>
  </si>
  <si>
    <t>2.1/0.2</t>
  </si>
  <si>
    <t>Nagant R-1895 (7.62x39mmR)</t>
  </si>
  <si>
    <t>2d pi-</t>
  </si>
  <si>
    <t>140/1800</t>
  </si>
  <si>
    <t>140/1600</t>
  </si>
  <si>
    <t>2.7/0.3</t>
  </si>
  <si>
    <t>$40</t>
  </si>
  <si>
    <t>1.6/0.2</t>
  </si>
  <si>
    <t>2d+1 pi</t>
  </si>
  <si>
    <t>150/1900</t>
  </si>
  <si>
    <t>2.7/0.5</t>
  </si>
  <si>
    <t>$35</t>
  </si>
  <si>
    <t>1.6/0.3</t>
  </si>
  <si>
    <t>8(3)</t>
  </si>
  <si>
    <t>DWM Luger P.08 Artillery (9x19mm Parabellum)</t>
  </si>
  <si>
    <t>3d-1 pi</t>
  </si>
  <si>
    <t>190/1800</t>
  </si>
  <si>
    <t>2.9/0.5</t>
  </si>
  <si>
    <t>$65</t>
  </si>
  <si>
    <t>S&amp;W M-1917 (.45 ACP)</t>
  </si>
  <si>
    <t>2.6/0.4</t>
  </si>
  <si>
    <t>Weapons of Finland</t>
  </si>
  <si>
    <t>140/1850</t>
  </si>
  <si>
    <t>[1, 3]</t>
  </si>
  <si>
    <t>2.3/0.4</t>
  </si>
  <si>
    <t>Weapons of France</t>
  </si>
  <si>
    <t>1.5/0.3</t>
  </si>
  <si>
    <t>1.8/0.3</t>
  </si>
  <si>
    <t>Astra P.43 (9x19mm Parabellum)</t>
  </si>
  <si>
    <t>Weapons of Germany</t>
  </si>
  <si>
    <t>[1, 4]</t>
  </si>
  <si>
    <t>Mauser c.96 "Broomhandle" (7.63x25mm Mauser)</t>
  </si>
  <si>
    <t>2.8/0.3</t>
  </si>
  <si>
    <t>2.7/0.4</t>
  </si>
  <si>
    <t>2.4/0.4</t>
  </si>
  <si>
    <t>125/1300</t>
  </si>
  <si>
    <t>Browning HP35 (9x19mm Parabellum)</t>
  </si>
  <si>
    <t>13+1(3)</t>
  </si>
  <si>
    <t>$80</t>
  </si>
  <si>
    <t>Weapons of Great Britain</t>
  </si>
  <si>
    <t>2.25/0.25</t>
  </si>
  <si>
    <t>120/1600</t>
  </si>
  <si>
    <t>Glove Pistol (.38 S&amp;W)</t>
  </si>
  <si>
    <t>0</t>
  </si>
  <si>
    <t>50/500</t>
  </si>
  <si>
    <t>0.5/0.03</t>
  </si>
  <si>
    <t>1(6)</t>
  </si>
  <si>
    <t>$500</t>
  </si>
  <si>
    <t>[3, 4]</t>
  </si>
  <si>
    <t>HAFDASA Ballester-Molina (.45 ACP)</t>
  </si>
  <si>
    <t>S&amp;W Victory (.38 S&amp;W)</t>
  </si>
  <si>
    <t>Sleeve Pistol Mk I (.32 ACP)</t>
  </si>
  <si>
    <t>2.15/0.01</t>
  </si>
  <si>
    <t>1(10)</t>
  </si>
  <si>
    <t>Star Mod B (9x19mm Parabellum)</t>
  </si>
  <si>
    <t>Webley No.1 Mk VI (.455 Webley)</t>
  </si>
  <si>
    <t>Webley Mk IV (.38 S&amp;W)</t>
  </si>
  <si>
    <t>[2, 4]</t>
  </si>
  <si>
    <t>Welrod Pistol Mk I (.32 ACP)</t>
  </si>
  <si>
    <t>50/700</t>
  </si>
  <si>
    <t>2.1/0.1</t>
  </si>
  <si>
    <t>[3, 5]</t>
  </si>
  <si>
    <t>Beretta M1934 (.380 ACP)</t>
  </si>
  <si>
    <t>Weapons of Italy</t>
  </si>
  <si>
    <t>Beretta M1935 (.32 ACP)</t>
  </si>
  <si>
    <t>1.4/0.2</t>
  </si>
  <si>
    <t>Koshikawa Baby Nambu (7mm Nambu)</t>
  </si>
  <si>
    <t>$60</t>
  </si>
  <si>
    <t>Weapons of Japan</t>
  </si>
  <si>
    <t>Meiji 26 Nen Ken Ju Revolver (9mm Nambu 26)</t>
  </si>
  <si>
    <t>Nambu 14 Shiki (8mm Nambu)</t>
  </si>
  <si>
    <t>[1, 2]</t>
  </si>
  <si>
    <t>Nambu 94 Shiki (8mm Nambu)</t>
  </si>
  <si>
    <t>1904 Nambu (8mm Nambu)</t>
  </si>
  <si>
    <t>CZ wz.28 (.32 ACP)</t>
  </si>
  <si>
    <t>Weapons of Poland</t>
  </si>
  <si>
    <t>FB Radom wz.35 Vis (9x19mm Parabellum)</t>
  </si>
  <si>
    <t>Nagan Rewolwer wz.30 (7.62x38mmR Nagant)</t>
  </si>
  <si>
    <t>Steyr Pistol md.1912 (9mm Steyr)</t>
  </si>
  <si>
    <t>Weapons of Romania</t>
  </si>
  <si>
    <t>Weapons of the Soviet Union</t>
  </si>
  <si>
    <t>Nagant M1895 (7.62x38mmR Nagant)</t>
  </si>
  <si>
    <t>Tokarev TT-33 (7.62x25mm Tokarev)</t>
  </si>
  <si>
    <t>2.1/0.4</t>
  </si>
  <si>
    <t>-0</t>
  </si>
  <si>
    <t>Weapons of the USA</t>
  </si>
  <si>
    <t>Colt "Official Police" (.38 Special)</t>
  </si>
  <si>
    <t>2.6/0.2</t>
  </si>
  <si>
    <t>Colt .38 Super-Auto (.38 Super-Auto)</t>
  </si>
  <si>
    <t>150/2000</t>
  </si>
  <si>
    <t>High Standard HDMS (.22 LR)</t>
  </si>
  <si>
    <t>50/600</t>
  </si>
  <si>
    <t>2/0.4</t>
  </si>
  <si>
    <t>$75</t>
  </si>
  <si>
    <t>6(5)</t>
  </si>
  <si>
    <t>S&amp;W "Magnum" (.357 Magnum)</t>
  </si>
  <si>
    <t>3d pi</t>
  </si>
  <si>
    <t>2.8/0.2</t>
  </si>
  <si>
    <t>S&amp;W Military and Police (.38 Special)</t>
  </si>
  <si>
    <t>160/1,800</t>
  </si>
  <si>
    <t>$780/$35</t>
  </si>
  <si>
    <t>150/1,600</t>
  </si>
  <si>
    <t>$850/$27</t>
  </si>
  <si>
    <t>2d+2 pi-</t>
  </si>
  <si>
    <t>180/2,000</t>
  </si>
  <si>
    <t>$350/$26</t>
  </si>
  <si>
    <t>Walther PP (.380 ACP)</t>
  </si>
  <si>
    <t>120/1,300</t>
  </si>
  <si>
    <t>Walther PP (.32 ACP)</t>
  </si>
  <si>
    <t>Walther PP (.22 LR)</t>
  </si>
  <si>
    <t>70/1,400</t>
  </si>
  <si>
    <t>15+1(3)</t>
  </si>
  <si>
    <t>$700/$27</t>
  </si>
  <si>
    <t>110/1,200</t>
  </si>
  <si>
    <t>$250/$26</t>
  </si>
  <si>
    <t>2.5/0.4</t>
  </si>
  <si>
    <t>$300/$25</t>
  </si>
  <si>
    <t>1.75/0.2</t>
  </si>
  <si>
    <t>1050</t>
  </si>
  <si>
    <t>2.1/0.5</t>
  </si>
  <si>
    <t>Springfield Armory XD-45 (.45 ACP)</t>
  </si>
  <si>
    <t>2.4/0.8</t>
  </si>
  <si>
    <t>30/600</t>
  </si>
  <si>
    <t>/0.5</t>
  </si>
  <si>
    <t>9x19mm Parabellum</t>
  </si>
  <si>
    <t xml:space="preserve">1d+2 </t>
  </si>
  <si>
    <t>.45 ACP</t>
  </si>
  <si>
    <t>H&amp;K P7M13</t>
  </si>
  <si>
    <t>SIG-Sauer M11</t>
  </si>
  <si>
    <t>Springfield Armory XD-45</t>
  </si>
  <si>
    <t>.380 ACP</t>
  </si>
  <si>
    <t>9x18mm Makarov</t>
  </si>
  <si>
    <t>Beretta M92</t>
  </si>
  <si>
    <t>Izhmekh Makarov</t>
  </si>
  <si>
    <t>Ruger Standard MK1</t>
  </si>
  <si>
    <t>H&amp;K P7K3</t>
  </si>
  <si>
    <t>3d+2 pi</t>
  </si>
  <si>
    <t>4d+2 pi+</t>
  </si>
  <si>
    <t>4d+1 pi</t>
  </si>
  <si>
    <t>5d pi</t>
  </si>
  <si>
    <t>4d-1 pi</t>
  </si>
  <si>
    <t>6d pi</t>
  </si>
  <si>
    <t>6d+2 pi</t>
  </si>
  <si>
    <t>6d+1 pi</t>
  </si>
  <si>
    <t>5d+1 pi</t>
  </si>
  <si>
    <t>7d pi</t>
  </si>
  <si>
    <t>5d+2 pi</t>
  </si>
  <si>
    <t>7d+1 pi</t>
  </si>
  <si>
    <t>Springfield M1903 (.30-06)</t>
  </si>
  <si>
    <t>6d-2 pi</t>
  </si>
  <si>
    <t>Mauser Gew.98/S (7.92x57mm S Patrone)</t>
  </si>
  <si>
    <t>Lee-Enfield SMLE Mk.III (.303 British)</t>
  </si>
  <si>
    <t>Mauser Kar.98AZ (7.92x57mm S Patrone)</t>
  </si>
  <si>
    <t>7d-1 pi</t>
  </si>
  <si>
    <t>Mauser Scharfschützen Gew.98 (7.92x57mm S Patrone)</t>
  </si>
  <si>
    <t>7d+2 pi</t>
  </si>
  <si>
    <t>Winchester M1915 (7.62x54mmR)</t>
  </si>
  <si>
    <t>SAKO Kiv/39 (7.62x54mmR)</t>
  </si>
  <si>
    <t>VKT Kiv/27rv (7.62x54mmR)</t>
  </si>
  <si>
    <t>Winchester Kiv/95 (7.62x54mmR)</t>
  </si>
  <si>
    <t>Mauser K.98k (7.92x57mm)</t>
  </si>
  <si>
    <t>Haenel MKb.42 H (7.92x33mm Kurz)</t>
  </si>
  <si>
    <t>Haenel MP.43 (7.92x33mm Kurz)</t>
  </si>
  <si>
    <t>Haenel MP.44 (7.92x33mm Kurz)</t>
  </si>
  <si>
    <t>Haenel StG.44 (7.92x33mm Kurz)</t>
  </si>
  <si>
    <t>Haenel StG.44 mit Krummlauf (7.92x33mm Kurz)</t>
  </si>
  <si>
    <t>Haenel StG.44 Vampir (7.92x33mm Kurz)</t>
  </si>
  <si>
    <t>Mauser StG.45 (7.92x33mm Kurz)</t>
  </si>
  <si>
    <t>Walther G.41 W (7.92x57mm)</t>
  </si>
  <si>
    <t>Walther G.43 (7.92x57mm)</t>
  </si>
  <si>
    <t>S&amp;W Carbine Pattern 40 (9x19mm Parabellum)</t>
  </si>
  <si>
    <t>Winchester M-1917 (.30-06)</t>
  </si>
  <si>
    <t>7d+1</t>
  </si>
  <si>
    <t>Mannlicher-Carcano Mod 91 (6.5x52mm Mann)</t>
  </si>
  <si>
    <t>Mannlicher-Carcano Mod 91/38 (6.5x52mm Mann)</t>
  </si>
  <si>
    <t>Mannlicher-Carcano Mod 91/38 (7.35x51mm Carcano)</t>
  </si>
  <si>
    <t>Mannlicher-Carcano Mod 91/38 (7.92x57mm)</t>
  </si>
  <si>
    <t>Mannlicher-Carcano Mod 91/41 (6.5x52mm Mann)</t>
  </si>
  <si>
    <t>Mannlicher-Carcano Mod 91/41 (7.35x51mm Carcano)</t>
  </si>
  <si>
    <t>Mannlicher-Carcano Mod 91/41 (7.92x57mm)</t>
  </si>
  <si>
    <t>Mannlicher-Carcano Moschetto Mod 91 (6.5x52mm Mann)</t>
  </si>
  <si>
    <t>Mannlicher-Carcano Moschetto Mod 91TS (6.5x52mm Mann)</t>
  </si>
  <si>
    <t>Mannlicher-Carcano Moschetto Mod 91/24 (6.5x52mm Mann)</t>
  </si>
  <si>
    <t>Mannlicher-Carcano Moschetto Mod 91/38 (6.5x52mm Mann)</t>
  </si>
  <si>
    <t>Mannlicher-Carcano Moschetto Mod 91/38 (7.35x51mm Carcano)</t>
  </si>
  <si>
    <t>Vetterli-Vitali Mod 70/87 (10.4mm Vetterli)</t>
  </si>
  <si>
    <t>Vetterli Mod 70/87/15 (6.5x52mm Mann)</t>
  </si>
  <si>
    <t>Lebel kb wz.86 (8x50mmR Lebel)</t>
  </si>
  <si>
    <t>PWU-FK Mosin wz.91/98/25 (7.92x57mm)</t>
  </si>
  <si>
    <t>Lebel-Berthier Pusca md.1907/15 (8x50mmR Lebel)</t>
  </si>
  <si>
    <t>Steyr-Mannlicher Pusca md.1893 (6.5x53mmR Mannlicher)</t>
  </si>
  <si>
    <t>Steyr-Mannlicher Pusca md.1895 (7.92x57mm)</t>
  </si>
  <si>
    <t>Simonov AVS (7.62x54mmR)</t>
  </si>
  <si>
    <t>Tokarev SVT-38 (7.62x54mmR)</t>
  </si>
  <si>
    <t>Tokarev SNT-38 PU (7.62x54mmR)</t>
  </si>
  <si>
    <t>Tokarev SVT-40 (7.62x54mmR)</t>
  </si>
  <si>
    <t>Tokarev SNT-40 PU (7.62x54mmR)</t>
  </si>
  <si>
    <t>Tokarev AVT-40 (7.62x54mmR)</t>
  </si>
  <si>
    <t>Remington Model 8 (.25 Remington)</t>
  </si>
  <si>
    <t>Remington Model 8 (.30 Remington)</t>
  </si>
  <si>
    <t>Remington Model 8 (.35 Remington)</t>
  </si>
  <si>
    <t>Remington M-1903A4 (.30-06)</t>
  </si>
  <si>
    <t>Springfield M-1 "Garand" (.30-06)</t>
  </si>
  <si>
    <t>Springfield M-1C "Garand" (.30-06)</t>
  </si>
  <si>
    <t>Springfield M-1D "Garand" (.30-06)</t>
  </si>
  <si>
    <t>Springfield M-1E5 "Paratrooper" (.30-06)</t>
  </si>
  <si>
    <t>Springfield M-2 (.22 LR)</t>
  </si>
  <si>
    <t>Springfield M-1903A4 (.30-06)</t>
  </si>
  <si>
    <t>Springfield M-1922 (.22 LR)</t>
  </si>
  <si>
    <t>Springfield M-1922M1 (.22 LR)</t>
  </si>
  <si>
    <t>Springfield T-20 (.30-06)</t>
  </si>
  <si>
    <t>Springfield T-26 "Tanker" (.30-06)</t>
  </si>
  <si>
    <t>Winchester M-1 Carbine (.30 Carbine)</t>
  </si>
  <si>
    <t>Marlin Model 336 (.30-30 Win)</t>
  </si>
  <si>
    <t>ZB Vz.54 (7.62x54mmR)</t>
  </si>
  <si>
    <t>Winchester M-1A1 Carbine (.30 Carbine)</t>
  </si>
  <si>
    <t>Winchester M-2 Carbine (.30 Carbine)</t>
  </si>
  <si>
    <t>Winchester M-3 Carbine (.30 Carbine)</t>
  </si>
  <si>
    <t>Colt M16A1 (5.56x45mm M-193)</t>
  </si>
  <si>
    <t>Diemaco C-7 (5.56x45mm NATO)</t>
  </si>
  <si>
    <t>Diemaco C-7FT w/C79 ELCAN (5.56x45mm NATO)</t>
  </si>
  <si>
    <t>H&amp;K G3 (7.62x51mm)</t>
  </si>
  <si>
    <t>H&amp;K PSG1 (7.62x51mm)</t>
  </si>
  <si>
    <t>Izhmash AK-74 (5.45x39mm M-74)</t>
  </si>
  <si>
    <t>Izhmash AKS-74U (5.45x39mm M-74)</t>
  </si>
  <si>
    <t>4d pi-</t>
  </si>
  <si>
    <t>Izhmash AKM (7.62x39mm M-43)</t>
  </si>
  <si>
    <t>Izhmash RPK (7.62x39mm M-43)</t>
  </si>
  <si>
    <t>Izhmash RPK-74 (5.45x39mm M-74)</t>
  </si>
  <si>
    <t>Izhmash SVD (7.62x54mmR)</t>
  </si>
  <si>
    <t>Marlin Model 881 (.22 LR)</t>
  </si>
  <si>
    <t>Parker-Hale C3A1 MRSW (7.62x51mm)</t>
  </si>
  <si>
    <t>Remington M21 (7.62x51mm)</t>
  </si>
  <si>
    <t>Royal Ordnance L1A1 (7.62x51mm)</t>
  </si>
  <si>
    <t>Royal Ordnance L1A1 w/SUIT (7.62x51mm)</t>
  </si>
  <si>
    <t>Ruger 10/22 (.22 LR)</t>
  </si>
  <si>
    <t>Ruger Mini-14 (5.56x45mm)</t>
  </si>
  <si>
    <t>Springfield M14 (7.62x51mm)</t>
  </si>
  <si>
    <t>Tulamash SKS (7.62x39mm M-43)</t>
  </si>
  <si>
    <t>8d+1 pi</t>
  </si>
  <si>
    <t>9d+1 pi</t>
  </si>
  <si>
    <t>Barrett M82A1A (.50 BMG)</t>
  </si>
  <si>
    <t>13d pi+</t>
  </si>
  <si>
    <t>Barrett M82A1A w/AN/PVS10 (.50 BMG)</t>
  </si>
  <si>
    <t>Barrett M82A1A w/Simrad KN-200 (.50 BMG)</t>
  </si>
  <si>
    <t>Bushmaster M15 (5.56x45mm)</t>
  </si>
  <si>
    <t>Colt M4A1 (5.56x45mm NATO)</t>
  </si>
  <si>
    <t>4d+1 pi-</t>
  </si>
  <si>
    <t>Colt M16A2 (5.56x45mm NATO)</t>
  </si>
  <si>
    <t>H&amp;K G41 (5.56x45mm NATO)</t>
  </si>
  <si>
    <t>Izhmash AN-94 (5.45x39mm M-74)</t>
  </si>
  <si>
    <t>Remington M24 SWS (7.62x51mm)</t>
  </si>
  <si>
    <t>Remington M24 SWS w/AN/PVS10 (7.62x51mm)</t>
  </si>
  <si>
    <t>Remington M24A1 SWS (.300 Win Mag)</t>
  </si>
  <si>
    <t>Remington M24A1 SWS w/AN/PVS10 (.300 Win Mag)</t>
  </si>
  <si>
    <t>Remington M24A2 SWS (.338 Lapua Magnum)</t>
  </si>
  <si>
    <t>Remington M24A2 SWS w/AN/PVS10 (.338 Lapua Mag)</t>
  </si>
  <si>
    <t>Remington M40A3 RWS (7.62x51mm)</t>
  </si>
  <si>
    <t>Remington M40A3 RWS w/AN/PVS10 (7.62x51mm)</t>
  </si>
  <si>
    <t>Remington M40A3 RWS w/Simrad KN-200 (7.62x51mm)</t>
  </si>
  <si>
    <t>Royal Ordnance L85A1 w/SUSAT (5.56x45mm NATO)</t>
  </si>
  <si>
    <t>Royal Ordnance L85A2 w/SUSAT (5.56x45mm NATO)</t>
  </si>
  <si>
    <t>Royal Ordnance L85A1 (5.56x45mm NATO)</t>
  </si>
  <si>
    <t>Royal Ordnance L85A2 (5.56x45mm NATO)</t>
  </si>
  <si>
    <t>Royal Ordnance L86A1 (5.56x45mm NATO)</t>
  </si>
  <si>
    <t>Royal Ordnance L86A2 (5.56x45mm NATO)</t>
  </si>
  <si>
    <t>9/0.05</t>
  </si>
  <si>
    <t>1(4)</t>
  </si>
  <si>
    <t>9/0.1</t>
  </si>
  <si>
    <t>[9]</t>
  </si>
  <si>
    <t>17+1(3i)</t>
  </si>
  <si>
    <t>13+1(3i)</t>
  </si>
  <si>
    <t>8/0.8</t>
  </si>
  <si>
    <t>700/2100</t>
  </si>
  <si>
    <t>11†</t>
  </si>
  <si>
    <t>900/3000</t>
  </si>
  <si>
    <t>700/3000</t>
  </si>
  <si>
    <t>7+1(3i)</t>
  </si>
  <si>
    <t>6.5/0.1</t>
  </si>
  <si>
    <t>1869</t>
  </si>
  <si>
    <t>1870</t>
  </si>
  <si>
    <t>7/0.1</t>
  </si>
  <si>
    <t>$45</t>
  </si>
  <si>
    <t>[8]</t>
  </si>
  <si>
    <t>450/3000</t>
  </si>
  <si>
    <t>8†</t>
  </si>
  <si>
    <t>85/1200</t>
  </si>
  <si>
    <t>$90</t>
  </si>
  <si>
    <t>$100</t>
  </si>
  <si>
    <t>500/2500</t>
  </si>
  <si>
    <t>6+1(3i)</t>
  </si>
  <si>
    <t>[7]</t>
  </si>
  <si>
    <t>$200</t>
  </si>
  <si>
    <t>5+1(3i)</t>
  </si>
  <si>
    <t>$33</t>
  </si>
  <si>
    <t>950/4600</t>
  </si>
  <si>
    <t>340/2600</t>
  </si>
  <si>
    <t>$55</t>
  </si>
  <si>
    <t>10+1(3i)</t>
  </si>
  <si>
    <t>940/4600</t>
  </si>
  <si>
    <t>8.6/0.6</t>
  </si>
  <si>
    <t>1888</t>
  </si>
  <si>
    <t>6.8/0.3</t>
  </si>
  <si>
    <t>6/0.15</t>
  </si>
  <si>
    <t>1000/3900</t>
  </si>
  <si>
    <t>1000/4000</t>
  </si>
  <si>
    <t>9.3/0.3</t>
  </si>
  <si>
    <t>7/0.3</t>
  </si>
  <si>
    <t>800/4200</t>
  </si>
  <si>
    <t>8.8/0.3</t>
  </si>
  <si>
    <t>790/4200</t>
  </si>
  <si>
    <t>7.9/0.3</t>
  </si>
  <si>
    <t>7.8/0.3</t>
  </si>
  <si>
    <t>800/5000</t>
  </si>
  <si>
    <t>16/0.4</t>
  </si>
  <si>
    <t>13†</t>
  </si>
  <si>
    <t>1000/4200</t>
  </si>
  <si>
    <t>8.25/0.2</t>
  </si>
  <si>
    <t>5(3)</t>
  </si>
  <si>
    <t>7.4/0.2</t>
  </si>
  <si>
    <t>800/3900</t>
  </si>
  <si>
    <t>8+2(3i)</t>
  </si>
  <si>
    <t>950/4500</t>
  </si>
  <si>
    <t>8.7/0.3</t>
  </si>
  <si>
    <t>[1, 7]</t>
  </si>
  <si>
    <t>6.7/0.2</t>
  </si>
  <si>
    <t>970/4700</t>
  </si>
  <si>
    <t>10/0.4</t>
  </si>
  <si>
    <t>810/4200</t>
  </si>
  <si>
    <t>500/3000</t>
  </si>
  <si>
    <t>7.2/0.3</t>
  </si>
  <si>
    <t>9.2/0.3</t>
  </si>
  <si>
    <t>600/3000</t>
  </si>
  <si>
    <t>6(3)</t>
  </si>
  <si>
    <t>10.2/0.4</t>
  </si>
  <si>
    <t>9/0.4</t>
  </si>
  <si>
    <t>9.4/0.3</t>
  </si>
  <si>
    <t>7.8/0.4</t>
  </si>
  <si>
    <t>9.9/0.6</t>
  </si>
  <si>
    <t>8.7/0.4</t>
  </si>
  <si>
    <t>700/3500</t>
  </si>
  <si>
    <t>1000/3800</t>
  </si>
  <si>
    <t>9.8/0.6</t>
  </si>
  <si>
    <t>10+1(6)</t>
  </si>
  <si>
    <t>8.7/0.6</t>
  </si>
  <si>
    <t>[1, 6]</t>
  </si>
  <si>
    <t>7.7/0.3</t>
  </si>
  <si>
    <t>8.9/0.3</t>
  </si>
  <si>
    <t>8.3/0.3</t>
  </si>
  <si>
    <t>[1, 2, 3]</t>
  </si>
  <si>
    <t>8.5/0.3</t>
  </si>
  <si>
    <t>10/0.5</t>
  </si>
  <si>
    <t>8.6/0.3</t>
  </si>
  <si>
    <t>10.3/0.3</t>
  </si>
  <si>
    <t>20+1(3)</t>
  </si>
  <si>
    <t>9.4/0.4</t>
  </si>
  <si>
    <t>10.5/0.3</t>
  </si>
  <si>
    <t>7.4/0.3</t>
  </si>
  <si>
    <t>9.5/0.3</t>
  </si>
  <si>
    <t>25+1(3)</t>
  </si>
  <si>
    <t>4+1</t>
  </si>
  <si>
    <t>12B†</t>
  </si>
  <si>
    <t>$115</t>
  </si>
  <si>
    <t>9.1/0.3</t>
  </si>
  <si>
    <t>8.4/0.3</t>
  </si>
  <si>
    <t>8.6/0.04</t>
  </si>
  <si>
    <t>10.6/0.3</t>
  </si>
  <si>
    <t>500/3100</t>
  </si>
  <si>
    <t>600/3100</t>
  </si>
  <si>
    <t>300/2000</t>
  </si>
  <si>
    <t>[3, 6]</t>
  </si>
  <si>
    <t>800/4000</t>
  </si>
  <si>
    <t>10.9/1.8</t>
  </si>
  <si>
    <t>11.4/1.8</t>
  </si>
  <si>
    <t>12.8/1.8</t>
  </si>
  <si>
    <t>10.7/0.6</t>
  </si>
  <si>
    <t>10+1(5)</t>
  </si>
  <si>
    <t>10.3/0.6</t>
  </si>
  <si>
    <t>8.75/0.5</t>
  </si>
  <si>
    <t>10+1(4)</t>
  </si>
  <si>
    <t>11.5/1</t>
  </si>
  <si>
    <t>160/1900</t>
  </si>
  <si>
    <t>9/0.8</t>
  </si>
  <si>
    <t>20(3)</t>
  </si>
  <si>
    <t>1000/4600</t>
  </si>
  <si>
    <t>600/3200</t>
  </si>
  <si>
    <t>6.9/0.3</t>
  </si>
  <si>
    <t>7.5/0.3</t>
  </si>
  <si>
    <t>500/2000</t>
  </si>
  <si>
    <t>9.5/0.4</t>
  </si>
  <si>
    <t>4+1(3i)</t>
  </si>
  <si>
    <t>[2, 3]</t>
  </si>
  <si>
    <t>$31</t>
  </si>
  <si>
    <t>3(3)</t>
  </si>
  <si>
    <t>800/3600</t>
  </si>
  <si>
    <t>12.4/0.4</t>
  </si>
  <si>
    <t>10/1.1</t>
  </si>
  <si>
    <t>$130</t>
  </si>
  <si>
    <t>9.4/0.7</t>
  </si>
  <si>
    <t>10.2/0.7</t>
  </si>
  <si>
    <t>9.3/0.7</t>
  </si>
  <si>
    <t>9.9/0.7</t>
  </si>
  <si>
    <t>$105</t>
  </si>
  <si>
    <t>10.2/0.6</t>
  </si>
  <si>
    <t>7.8/0.2</t>
  </si>
  <si>
    <t>800/3000</t>
  </si>
  <si>
    <t>800/3500</t>
  </si>
  <si>
    <t>9.7/0.3</t>
  </si>
  <si>
    <t>$120</t>
  </si>
  <si>
    <t>11.7/0.5</t>
  </si>
  <si>
    <t>700/4000</t>
  </si>
  <si>
    <t>7/0.5</t>
  </si>
  <si>
    <t>9.5/0.2</t>
  </si>
  <si>
    <t>13.1/1.6</t>
  </si>
  <si>
    <t>8/0.5</t>
  </si>
  <si>
    <t>330/2100</t>
  </si>
  <si>
    <t>5.8/0.6</t>
  </si>
  <si>
    <t>10/1</t>
  </si>
  <si>
    <t>7.2/1</t>
  </si>
  <si>
    <t>600/2500</t>
  </si>
  <si>
    <t>9.25/1.4</t>
  </si>
  <si>
    <t>6.2/0.6</t>
  </si>
  <si>
    <t>-4*</t>
  </si>
  <si>
    <t>6.3/1.1</t>
  </si>
  <si>
    <t>11.3/0.6</t>
  </si>
  <si>
    <t>[3, 6, 7]</t>
  </si>
  <si>
    <t>500/3200</t>
  </si>
  <si>
    <t>8/1</t>
  </si>
  <si>
    <t>540</t>
  </si>
  <si>
    <t>8.9/1</t>
  </si>
  <si>
    <t>10.4/1</t>
  </si>
  <si>
    <t>11/1.7</t>
  </si>
  <si>
    <t>11.4/1.7</t>
  </si>
  <si>
    <t>550</t>
  </si>
  <si>
    <t>6+2</t>
  </si>
  <si>
    <t>16/0.06</t>
  </si>
  <si>
    <t>11B†</t>
  </si>
  <si>
    <t>500/3800</t>
  </si>
  <si>
    <t>9/1.2</t>
  </si>
  <si>
    <t>300/2500</t>
  </si>
  <si>
    <t>11.3/1.8</t>
  </si>
  <si>
    <t>290</t>
  </si>
  <si>
    <t>400/3000</t>
  </si>
  <si>
    <t>12.4/1.9</t>
  </si>
  <si>
    <t>40+1(3)</t>
  </si>
  <si>
    <t>10B†</t>
  </si>
  <si>
    <t>490</t>
  </si>
  <si>
    <t>12/1.7</t>
  </si>
  <si>
    <t>45+1(3)</t>
  </si>
  <si>
    <t>10.1/0.6</t>
  </si>
  <si>
    <t>5.6/0.1</t>
  </si>
  <si>
    <t>6†</t>
  </si>
  <si>
    <t>655</t>
  </si>
  <si>
    <t>10.9/0.3</t>
  </si>
  <si>
    <t>12.7/1.6</t>
  </si>
  <si>
    <t>11.5/1.7</t>
  </si>
  <si>
    <t>5.2/0.2</t>
  </si>
  <si>
    <t>7.3/0.9</t>
  </si>
  <si>
    <t>10.3/1.6</t>
  </si>
  <si>
    <t>950</t>
  </si>
  <si>
    <t>8.9/0.4</t>
  </si>
  <si>
    <t>[11]</t>
  </si>
  <si>
    <t>1640</t>
  </si>
  <si>
    <t>1300/5000</t>
  </si>
  <si>
    <t>15.8/0.8</t>
  </si>
  <si>
    <t>5650</t>
  </si>
  <si>
    <t>5200</t>
  </si>
  <si>
    <t>1500/5500</t>
  </si>
  <si>
    <t>2200/7400</t>
  </si>
  <si>
    <t>13B†</t>
  </si>
  <si>
    <t>36/3.5</t>
  </si>
  <si>
    <t>15500</t>
  </si>
  <si>
    <t>35.4/3.5</t>
  </si>
  <si>
    <t>420/2700</t>
  </si>
  <si>
    <t>7.25/1</t>
  </si>
  <si>
    <t>11.25/1x3</t>
  </si>
  <si>
    <t>[5,10]</t>
  </si>
  <si>
    <t>10.1/1.1</t>
  </si>
  <si>
    <t>-5*</t>
  </si>
  <si>
    <t>1150</t>
  </si>
  <si>
    <t>13.4/0.3</t>
  </si>
  <si>
    <t>3400</t>
  </si>
  <si>
    <t>17.4/0.3</t>
  </si>
  <si>
    <t>13.9/0.8</t>
  </si>
  <si>
    <t>17.9/0.8</t>
  </si>
  <si>
    <t>14.8/0.3</t>
  </si>
  <si>
    <t>18.8/0.3</t>
  </si>
  <si>
    <t>18.2/0.3</t>
  </si>
  <si>
    <t>4900</t>
  </si>
  <si>
    <t>12.1/1.1</t>
  </si>
  <si>
    <t>11.2/1.1</t>
  </si>
  <si>
    <t>500/3500</t>
  </si>
  <si>
    <t>13/1.1</t>
  </si>
  <si>
    <t>9B†</t>
  </si>
  <si>
    <t>Liquid Projector (Flamethrower)</t>
  </si>
  <si>
    <t>1d+1 pi</t>
  </si>
  <si>
    <t>Remington M1874 (12ga 2 3/4”)</t>
  </si>
  <si>
    <t>Greener Farkiller F35 (10ga 2 7/8”)</t>
  </si>
  <si>
    <t>Winchester M1887 (10ga 2 7/8”)</t>
  </si>
  <si>
    <t>Winchester M1897 (12ga 2 3/4”)</t>
  </si>
  <si>
    <t>Winchester M1897 Riot (12ga 2 3/4”)</t>
  </si>
  <si>
    <t>Browning Auto-5 (12ga 2 3/4")</t>
  </si>
  <si>
    <t>Sauer Fliegerdoppelflinte (16ga 2 1/2")</t>
  </si>
  <si>
    <t>Lupara (12ga 2 3/4")</t>
  </si>
  <si>
    <t>Browning Automatic (12ga 2 3/4”)</t>
  </si>
  <si>
    <t>Ithaca M-37 (12ga 2 3/4”)</t>
  </si>
  <si>
    <t>Stevens M-620A (12ga 2 3/4”)</t>
  </si>
  <si>
    <t>Winchester M-12 (12ga 2 3/4”)</t>
  </si>
  <si>
    <t>Winchester M-1897 (12ga 2 3/4”)</t>
  </si>
  <si>
    <t>Remington 396 Sporting (12ga 2 3/4")</t>
  </si>
  <si>
    <t>Remington Model 870P (12ga 3")</t>
  </si>
  <si>
    <t>Stoeger/IGA Uplander (12ga 2 3/4")</t>
  </si>
  <si>
    <t>Benelli M1014 (12ga 3")</t>
  </si>
  <si>
    <t>Mossberg M590 (12ga 3")</t>
  </si>
  <si>
    <t>BSA Welgun Mk I (9x19mm Parabellum)</t>
  </si>
  <si>
    <t>Lanchester Mk I (9x19mm Parabellum)</t>
  </si>
  <si>
    <t>Owen Mk I (9x19mm Parabellum)</t>
  </si>
  <si>
    <t>Beretta Mod 38/42 (9x19mm Parabellum)</t>
  </si>
  <si>
    <t>FNA-B Mod 43 (9x19mm Parabellum)</t>
  </si>
  <si>
    <t>TZ Mod 45 (9x19mm Parabellum)</t>
  </si>
  <si>
    <t>Kokura 100 Shiki Kikantanjuu (8mm Nambu)</t>
  </si>
  <si>
    <t>Kokura 100 Shiki Kikantanjuu (1944 Version) (8mm Nambu)</t>
  </si>
  <si>
    <t>PWU-FK wz.39 "Mors" (9x19mm Parabellum)</t>
  </si>
  <si>
    <t>Tikkakoski KP/31 "Soumi" (9x19mm Parabellum)</t>
  </si>
  <si>
    <t>CMC-Orita Pistol-mitraliera md.1941 (9x19mm Parabellum)</t>
  </si>
  <si>
    <t>Haenel-Schmeisser Pistol-mitraliera md.1941 (9x19mm Parabellum)</t>
  </si>
  <si>
    <t>Degtyarev PPD34/38 (7.62x25mm Tokarev)</t>
  </si>
  <si>
    <t>Degtyarev PPD40 (7.62x25mm Tokarev)</t>
  </si>
  <si>
    <t>Shipagin PPSh41 (7.62x25mm Tokarev)</t>
  </si>
  <si>
    <t>Simonov PPS43 (7.62x25mm Tokarev)</t>
  </si>
  <si>
    <t>Sudayev PPS42 (7.62x25mm Tokarev)</t>
  </si>
  <si>
    <t>Sudayev PPS43 (7.62x25mm Tokarev)</t>
  </si>
  <si>
    <t>Hyde-Inland M-2 (.45 ACP)</t>
  </si>
  <si>
    <t>General Motors M-3 "Greasegun" (.45 ACP)</t>
  </si>
  <si>
    <t>High Standard M-3 OSS (.45 ACP)</t>
  </si>
  <si>
    <t>Marlin UD42 (9x19mm Parabellum)</t>
  </si>
  <si>
    <t>Thompson M-1A1 (.45 ACP)</t>
  </si>
  <si>
    <t>ERMA MP.40 (9x19mm Parabellum)</t>
  </si>
  <si>
    <t>Sterling Pachett Mk I (9x19mm Parabellum)</t>
  </si>
  <si>
    <t>CZ Vz.24 (7.62x25mm Tokarev)</t>
  </si>
  <si>
    <t>Guide Lamp M-3A1 "Greasegun" (.45 ACP)</t>
  </si>
  <si>
    <t>H&amp;K MP5A2 (9x19mm Parabellum)</t>
  </si>
  <si>
    <t>H&amp;K MP5A3 (9x19mm Parabellum)</t>
  </si>
  <si>
    <t>H&amp;K MP5SD2 (9x19mm Parabellum)</t>
  </si>
  <si>
    <t>IMI MP1 "Uzi" (9x19mm Parabellum)</t>
  </si>
  <si>
    <t>Tikka KP/31 “Suomi” (9x19mm Parabellum)</t>
  </si>
  <si>
    <t>Tikka KP/31 Korsu (9x19mm Parabellum)</t>
  </si>
  <si>
    <t>Tikka KP/44 (9x19mm Parabellum)</t>
  </si>
  <si>
    <t>Mauser R713 Schnellfeuer (7.63x25mm Mauser)</t>
  </si>
  <si>
    <t>3d burn</t>
  </si>
  <si>
    <t>Flame Projector No.2 Mk I Lifebouy</t>
  </si>
  <si>
    <t>Pignone Aruncator de flacari md.1937</t>
  </si>
  <si>
    <t>ROKS-2</t>
  </si>
  <si>
    <t>M-1A1 Flamethrower</t>
  </si>
  <si>
    <t>50/125</t>
  </si>
  <si>
    <t>1x6</t>
  </si>
  <si>
    <t>1x9</t>
  </si>
  <si>
    <t>2x6</t>
  </si>
  <si>
    <t>8/0.45</t>
  </si>
  <si>
    <t>7.8/0.9</t>
  </si>
  <si>
    <t>8.3/0.8</t>
  </si>
  <si>
    <t>8.6/0.8</t>
  </si>
  <si>
    <t>$68</t>
  </si>
  <si>
    <t>$106</t>
  </si>
  <si>
    <t>7.5/0.2</t>
  </si>
  <si>
    <t>$160</t>
  </si>
  <si>
    <t>8/0.15</t>
  </si>
  <si>
    <t>1x7</t>
  </si>
  <si>
    <t>1(4i)</t>
  </si>
  <si>
    <t>8/0.25</t>
  </si>
  <si>
    <t>9/0.9</t>
  </si>
  <si>
    <t>6.7/0.7</t>
  </si>
  <si>
    <t>7.85/0.85</t>
  </si>
  <si>
    <t>7.35/0.9</t>
  </si>
  <si>
    <t>2660</t>
  </si>
  <si>
    <t>8/0.85</t>
  </si>
  <si>
    <t>8.4/0.85</t>
  </si>
  <si>
    <t>8.7/1.4</t>
  </si>
  <si>
    <t>9+1(3i)</t>
  </si>
  <si>
    <t>8.2/1.4</t>
  </si>
  <si>
    <t>32(3)</t>
  </si>
  <si>
    <t>10.3/1.4</t>
  </si>
  <si>
    <t>5.8/0.8</t>
  </si>
  <si>
    <t>16</t>
  </si>
  <si>
    <t>18(3)</t>
  </si>
  <si>
    <t>7.6/1.4</t>
  </si>
  <si>
    <t>9/1.4</t>
  </si>
  <si>
    <t>10/1.4</t>
  </si>
  <si>
    <t>10.9/1.4</t>
  </si>
  <si>
    <t>[2, 6]</t>
  </si>
  <si>
    <t>14/1.25</t>
  </si>
  <si>
    <t>11.9/2.3</t>
  </si>
  <si>
    <t>50(3)</t>
  </si>
  <si>
    <t>10.7/1.4</t>
  </si>
  <si>
    <t>33(3)</t>
  </si>
  <si>
    <t>8.9/1.7</t>
  </si>
  <si>
    <t>40(3)</t>
  </si>
  <si>
    <t>$70</t>
  </si>
  <si>
    <t>8.7/1.7</t>
  </si>
  <si>
    <t>$140</t>
  </si>
  <si>
    <t>8.3/1.7</t>
  </si>
  <si>
    <t>8.5/1.1</t>
  </si>
  <si>
    <t>8!</t>
  </si>
  <si>
    <t>30(3)</t>
  </si>
  <si>
    <t>9.7/1.1</t>
  </si>
  <si>
    <t>13!</t>
  </si>
  <si>
    <t>190/1750</t>
  </si>
  <si>
    <t>12.4/1.6</t>
  </si>
  <si>
    <t>8.4/1.4</t>
  </si>
  <si>
    <t>35(3)</t>
  </si>
  <si>
    <t>10.3/1</t>
  </si>
  <si>
    <t>25(3)</t>
  </si>
  <si>
    <t>200/1900</t>
  </si>
  <si>
    <t>15.6/4.5</t>
  </si>
  <si>
    <t>70(3)</t>
  </si>
  <si>
    <t>8.8/1.2</t>
  </si>
  <si>
    <t>9.6/1.5</t>
  </si>
  <si>
    <t>11.2/4</t>
  </si>
  <si>
    <t>71(3)</t>
  </si>
  <si>
    <t>11.3/4</t>
  </si>
  <si>
    <t>11.7/4</t>
  </si>
  <si>
    <t>8.6/1.3</t>
  </si>
  <si>
    <t>11!</t>
  </si>
  <si>
    <t>7.8/1.4</t>
  </si>
  <si>
    <t>12!</t>
  </si>
  <si>
    <t>10.8/1.6</t>
  </si>
  <si>
    <t>10.2/2.2</t>
  </si>
  <si>
    <t>110/900</t>
  </si>
  <si>
    <t>11.3/2.2</t>
  </si>
  <si>
    <t>7!</t>
  </si>
  <si>
    <t>11.1/2</t>
  </si>
  <si>
    <t>2x20(3)</t>
  </si>
  <si>
    <t>12.2/1.6</t>
  </si>
  <si>
    <t>10.5/1.5</t>
  </si>
  <si>
    <t>8.1/0.8</t>
  </si>
  <si>
    <t>7.6/1.6</t>
  </si>
  <si>
    <t>34(3)</t>
  </si>
  <si>
    <t>9.5/1.6</t>
  </si>
  <si>
    <t>6/1.2</t>
  </si>
  <si>
    <t>7.5/1.2</t>
  </si>
  <si>
    <t>6.8/1.2</t>
  </si>
  <si>
    <t>8.3/1.2</t>
  </si>
  <si>
    <t>9.5/1.3</t>
  </si>
  <si>
    <t>10.3/1.5</t>
  </si>
  <si>
    <t>13.9/4.3</t>
  </si>
  <si>
    <t>10.7/4.3</t>
  </si>
  <si>
    <t>10.6/1.5</t>
  </si>
  <si>
    <t>10!</t>
  </si>
  <si>
    <t>11.9/1.5</t>
  </si>
  <si>
    <t>[2, 5]</t>
  </si>
  <si>
    <t>10.4/1.5</t>
  </si>
  <si>
    <t>3.5/0.8</t>
  </si>
  <si>
    <t>2x32(5)</t>
  </si>
  <si>
    <t>11.4/1.5</t>
  </si>
  <si>
    <t>10.9/1.3</t>
  </si>
  <si>
    <t>35</t>
  </si>
  <si>
    <t>64</t>
  </si>
  <si>
    <t>55</t>
  </si>
  <si>
    <t>57,2</t>
  </si>
  <si>
    <t>$220</t>
  </si>
  <si>
    <t>70</t>
  </si>
  <si>
    <t>Guns (AT Rifle)</t>
  </si>
  <si>
    <t>Gunner (Grenade Launcher)</t>
  </si>
  <si>
    <t>Artillery (Mortar)</t>
  </si>
  <si>
    <t>Artillery (Guided Missile)</t>
  </si>
  <si>
    <t>Artillery (Cannon)</t>
  </si>
  <si>
    <t>Saco Mk.43 Mod.0 (7.62x51mm)
M122 Tripod
MMGT (LW) Tripod
Spare Barrel</t>
  </si>
  <si>
    <t>FN Mk.46 Mod.0 (5.56x45mm NATO)
Spare Barrel</t>
  </si>
  <si>
    <t>FN M249-Para SPW (5.56x45mm NATO)
Spare Barrel</t>
  </si>
  <si>
    <t>FN L110A1 SPW (5.56x45mm NATO)
Spare Barrel</t>
  </si>
  <si>
    <t>FN L108A1 SAW (5.56x45mm NATO)
M122 Tripod
Spare Barrel</t>
  </si>
  <si>
    <t>CZ vz.59 (7.62x54mmR)
Spare Barrel</t>
  </si>
  <si>
    <t>Saco M60 (7.62x51mm)
M122 Tripod
MMGT (LW) Tripod
Spare Barrel</t>
  </si>
  <si>
    <t>Rheinmetall MG.3 (7.62x51mm)
Tripod
Spare Barrel</t>
  </si>
  <si>
    <t>Izhmash PKM (7.62x54mmR)
Tripod
Spare Barrel</t>
  </si>
  <si>
    <t>FN M249 SAW (5.56x45mm NATO)
M122A1 Tripod
Spare Barrel</t>
  </si>
  <si>
    <t>FN M240G (7.62x51mm)
M122A1 Tripod
MMGT (LW) Tripod
Spare Barrel</t>
  </si>
  <si>
    <t>FN M240B (7.62x51mm)
M122A1 Tripod
MMGT (LW) Tripod
Spare Barrel</t>
  </si>
  <si>
    <t>FN MAG (7.62x51mm)
MAG58 Tripod
Spare Barrel</t>
  </si>
  <si>
    <t>Saginaw T-24 (.30-06)
M-4 Tripod
Spare Barrel</t>
  </si>
  <si>
    <t>Mauser MG.34 (7.92x57mm)
Tripod Lafette 34
Spare Barrel</t>
  </si>
  <si>
    <t>Colt R80 Monitor "BAR" (.30-06)</t>
  </si>
  <si>
    <t>Degtyarev DP (7.62x54mmR)
Spare Barrel</t>
  </si>
  <si>
    <t>ZB Mitraliera md.1930 (7.92x57mm)
Spare Barrel</t>
  </si>
  <si>
    <t>PWU-FK Browning wz.28 (7.92x57mm)</t>
  </si>
  <si>
    <t>Nambu 99 Shiki (7.7x58mm Arisaka)
Spare Barrel</t>
  </si>
  <si>
    <t>Nambu 96 Shiki (6.5x51mmSR)
Spare Barrel</t>
  </si>
  <si>
    <t>Nambu 91 Shiki (6.5x51mmSR)
Spare Barrel</t>
  </si>
  <si>
    <t>Nambu 11 Shiki (6.5x51mmSR)
Spare Barrel</t>
  </si>
  <si>
    <t>Lewis M-1917 (.30-06)</t>
  </si>
  <si>
    <t>Lewis Mk I (.303 British)</t>
  </si>
  <si>
    <t>Hotchkiss No.2 Mk I (.303 British)</t>
  </si>
  <si>
    <t>BSA Faulkner Mk I (.303 British)
Spare Barrel</t>
  </si>
  <si>
    <t>Rheinmetall MG.45 (7.92x57mm)
Spare Barrel</t>
  </si>
  <si>
    <t>Rheinmetall MG.34/41 (7.92x57mm)
Tripod Lafette 41/41
Spare Barrel</t>
  </si>
  <si>
    <t>Mauser MG.42 (7.92x57mm)
Tripod Lafette 42
Spare Barrel</t>
  </si>
  <si>
    <t>6dx2(10) cr ex</t>
  </si>
  <si>
    <t>6dx6(5) cr ex [6d]</t>
  </si>
  <si>
    <t>Mk.153 Mod.1 SMAW (83mm Rocket)</t>
  </si>
  <si>
    <t>6dx6(10) cr ex</t>
  </si>
  <si>
    <t>M136 AT-4 (84mm)</t>
  </si>
  <si>
    <t>6dx4(10) cr ex</t>
  </si>
  <si>
    <t>M72A2 (66mm)</t>
  </si>
  <si>
    <t>M-18 57mm Recoilless Rifle</t>
  </si>
  <si>
    <t>M-9 "Bazooka" 2.36" Rocket</t>
  </si>
  <si>
    <t>M-1 "Bazooka" 2.36" Rocket</t>
  </si>
  <si>
    <t>4dx2(10) cr ex</t>
  </si>
  <si>
    <t>PIAT (89mm Rocket)</t>
  </si>
  <si>
    <t>Spec.</t>
  </si>
  <si>
    <t>Northover Projector Mk I (2.5” Rocket)</t>
  </si>
  <si>
    <t>6d(10) cr ex</t>
  </si>
  <si>
    <t>IMI BT/AT 52 Rifle Grenade</t>
  </si>
  <si>
    <t>8d cr ex [3d]</t>
  </si>
  <si>
    <t>FN Bullet-Thru™ HE Rifle Grenade</t>
  </si>
  <si>
    <t>Mecar 35mm HE-RFL-35 Rifle Grenade</t>
  </si>
  <si>
    <t>1d+2 cr ex [2d]</t>
  </si>
  <si>
    <t>KBP GP-30 (40mm VOG-25)</t>
  </si>
  <si>
    <t>4d(10) cr ex [2d]</t>
  </si>
  <si>
    <t>Colt M203 (40x46mmSR)</t>
  </si>
  <si>
    <t>illum. (200 yds.)</t>
  </si>
  <si>
    <t>M-191, M-192, M-193</t>
  </si>
  <si>
    <t>smoke (3 yd.)</t>
  </si>
  <si>
    <t>M-22</t>
  </si>
  <si>
    <t>2d-2 cr ex [2d]</t>
  </si>
  <si>
    <t>M-19A1</t>
  </si>
  <si>
    <t>M-17</t>
  </si>
  <si>
    <t>8d(10) cr ex</t>
  </si>
  <si>
    <t>M-9A1</t>
  </si>
  <si>
    <t>spec.</t>
  </si>
  <si>
    <t>Grenade Projector Adaptor M-1 with hand grenade</t>
  </si>
  <si>
    <t>1d+2(10) cr ex</t>
  </si>
  <si>
    <t>No.68 Rifle Grenade</t>
  </si>
  <si>
    <t>15d+1(2) pi+</t>
  </si>
  <si>
    <t>Simonov PTRS-41 (14.5x114 Vladimirov)</t>
  </si>
  <si>
    <t>Degtyarev PTRD-41 (14.5x114 Vladimirov)</t>
  </si>
  <si>
    <t>12d-1(2) pi</t>
  </si>
  <si>
    <t>PWU-FK Marosczek (7.92x107mm Marosczek)</t>
  </si>
  <si>
    <t>6dx3(2) pi++</t>
  </si>
  <si>
    <t>Kokura 97 Shiki (20x124mm Type 97)</t>
  </si>
  <si>
    <t>Steyr-Solothurn Contocarra S Mod 36 (20x105mmB)</t>
  </si>
  <si>
    <t>12+2(2) pi+</t>
  </si>
  <si>
    <t>Boys Rifle AT, Boys Mk I (.55 Boys)</t>
  </si>
  <si>
    <t>15d+1 pi+</t>
  </si>
  <si>
    <t>Vladimirov KPV (14.5x114mm Vladimirov)
Spare Barrel</t>
  </si>
  <si>
    <t>12d pi+</t>
  </si>
  <si>
    <t>Tula NSVT (12.7x107mm)
Tripod
Spare Barrel</t>
  </si>
  <si>
    <t>13d+1 pi+</t>
  </si>
  <si>
    <t>GE M85 (.50 BMG)
M85C Kit (to allow use on tripod)
M3 Tripod
Spare Barrel</t>
  </si>
  <si>
    <t>Degtyarev-Shipagin DshK-38/46 (12.7x107mm)
Wheeled Carriage
Spare Barrel</t>
  </si>
  <si>
    <t>7dx2 pi+</t>
  </si>
  <si>
    <t>Browning M2HB (.50 BMG)
M3 Tripod
HMGT (LW) Tripod
Spare Barrel</t>
  </si>
  <si>
    <t>Colt-Browning M-2 Water Cooled (.50 BMG)
Anti-Aircraft M-3 Tripod
Spare Barrel</t>
  </si>
  <si>
    <t>Browning M-2HB (.50 BMG)
M-3 Tripod
Spare Barrel</t>
  </si>
  <si>
    <t>Maxim PM-1910 (7.62x54mmR)
Wheeled Cart
Spare Barrel</t>
  </si>
  <si>
    <t>ZB Mitraliera md.1937 (7.92x57mm)
Tripod
Spare Barrel</t>
  </si>
  <si>
    <t>Steyr-Schwarzlose Mitraliera md.1907/12 (7.92x57mm)
Tripod
Spare Barrel</t>
  </si>
  <si>
    <t>St Étienne Mitraliera md.1907 (8x50mmR Lebel)
Tripod
Spare Barrel</t>
  </si>
  <si>
    <t>PWU-FK Browning wz.30 (7.92x57mm)
Tripod
Spare Barrel</t>
  </si>
  <si>
    <t>Maxim wz.10/28 (7.92x57mm)
Sokolov wheeled carriage
Spare Barrel</t>
  </si>
  <si>
    <t>Maxim SPM (7.62x54mmR)
Sokolov wheeled carriage
Spare Barrel</t>
  </si>
  <si>
    <t>Hotchkiss wz.25 (7.92x57mm)
Tripod</t>
  </si>
  <si>
    <t>Nambu 97 Shiki (7.7x58mmSR Type 92)
Spare Barrel</t>
  </si>
  <si>
    <t>Nambu 93 Shiki (13.2x99mm Hotchkiss)
Tripod</t>
  </si>
  <si>
    <t>Nambu 92 Shiki (7.7x58mm Arisaka)
Tripod
Spare Barrel</t>
  </si>
  <si>
    <t>Nambu 92 Shiki (7.7x58mmSR Type 92)
Tripod
Spare Barrel</t>
  </si>
  <si>
    <t>Nambu 1 Shiki (7.7x58mm Arisaka)
Tripod
Spare Barrel</t>
  </si>
  <si>
    <t>Koishikawa 3 Shiki (6.5x51mmSR)</t>
  </si>
  <si>
    <t>Vickers G.O. Mk I (.303 British)
Tripod
Spare Barrel</t>
  </si>
  <si>
    <t>11d+2 pi+</t>
  </si>
  <si>
    <t>Vickers Mk II (.500 Vickers)
Tripod
Spare Barrel</t>
  </si>
  <si>
    <t>Vickers Mk I (.303 British)
Tripod
Spare Barrel</t>
  </si>
  <si>
    <t>Marlin M-1917 (.30-06)
Tripod
Spare Barrel</t>
  </si>
  <si>
    <t>6d</t>
  </si>
  <si>
    <t>Dreyse MG.15 (7.92x57mm S Patrone)
Tripod Mount</t>
  </si>
  <si>
    <t>Colt-Marlin M1914 (.30-06)
M1895 Tripod</t>
  </si>
  <si>
    <t>Bergmann LMG.15 (7.92x57mm S Patrone)
Mini Tripod</t>
  </si>
  <si>
    <t>2d cr ex [2d]</t>
  </si>
  <si>
    <t>Tulamash AGS-17 (30x29mm)
Tripod</t>
  </si>
  <si>
    <t>6d(10) cr ex [2d]</t>
  </si>
  <si>
    <t>Saco Mk.19 Mod.3 (40x53mm NATO)
M3 Tripod
HMGT (LW) Tripod</t>
  </si>
  <si>
    <t>6dx6 cr ex [6d]
Spcl (25 yds)</t>
  </si>
  <si>
    <t>M252 Mortar (81mm HE)
(81mm CHEM)</t>
  </si>
  <si>
    <t>6dx3 cr ex [6d]
Spcl (14 yds)</t>
  </si>
  <si>
    <t>M224 Mortar (60mm HE)
(60mm CHEM)</t>
  </si>
  <si>
    <t>6dx10 cr ex [10d]
Spcl (54 yds)</t>
  </si>
  <si>
    <t>M121 Mortar (120mm HE)
(120mm CHEM)</t>
  </si>
  <si>
    <t>6dx5 cr ex [6d]
Spcl (25 yds)</t>
  </si>
  <si>
    <t>M29A1 Mortar (81mm HE)
(81mm CHEM)</t>
  </si>
  <si>
    <t>6dx18 cr ex [10d]
Spcl (96 yds)</t>
  </si>
  <si>
    <t>M-1943 Mortar (160mm HE)
(160mm CHEM)</t>
  </si>
  <si>
    <t>6dx9 cr ex [6d]
6dx6(5) cr ex [6d]
Spcl (25 yds)</t>
  </si>
  <si>
    <t>AM 2B9 Vasilek Mortar (82mm HE)
(82mm HEDP)
(82mm CHEM)</t>
  </si>
  <si>
    <t>M-38/M-43 Mortar (120mm HE)
(120mm CHEM)</t>
  </si>
  <si>
    <t>6dx50 cr ex [12d]</t>
  </si>
  <si>
    <t>SA-19 SAM</t>
  </si>
  <si>
    <t>6dx17(10) cr ex</t>
  </si>
  <si>
    <t>BGM-71F TOW2B ATGM</t>
  </si>
  <si>
    <t>6dx17(10) cr ex
6dx17(10) cr ex</t>
  </si>
  <si>
    <t>BGM-71E TOW2A ATGM
follow-up</t>
  </si>
  <si>
    <t>6dx25(10) cr ex</t>
  </si>
  <si>
    <t>BGM-71D TOW2 ATGM</t>
  </si>
  <si>
    <t>6dx20(10) cr ex
6dx20(10) cr ex</t>
  </si>
  <si>
    <t>AGM-114M Hellfire Longbow ATGM
follow-up</t>
  </si>
  <si>
    <t>AGM-114L Hellfire ATGM
follow-up</t>
  </si>
  <si>
    <t>AGM-114K Hellfire ATGM
follow-up</t>
  </si>
  <si>
    <t>6dx13(10) cr ex</t>
  </si>
  <si>
    <t>9P135M Konkurs-M ATGM</t>
  </si>
  <si>
    <t>9M1114 Kokon ATGM</t>
  </si>
  <si>
    <t>5dx12(10) cr ex</t>
  </si>
  <si>
    <t>9M119 Svir ATGM (125mm Tank Round)</t>
  </si>
  <si>
    <t>9K120 Refleks ATGM (125mm Tank Round)</t>
  </si>
  <si>
    <t>6dx6 (10) cr ex</t>
  </si>
  <si>
    <t>9K116 Bastion ATGM (100mm Tank Round)</t>
  </si>
  <si>
    <t>5dx15(10) cr ex</t>
  </si>
  <si>
    <t>9K112 Kobra ATGM (125mm Tank Round)</t>
  </si>
  <si>
    <t>6dx2 cr ex [6d]</t>
  </si>
  <si>
    <t>SA-14 SAM</t>
  </si>
  <si>
    <t>5dx22(10) cr ex</t>
  </si>
  <si>
    <t>Javelin ATGM</t>
  </si>
  <si>
    <t>6dx3 cr ex [6d]</t>
  </si>
  <si>
    <t>FIM-92 Stinger SAM</t>
  </si>
  <si>
    <t>7dx8(10) cr ex</t>
  </si>
  <si>
    <t>AT-4 Spigot ATGM</t>
  </si>
  <si>
    <t>6dx2 cr ex [4d]</t>
  </si>
  <si>
    <t>SA-7 Grail SAM</t>
  </si>
  <si>
    <t>6dx176 cr ex [10d]
Spcl (90 yds)
8d cr ex [3d] (180 yds)
(180 yds)
6dx40 cr ex
6dx9(10) cr ex
6dx176 cr ex [10d]</t>
  </si>
  <si>
    <t>M284 (155mm HE)
(155mm CHEM)
(155mm ICM)
(155mm FASCAM)
(155mm CLGP-HESH "M712 Copperhead")
(155mm HEAT)
(155mm HE-RAP)</t>
  </si>
  <si>
    <t>6dx8(10) cr ex
6dx8(5) cr ex [10d]
6dx30(2) pi++
6dx30(3) pi++</t>
  </si>
  <si>
    <t>M256A1 (120mm NATO HEAT)
(120mm NATO HEDP)
(120mm NATO APFSDS)
(120mm NATO APFSDSDU)</t>
  </si>
  <si>
    <t>M256 (120mm NATO HEAT)
(120mm NATO HEDP)
(120mm NATO APFSDS)
(120mm NATO APFSDSDU)</t>
  </si>
  <si>
    <t>6dx4(2) pi++
6d cr ex [2d]
6dx7(3) pi++</t>
  </si>
  <si>
    <t>M242 (25x137mm API)
(25x137mm HE)
(25x137mm APSFSDSDU)</t>
  </si>
  <si>
    <t>6dx7(10) cr ex
6dx40 cr ex [2d]
6dx24(2) pi++
2d cr ex [2d]</t>
  </si>
  <si>
    <t>M35 Soft Recoil Gun (105mm M68 HEAT)
(105mm M68 WP)
(105mm M68 APFSDS)
(105mm M68 APFSDSDU)</t>
  </si>
  <si>
    <t>6dx5(2) pi++
6dx2 cr ex [2d]</t>
  </si>
  <si>
    <t>2A72 (30x165mm API)
(30x165mm HE)</t>
  </si>
  <si>
    <t>2A42 (30x165mm API)
(30x165mm HE)</t>
  </si>
  <si>
    <t>2A38 (30x165mm API)
(30x165mm HE)</t>
  </si>
  <si>
    <t>7dx3(2) pi++
5d cr ex [2d]
5d cr ex [2d]</t>
  </si>
  <si>
    <t>ZSU-23-4 (23x152mmB APDS)
(23x152mmB HE)
(23x152mmB HEPF)</t>
  </si>
  <si>
    <t>M185 (155mm HE)
(155mm CHEM)
(155mm ICM)
(155mm FASCAM)
(155mm CLGP-HESH "M712 Copperhead")
(155mm HEAT)
(155mm HE-RAP)</t>
  </si>
  <si>
    <t>6d cr ex [2d]
6dx6(2) pi++</t>
  </si>
  <si>
    <t>M168 Vulcan (20x102mm HEPF)
(20x102mm APDS)</t>
  </si>
  <si>
    <t>6dx176 cr ex [10d]
Spcl (87 yds)
8d cr ex [3d] (173 yds)
6dx9(10) cr ex
6dx176 cr ex [10d]</t>
  </si>
  <si>
    <t>2S3 (152mm HE)
(152mm CHEM)
(152mm ICM)
(152mm HEAT)
(152mm HE-RAP)</t>
  </si>
  <si>
    <t>6dx90 cr ex [10d]
Spcl (56 yds)
8d cr ex [3d] (112 yds)
6dx8(10) cr ex
6dx90 cr ex [10d]</t>
  </si>
  <si>
    <t>2S1 (122mm HE)
(122mm CHEM)
(122mm ICM)
(122mm HEAT)
(122mm HE-RAP)</t>
  </si>
  <si>
    <t>6dx6(10) cr ex
6dx30 cr ex [10d]</t>
  </si>
  <si>
    <t>2A70 (100mm 2A70 HEAT)
(100mm 2A70 HE)</t>
  </si>
  <si>
    <t>6dx8(10) cr ex
6dx100 cr ex [10d]
6dx31(2) pi++
6dx31(3) pi++</t>
  </si>
  <si>
    <t>2A46M (T-80) (125mm 2A46M HEAT)
(125mm 2A46M HE)
(125mm 2A46M APFSDS)
(125mm 2A46M APFSDSDU)</t>
  </si>
  <si>
    <t>2A46M (T-72) (125mm 2A46M HEAT)
(125mm 2A46M HE)
(125mm 2A46M APFSDS)
(125mm 2A46M APFSDSDU)</t>
  </si>
  <si>
    <t>ZU-23-4 (23x152mmB APDS)
(23x152mmB HE)
(23x152mmB HEPF)</t>
  </si>
  <si>
    <t>ZU-23-2 (23x152mmB APDS)
(23x152mmB HE)
(23x152mmB HEPF)</t>
  </si>
  <si>
    <t>M777 (155mm HE)
(155mm CHEM)
(155mm ICM)
(155mm FASCAM)
(155mm CLGP-HESH "M712 Copperhead")
(155mm HEAT)
(155mm HE-RAP)</t>
  </si>
  <si>
    <t>M198 (155mm HE)
(155mm CHEM)
(155mm ICM)
(155mm FASCAM)
(155mm CLGP-HESH "M712 Copperhead")
(155mm HEAT)
(155mm HE-RAP)</t>
  </si>
  <si>
    <t>FH-70 (155mm HE)
(155mm CHEM)
(155mm ICM)
(155mm FASCAM)
(155mm CLGP-HESH "M712 Copperhead")
(155mm HEAT)
(155mm HE-RAP)</t>
  </si>
  <si>
    <t>D-30 (122mm HE)
(122mm CHEM)
(122mm ICM)
(122mm HEAT)
(122mm HE-RAP)</t>
  </si>
  <si>
    <t>D-20 (152mm HE)
(152mm CHEM)
(152mm ICM)
(152mm HEAT)
(152mm HE-RAP)</t>
  </si>
  <si>
    <t>6dx100 cr ex [10d]
6dx8(10) cr ex
6dx31(2) pi++</t>
  </si>
  <si>
    <t>2A45 Sprut-B (125mm HE)
(125mm HEAT)
(125mm APFSDS)</t>
  </si>
  <si>
    <t>3500
300
900
500</t>
  </si>
  <si>
    <t>100(5)</t>
  </si>
  <si>
    <t>25.3/6
15
8
8,2</t>
  </si>
  <si>
    <t>4800
200</t>
  </si>
  <si>
    <t>16/3.5
3,5</t>
  </si>
  <si>
    <t>200(5)</t>
  </si>
  <si>
    <t>19.3/7
3,5</t>
  </si>
  <si>
    <t>4800
300
200</t>
  </si>
  <si>
    <t>23.5/7
15
3,5</t>
  </si>
  <si>
    <t>2000
150</t>
  </si>
  <si>
    <t>50(5)</t>
  </si>
  <si>
    <t>22.5/3.5
4,8</t>
  </si>
  <si>
    <t>6000
300
900
500</t>
  </si>
  <si>
    <t>29/6
15
8
8,2</t>
  </si>
  <si>
    <t>3700
300
500</t>
  </si>
  <si>
    <t>120(5)</t>
  </si>
  <si>
    <t>20!</t>
  </si>
  <si>
    <t>32.5/7.2
29,8
4</t>
  </si>
  <si>
    <t>2800
250
150</t>
  </si>
  <si>
    <t>27/7
16,5
4,8</t>
  </si>
  <si>
    <t>4087
300
200</t>
  </si>
  <si>
    <t>23.5/7
20
3,5</t>
  </si>
  <si>
    <t>7000
300
900
500</t>
  </si>
  <si>
    <t>30.2/6
20
8
6</t>
  </si>
  <si>
    <t>6600
300
900
500</t>
  </si>
  <si>
    <t>33.6/6
20
8
6</t>
  </si>
  <si>
    <t>6600
2500
500</t>
  </si>
  <si>
    <t>14!</t>
  </si>
  <si>
    <t>31/6
45
6</t>
  </si>
  <si>
    <t>[2, 10, 16]</t>
  </si>
  <si>
    <t>$300
$50
$30</t>
  </si>
  <si>
    <t>28/3
15
4</t>
  </si>
  <si>
    <t>$400
$50
$30</t>
  </si>
  <si>
    <t>29/3
52
4,4</t>
  </si>
  <si>
    <t xml:space="preserve">5
+1
 </t>
  </si>
  <si>
    <t>$250</t>
  </si>
  <si>
    <t>17.9/1.6</t>
  </si>
  <si>
    <t>[1, 16]</t>
  </si>
  <si>
    <t>$250
$35
$35</t>
  </si>
  <si>
    <t>250(5)</t>
  </si>
  <si>
    <t>47.5/15
14
7,4</t>
  </si>
  <si>
    <t>[1, 9]</t>
  </si>
  <si>
    <t>21/1.6</t>
  </si>
  <si>
    <t>$90
$40</t>
  </si>
  <si>
    <t>47(4)</t>
  </si>
  <si>
    <t>26.3/6.2
6</t>
  </si>
  <si>
    <t>$120
$25</t>
  </si>
  <si>
    <t>23/1.8
6,3</t>
  </si>
  <si>
    <t>$270</t>
  </si>
  <si>
    <t>21.1/1.6</t>
  </si>
  <si>
    <t>6!</t>
  </si>
  <si>
    <t>26.3/6.2</t>
  </si>
  <si>
    <t>$125
$30</t>
  </si>
  <si>
    <t>26.2/3
6,3</t>
  </si>
  <si>
    <t>21.5/1.5
6</t>
  </si>
  <si>
    <t>27/2.5
6</t>
  </si>
  <si>
    <t>$100
$30</t>
  </si>
  <si>
    <t>20/1.5
6</t>
  </si>
  <si>
    <t>20(5)</t>
  </si>
  <si>
    <t>31.2/4.2</t>
  </si>
  <si>
    <t>31/4.2</t>
  </si>
  <si>
    <t>30(5)</t>
  </si>
  <si>
    <t>27/2</t>
  </si>
  <si>
    <t>800/3800</t>
  </si>
  <si>
    <t>24.3/2.8
6,3</t>
  </si>
  <si>
    <t>15!</t>
  </si>
  <si>
    <t>275
30</t>
  </si>
  <si>
    <t>30!</t>
  </si>
  <si>
    <t>40991
4</t>
  </si>
  <si>
    <t>350
50
30</t>
  </si>
  <si>
    <t>25!</t>
  </si>
  <si>
    <t>40997
42
4,4</t>
  </si>
  <si>
    <t>5
1</t>
  </si>
  <si>
    <t>300
50
30</t>
  </si>
  <si>
    <t>40996
46
4</t>
  </si>
  <si>
    <t>400
50
30</t>
  </si>
  <si>
    <t>40997
52
4,4</t>
  </si>
  <si>
    <t>12M†</t>
  </si>
  <si>
    <t>1(5)</t>
  </si>
  <si>
    <t>1(-)</t>
  </si>
  <si>
    <t>[5, 7]</t>
  </si>
  <si>
    <t>13000</t>
  </si>
  <si>
    <t>29.5/13</t>
  </si>
  <si>
    <t>500/1000</t>
  </si>
  <si>
    <t>14,7</t>
  </si>
  <si>
    <t>330/2300</t>
  </si>
  <si>
    <t>1052</t>
  </si>
  <si>
    <t>300/500</t>
  </si>
  <si>
    <t>200/300</t>
  </si>
  <si>
    <t>[2, 11, 12]</t>
  </si>
  <si>
    <t>$1500</t>
  </si>
  <si>
    <t>1(8)</t>
  </si>
  <si>
    <t>50/5.6</t>
  </si>
  <si>
    <t>500/4800</t>
  </si>
  <si>
    <t>[2, 8, 11]</t>
  </si>
  <si>
    <t>14.7/3.4</t>
  </si>
  <si>
    <t>100/650</t>
  </si>
  <si>
    <t>[1, 8, 11]</t>
  </si>
  <si>
    <t>16.7/3.4</t>
  </si>
  <si>
    <t>[1, 8]</t>
  </si>
  <si>
    <t>34.6/3</t>
  </si>
  <si>
    <t>110/370</t>
  </si>
  <si>
    <t>[2, 4, 7, 8]</t>
  </si>
  <si>
    <t>74/1.8</t>
  </si>
  <si>
    <t>100/250</t>
  </si>
  <si>
    <t>[2, 12]</t>
  </si>
  <si>
    <t>+1.1</t>
  </si>
  <si>
    <t>100/300</t>
  </si>
  <si>
    <t>+0.8</t>
  </si>
  <si>
    <t>[2, 13]</t>
  </si>
  <si>
    <t>+2</t>
  </si>
  <si>
    <t>150/400</t>
  </si>
  <si>
    <t>+3.3/0.56</t>
  </si>
  <si>
    <t>150/460</t>
  </si>
  <si>
    <t>+3.5/0.5</t>
  </si>
  <si>
    <t>150/4400</t>
  </si>
  <si>
    <t>[1, 13]</t>
  </si>
  <si>
    <t>0.8/1.3</t>
  </si>
  <si>
    <t>75/50</t>
  </si>
  <si>
    <t>75/200</t>
  </si>
  <si>
    <t>[1, 13, 15]</t>
  </si>
  <si>
    <t>0.8/1.5</t>
  </si>
  <si>
    <t>0.8/1.6</t>
  </si>
  <si>
    <t>75/180</t>
  </si>
  <si>
    <t>75/240</t>
  </si>
  <si>
    <t>[2, 13, 14]</t>
  </si>
  <si>
    <t>+1.7/1.8</t>
  </si>
  <si>
    <t>$180</t>
  </si>
  <si>
    <t>49/2.7</t>
  </si>
  <si>
    <t>1400/6000</t>
  </si>
  <si>
    <t>38.6/0.44</t>
  </si>
  <si>
    <t>$135</t>
  </si>
  <si>
    <t>3+1(3i)</t>
  </si>
  <si>
    <t>21/0.8</t>
  </si>
  <si>
    <t>1200/5400</t>
  </si>
  <si>
    <t>$375</t>
  </si>
  <si>
    <t>114/11</t>
  </si>
  <si>
    <t>$400</t>
  </si>
  <si>
    <t>10(4)</t>
  </si>
  <si>
    <t>138/17.5</t>
  </si>
  <si>
    <t>38/2</t>
  </si>
  <si>
    <t>1300/5500</t>
  </si>
  <si>
    <t>20M†</t>
  </si>
  <si>
    <t>7+1</t>
  </si>
  <si>
    <t>1200/5000</t>
  </si>
  <si>
    <t>8500
1000</t>
  </si>
  <si>
    <t>21M†</t>
  </si>
  <si>
    <t>140/33
42,9</t>
  </si>
  <si>
    <t>6000
900
800</t>
  </si>
  <si>
    <t>80/17
57
19,8</t>
  </si>
  <si>
    <t>16000
200
500
1000</t>
  </si>
  <si>
    <t>18!</t>
  </si>
  <si>
    <t>91.5/30
8
44
16,3</t>
  </si>
  <si>
    <t>1800/7400</t>
  </si>
  <si>
    <t>3000
1000
500</t>
  </si>
  <si>
    <t>99/24
271
38,4</t>
  </si>
  <si>
    <t>1500/7400</t>
  </si>
  <si>
    <t>14000
500
1500
1000</t>
  </si>
  <si>
    <t>84/30
44
18,2
28,7</t>
  </si>
  <si>
    <t>1800/7600</t>
  </si>
  <si>
    <t>$1000
$500
$60</t>
  </si>
  <si>
    <t>110(5)</t>
  </si>
  <si>
    <t>121/32
401
23</t>
  </si>
  <si>
    <t>11M†</t>
  </si>
  <si>
    <t>46/15
14
7,4</t>
  </si>
  <si>
    <t>56/15
53,2
5</t>
  </si>
  <si>
    <t>$1000
$50
$75</t>
  </si>
  <si>
    <t>105(5)</t>
  </si>
  <si>
    <t>116/32
44
28,7</t>
  </si>
  <si>
    <t>$250
$50
$30</t>
  </si>
  <si>
    <t>50/20
30
6</t>
  </si>
  <si>
    <t>$220
$50
$30</t>
  </si>
  <si>
    <t>73/20.5
100
5</t>
  </si>
  <si>
    <t>$350
$50
$75</t>
  </si>
  <si>
    <t>49.3/7.5
38,5
8</t>
  </si>
  <si>
    <t>$225
$50
$30</t>
  </si>
  <si>
    <t>69/16
62
5</t>
  </si>
  <si>
    <t>$220
$50
$50</t>
  </si>
  <si>
    <t>25(5)</t>
  </si>
  <si>
    <t>54/1.6
71,9
8</t>
  </si>
  <si>
    <t>$635
$50
$30</t>
  </si>
  <si>
    <t>330(5)</t>
  </si>
  <si>
    <t>71.2/25
64,5
5</t>
  </si>
  <si>
    <t>70.2/17.8
99,4
5</t>
  </si>
  <si>
    <t>73/20.5
99,4
5</t>
  </si>
  <si>
    <t>$250
$50</t>
  </si>
  <si>
    <t>300(5)</t>
  </si>
  <si>
    <t>78.9/25
59,8</t>
  </si>
  <si>
    <t>$225
$30</t>
  </si>
  <si>
    <t>27/3
6,6</t>
  </si>
  <si>
    <t>$950
$50</t>
  </si>
  <si>
    <t>90.7/8
130,3</t>
  </si>
  <si>
    <t>$400
$50
$40</t>
  </si>
  <si>
    <t>60/3
62
6</t>
  </si>
  <si>
    <t>45/3
25
6</t>
  </si>
  <si>
    <t>$300</t>
  </si>
  <si>
    <t>63.5/1.5</t>
  </si>
  <si>
    <t>96(3)</t>
  </si>
  <si>
    <t>31.5/11
49
6</t>
  </si>
  <si>
    <t>$750
$50
$150</t>
  </si>
  <si>
    <t>77/15
70
23</t>
  </si>
  <si>
    <t>1000/6500</t>
  </si>
  <si>
    <t>54/13.5
49
5</t>
  </si>
  <si>
    <t>$100
$50
$30</t>
  </si>
  <si>
    <t>39/15
49
5</t>
  </si>
  <si>
    <t>13M†</t>
  </si>
  <si>
    <t>320/20</t>
  </si>
  <si>
    <t>600/2000</t>
  </si>
  <si>
    <t>150(5)</t>
  </si>
  <si>
    <t>24(5)</t>
  </si>
  <si>
    <t>300
$100</t>
  </si>
  <si>
    <t>55.6/15
45,5</t>
  </si>
  <si>
    <t>$195
$100</t>
  </si>
  <si>
    <t>56.8/16
69</t>
  </si>
  <si>
    <t>$450
$120</t>
  </si>
  <si>
    <t>37.5/15
32</t>
  </si>
  <si>
    <t>$350
$30</t>
  </si>
  <si>
    <t>41.2/12.8
7,7</t>
  </si>
  <si>
    <t>1918</t>
  </si>
  <si>
    <t>1915</t>
  </si>
  <si>
    <t>1914</t>
  </si>
  <si>
    <t>6000
900</t>
  </si>
  <si>
    <t>25M†</t>
  </si>
  <si>
    <t>29(6)</t>
  </si>
  <si>
    <t>70+57/22
57</t>
  </si>
  <si>
    <t>800/1200</t>
  </si>
  <si>
    <t>13800
500
1500</t>
  </si>
  <si>
    <t>108/31
44
18,2</t>
  </si>
  <si>
    <t>1650/2400</t>
  </si>
  <si>
    <t>24.7K</t>
  </si>
  <si>
    <t>-9</t>
  </si>
  <si>
    <t>14M†</t>
  </si>
  <si>
    <t>89/9.1</t>
  </si>
  <si>
    <t>600/6000</t>
  </si>
  <si>
    <t>10.6K</t>
  </si>
  <si>
    <t>47.6/3.7</t>
  </si>
  <si>
    <t>325/3250</t>
  </si>
  <si>
    <t>90.8K</t>
  </si>
  <si>
    <t>316/30</t>
  </si>
  <si>
    <t>7300</t>
  </si>
  <si>
    <t>99/15</t>
  </si>
  <si>
    <t>35K</t>
  </si>
  <si>
    <t>-10</t>
  </si>
  <si>
    <t>-11</t>
  </si>
  <si>
    <t>2580/90</t>
  </si>
  <si>
    <t>550/5600</t>
  </si>
  <si>
    <t>10K</t>
  </si>
  <si>
    <t>25†</t>
  </si>
  <si>
    <t>4(6)</t>
  </si>
  <si>
    <t>1393/22</t>
  </si>
  <si>
    <t>617/50</t>
  </si>
  <si>
    <t>--</t>
  </si>
  <si>
    <t>--/89</t>
  </si>
  <si>
    <t>600/8000</t>
  </si>
  <si>
    <t>[1, 2, 4, 5]</t>
  </si>
  <si>
    <t>7100</t>
  </si>
  <si>
    <t>--/50</t>
  </si>
  <si>
    <t>300/5700</t>
  </si>
  <si>
    <t>[1, 2, 4]</t>
  </si>
  <si>
    <t>6700</t>
  </si>
  <si>
    <t>6300</t>
  </si>
  <si>
    <t>300/5400</t>
  </si>
  <si>
    <t>93300</t>
  </si>
  <si>
    <t>4(20)</t>
  </si>
  <si>
    <t>--/430</t>
  </si>
  <si>
    <t>450/8500</t>
  </si>
  <si>
    <t>93200</t>
  </si>
  <si>
    <t>35200</t>
  </si>
  <si>
    <t>--/400</t>
  </si>
  <si>
    <t>5700</t>
  </si>
  <si>
    <t>--/51</t>
  </si>
  <si>
    <t>200/4000</t>
  </si>
  <si>
    <t>6400</t>
  </si>
  <si>
    <t>2(20)</t>
  </si>
  <si>
    <t>--/132.5</t>
  </si>
  <si>
    <t>450/5000</t>
  </si>
  <si>
    <t>13400</t>
  </si>
  <si>
    <t>--/41.4</t>
  </si>
  <si>
    <t>340/4100</t>
  </si>
  <si>
    <t>13800</t>
  </si>
  <si>
    <t>--/46.4</t>
  </si>
  <si>
    <t>330/5000</t>
  </si>
  <si>
    <t>--/39</t>
  </si>
  <si>
    <t>8200</t>
  </si>
  <si>
    <t>--/45.3</t>
  </si>
  <si>
    <t>250/4000</t>
  </si>
  <si>
    <t>[2, 5, 8]</t>
  </si>
  <si>
    <t>67/34</t>
  </si>
  <si>
    <t>540/3000</t>
  </si>
  <si>
    <t>[2, 8, 10]</t>
  </si>
  <si>
    <t>40500</t>
  </si>
  <si>
    <t>14/50</t>
  </si>
  <si>
    <t>300/2400</t>
  </si>
  <si>
    <t>38000</t>
  </si>
  <si>
    <t>35/22</t>
  </si>
  <si>
    <t>775/8500</t>
  </si>
  <si>
    <t>[2, 5, 9, 10]</t>
  </si>
  <si>
    <t>41000</t>
  </si>
  <si>
    <t>15M†</t>
  </si>
  <si>
    <t>210/50</t>
  </si>
  <si>
    <t>[2, 5, 9]</t>
  </si>
  <si>
    <t>40000</t>
  </si>
  <si>
    <t>131/26</t>
  </si>
  <si>
    <t>200/2300</t>
  </si>
  <si>
    <t>14500</t>
  </si>
  <si>
    <t>30/20</t>
  </si>
  <si>
    <t>620/5600</t>
  </si>
  <si>
    <t>1(12)</t>
  </si>
  <si>
    <t>3000/31000
3000/10300
4500/39000</t>
  </si>
  <si>
    <t>40(6i)</t>
  </si>
  <si>
    <t xml:space="preserve">2050/7500
3100/11250
 </t>
  </si>
  <si>
    <t>100x2(2i)</t>
  </si>
  <si>
    <t>1400/5900
2100/8900</t>
  </si>
  <si>
    <t>21(10i)</t>
  </si>
  <si>
    <t xml:space="preserve">1900/7100
2900/10700
 </t>
  </si>
  <si>
    <t>1800/6900</t>
  </si>
  <si>
    <t>400(4i)</t>
  </si>
  <si>
    <t>68</t>
  </si>
  <si>
    <t>1300/5600</t>
  </si>
  <si>
    <t>2300/20250
2300/8100
3500/30500</t>
  </si>
  <si>
    <t>1180(2i)</t>
  </si>
  <si>
    <t>1500/9100
2300/9000</t>
  </si>
  <si>
    <t>2300/20250
2300/8100
3500/30500</t>
  </si>
  <si>
    <t>2100/19000
2100/7600
3200/29000</t>
  </si>
  <si>
    <t>15(8i)</t>
  </si>
  <si>
    <t>28(6i)</t>
  </si>
  <si>
    <t xml:space="preserve">2100/7600
3200/11400
 </t>
  </si>
  <si>
    <t>24(6i)</t>
  </si>
  <si>
    <t>39000</t>
  </si>
  <si>
    <t>-12</t>
  </si>
  <si>
    <t>400(15)</t>
  </si>
  <si>
    <t>2500/312
/208
/208</t>
  </si>
  <si>
    <t>20000</t>
  </si>
  <si>
    <t>200(15)</t>
  </si>
  <si>
    <t>34</t>
  </si>
  <si>
    <t>1700/156
/104
/104</t>
  </si>
  <si>
    <t>2.34M</t>
  </si>
  <si>
    <t>-25</t>
  </si>
  <si>
    <t>10500/160
/160
/160
/160
/160
/160
/360</t>
  </si>
  <si>
    <t>530K</t>
  </si>
  <si>
    <t>14100/160
/160
/160
/160
/160
/160
/360</t>
  </si>
  <si>
    <t>550K</t>
  </si>
  <si>
    <t>18300/160
/160
/160
/160
/160
/160
/360</t>
  </si>
  <si>
    <t>140K</t>
  </si>
  <si>
    <t>7700/77
/77
/77
/77
/174</t>
  </si>
  <si>
    <t>205K</t>
  </si>
  <si>
    <t>11500/150
/150
/150
/150
/340</t>
  </si>
  <si>
    <t>14000</t>
  </si>
  <si>
    <t>14000/80
/80
/80</t>
  </si>
  <si>
    <t>2100/7600</t>
  </si>
  <si>
    <t>Variara (9x19mm Parabellum)</t>
  </si>
  <si>
    <t>1-2</t>
  </si>
  <si>
    <t>0.17</t>
  </si>
  <si>
    <t>Smoke (4 yd.)</t>
  </si>
  <si>
    <t>ALS Pocket Smoke</t>
  </si>
  <si>
    <t>4-5</t>
  </si>
  <si>
    <t>1.1</t>
  </si>
  <si>
    <t>6d+2 [2d] cr ex</t>
  </si>
  <si>
    <t>ARGES HG 84</t>
  </si>
  <si>
    <t>Impact</t>
  </si>
  <si>
    <t>0.75</t>
  </si>
  <si>
    <t>7d+2 [2d] cr ex</t>
  </si>
  <si>
    <t>Kodak T13 Beano</t>
  </si>
  <si>
    <t>EXPLOSIVES (DEMOLITION) (IQ-5 and most other Explosives-4)</t>
  </si>
  <si>
    <t>$750</t>
  </si>
  <si>
    <t>60</t>
  </si>
  <si>
    <t>23.5</t>
  </si>
  <si>
    <t>6dxl2 cr ex</t>
  </si>
  <si>
    <t>MK 133 MOD 2</t>
  </si>
  <si>
    <t>EXPLOSIVES (DEMOLITION) (IQ-5 and most other Explosives-4), Soldier, or Traps+2</t>
  </si>
  <si>
    <t>3.5</t>
  </si>
  <si>
    <t>6dx3 cr ex</t>
  </si>
  <si>
    <t>M18A1 Claymore</t>
  </si>
  <si>
    <t>3-5</t>
  </si>
  <si>
    <t>1.2</t>
  </si>
  <si>
    <t>6d [2d] cr ex</t>
  </si>
  <si>
    <t>VC Stick Grenade</t>
  </si>
  <si>
    <t>0.25</t>
  </si>
  <si>
    <t>4d [2d] cr ex</t>
  </si>
  <si>
    <t>NWM V40</t>
  </si>
  <si>
    <t>1-3</t>
  </si>
  <si>
    <t>Special (8 yd.)</t>
  </si>
  <si>
    <t>NWC Marking</t>
  </si>
  <si>
    <t>2d [2d] burn ex</t>
  </si>
  <si>
    <t>NWC Napalm</t>
  </si>
  <si>
    <t>0.9</t>
  </si>
  <si>
    <t>9d [2d] cr ex</t>
  </si>
  <si>
    <t>M33</t>
  </si>
  <si>
    <t>8d+2 [2d] cr ex</t>
  </si>
  <si>
    <t>M26</t>
  </si>
  <si>
    <t>Special (7 yd.)</t>
  </si>
  <si>
    <t>M18</t>
  </si>
  <si>
    <t>$175</t>
  </si>
  <si>
    <t>M7A3</t>
  </si>
  <si>
    <t>1.8</t>
  </si>
  <si>
    <t>AN-M8</t>
  </si>
  <si>
    <t>8d+2 cr ex</t>
  </si>
  <si>
    <t>MK 3A2</t>
  </si>
  <si>
    <t>1.3</t>
  </si>
  <si>
    <t>4d+l [2d] cr ex</t>
  </si>
  <si>
    <t>MK II</t>
  </si>
  <si>
    <t>ld-2 [ld(0.2)] burn ex</t>
  </si>
  <si>
    <t>MK IIWP</t>
  </si>
  <si>
    <t>1.4</t>
  </si>
  <si>
    <t>ld-2 cr ex Spec. (5 yd.)</t>
  </si>
  <si>
    <t>MKII KJ  follow-up</t>
  </si>
  <si>
    <t>1.7</t>
  </si>
  <si>
    <t>Ik I 5d-l [2d] cr ex</t>
  </si>
  <si>
    <t>Mills Number 36M IV</t>
  </si>
  <si>
    <t>5d cr ex</t>
  </si>
  <si>
    <t>Stielhandgranate</t>
  </si>
  <si>
    <t>On impact</t>
  </si>
  <si>
    <t>1.5</t>
  </si>
  <si>
    <t>M-59 "Concussion Grenade"</t>
  </si>
  <si>
    <t>2 seconds</t>
  </si>
  <si>
    <t>AN-M8 "Smoke"</t>
  </si>
  <si>
    <t>5 seconds</t>
  </si>
  <si>
    <t>5d [3d]</t>
  </si>
  <si>
    <t>Mk.26"Frag"</t>
  </si>
  <si>
    <t>$10/-</t>
  </si>
  <si>
    <t>2d [2d]</t>
  </si>
  <si>
    <t>Mk. II "Pineapple"</t>
  </si>
  <si>
    <t>No.36 Grenade "Mills Bomb"</t>
  </si>
  <si>
    <t>Steilhandgranate "Potato Masher"</t>
  </si>
  <si>
    <t>2 sec.</t>
  </si>
  <si>
    <t>Stun Munition</t>
  </si>
  <si>
    <t>10?</t>
  </si>
  <si>
    <t>5 sec.</t>
  </si>
  <si>
    <t>2d[2d]</t>
  </si>
  <si>
    <t>Mk.ll Pineapple</t>
  </si>
  <si>
    <t>5d[3d]</t>
  </si>
  <si>
    <t>Mk.26 Frag</t>
  </si>
  <si>
    <t>M-59 Concussion Grenade</t>
  </si>
  <si>
    <t>45</t>
  </si>
  <si>
    <t>3d[1d]</t>
  </si>
  <si>
    <t>M34 White Phosphorus</t>
  </si>
  <si>
    <t>AN-M8 Smoke</t>
  </si>
  <si>
    <t>AN-M14TH3 Incendiary</t>
  </si>
  <si>
    <t>ABC-M7A3</t>
  </si>
  <si>
    <t>2,7</t>
  </si>
  <si>
    <t>RPG-43 Anti-Tank</t>
  </si>
  <si>
    <t>2,5</t>
  </si>
  <si>
    <t>8d(10) cr ex [2d]</t>
  </si>
  <si>
    <t>RPG-6 Anti-Tank</t>
  </si>
  <si>
    <t>0,6</t>
  </si>
  <si>
    <t>3d cr ex [3d]</t>
  </si>
  <si>
    <t>RGN-86 Fragmentation</t>
  </si>
  <si>
    <t>6d cr ex [3d]</t>
  </si>
  <si>
    <t>RGN-5 Fragmentation</t>
  </si>
  <si>
    <t>4d cr ex [2d]</t>
  </si>
  <si>
    <t>RG-42 Fragmentation</t>
  </si>
  <si>
    <t>0,8</t>
  </si>
  <si>
    <t>6d cr ex</t>
  </si>
  <si>
    <t>RG-34 Concussion</t>
  </si>
  <si>
    <t>1,5</t>
  </si>
  <si>
    <t>spec. (3 yd.)</t>
  </si>
  <si>
    <t>RDG-1 Smoke</t>
  </si>
  <si>
    <t>spec. (1 yd.)</t>
  </si>
  <si>
    <t>Molotov Cocktail</t>
  </si>
  <si>
    <t>1,3</t>
  </si>
  <si>
    <t>3d cr ex [2d]</t>
  </si>
  <si>
    <t>F-1 Fragmentation</t>
  </si>
  <si>
    <t>Mk IIIA2 Concussion</t>
  </si>
  <si>
    <t>Mk II "Pineapple" Fragmentation</t>
  </si>
  <si>
    <t>6dx2 cr ex [3d]</t>
  </si>
  <si>
    <t>M67 Fragmentation</t>
  </si>
  <si>
    <t>6dx2 cr ex [2d]</t>
  </si>
  <si>
    <t>M61 Fragmentation</t>
  </si>
  <si>
    <t>M34 WP "Willy Pete"</t>
  </si>
  <si>
    <t>8d+2 cr ex [2d]</t>
  </si>
  <si>
    <t>M26A1 Fragmentation</t>
  </si>
  <si>
    <t>spec. (2 yd.)</t>
  </si>
  <si>
    <t>M25A2 Tear-Gas</t>
  </si>
  <si>
    <t>6d(10) burn</t>
  </si>
  <si>
    <t>AN-M14 TH3 Thermite</t>
  </si>
  <si>
    <t>AN-M-8 HC Smoke</t>
  </si>
  <si>
    <t>4d cr ex
1d burn</t>
  </si>
  <si>
    <t>M-15 WP "Willy Pete"
linked</t>
  </si>
  <si>
    <t>MAN Grenade de mana defensiva md.1939</t>
  </si>
  <si>
    <t>MAN Grenade de mana ofensiva md.1939</t>
  </si>
  <si>
    <t>Kyser Grenade de mana multifunctionala md.1938</t>
  </si>
  <si>
    <t>Kyser Grenade de mana ofensiva md.1934</t>
  </si>
  <si>
    <t>R42 "Sidolówa"</t>
  </si>
  <si>
    <t>4d cr ex</t>
  </si>
  <si>
    <t>PWU-FK Granat Zaczepny wz.33</t>
  </si>
  <si>
    <t>4d cr ex[2d]</t>
  </si>
  <si>
    <t>PWU-FK Granat Obronny wz.33</t>
  </si>
  <si>
    <t>impact</t>
  </si>
  <si>
    <t>ET40 "Filipinika"</t>
  </si>
  <si>
    <t>1,2</t>
  </si>
  <si>
    <t>91 Shiki</t>
  </si>
  <si>
    <t>6dx4 cr ex [2d]</t>
  </si>
  <si>
    <t>Bomba Controcarra "Passaglia"</t>
  </si>
  <si>
    <t>6dx2 cr ex [2d] 2d burn</t>
  </si>
  <si>
    <t>Bomba Controcarro Incendiary OTO Mod 42</t>
  </si>
  <si>
    <t>Bomba a Mano Mod 35 with Fragmentation Sleeve</t>
  </si>
  <si>
    <t>Bomba a Mano Mod 35</t>
  </si>
  <si>
    <t>[1, 3, 5]</t>
  </si>
  <si>
    <t>3-4</t>
  </si>
  <si>
    <t>WIP No.80 Mk I</t>
  </si>
  <si>
    <t>[1, 3, 4]</t>
  </si>
  <si>
    <t>Imp</t>
  </si>
  <si>
    <t>SIP No.76 Mk I</t>
  </si>
  <si>
    <t>4 or 7</t>
  </si>
  <si>
    <t>1,7</t>
  </si>
  <si>
    <t>Mills No.36 “Mills Bomb”</t>
  </si>
  <si>
    <t>0,7</t>
  </si>
  <si>
    <t>Mills No.69 Mk I</t>
  </si>
  <si>
    <t>1,8</t>
  </si>
  <si>
    <t>Gammon No.82 Mk I</t>
  </si>
  <si>
    <t>Panzerwurfmine</t>
  </si>
  <si>
    <t>1,1</t>
  </si>
  <si>
    <t>spec. (10 yd)</t>
  </si>
  <si>
    <t>NbHGr.39</t>
  </si>
  <si>
    <t>4,7</t>
  </si>
  <si>
    <t>Geballte Ladung</t>
  </si>
  <si>
    <t>8d cr ex[3d]</t>
  </si>
  <si>
    <t>EiHGr.39</t>
  </si>
  <si>
    <t>BK 2H</t>
  </si>
  <si>
    <t>Behelfs-HGr</t>
  </si>
  <si>
    <t>4d cr ex[1d]</t>
  </si>
  <si>
    <t>Gr Ma Of Mle 37</t>
  </si>
  <si>
    <t>Gr Ma Df Mle 37</t>
  </si>
  <si>
    <t>7d cr ex</t>
  </si>
  <si>
    <t>VarsilKR/32</t>
  </si>
  <si>
    <t>[2, 4, 5]</t>
  </si>
  <si>
    <t>PulloKr/14-30</t>
  </si>
  <si>
    <t>Polttpullo/34</t>
  </si>
  <si>
    <t>MunaKr/41</t>
  </si>
  <si>
    <t>MunaKr/32</t>
  </si>
  <si>
    <t>[5, 6]</t>
  </si>
  <si>
    <t>6dx6 cr ex</t>
  </si>
  <si>
    <t>Kasapanos 4-kg</t>
  </si>
  <si>
    <t>6dx5 cr ex</t>
  </si>
  <si>
    <t>Kasapanos 3-kg</t>
  </si>
  <si>
    <t>6dx4 cr ex</t>
  </si>
  <si>
    <t>Kasapanos 2-kg</t>
  </si>
  <si>
    <t>Notes</t>
  </si>
  <si>
    <t>LC</t>
  </si>
  <si>
    <t>Fuse</t>
  </si>
  <si>
    <t>Hand Grenades and Incendiaries THROWING (DX-3 or Dropping-4)</t>
  </si>
  <si>
    <t>ZK-383, 9x19 mm Parabellum</t>
  </si>
  <si>
    <t>ZB ZH29, 7.92x57mm</t>
  </si>
  <si>
    <t>ZB ZB26, 7.92x57mm</t>
  </si>
  <si>
    <t>ZB Vz.54, 7.62x54mmR</t>
  </si>
  <si>
    <t>ZB G33/40, 7.92x57mm</t>
  </si>
  <si>
    <t>Zaztava M59/66, 7.62mmR</t>
  </si>
  <si>
    <t>Zastava M93 Black Arrow, .50 BMG</t>
  </si>
  <si>
    <t>Zastava M91</t>
  </si>
  <si>
    <t>Zastava M88, 9x19 mm Parabellum</t>
  </si>
  <si>
    <t>Zastava M85, .223 Rem</t>
  </si>
  <si>
    <t>Zastava M80, .223 Rem</t>
  </si>
  <si>
    <t>Zastava M76, .308 Win</t>
  </si>
  <si>
    <t>Zastava M70B1, 7.62mmR</t>
  </si>
  <si>
    <t>Zastava M57, 9x19 mm Parabellum</t>
  </si>
  <si>
    <t>Zastava M57, 7.62mmR</t>
  </si>
  <si>
    <t>Z-84S, 9x19 mm Parabellum</t>
  </si>
  <si>
    <t>Z-62, 9x19 mm Parabellum</t>
  </si>
  <si>
    <t>Z.M. Lucznik P-83, 9x18mm</t>
  </si>
  <si>
    <t>Z.M. Lucznik P-64, 9x18mm</t>
  </si>
  <si>
    <t>Yugoslav M79 Anti Tank</t>
  </si>
  <si>
    <t>Yugoslav M69 Anti Personel</t>
  </si>
  <si>
    <t>XM8 .223 Rem</t>
  </si>
  <si>
    <t>XM307 ACSW, 25x59mmB</t>
  </si>
  <si>
    <t>XM-26 LSS</t>
  </si>
  <si>
    <t>XM-25</t>
  </si>
  <si>
    <t>XM24A1/XM2010 Enhanced Sniper Rifle, .300 Win Mag</t>
  </si>
  <si>
    <t>XM221, 5.56x30mm</t>
  </si>
  <si>
    <t>XM214 6Рак,,Gnr(MG), .223 Rem</t>
  </si>
  <si>
    <t>XM174 AGL, 40x46mmSR</t>
  </si>
  <si>
    <t>XM109</t>
  </si>
  <si>
    <t>XCR, .223 Rem</t>
  </si>
  <si>
    <t>Wz 93 Machine Pistol, 9x19 mm Parabellum</t>
  </si>
  <si>
    <t>WKW Wilk, .50 BMG</t>
  </si>
  <si>
    <t>Winchester'87, l0g, Guns(Shg)</t>
  </si>
  <si>
    <t>Winchester, .44-40 WD Carbin</t>
  </si>
  <si>
    <t>Winchester Stainless Marine M1300 , 12g</t>
  </si>
  <si>
    <t>Winchester No.3 Mk I, .303 British</t>
  </si>
  <si>
    <t>Winchester Model 97, 12G 2.75"</t>
  </si>
  <si>
    <t>Winchester Model 70, .30-06</t>
  </si>
  <si>
    <t>Winchester Model 54, .270 Winchester</t>
  </si>
  <si>
    <t>Winchester Model 21, 12G 2.75"</t>
  </si>
  <si>
    <t>Winchester Model 1887, 10G 2.875"</t>
  </si>
  <si>
    <t>Winchester Model 12, 12G 2.75"</t>
  </si>
  <si>
    <t>Winchester Model 07, .351 Winchester</t>
  </si>
  <si>
    <t xml:space="preserve">Winchester Model 06, .22 Long Rifle </t>
  </si>
  <si>
    <t>Winchester Model 03, .22 Winchester Auto</t>
  </si>
  <si>
    <t>Winchester M2 Carbine, .30 Carbine</t>
  </si>
  <si>
    <t>Winchester M12 (12ga 2 3/4”)</t>
  </si>
  <si>
    <t>Winchester '97, 12G</t>
  </si>
  <si>
    <t>Winchester '94, .30-30</t>
  </si>
  <si>
    <t>Winchester '87, 12G</t>
  </si>
  <si>
    <t>Winchester '87, 10G</t>
  </si>
  <si>
    <t>Winchester '76, .45</t>
  </si>
  <si>
    <t>Winchester '73, .44-40</t>
  </si>
  <si>
    <t>Winchester '73, .38-40</t>
  </si>
  <si>
    <t>Winchester '73, .32-20 WCF</t>
  </si>
  <si>
    <t>Winchester 1895, .30-06</t>
  </si>
  <si>
    <t xml:space="preserve">Winchester 1895 7.62x54mmR </t>
  </si>
  <si>
    <t>Winchester 1300 Marine,12G</t>
  </si>
  <si>
    <t>Winchester 1300 Defender, 12G</t>
  </si>
  <si>
    <t>Welrod, 7.65x21mm Parabellum</t>
  </si>
  <si>
    <t>Welrod Pistol Mk I, .32 ACP</t>
  </si>
  <si>
    <t>Welrod Mk II, .32 ACP</t>
  </si>
  <si>
    <t>Welgun Mk I, 9x19 mm Parabellum</t>
  </si>
  <si>
    <t xml:space="preserve">Weihrmach, .22 Long Rifle </t>
  </si>
  <si>
    <t>WebleyNo 1, , Guns (Ptl, .455 Web</t>
  </si>
  <si>
    <t>Webley-Fosbery Mk I, .455 Webley</t>
  </si>
  <si>
    <t>Webley Number 1 Mk I, 37x122mmR</t>
  </si>
  <si>
    <t>Webley No1, .450</t>
  </si>
  <si>
    <t>Webley No.1 Mk VI, .455 Webley</t>
  </si>
  <si>
    <t>Webley Mk VI, .455 Webley</t>
  </si>
  <si>
    <t>Webley Mk IV, .38 S&amp;W</t>
  </si>
  <si>
    <t>Webley Mk III Police &amp; Civilian, .38 S&amp;W</t>
  </si>
  <si>
    <t>Webley &amp; Scott MP Mk1, .32 ACP</t>
  </si>
  <si>
    <t>Webley &amp; Scott Mk1, .455 Webley Auto</t>
  </si>
  <si>
    <t>Webley &amp; Scott M.P., .32 ACP</t>
  </si>
  <si>
    <t>Webley &amp; Scott M&amp;P, 9x20mmSR</t>
  </si>
  <si>
    <t>Webley &amp; Scott .455 SL Mk I, .455 Webley Auto</t>
  </si>
  <si>
    <t>Weaver PKS-9 Ultralight, 9x19 mm Parabellum</t>
  </si>
  <si>
    <t>Watervliet Ml9, 60mm</t>
  </si>
  <si>
    <t>Walther WA-2000*, .300 Win Mag</t>
  </si>
  <si>
    <t>Walther WA-2000  .308 Win</t>
  </si>
  <si>
    <t>Walther WA-2000</t>
  </si>
  <si>
    <t>Walther PPK, .38ACP</t>
  </si>
  <si>
    <t>Walther PPK, .32 ACP</t>
  </si>
  <si>
    <t xml:space="preserve">Walther PPK, .22 Long Rifle </t>
  </si>
  <si>
    <t>Walther PP, .38ACP</t>
  </si>
  <si>
    <t>Walther PP, .32 ACP</t>
  </si>
  <si>
    <t xml:space="preserve">Walther PP, .22 Long Rifle </t>
  </si>
  <si>
    <t>Walther P99, 9x19 mm Parabellum</t>
  </si>
  <si>
    <t>Walther P99 .40 S&amp;W</t>
  </si>
  <si>
    <t>Walther P88, 9x19 mm Parabellum</t>
  </si>
  <si>
    <t>Walther P88 Compact, 9x19 mm Parabellum</t>
  </si>
  <si>
    <t>Walther P5, 9x19 mm Parabellum</t>
  </si>
  <si>
    <t>Walther P38, 9x19 mm Parabellum</t>
  </si>
  <si>
    <t>Walther MPL, 9x19 mm Parabellum</t>
  </si>
  <si>
    <t>Walther MP-K, 9x19 mm Parabellum</t>
  </si>
  <si>
    <t>Walther MP-88 Compact, 9x19 mm Parabellum</t>
  </si>
  <si>
    <t>Walther MP.34/I, 9x19 mm Parabellum</t>
  </si>
  <si>
    <t>Walther M4, .32 ACP</t>
  </si>
  <si>
    <t>Walther Leuchtpistole, 26.5x103mmR</t>
  </si>
  <si>
    <t xml:space="preserve">Walther KKW, .22 Long Rifle </t>
  </si>
  <si>
    <t>Walther HP, 9x19 mm Parabellum</t>
  </si>
  <si>
    <t>Walther G43 7.92x57mm</t>
  </si>
  <si>
    <t>W87</t>
  </si>
  <si>
    <t>VSSK Vykhlop, 12.7x97mm</t>
  </si>
  <si>
    <t>VSS Vintorez, 9x39mm</t>
  </si>
  <si>
    <t>VSK-94, 9x39mm</t>
  </si>
  <si>
    <t>VKT-Lahti Pstkiv/39, 20x138mmB</t>
  </si>
  <si>
    <t>VKT Kiv/27, 7.62x54mmR</t>
  </si>
  <si>
    <t>Viking, 9x19 mm Parabellum</t>
  </si>
  <si>
    <t>Vigneron, 9x19 mm Parabellum</t>
  </si>
  <si>
    <t>VietKong K-50M
7.63mmMsr</t>
  </si>
  <si>
    <t>Vidhwansak, 20x82mm</t>
  </si>
  <si>
    <t>Vidhwansak, 14.5х114 мм (М41/44)</t>
  </si>
  <si>
    <t>Vidhwansak, 12.7x108mm 7N34</t>
  </si>
  <si>
    <t>Vickers-Berthier Mk Ш, .303 British</t>
  </si>
  <si>
    <t>Vickers Mk I, .303 British</t>
  </si>
  <si>
    <t>Vepr 12 mod.01</t>
  </si>
  <si>
    <t>Vepr 12</t>
  </si>
  <si>
    <t>Vector SP1, 9x19 mm Parabellum</t>
  </si>
  <si>
    <t>Vector SP1, .40 S&amp;W</t>
  </si>
  <si>
    <t>VB Berapi LP05, .50 BMG</t>
  </si>
  <si>
    <t>Variara, 9x19 mm Parabellum</t>
  </si>
  <si>
    <t>Vapensmia NM149S, .308 Win</t>
  </si>
  <si>
    <t>Våpensmia NM149-F1, .308 Win</t>
  </si>
  <si>
    <t>Våpensmia NM149, .308 Win</t>
  </si>
  <si>
    <t>Valtro PM-5-350</t>
  </si>
  <si>
    <t>Valmet M76,7.62mmR</t>
  </si>
  <si>
    <t>Valmet M62 / M76, 7.62x39mm</t>
  </si>
  <si>
    <t>Vaime S.S.R. Mk 2Subsonik, .308 Win</t>
  </si>
  <si>
    <t>V-94, 12.7x108mm 7N34</t>
  </si>
  <si>
    <t>Uzi, Guns(LtAu), 9x19 mm Parabellum</t>
  </si>
  <si>
    <t>Uzi Pro, 9x19 mm Parabellum</t>
  </si>
  <si>
    <t>UZI Pistol, 9x19 mm Parabellum</t>
  </si>
  <si>
    <t>UTAS UTS-15</t>
  </si>
  <si>
    <t>USR</t>
  </si>
  <si>
    <t>US M3, 9x19 mm Parabellum</t>
  </si>
  <si>
    <t>US M3, .45 ACP</t>
  </si>
  <si>
    <t>Uru Mekanika, 9x19 mm Parabellum</t>
  </si>
  <si>
    <t>Unique-Model Bcf-66, 7.65x53mm Mauser</t>
  </si>
  <si>
    <t>Unique Alpine TPG-1, .338 Lapua Magnum</t>
  </si>
  <si>
    <t>Unique Alpine TPG-1  .308 Win</t>
  </si>
  <si>
    <t>ULTIMAX .223 Rem</t>
  </si>
  <si>
    <t>UD42, 9x19 mm Parabellum</t>
  </si>
  <si>
    <t>U.S. Navy Mark 13 MOD 5 SWS, .308 Win</t>
  </si>
  <si>
    <t>U.S. Navy Mark 12 Mod X SPR</t>
  </si>
  <si>
    <t>U.S. Marine Corps SAM-R</t>
  </si>
  <si>
    <t>U.S. Marine Corps DMR, .308 Win</t>
  </si>
  <si>
    <t>U.S. Army SDM-R</t>
  </si>
  <si>
    <t>TZ99, 9x19 mm Parabellum</t>
  </si>
  <si>
    <t>TZ99, .40 S&amp;W</t>
  </si>
  <si>
    <t>TZ-45, 9x19 mm Parabellum</t>
  </si>
  <si>
    <t>TZ Mod 45, 9x19 mm Parabellum</t>
  </si>
  <si>
    <t>Type 97-1 shotgun.</t>
  </si>
  <si>
    <t>Type 97, 20x124mm</t>
  </si>
  <si>
    <t>Type 97 Sniper Rifle</t>
  </si>
  <si>
    <t>Type 96, 6.5x50mm Arisaka, Guns(LtAu)</t>
  </si>
  <si>
    <t>Type 89 Japan .223 Rem</t>
  </si>
  <si>
    <t>Type 85</t>
  </si>
  <si>
    <t>Type 80, 7.62mmR</t>
  </si>
  <si>
    <t>Type 79</t>
  </si>
  <si>
    <t>Type 69, 7.62mmR</t>
  </si>
  <si>
    <t>Type 68, 7.62x54mmR</t>
  </si>
  <si>
    <t>Type 68, 7.62mm</t>
  </si>
  <si>
    <t>Type 67 Silenced, 7.65x21mm Parabellum</t>
  </si>
  <si>
    <t>Type 67 Flamthrower</t>
  </si>
  <si>
    <t>Type 64,7.62mmSubsonic</t>
  </si>
  <si>
    <t>Type 64, 7.65x53mm Mauser</t>
  </si>
  <si>
    <t>Type 64, 7.65x21mm Parabellum</t>
  </si>
  <si>
    <t>Type 64, .308 Win</t>
  </si>
  <si>
    <t xml:space="preserve">Type 64 </t>
  </si>
  <si>
    <t>Type 56 carbine 7.62x54mmR</t>
  </si>
  <si>
    <t>Type 51 or Type 54, 7.65x21mm Parabellum</t>
  </si>
  <si>
    <t>Type 26 revolver, 9×22mmR Type 26</t>
  </si>
  <si>
    <t>Type 05 JS, 9x19 mm Parabellum</t>
  </si>
  <si>
    <t>Type 05</t>
  </si>
  <si>
    <t>TT-33 (7.62x25mm Tokarev)</t>
  </si>
  <si>
    <t>TT 7.62x25mm</t>
  </si>
  <si>
    <t>Trennen Mortar, 77mm</t>
  </si>
  <si>
    <t>TOZ-194 12G</t>
  </si>
  <si>
    <t xml:space="preserve">TOW2B ATGM BGM-71F </t>
  </si>
  <si>
    <t>TOW2A ATGM BGM-71E
follow-up</t>
  </si>
  <si>
    <t xml:space="preserve">TOW2 ATGM BGM-71D </t>
  </si>
  <si>
    <t>TOW SACLOS, 
2G</t>
  </si>
  <si>
    <t xml:space="preserve">TOW BGM-71 </t>
  </si>
  <si>
    <t>Tommy Gun, 0.45 ACP, Guns(LtAu)</t>
  </si>
  <si>
    <t>Tokagypt, 9x19 mm Parabellum</t>
  </si>
  <si>
    <t xml:space="preserve">Tkiv 85 7.62 </t>
  </si>
  <si>
    <t>TKB-408 7.62x39mm</t>
  </si>
  <si>
    <t>TKB-0146 5.45x39mm</t>
  </si>
  <si>
    <t>TKB-0134 "Kozlik"VOG-25</t>
  </si>
  <si>
    <t>Thompson M1A1, .45 ACP</t>
  </si>
  <si>
    <t>Thompson M1928A1, Guns(LtAu), .45 ACP</t>
  </si>
  <si>
    <t>Thompson M1927, .45 ACP</t>
  </si>
  <si>
    <t>Thompson M1, Guns(LtAu), .45 ACP</t>
  </si>
  <si>
    <t>Thompson Contender, 5.56x45mm, Guns (Ptl)</t>
  </si>
  <si>
    <t>Technica Top Gun,12.7mmR</t>
  </si>
  <si>
    <t>Technica Destroyer,12.7mmR</t>
  </si>
  <si>
    <t>TDI Kriss Super V SMG, .45 ACP</t>
  </si>
  <si>
    <t>Taurus PT957, .357 SIC</t>
  </si>
  <si>
    <t>Taurus PT-945, .45ACP</t>
  </si>
  <si>
    <t>Taurus PT92, 9x19 mm Parabellum</t>
  </si>
  <si>
    <t>Taurus PT908, 9x19 mm Parabellum</t>
  </si>
  <si>
    <t xml:space="preserve">Taurus PT22, .22 Long Rifle </t>
  </si>
  <si>
    <t>Taurus PT140, .40 S&amp;W</t>
  </si>
  <si>
    <t>Taurus PT111, 9x19 mm Parabellum</t>
  </si>
  <si>
    <t>Taurus PT 92/99 AF, 9x19 mm Parabellum</t>
  </si>
  <si>
    <t>Taurus PT 52S,, 9x19 mm Parabellum</t>
  </si>
  <si>
    <t>Taurus PT 100/101 AF, .40 S&amp;W</t>
  </si>
  <si>
    <t>Taurus MT-9, 9x19 mm Parabellum</t>
  </si>
  <si>
    <t>Taurus MT-9 G2, 9x19 mm Parabellum</t>
  </si>
  <si>
    <t>Taurus MT-40, .40 S&amp;W</t>
  </si>
  <si>
    <t>Taurus MT40 G2, .40 S&amp;W</t>
  </si>
  <si>
    <t>Taurus M669, .357 Magnum</t>
  </si>
  <si>
    <t>Taurus M608, .357 Magnum</t>
  </si>
  <si>
    <t>Taurus M454, .454 Casull</t>
  </si>
  <si>
    <t>Taurus M454 "Raging Bull" .454 Casull</t>
  </si>
  <si>
    <t>Target Rifle, .85, BPW(ML Rfl)</t>
  </si>
  <si>
    <t>Tanfoglio TA90, 9x19 mm Parabellum</t>
  </si>
  <si>
    <t>Tanfoglio TA90, 10mm</t>
  </si>
  <si>
    <t>Tanfoglio TA90, .45 ACP</t>
  </si>
  <si>
    <t>Tanfoglio TA90, .40 S&amp;W</t>
  </si>
  <si>
    <t>Tanfoglio Baby, 9x19 mm Parabellum</t>
  </si>
  <si>
    <t>Taktab, 20x110mm</t>
  </si>
  <si>
    <t>TacOps Clandestine-12, 12G 3"</t>
  </si>
  <si>
    <t>TACKO 7ET10, 9x19 mm Parabellum</t>
  </si>
  <si>
    <t>TACKO 7ET10</t>
  </si>
  <si>
    <t>Tabuk Sniper Rifle</t>
  </si>
  <si>
    <t>T93 sniper rifle, .308 Win</t>
  </si>
  <si>
    <t>T-26 "Tanker", .30-06</t>
  </si>
  <si>
    <t>T-20, .30-06</t>
  </si>
  <si>
    <t>T2 MK5 Assault Rifle/Carbine</t>
  </si>
  <si>
    <t>T-12</t>
  </si>
  <si>
    <t>SWD-M</t>
  </si>
  <si>
    <t>SVU-AS OTs-03A</t>
  </si>
  <si>
    <t>SVU-A OTs-03A</t>
  </si>
  <si>
    <t>SVU 7.62x54mmR</t>
  </si>
  <si>
    <t>SVT-40, 7.62x54mmR</t>
  </si>
  <si>
    <t>SVT-40 Sniper 7.62x54mmR</t>
  </si>
  <si>
    <t>SVN-98, 12.7x108mm 7N34</t>
  </si>
  <si>
    <t>SVI Infinity IMM, .45 ACP</t>
  </si>
  <si>
    <t xml:space="preserve">SVD-S </t>
  </si>
  <si>
    <t>SVD-K</t>
  </si>
  <si>
    <t xml:space="preserve">SVD TSV, .22 Long Rifle </t>
  </si>
  <si>
    <t>SVD Tigr, .308 Win</t>
  </si>
  <si>
    <t>SVD Medved</t>
  </si>
  <si>
    <t>SVD Dragunov, 7.62x54mmR</t>
  </si>
  <si>
    <t>SVD , .30-06</t>
  </si>
  <si>
    <t>SV-98, .308 Win</t>
  </si>
  <si>
    <t>SV-98 7.62x54mmR</t>
  </si>
  <si>
    <t>Suomi M1944, 9x19 mm Parabellum</t>
  </si>
  <si>
    <t>Suomi M1931, 9x19 mm Parabellum</t>
  </si>
  <si>
    <t>Suomi KP, 9x19 mm Parabellum, Guns(LtAu)</t>
  </si>
  <si>
    <t>Sturmgewehr 44, 7.92x33mm Kurz</t>
  </si>
  <si>
    <t>Striker, 12g, Guns(Shg)</t>
  </si>
  <si>
    <t>Stoner XM23, .223 Rem</t>
  </si>
  <si>
    <t>Stoner XM207, .223 Rem</t>
  </si>
  <si>
    <t>Stoner Model 63, .223 Rem</t>
  </si>
  <si>
    <t>Stoner MK 23 MOD 0, .223 Rem</t>
  </si>
  <si>
    <t>Stokes, 2", Gnr(Mortar)</t>
  </si>
  <si>
    <t>StG 03, 7.92mm</t>
  </si>
  <si>
    <t>Steyr-Solothurn SI8-100, 20xl05mmB</t>
  </si>
  <si>
    <t>Steyr-Solothurn MP.34(ö), 9x19 mm Parabellum</t>
  </si>
  <si>
    <t>Steyr-Solothum S2-200, 7.92x57mm</t>
  </si>
  <si>
    <t>Steyr-Solothom MP34, 9x19 mm Parabellum</t>
  </si>
  <si>
    <t>Steyr-Schwarzlose M.07/12, 8x50mmR</t>
  </si>
  <si>
    <t>Steyr-Mannlicher Pusca md.1895, 7.92x57mm</t>
  </si>
  <si>
    <t>Steyr TMP, Guns(MaPtl), 9x19 mm Parabellum</t>
  </si>
  <si>
    <t>Steyr TMP, 9x19 mm Parabellum</t>
  </si>
  <si>
    <t>Steyr SSG 82</t>
  </si>
  <si>
    <t>Steyr SSG 69, .308 Win</t>
  </si>
  <si>
    <t>Steyr SSG 69 PIV, .308 Win</t>
  </si>
  <si>
    <t>Steyr SSG 69 PII, .308 Win</t>
  </si>
  <si>
    <t>Steyr SSG 69 PI, .308 Win</t>
  </si>
  <si>
    <t>Steyr SPP, 9x19 mm Parabellum</t>
  </si>
  <si>
    <t>Steyr SPP, 10mm</t>
  </si>
  <si>
    <t>Steyr Sl-100, 9x23 Steyr</t>
  </si>
  <si>
    <t>Steyr Pistol md.1912, 9x23 Steyr</t>
  </si>
  <si>
    <t>Steyr Mpi81, 9x19 mm Parabellum</t>
  </si>
  <si>
    <t>Steyr MPi 69, Guns(LtAu), 9x19 mm Parabellum</t>
  </si>
  <si>
    <t>Steyr MPe-34, 9x25 Mauser</t>
  </si>
  <si>
    <t>Steyr MP-34, 9x23 Steyr</t>
  </si>
  <si>
    <t>Steyr MP-34, 9x19 mm Parabellum</t>
  </si>
  <si>
    <t>Steyr MP.40/II , 9x19 mm Parabellum</t>
  </si>
  <si>
    <t>Steyr M-A1, 9x19 mm Parabellum</t>
  </si>
  <si>
    <t>Steyr M-A1 , .40 S&amp;W</t>
  </si>
  <si>
    <t>Steyr M.12, 9x23 Steyr</t>
  </si>
  <si>
    <t>Steyr IWS 2000</t>
  </si>
  <si>
    <t>Steyr HSM1, .50 BMG</t>
  </si>
  <si>
    <t>Steyr HS, .50 BMG</t>
  </si>
  <si>
    <t>Steyr HS .460</t>
  </si>
  <si>
    <t>Steyr GB, 9x19 mm Parabellum</t>
  </si>
  <si>
    <t>Steyr AUG Z</t>
  </si>
  <si>
    <t>Steyr AUG SA</t>
  </si>
  <si>
    <t>Steyr AUG Para, Guns(LtAu), 9x19 mm Parabellum</t>
  </si>
  <si>
    <t>Steyr AUG P Special Receiver</t>
  </si>
  <si>
    <t>Steyr AUG P</t>
  </si>
  <si>
    <t>Steyr AUG M203</t>
  </si>
  <si>
    <t>Steyr AUG LSW .223 Rem</t>
  </si>
  <si>
    <t>Steyr AUG LMG–T</t>
  </si>
  <si>
    <t>Steyr AUG LMG</t>
  </si>
  <si>
    <t>Steyr AUG HBAR-T, 5.56x45mm, Guns(LtAu)</t>
  </si>
  <si>
    <t>Steyr AUG HBAR</t>
  </si>
  <si>
    <t>Steyr AUG A3 XS, 9x19 mm Parabellum</t>
  </si>
  <si>
    <t>Steyr AUG A3 Sniper</t>
  </si>
  <si>
    <t>Steyr AUG A3 SF</t>
  </si>
  <si>
    <t>Steyr AUG A3 SA USA</t>
  </si>
  <si>
    <t>Steyr AUG A3 Para XS, 9x19 mm Parabellum</t>
  </si>
  <si>
    <t>Steyr AUG A3</t>
  </si>
  <si>
    <t>Steyr AUG A2</t>
  </si>
  <si>
    <t>Steyr AUG A1 .223 Rem</t>
  </si>
  <si>
    <t>Steyr AUG 9mm, Guns(LtAu), 9x19 mm Parabellum</t>
  </si>
  <si>
    <t>Steyr AMR, 15mm</t>
  </si>
  <si>
    <t>Steyr AMR 5075, 14.5х114 мм (М41/44)</t>
  </si>
  <si>
    <t>Steyr 1912,, 9x19 mm Parabellumteyr</t>
  </si>
  <si>
    <t>Steyr 1912, 9x19 mm Parabellum</t>
  </si>
  <si>
    <t>Steyr 1909, .32 ACP</t>
  </si>
  <si>
    <t xml:space="preserve">Stevens Number 14 1/2 Little Scout, .22 Long Rifle </t>
  </si>
  <si>
    <t>Starr Army DA,.44</t>
  </si>
  <si>
    <t>Star Z-84, 9x19 mm Parabellum</t>
  </si>
  <si>
    <t>Star Ultrastar, 9x19 mm Parabellum</t>
  </si>
  <si>
    <t>Star Super13, 9x19 mm Parabellum</t>
  </si>
  <si>
    <t>Star Starlite, .32 ACP</t>
  </si>
  <si>
    <t>Star Si-33,9mmL</t>
  </si>
  <si>
    <t>Star Model 30M, 9x19 mm Parabellum</t>
  </si>
  <si>
    <t>Star Megastar,.10mm</t>
  </si>
  <si>
    <t>Star Megastar, .45 ACP</t>
  </si>
  <si>
    <t>Star M31, 9x19 mm Parabellum</t>
  </si>
  <si>
    <t>Star M31, .40 S&amp;W</t>
  </si>
  <si>
    <t>Star Firestar, 9x19 mm Parabellum</t>
  </si>
  <si>
    <t>Star Firestar, .45ACP</t>
  </si>
  <si>
    <t>Star Firestar, .40 S&amp;W</t>
  </si>
  <si>
    <t>Star Firestar PLUS, 9x19 mm Parabellum</t>
  </si>
  <si>
    <t>Star Firestar M45, .45 ACP</t>
  </si>
  <si>
    <t>Star Firestar M40, .40 S&amp;W</t>
  </si>
  <si>
    <t>ST Kinetics CPW, 9x19 mm Parabellum</t>
  </si>
  <si>
    <t>SS11 MCLOS, 1G</t>
  </si>
  <si>
    <t>SS11</t>
  </si>
  <si>
    <t>SR-50</t>
  </si>
  <si>
    <t>SR-3 "Вихрь", 9x39mm</t>
  </si>
  <si>
    <t>SR-25, 7.62x51mm</t>
  </si>
  <si>
    <t>SR-25 Sporter, .308 Win</t>
  </si>
  <si>
    <t>SR-25 LwMatch, .308 Win</t>
  </si>
  <si>
    <t>SR-25 Enhanced Match rifle, .308 Win</t>
  </si>
  <si>
    <t>SR-25 Enhanced Match Carbine, .308 Win</t>
  </si>
  <si>
    <t>SR-100, .338 Lapua Magnum</t>
  </si>
  <si>
    <t>SR-100, .308 Win</t>
  </si>
  <si>
    <t xml:space="preserve">SPS / СР-1 Вектор / Гюрза </t>
  </si>
  <si>
    <t>Springfield TRP Bureau, .45 ACP</t>
  </si>
  <si>
    <t>Springfield M1903A4, .30-06</t>
  </si>
  <si>
    <t>Springfield M1903, .30-06</t>
  </si>
  <si>
    <t>SPP-1,4.5mm</t>
  </si>
  <si>
    <t>Spitfire, 9x19 mm Parabellum</t>
  </si>
  <si>
    <t>Spitfire, .40 S&amp;W</t>
  </si>
  <si>
    <t>SPG-9 RR, 73mm</t>
  </si>
  <si>
    <t>Spencer Carbine, .56</t>
  </si>
  <si>
    <t>Spectre M4, 9x19 mm Parabellum</t>
  </si>
  <si>
    <t>Soner MR25 .308 Win</t>
  </si>
  <si>
    <t>Soltam M66, 160mm</t>
  </si>
  <si>
    <t>Sola Super, 9x19 mm Parabellum</t>
  </si>
  <si>
    <t>Socimi Type 821, 9x19 mm Parabellum</t>
  </si>
  <si>
    <t>SOCIMI Model 821, 9x19 mm Parabellum</t>
  </si>
  <si>
    <t>SNT-40 PU (7.62x54mmR)</t>
  </si>
  <si>
    <t>SNT-38 PU (7.62x54mmR)</t>
  </si>
  <si>
    <t>SMAW, 83mm HEDP, Guns(LAW), 83mm Rocket</t>
  </si>
  <si>
    <t>SMAW Mk.153, 84mm Rocket</t>
  </si>
  <si>
    <t>Sleeve Pistol Mk I , .32 ACP</t>
  </si>
  <si>
    <t>SKS-45 (K-56), 7.62x39mm</t>
  </si>
  <si>
    <t>SKS (7.62x39mm M-43)</t>
  </si>
  <si>
    <t>Sites Spectre, Guns(LtAu), 9x19 mm Parabellum</t>
  </si>
  <si>
    <t>Sites M9 Resolver, 9x19 mm Parabellum</t>
  </si>
  <si>
    <t>Sites M40 Resolver, .40 S&amp;W</t>
  </si>
  <si>
    <t>Sites M380 Resolver, .38</t>
  </si>
  <si>
    <t>SIG-Sauer SSG 3000 .308 Win</t>
  </si>
  <si>
    <t>SIG-Sauer SSG 2000, .300 Webley</t>
  </si>
  <si>
    <t>SIG-Sauer SSG 2000 .308 Win</t>
  </si>
  <si>
    <t>SIG-Sauer SSG 2000 .223 Rem</t>
  </si>
  <si>
    <t>SIG-Sauer SG552 Commando, .223 Rem</t>
  </si>
  <si>
    <t>SIG-Sauer SG551-SWAT 5.56x45mm</t>
  </si>
  <si>
    <t>SIG-Sauer SG551, 5.56x45mm</t>
  </si>
  <si>
    <t>SIG-Sauer SG550 sniper .223 Rem</t>
  </si>
  <si>
    <t>SIG-Sauer SG550 / Stgw.90 .223 Rem</t>
  </si>
  <si>
    <t>SIG-Sauer SG543, 5.56x45mm</t>
  </si>
  <si>
    <t>SIG-Sauer SG542, .308 Win</t>
  </si>
  <si>
    <t>SIG-Sauer SG540.223 Rem</t>
  </si>
  <si>
    <t>SIG-Sauer SG510-4,  .308 Win</t>
  </si>
  <si>
    <t>SIG-Sauer Selbstladepistole, .32 ACP</t>
  </si>
  <si>
    <t>SIG-Sauer P239, 9x19 mm Parabellum</t>
  </si>
  <si>
    <t>SIG-Sauer P239, .357 SIC</t>
  </si>
  <si>
    <t>SIG-Sauer P2340 Pro, .40 S&amp;W</t>
  </si>
  <si>
    <t>SIG-Sauer P2340 Pro, .357 SIC</t>
  </si>
  <si>
    <t>SIG-Sauer P230, 9x19 mm Parabellum</t>
  </si>
  <si>
    <t>SIG-Sauer P230, .38ACP</t>
  </si>
  <si>
    <t>SIG-Sauer P230, .32 ACP</t>
  </si>
  <si>
    <t>SIG-Sauer P229, 9x19 mm Parabellum</t>
  </si>
  <si>
    <t>SIG-Sauer P229, .40 S&amp;W</t>
  </si>
  <si>
    <t>SIG-Sauer P229, .357 SIG</t>
  </si>
  <si>
    <t>SIG-Sauer P228, 9x19 mm Parabellum</t>
  </si>
  <si>
    <t>SIG-Sauer P226, 9x19 mm Parabellum</t>
  </si>
  <si>
    <t>SIG-Sauer P226 .40 S&amp;W</t>
  </si>
  <si>
    <t>SIG-Sauer P225</t>
  </si>
  <si>
    <t>SIG-Sauer P220, 9x19 mm Parabellum</t>
  </si>
  <si>
    <t>SIG-Sauer P220, .45 ACP</t>
  </si>
  <si>
    <t>SIG-Sauer P220, .32 ACP</t>
  </si>
  <si>
    <t>SIG-Sauer P220</t>
  </si>
  <si>
    <t>SIG-Sauer P210, 9x19 mm Parabellum</t>
  </si>
  <si>
    <t>SIG-Sauer MP310, 9x19 mm Parabellum</t>
  </si>
  <si>
    <t>SIG-Sauer MKMO, 9x25mm</t>
  </si>
  <si>
    <t>SIG-Sauer M38, .32 ACP</t>
  </si>
  <si>
    <t>SIG-Sauer M1914, .32 ACP</t>
  </si>
  <si>
    <t>SIG-Sauer M11, 9x19 mm Parabellum</t>
  </si>
  <si>
    <t>SIG-Sauer KP/Bergmann, 7.65x21mm Parabellum</t>
  </si>
  <si>
    <t>SIG-Sauer KE7, 7.92x57mm</t>
  </si>
  <si>
    <t>SIG-Sauer Fliegerdoppelflinte (16ga 2 1/2")</t>
  </si>
  <si>
    <t>SIG-Mondragon Mod 1908, 7x57mm</t>
  </si>
  <si>
    <t>Sidewinder, 12G</t>
  </si>
  <si>
    <t>Sidewinder Model SW-PC, 12g</t>
  </si>
  <si>
    <t>Shotgun, 8G</t>
  </si>
  <si>
    <t>Shotgun, 20G</t>
  </si>
  <si>
    <t>Shotgun, 16G</t>
  </si>
  <si>
    <t>Shotgun, 12G</t>
  </si>
  <si>
    <t>Shotgun, 10G</t>
  </si>
  <si>
    <t>ShKAS, 7.62x54mmR</t>
  </si>
  <si>
    <t>Sharps Rifle, .52</t>
  </si>
  <si>
    <t>Sharps Carbine, .52</t>
  </si>
  <si>
    <t>Shaher, 14.5х114 мм (М41/44)</t>
  </si>
  <si>
    <t>SG-43, Goryunov(7.62x54mmR)
Tripod
Spare Barrel</t>
  </si>
  <si>
    <t>SG-43 7.62x54mmR</t>
  </si>
  <si>
    <t>Setsuko-Arasaka Model 44</t>
  </si>
  <si>
    <t>Sestrorests AVF-16, 6.5x50mmSR</t>
  </si>
  <si>
    <t>Serbu Super-Shorty, 12G 3"</t>
  </si>
  <si>
    <t>SEP DARD 120, Guns(LAW)</t>
  </si>
  <si>
    <t>Scorpion M61,  7.65x17mm, Guns(MPtl)</t>
  </si>
  <si>
    <t>Schmidt-Rubin M1931,7.5mm</t>
  </si>
  <si>
    <t>Schmidt-Rubin M1911,7.5mm</t>
  </si>
  <si>
    <t>Schmeisser, Guns(LtAu), 9x19mm</t>
  </si>
  <si>
    <t>Schilt Number 3</t>
  </si>
  <si>
    <t>Scattergun TR-870 Model 90102, 12G 3"</t>
  </si>
  <si>
    <t>Savage,.38ACP</t>
  </si>
  <si>
    <t>Savage, .32 ACP</t>
  </si>
  <si>
    <t>Savage M99A, .303 Savage</t>
  </si>
  <si>
    <t>Savage M45 Super, .30-06</t>
  </si>
  <si>
    <t xml:space="preserve">Savage M23A, .22 Long Rifle </t>
  </si>
  <si>
    <t>Savage M1907, .32 ACP</t>
  </si>
  <si>
    <t>Savage M110FP</t>
  </si>
  <si>
    <t>Savage M110 BA, .338 Lapua Magnum</t>
  </si>
  <si>
    <t>Savage M110 BA, .300 Win Mag</t>
  </si>
  <si>
    <t>Savage M110 210 "Slug Warrior", .338 Winchester Magnum</t>
  </si>
  <si>
    <t>Savage M110 210 "Slug Warrior", .308 Win</t>
  </si>
  <si>
    <t>Savage M110 210 "Slug Warrior", .30-06</t>
  </si>
  <si>
    <t>Savage M110 210 "Slug Warrior", .270 Winchester</t>
  </si>
  <si>
    <t>Savage M110 210 "Slug Warrior", .243 Winchester</t>
  </si>
  <si>
    <t>Savage M110 210 "Slug Warrior", .204 Ruger</t>
  </si>
  <si>
    <t>Savage M110 16/116 "Weather Warrior", .338 Winchester Magnum</t>
  </si>
  <si>
    <t>Savage M110 16/116 "Weather Warrior", .308 Win</t>
  </si>
  <si>
    <t>Savage M110 16/116 "Weather Warrior", .30-06</t>
  </si>
  <si>
    <t>Savage M110 16/116 "Weather Warrior", .270 Winchester</t>
  </si>
  <si>
    <t>Savage M110 16/116 "Weather Warrior", .243 Winchester</t>
  </si>
  <si>
    <t>Savage M110 16/116 "Weather Warrior", .204 Ruger</t>
  </si>
  <si>
    <t>Savage M110 14/114 "Classic", .338 Winchester Magnum</t>
  </si>
  <si>
    <t>Savage M110 14/114 "Classic", .308 Win</t>
  </si>
  <si>
    <t>Savage M110 14/114 "Classic", .30-06</t>
  </si>
  <si>
    <t>Savage M110 14/114 "Classic", .270 Winchester</t>
  </si>
  <si>
    <t>Savage M110 14/114 "Classic", .243 Winchester</t>
  </si>
  <si>
    <t>Savage M110 14/114 "Classic", .204 Ruger</t>
  </si>
  <si>
    <t>Savage M110 12 "Varmint", .338 Winchester Magnum</t>
  </si>
  <si>
    <t>Savage M110 12 "Varmint", .308 Win</t>
  </si>
  <si>
    <t>Savage M110 12 "Varmint", .30-06</t>
  </si>
  <si>
    <t>Savage M110 12 "Varmint", .270 Winchester</t>
  </si>
  <si>
    <t>Savage M110 12 "Varmint", .243 Winchester</t>
  </si>
  <si>
    <t>Savage M110 12 "Varmint", .204 Ruger</t>
  </si>
  <si>
    <t>Savage M110 11/111 "Hunter", .338 Winchester Magnum</t>
  </si>
  <si>
    <t>Savage M110 11/111 "Hunter", .308 Win</t>
  </si>
  <si>
    <t>Savage M110 11/111 "Hunter", .30-06</t>
  </si>
  <si>
    <t>Savage M110 11/111 "Hunter", .270 Winchester</t>
  </si>
  <si>
    <t>Savage M110 11/111 "Hunter", .243 Winchester</t>
  </si>
  <si>
    <t>Savage M110 11/111 "Hunter", .204 Ruger</t>
  </si>
  <si>
    <t>Savage M110 "Law Enforcement", .338 Lapua Magnum</t>
  </si>
  <si>
    <t>Savage M110 "Law Enforcement", .300 Win Mag</t>
  </si>
  <si>
    <t>Savage M110 "Law Enforcement" 5.56x45mm NATO</t>
  </si>
  <si>
    <t>Savage M10FPXP HS Precision, .308 Win</t>
  </si>
  <si>
    <t>Savage M10FP, .308 Win</t>
  </si>
  <si>
    <t>Savage M10FP,  5.56x45mm NATO</t>
  </si>
  <si>
    <t>Savage M10FP McMillan, .308 Win</t>
  </si>
  <si>
    <t>Savage M10FP HS Precision, .308 Win</t>
  </si>
  <si>
    <t>Savage M10FP Choate, 5.56x45mm NATO</t>
  </si>
  <si>
    <t>Savage M10FP Choate, .308 Win</t>
  </si>
  <si>
    <t>Savage M10 BAT/S-K, .308 Win</t>
  </si>
  <si>
    <t>Savage M10 BAS-K, .308 Win</t>
  </si>
  <si>
    <t>SAR-24 (7 mm)</t>
  </si>
  <si>
    <t>SAR-21 RIS .223 Rem</t>
  </si>
  <si>
    <t>SAR 80, 5.56x45mm</t>
  </si>
  <si>
    <t>SAR 80 .223 Rem</t>
  </si>
  <si>
    <t>Sanna 77, 9x19 mm Parabellum</t>
  </si>
  <si>
    <t>Sako TRG-S, .338 Lapua Magnum</t>
  </si>
  <si>
    <t>Sako TRG-42, .338 Lapua Magnum</t>
  </si>
  <si>
    <t>Sako TRG-42, .300 Win Mag</t>
  </si>
  <si>
    <t>Sako TRG-41, .338 Lapua Magnum</t>
  </si>
  <si>
    <t>Sako TRG-41, .300 Win Mag</t>
  </si>
  <si>
    <t>Sako TRG-22, .308 Win</t>
  </si>
  <si>
    <t>Sako TRG-21, .308 Win</t>
  </si>
  <si>
    <t>Sako TRG, .308 Win</t>
  </si>
  <si>
    <t>Sako M92 / Rk95, 7.62x39mm</t>
  </si>
  <si>
    <t>Sako M90,7.62mmR</t>
  </si>
  <si>
    <t>Saker, 6-lbr.</t>
  </si>
  <si>
    <t>Saiga 410S</t>
  </si>
  <si>
    <t>Saiga 410K-04</t>
  </si>
  <si>
    <t>Saiga 410K-02</t>
  </si>
  <si>
    <t>Saiga 410K-01</t>
  </si>
  <si>
    <t>Saiga 410K</t>
  </si>
  <si>
    <t>Saiga 20S</t>
  </si>
  <si>
    <t xml:space="preserve">Saiga 20K </t>
  </si>
  <si>
    <t>Saiga 20</t>
  </si>
  <si>
    <t>Saiga 12S</t>
  </si>
  <si>
    <t>Saiga 12K disassemble</t>
  </si>
  <si>
    <t>Saiga 12K</t>
  </si>
  <si>
    <t>Saiga 12G</t>
  </si>
  <si>
    <t>SAFN-1949, .30-06</t>
  </si>
  <si>
    <t>SAFN-1949 7.92x57mm</t>
  </si>
  <si>
    <t>SAF, 9x19 mm Parabellum</t>
  </si>
  <si>
    <t>SA-80 Carbine .223 Rem</t>
  </si>
  <si>
    <t>SA-7B "Grail"</t>
  </si>
  <si>
    <t>S&amp;WNo. l, .22 Short</t>
  </si>
  <si>
    <t>S&amp;W Sigma, 9x19 mm Parabellum</t>
  </si>
  <si>
    <t>S&amp;W Sigma, .40 S&amp;W</t>
  </si>
  <si>
    <t>S&amp;W Sigma Subcompact, 9x19 mm Parabellum</t>
  </si>
  <si>
    <t>S&amp;W Sigma Subcompact, .380 ACP</t>
  </si>
  <si>
    <t>S&amp;W Safety Hammerless, .32 S&amp;W</t>
  </si>
  <si>
    <t>S&amp;W Russian, .44</t>
  </si>
  <si>
    <t>S&amp;W Russian, .36</t>
  </si>
  <si>
    <t>S&amp;W Russian Model, .44Rus, Guns (Ptl)</t>
  </si>
  <si>
    <t>S&amp;W Performance Center Model 25, .45 Long Colt</t>
  </si>
  <si>
    <t>S&amp;W Model 2, .32 Long Rifle</t>
  </si>
  <si>
    <t>S&amp;W MK 24 MOD 0, 9x19 mm Parabellum</t>
  </si>
  <si>
    <t>S&amp;W Military and Police, 9x19 mm Parabellum</t>
  </si>
  <si>
    <t>S&amp;W Military and Police .40 S&amp;W</t>
  </si>
  <si>
    <t>S&amp;W Military and Police .357 SIG</t>
  </si>
  <si>
    <t>S&amp;W Mark 22 Model 0, 9x19 mm Parabellum</t>
  </si>
  <si>
    <t>S&amp;W M99, 9x19 mm Parabellum</t>
  </si>
  <si>
    <t>S&amp;W M99, .40 S&amp;W</t>
  </si>
  <si>
    <t>S&amp;W M908/910, 9x19 mm Parabellum</t>
  </si>
  <si>
    <t>S&amp;W M908, 9x19 mm Parabellum</t>
  </si>
  <si>
    <t>S&amp;W M76, 9x19 mm Parabellum</t>
  </si>
  <si>
    <t>S&amp;W M6904/6906/6946, 9x19 mm Parabellum</t>
  </si>
  <si>
    <t>S&amp;W M686, .357 Magnum</t>
  </si>
  <si>
    <t>S&amp;W M67, .357 Magnum</t>
  </si>
  <si>
    <t>S&amp;W M645, .45 ACP</t>
  </si>
  <si>
    <t>S&amp;W M610 "Classic", 10мм Auto</t>
  </si>
  <si>
    <t>S&amp;W M5903/5904/5906/5946, 9x19 mm Parabellum</t>
  </si>
  <si>
    <t>S&amp;W M59, 9x19 mm Parabellum</t>
  </si>
  <si>
    <t>S&amp;W M586, .357 Magnum</t>
  </si>
  <si>
    <t>S&amp;W M469, 9x19 mm Parabellum</t>
  </si>
  <si>
    <t>S&amp;W M459, 9x19 mm Parabellum</t>
  </si>
  <si>
    <t>S&amp;W M457, .45 ACP</t>
  </si>
  <si>
    <t>S&amp;W M4566 / 4586, .45ACP</t>
  </si>
  <si>
    <t>S&amp;W M4516, .45ACP</t>
  </si>
  <si>
    <t>S&amp;W M4506, .45ACP</t>
  </si>
  <si>
    <t>S&amp;W M410, .40 S&amp;W</t>
  </si>
  <si>
    <t xml:space="preserve">S&amp;W M41, .22 Long Rifle </t>
  </si>
  <si>
    <t>S&amp;W M4053, .40 S&amp;W</t>
  </si>
  <si>
    <t>S&amp;W M4013, .40 S&amp;W</t>
  </si>
  <si>
    <t>S&amp;W M4006/4043/4046, .40 S&amp;W</t>
  </si>
  <si>
    <t>S&amp;W M4006, .40 S&amp;W</t>
  </si>
  <si>
    <t>S&amp;W M40, .38 Special</t>
  </si>
  <si>
    <t>S&amp;W M3913/3953, 9x19 mm Parabellum</t>
  </si>
  <si>
    <t>S&amp;W M39, 9x19 mm Parabellum</t>
  </si>
  <si>
    <t>S&amp;W M380, .380</t>
  </si>
  <si>
    <t>S&amp;W M36 Chief's .38 Special</t>
  </si>
  <si>
    <t>S&amp;W M3000 Police, 12G</t>
  </si>
  <si>
    <t>S&amp;W M29, .44 M</t>
  </si>
  <si>
    <t>S&amp;W M28, .357 Magnum</t>
  </si>
  <si>
    <t>S&amp;W M27, .357 Magnum</t>
  </si>
  <si>
    <t>S&amp;W M27 Snubnose, .357 Magnum</t>
  </si>
  <si>
    <t>S&amp;W M2, .32</t>
  </si>
  <si>
    <t>S&amp;W M1917, .45 ACP</t>
  </si>
  <si>
    <t>S&amp;W M15, .38 Special</t>
  </si>
  <si>
    <t>S&amp;W M1076, 10mm Auto</t>
  </si>
  <si>
    <t>S&amp;W M1006, 10mm Auto</t>
  </si>
  <si>
    <t xml:space="preserve">S&amp;W M1, .22 Long Rifle </t>
  </si>
  <si>
    <t>S&amp;W Carbine Pattern 40, 9x19 mm Parabellum</t>
  </si>
  <si>
    <t>S&amp;W Bodyguard, .38 Sp</t>
  </si>
  <si>
    <t>S&amp;W ASP, 9x19 mm Parabellum</t>
  </si>
  <si>
    <t>S&amp;W AS-2, 12g</t>
  </si>
  <si>
    <t>S&amp;W American,.44</t>
  </si>
  <si>
    <t>S&amp;W 625, .45 ACP</t>
  </si>
  <si>
    <t>S&amp;W 3rd generation,10mm</t>
  </si>
  <si>
    <t>S&amp;W 3rd generation, 9x19 mm Parabellum</t>
  </si>
  <si>
    <t>S&amp;W 3rd generation, .45ACP</t>
  </si>
  <si>
    <t>S&amp;W 3rd generation, .40 S&amp;W</t>
  </si>
  <si>
    <t>S&amp;W 1006, 10mm</t>
  </si>
  <si>
    <t>S&amp;W .44 Hand Ejector, .44 Special</t>
  </si>
  <si>
    <t>S&amp;W .38 Safety Hammerless, .38 S&amp;W</t>
  </si>
  <si>
    <t>S&amp;W .38 M&amp;P, .38 Special</t>
  </si>
  <si>
    <t>S&amp;W .32 Hand-Ejector, .32 S&amp;W Long</t>
  </si>
  <si>
    <t xml:space="preserve">S&amp;W .22 LadySmith, .22 Long Rifle </t>
  </si>
  <si>
    <t xml:space="preserve">Ruger STD, .22 Long Rifle </t>
  </si>
  <si>
    <t xml:space="preserve">Ruger Standard Model, .22 Long Rifle </t>
  </si>
  <si>
    <t xml:space="preserve">Ruger Standard MK1, .22 Long Rifle </t>
  </si>
  <si>
    <t>Ruger security-six, .357 Magnum</t>
  </si>
  <si>
    <t>Ruger Redhawk, .44 Mag</t>
  </si>
  <si>
    <t>Ruger P97, .45 ACP</t>
  </si>
  <si>
    <t>Ruger P95, 9x19 mm Parabellum</t>
  </si>
  <si>
    <t>Ruger P94, 9x19 mm Parabellum</t>
  </si>
  <si>
    <t>Ruger P94, .40 S&amp;W</t>
  </si>
  <si>
    <t>Ruger P93, 9x19 mm Parabellum</t>
  </si>
  <si>
    <t>Ruger P90, .45 ACP</t>
  </si>
  <si>
    <t>Ruger P89/85, 9x19 mm Parabellum</t>
  </si>
  <si>
    <t>Ruger P89, 9x19 mm Parabellum</t>
  </si>
  <si>
    <t>Ruger P85 Mark II, 9x19 mm Parabellum</t>
  </si>
  <si>
    <t>Ruger MP9, Guns(LtAu), 9x19 mm Parabellum</t>
  </si>
  <si>
    <t>Ruger Mini-14, 5.56x45mm</t>
  </si>
  <si>
    <t>Ruger M77, .308 Win</t>
  </si>
  <si>
    <t>Ruger KP93, 9x19 mm Parabellum</t>
  </si>
  <si>
    <t>Ruger KP90, .45 ACP</t>
  </si>
  <si>
    <t>Ruger GP-10, .357 Magnum</t>
  </si>
  <si>
    <t>Ruger AC-556K, .223 Rem</t>
  </si>
  <si>
    <t>Ruger AC-556 .223 Rem</t>
  </si>
  <si>
    <t xml:space="preserve">Ruger 10/22, .22 Long Rifle </t>
  </si>
  <si>
    <t>RT-20, 20x110mm</t>
  </si>
  <si>
    <t>RShG-2</t>
  </si>
  <si>
    <t>RShG-1</t>
  </si>
  <si>
    <t>RSA P6 Silenced, 9x19 mm Parabellum</t>
  </si>
  <si>
    <t>RRA LAR-15, 5.56x45mm</t>
  </si>
  <si>
    <t>RPO-M</t>
  </si>
  <si>
    <t>RPO-A</t>
  </si>
  <si>
    <t>RPKSN-2, 7.62x39mm</t>
  </si>
  <si>
    <t>RPKSN</t>
  </si>
  <si>
    <t>RPKS-74N</t>
  </si>
  <si>
    <t>RPKS-74</t>
  </si>
  <si>
    <t>RPKS</t>
  </si>
  <si>
    <t>RPKN</t>
  </si>
  <si>
    <t>RPKM</t>
  </si>
  <si>
    <t>RPK-74N</t>
  </si>
  <si>
    <t>RPK-74MN</t>
  </si>
  <si>
    <t>RPK-74M</t>
  </si>
  <si>
    <t>RPK-74, (5.45x39mm M-74)</t>
  </si>
  <si>
    <t>RPK, 7.62x39mm</t>
  </si>
  <si>
    <t>RPG-7V2, 85mm Rocket</t>
  </si>
  <si>
    <t>RPG-7D3, 85mm Rocket</t>
  </si>
  <si>
    <t>RPG-7, 85mm Rocket</t>
  </si>
  <si>
    <t>RPG-43 Anti-Tank Grenade</t>
  </si>
  <si>
    <t>RPG-32</t>
  </si>
  <si>
    <t>RPG-30</t>
  </si>
  <si>
    <t>RPG-29</t>
  </si>
  <si>
    <t>RPG-28</t>
  </si>
  <si>
    <t>RPG-27</t>
  </si>
  <si>
    <t>RPG-26</t>
  </si>
  <si>
    <t>RPG-22</t>
  </si>
  <si>
    <t>RPG-2, 40mm linked</t>
  </si>
  <si>
    <t>RPG-18, Guns(LAW)</t>
  </si>
  <si>
    <t>RPG-16, 58mm Warhead</t>
  </si>
  <si>
    <t>RPD, 7.62x39mm</t>
  </si>
  <si>
    <t>RPD (K-56), 7.62x39mm</t>
  </si>
  <si>
    <t>RP46 7.62x54mmR</t>
  </si>
  <si>
    <t xml:space="preserve">Rohm RG-34, .22 Long Rifle </t>
  </si>
  <si>
    <t>Robar RC-50F, .50 BMG</t>
  </si>
  <si>
    <t>Robar RC-50, .50 BMG</t>
  </si>
  <si>
    <t>RMG</t>
  </si>
  <si>
    <t>RMB-93</t>
  </si>
  <si>
    <t>Rigsby Electric Gun, 20mm follow-up</t>
  </si>
  <si>
    <t>Rigby Best Quality Double, .470 NE</t>
  </si>
  <si>
    <t>Rheinmetall-Dreyse M07, .32 ACP</t>
  </si>
  <si>
    <t>Rheinmetall F1AK30, 20x138mmB
follow-up</t>
  </si>
  <si>
    <t>RG-6 (6G30)</t>
  </si>
  <si>
    <t>Rexim-Favor, 9x19 mm Parabellum</t>
  </si>
  <si>
    <t>Remington-Creedmoor, .44-90</t>
  </si>
  <si>
    <t>Remington, .44-40</t>
  </si>
  <si>
    <t>Remington N.M.Army,.44</t>
  </si>
  <si>
    <t>Remington MK III, 10G 2"</t>
  </si>
  <si>
    <t>Remington M95, .41 Short</t>
  </si>
  <si>
    <t>Remington M870P, 12G</t>
  </si>
  <si>
    <t>Remington M870P 12ga 3"</t>
  </si>
  <si>
    <t>Remington M870P 12g</t>
  </si>
  <si>
    <t>Remington M870MCS</t>
  </si>
  <si>
    <t>Remington M870M1, 12G</t>
  </si>
  <si>
    <t>Remington M870, 12G</t>
  </si>
  <si>
    <t>Remington M8, .35 Remington</t>
  </si>
  <si>
    <t>Remington M8, .25 Remington</t>
  </si>
  <si>
    <t>Remington M7188 MK 1, 12G 2.75"</t>
  </si>
  <si>
    <t>Remington M7188 Mark 1, 12g</t>
  </si>
  <si>
    <t>Remington M7188 M1, 12G</t>
  </si>
  <si>
    <t>Remington M700, .308 Win</t>
  </si>
  <si>
    <t>Remington M51, .380 ACP</t>
  </si>
  <si>
    <t>Remington M396 Sporting (12ga 2 3/4")</t>
  </si>
  <si>
    <t xml:space="preserve">Remington M34, .22 Long Rifle </t>
  </si>
  <si>
    <t>Remington M32, 12G 2.75"</t>
  </si>
  <si>
    <t>Remington M32, 12g</t>
  </si>
  <si>
    <t>Remington M17, 20G 2.75"</t>
  </si>
  <si>
    <t>Remington M14 Sporting Rifle, .30 Rem</t>
  </si>
  <si>
    <t xml:space="preserve">Remington M12 Sporting Rifle, .22 Long Rifle </t>
  </si>
  <si>
    <t>Remington M11-87 Police</t>
  </si>
  <si>
    <t>Remington M1100 Tac-2, 12G 2.75"</t>
  </si>
  <si>
    <t>Remington M1100 Police 12G</t>
  </si>
  <si>
    <t>Remington M1100</t>
  </si>
  <si>
    <t>Remington M11,12g</t>
  </si>
  <si>
    <t>Remington M11 Riot,12g</t>
  </si>
  <si>
    <t>Remington M10 Trap Special Grade (12ga 2 3/4")</t>
  </si>
  <si>
    <t>Remington M10 Trap Grade (12ga 2 3/4")</t>
  </si>
  <si>
    <t>Remington M10 Tournament Grade (12ga 2 3/4")</t>
  </si>
  <si>
    <t>Remington M10 Standard (12ga 2 3/4")</t>
  </si>
  <si>
    <t>Remington M10 Special Grade (12ga 2 3/4")</t>
  </si>
  <si>
    <t>Remington M10 Riot (12ga 2 3/4")</t>
  </si>
  <si>
    <t>Remington M10 Premier Grade (12ga 2 3/4")</t>
  </si>
  <si>
    <t>Remington M10 Epert Grade (12ga 2 3/4")</t>
  </si>
  <si>
    <t>Remington Double Derringer, .41</t>
  </si>
  <si>
    <t>Remington Creedmoor, .44-90 Rem</t>
  </si>
  <si>
    <t>Remington 2-shot, .41</t>
  </si>
  <si>
    <t>Reising-50, .45 ACP</t>
  </si>
  <si>
    <t>Reising M60, .45 ACP</t>
  </si>
  <si>
    <t>Reichsrevolver M1883,10,4mm</t>
  </si>
  <si>
    <t>Reichsrevolver M1879, 10,4mm</t>
  </si>
  <si>
    <t>Red Arrow 8 SACLOS, 120mm</t>
  </si>
  <si>
    <t>Rast-Gasser M1898, 8x27mmR</t>
  </si>
  <si>
    <t>Random Model 35, 9x19 mm Parabellum</t>
  </si>
  <si>
    <t>RAI M500, .50 BMG</t>
  </si>
  <si>
    <t>RAI M300, .416R</t>
  </si>
  <si>
    <t>RAI M300, .308 Win</t>
  </si>
  <si>
    <t>Radom, 9x19 mm Parabellum</t>
  </si>
  <si>
    <t>QLZ-87</t>
  </si>
  <si>
    <t>QLB-06</t>
  </si>
  <si>
    <t>QBU-88 (Type 88)</t>
  </si>
  <si>
    <t>PYa (МР-443 "Грач"), 9x19 mm Parabellum</t>
  </si>
  <si>
    <t>PWU-FK wz.39 "Mors", 9x19 mm Parabellum</t>
  </si>
  <si>
    <t>PWU-FK Mosin wz.91/98/25, 7.92x57mm</t>
  </si>
  <si>
    <t>PWU-FK Marosczek, 7.92x107mm Marosczek</t>
  </si>
  <si>
    <t>PWU-FK Browning wz.28, 7.92x57mm</t>
  </si>
  <si>
    <t>Puşca Semiautomată cu Lunetă, 7.62x54mmR</t>
  </si>
  <si>
    <t>Puşca Semiautomată cu Lunetă, .308 Win</t>
  </si>
  <si>
    <t>PTRS41, 14.5mm Russian</t>
  </si>
  <si>
    <t>PTRK "Корнет-Э"</t>
  </si>
  <si>
    <t>PTRD-41, 14.5х114 мм (М41/44)</t>
  </si>
  <si>
    <t>PSM, 5.45x18mm</t>
  </si>
  <si>
    <t>PRB NR 423</t>
  </si>
  <si>
    <t>PPSh41, 7.62x25mm, Guns(LtAu)</t>
  </si>
  <si>
    <t>PPSh41, (7.62x25mm Tokarev)</t>
  </si>
  <si>
    <t>PPS43, (7.62x25mm Tokarev)</t>
  </si>
  <si>
    <t>PPS42, (7.62x25mm Tokarev)</t>
  </si>
  <si>
    <t>PPD40 Degtyarev (7.62x25mm Tokarev)</t>
  </si>
  <si>
    <t>PPD38, 7.62mmR</t>
  </si>
  <si>
    <t>PPD34/38 Degtyarev (7.62x25mm Tokarev)</t>
  </si>
  <si>
    <t>PPD34, 7.62x25mm</t>
  </si>
  <si>
    <t>PP-91 (ОЦ-02) "Кипарис", 9x18mm</t>
  </si>
  <si>
    <t>PP-90М1, 9x19 mm Parabellum</t>
  </si>
  <si>
    <t>PP-9 Клин, 9x18mm</t>
  </si>
  <si>
    <t>PP-2000, 9x19 mm Parabellum</t>
  </si>
  <si>
    <t>PP-19-01, 9x19 mm Parabellum</t>
  </si>
  <si>
    <t>PP-19 "Бизон-2-07" 7.62x25mm</t>
  </si>
  <si>
    <t>PP-19 "Бизон-2-01", 9x19 mm Parabellum</t>
  </si>
  <si>
    <t>PP-19 "Бизон-2", 9x18mm</t>
  </si>
  <si>
    <t>Potato masher</t>
  </si>
  <si>
    <t>Poland pz-63, 9x19 mm Parabellum</t>
  </si>
  <si>
    <t>Poland P-64, 9x18mm</t>
  </si>
  <si>
    <t>PMM, 9x18mm</t>
  </si>
  <si>
    <t>PM-98, 9x19 mm Parabellum</t>
  </si>
  <si>
    <t>PM-84P Glauberyt, 9x19 mm Parabellum</t>
  </si>
  <si>
    <t>PM-84 Glauberyt, 9x18mm</t>
  </si>
  <si>
    <t>PM-63, 9x18mm</t>
  </si>
  <si>
    <t>PM-1910, 7.62x54mmR</t>
  </si>
  <si>
    <t>PM12S, 9x19 mm Parabellum</t>
  </si>
  <si>
    <t>PM-06, 9x19 mm Parabellum</t>
  </si>
  <si>
    <t>PM Model VII</t>
  </si>
  <si>
    <t>PM Makarov, 9x18mm</t>
  </si>
  <si>
    <t>PKT  7.62x54mm,</t>
  </si>
  <si>
    <t>PKS  7.62x54mm,</t>
  </si>
  <si>
    <t>PKM, 7.62x54mm, Guns(LtAu)</t>
  </si>
  <si>
    <t>PK, 7.62x54mmR</t>
  </si>
  <si>
    <t>Pineapple</t>
  </si>
  <si>
    <t>Pindad SPR-3, .308 Win</t>
  </si>
  <si>
    <t>Pindad SPR-2, .50 BMG</t>
  </si>
  <si>
    <t>Pindad SPR-1, .308 Win</t>
  </si>
  <si>
    <t>Pindad Pistol, 9mm</t>
  </si>
  <si>
    <t>PIM203, 40mm R</t>
  </si>
  <si>
    <t>Pickert Arminius Modell 10, .32 ACP</t>
  </si>
  <si>
    <t>PIAT, 89mm Rocket</t>
  </si>
  <si>
    <t>PGM Hecate II, .50 BMG</t>
  </si>
  <si>
    <t>PGM 338, .338 Lapua Magnum</t>
  </si>
  <si>
    <t>PGM 338 FS, .338 Lapua Magnum</t>
  </si>
  <si>
    <t>Pfannl Kolibri, 2.7x9mm</t>
  </si>
  <si>
    <t>Pecheneg 6П41 7.62x54mmR</t>
  </si>
  <si>
    <t>PB, 9x18mm</t>
  </si>
  <si>
    <t>Parker-Hale M85, .308 Win</t>
  </si>
  <si>
    <t>Parker-Hale M83, .308 Win</t>
  </si>
  <si>
    <t>Parker-Hale M82, .308 Win</t>
  </si>
  <si>
    <t>Paris Gun, 210mm</t>
  </si>
  <si>
    <t>Para-Ordnance P16.40, .40 S&amp;W</t>
  </si>
  <si>
    <t>Para-Ordnance P14.45, .45 ACP</t>
  </si>
  <si>
    <t>Para-Ordnance P12.45, .45 ACP</t>
  </si>
  <si>
    <t>Panzerschreck RPzB.54, 88mm Rocket</t>
  </si>
  <si>
    <t>Panzerfaust 60M</t>
  </si>
  <si>
    <t>Panzerfaust 44</t>
  </si>
  <si>
    <t>Panzerfaust 3 (Pzf 3-T600)</t>
  </si>
  <si>
    <t>Panzerfaust 3 (Pzf 3-IT600)</t>
  </si>
  <si>
    <t>Panzerfaust 3 (Pzf 3)</t>
  </si>
  <si>
    <t>Panzerfaust 3 (Bkf 3)</t>
  </si>
  <si>
    <t>Panzerfaust 100M</t>
  </si>
  <si>
    <t>Panzerfaust</t>
  </si>
  <si>
    <t>Pancor Jackhammer Mk3A2, 12g</t>
  </si>
  <si>
    <t>Pancor Jackhammer Mk3A1, 12G</t>
  </si>
  <si>
    <t>PA63, 9mm</t>
  </si>
  <si>
    <t>PA3-DM, 9x19 mm Parabellum</t>
  </si>
  <si>
    <t>PA-3/215, 12G</t>
  </si>
  <si>
    <t>Owen Mk I, 9x19 mm Parabellum</t>
  </si>
  <si>
    <t>OTs-14-4A, 9x39mm</t>
  </si>
  <si>
    <t>OTs-14-4A, 7.62x39mm</t>
  </si>
  <si>
    <t>OTs-02 Kiparis, 9x18mm</t>
  </si>
  <si>
    <t>Otc-27 / ПСА "Бердыш", 9x19 mm Parabellum</t>
  </si>
  <si>
    <t>Otc-27 / ПСА "Бердыш" 7.62x25mm</t>
  </si>
  <si>
    <t xml:space="preserve">Otc-23 СБЗ "Дротик" 5,45 х 18 </t>
  </si>
  <si>
    <t>Otc-11 "Тисс", 9x39mm</t>
  </si>
  <si>
    <t>OSV-96, 12.7x108mm 7N34</t>
  </si>
  <si>
    <t>Ortgies Selbstladepistole, .380 ACP</t>
  </si>
  <si>
    <t>Orita, 9x19 mm Parabellum</t>
  </si>
  <si>
    <t>Olympic Arms OA98, 5.56x45mm</t>
  </si>
  <si>
    <t>Ofenrohr RPzB.43, 88mm Rocket</t>
  </si>
  <si>
    <t>Oerlikon MK 4 MOD 0,  , 20x110mmRB 
follow-up</t>
  </si>
  <si>
    <t>OD/82 Hand Grenade</t>
  </si>
  <si>
    <t>Obregon, .45 ACP</t>
  </si>
  <si>
    <t>NWCCL Pump-Action GL, 40x46mmSR</t>
  </si>
  <si>
    <t>NTW-20 Denel</t>
  </si>
  <si>
    <t>NTW 20x110 Denel, 20x110mm</t>
  </si>
  <si>
    <t>NTW 14.5 Denel, 14.5х114 мм (М41/44)</t>
  </si>
  <si>
    <t>NSV-12.7 "Утес", 12.7x108mm 7N34</t>
  </si>
  <si>
    <t>NR 210</t>
  </si>
  <si>
    <t>NR 209</t>
  </si>
  <si>
    <t>NR 208</t>
  </si>
  <si>
    <t>NORINCO QSW67, 7.62x17mm</t>
  </si>
  <si>
    <t>Nordenfelt, .45 MH, Gnr(McMG)</t>
  </si>
  <si>
    <t>NF-1, .308 Win</t>
  </si>
  <si>
    <t>New Mambu Model 57B, .32 ACP</t>
  </si>
  <si>
    <t>New Mambu Model 57A, 9x19 mm Parabellum</t>
  </si>
  <si>
    <t>Neostead 12G</t>
  </si>
  <si>
    <t>Needle Pistol, 5mm</t>
  </si>
  <si>
    <t>Napoleon, 12-lbr.</t>
  </si>
  <si>
    <t>Nambu, 8×22mm Nambu</t>
  </si>
  <si>
    <t>Nambu Type 94 pistol, 8×22mm Nambu</t>
  </si>
  <si>
    <t>Nambu Taishou 11 Shiki Kikanjuu, 6.5x50mmSR</t>
  </si>
  <si>
    <t>Nambu 94 Shiki, 8×22mm Nambu</t>
  </si>
  <si>
    <t>Nambu 14 Shiki, 8×22mm Nambu</t>
  </si>
  <si>
    <t>Nagant M1895, 7.62x39mmR</t>
  </si>
  <si>
    <t>Nagant M1878/86 (9x23mmR Nagant)</t>
  </si>
  <si>
    <t>Nagant M1878, 9mm</t>
  </si>
  <si>
    <t>Nagant "Gas-Seal" 7.62mm</t>
  </si>
  <si>
    <t>NADC MK 2 MOD 1,81mm</t>
  </si>
  <si>
    <t>MXM Series, .375 Chey Tac</t>
  </si>
  <si>
    <t>MXM Series</t>
  </si>
  <si>
    <t>MVR10, .308 Win</t>
  </si>
  <si>
    <t>MSSR rifle</t>
  </si>
  <si>
    <t>MSSR NFWS</t>
  </si>
  <si>
    <t>MSP, 7.62x38mm</t>
  </si>
  <si>
    <t>MPO-A</t>
  </si>
  <si>
    <t>MP412, .357 Magnum</t>
  </si>
  <si>
    <t>MP-153</t>
  </si>
  <si>
    <t>MP-133</t>
  </si>
  <si>
    <t>MP.41, 9x19 mm Parabellum</t>
  </si>
  <si>
    <t>MP.38, 9x19 mm Parabellum</t>
  </si>
  <si>
    <t>MP.28/II (9x19mm Parabellum)</t>
  </si>
  <si>
    <t>Mossberg Model 590 12g</t>
  </si>
  <si>
    <t>Mossberg Model 500 Cruiser, 12G 3"</t>
  </si>
  <si>
    <t>Mossberg M500 ATP8C, 12G</t>
  </si>
  <si>
    <t>Mossberg M500 ATP8, 12G</t>
  </si>
  <si>
    <t>Mossberg M500 ATP6C, 12G</t>
  </si>
  <si>
    <t>Mossberg M500 ATP6, 
12G</t>
  </si>
  <si>
    <t xml:space="preserve">Mossberg Brownie, .22 Long Rifle </t>
  </si>
  <si>
    <t>Mossberg 590 Military
12G</t>
  </si>
  <si>
    <t xml:space="preserve">Mossberg 500 Tactical shotgun, </t>
  </si>
  <si>
    <t>Mossberg 500 HS</t>
  </si>
  <si>
    <t>Mossberg 500 bullpup shotgun.</t>
  </si>
  <si>
    <t>Mosin M1944 (7.62x54mmR)</t>
  </si>
  <si>
    <t>Mosin M1938 (7.62x54mmR)</t>
  </si>
  <si>
    <t>Mosin M1891/30g PU (7.62x54mmR)</t>
  </si>
  <si>
    <t>Mosin M1891/30g PE (7.62x54mmR)</t>
  </si>
  <si>
    <t>Mosin M1891/30 (7.62x54mmR)</t>
  </si>
  <si>
    <t>Mosin M1891 Dragoon (7.62x54mmR)</t>
  </si>
  <si>
    <t>Mosin M1891 Cossack (7.62x54mmR)</t>
  </si>
  <si>
    <t>Mosin M1891 (7.62x54mmR)</t>
  </si>
  <si>
    <t>Modular Sniper Rifle, .338 Norma Magnum</t>
  </si>
  <si>
    <t>Modular Sniper Rifle, .338 Lapua Magnum</t>
  </si>
  <si>
    <t>Modular Sniper Rifle, .308 Win</t>
  </si>
  <si>
    <t>Modular Sniper Rifle, .300 Win Mag</t>
  </si>
  <si>
    <t>Modern Sub Machine Carbine / MSMC(</t>
  </si>
  <si>
    <t>Model HM-3, 9x19 mm Parabellum</t>
  </si>
  <si>
    <t>Model 31 Frag</t>
  </si>
  <si>
    <t>Mod T148 Portable Flameth.</t>
  </si>
  <si>
    <t>MO-120, Gnr(Mortar), 120mm</t>
  </si>
  <si>
    <t>MM1-A1 MGL, Guns(GrnLa), 40x46mmSR</t>
  </si>
  <si>
    <t>MM1 MGL, Guns (GrnLa), 40x46mmSR</t>
  </si>
  <si>
    <t>Ml 15, 8-inch(203mm)</t>
  </si>
  <si>
    <t>Ml 14, 155mm</t>
  </si>
  <si>
    <t>MKE 9mm</t>
  </si>
  <si>
    <t>Mk.47 mod.0 40x53mmSR</t>
  </si>
  <si>
    <t>Mk.4 MOD 0, 60mm</t>
  </si>
  <si>
    <t>Mk.20 MOD 0, 40x46mmSR</t>
  </si>
  <si>
    <t>Mk.19 MOD 0, 40x53mmSR</t>
  </si>
  <si>
    <t>Mk.19 AGL, 40x53mm, Gnr(MG)</t>
  </si>
  <si>
    <t>Mk.153 Mod.1 SMAW, 83mm Rocket</t>
  </si>
  <si>
    <t>Mk.14 EBR, .308 Win</t>
  </si>
  <si>
    <t xml:space="preserve">Miroku-Browning BPS, 12G 3" </t>
  </si>
  <si>
    <t>Miroku .38Sp</t>
  </si>
  <si>
    <t>Minenwerfer, 170mm, Gnr(Mortar)</t>
  </si>
  <si>
    <t>Minebea M-9, 9x19 mm Parabellum</t>
  </si>
  <si>
    <t>Milan SACLOS, 2G</t>
  </si>
  <si>
    <t>MGP-87</t>
  </si>
  <si>
    <t>MGP-79A, 9x19 mm Parabellum</t>
  </si>
  <si>
    <t>MGP-15, 9x19 mm Parabellum</t>
  </si>
  <si>
    <t>MG13, 7.92x57mm</t>
  </si>
  <si>
    <t>MG05, 8x50mmR Aus, Gnr(MG)</t>
  </si>
  <si>
    <t>MG.45, 7.92x57mm</t>
  </si>
  <si>
    <t>MG.42, 7.92x57mm</t>
  </si>
  <si>
    <t>MG.34 7.92x57mm</t>
  </si>
  <si>
    <t>Merkel Modell 145, 16G 2.75"</t>
  </si>
  <si>
    <t>Menz Liliput, 4.25x10mm</t>
  </si>
  <si>
    <t>Mendoza RM-2, .30-06</t>
  </si>
  <si>
    <t>Mendoza HM-3, 9x19 mm Parabellum</t>
  </si>
  <si>
    <t>MEMS 52/58, 9x19 mm Parabellum</t>
  </si>
  <si>
    <t>MECAR DS-RFL-35 BTU M278</t>
  </si>
  <si>
    <t>McMillian M87R, .50 BMG</t>
  </si>
  <si>
    <t>McMillan Tac-50, .50 BMG</t>
  </si>
  <si>
    <t>McMillan Tac-50 A1-R2, .50 BMG</t>
  </si>
  <si>
    <t>McMillan Tac-50 A1, .50 BMG</t>
  </si>
  <si>
    <t>Maxim, Gnr(MG), .303 British</t>
  </si>
  <si>
    <t>Maxim MG08/15, 7.92x57mm</t>
  </si>
  <si>
    <t>Maxim MG08, 7.92x57mm</t>
  </si>
  <si>
    <t>Maxim 1899, 7.92x57mm</t>
  </si>
  <si>
    <t>Mauser'96, 9mmMsr</t>
  </si>
  <si>
    <t>Mauser'96, .45 ACP</t>
  </si>
  <si>
    <t>Mauser, .30-06</t>
  </si>
  <si>
    <t>Mauser T-Gewl8, 13x92mmSR</t>
  </si>
  <si>
    <t>Mauser StG66, 4.6x36mm</t>
  </si>
  <si>
    <t>Mauser SP66, 7.62x51mm NATO, .308 Win</t>
  </si>
  <si>
    <t>Mauser SP66, .300 Win Mag</t>
  </si>
  <si>
    <t>Mauser MP3008, 9x19 mm Parabellum</t>
  </si>
  <si>
    <t>Mauser M89SR, .308 Win</t>
  </si>
  <si>
    <t>Mauser M86 .308 Win</t>
  </si>
  <si>
    <t>Mauser M80SAV, 9x19 mm Parabellum</t>
  </si>
  <si>
    <t>Mauser M67, 6.5x55mm</t>
  </si>
  <si>
    <t>Mauser M67, .308 Win</t>
  </si>
  <si>
    <t xml:space="preserve">Mauser M67, .22 Long Rifle </t>
  </si>
  <si>
    <t>Mauser M59F1, .308 Win</t>
  </si>
  <si>
    <t>Mauser M59, .30-06</t>
  </si>
  <si>
    <t>Mauser M2 .40 S&amp;W</t>
  </si>
  <si>
    <t>Mauser M2 .357 SIG</t>
  </si>
  <si>
    <t>Mauser M1916, .32 ACP</t>
  </si>
  <si>
    <t>Mauser M10E, 9.3x62mm</t>
  </si>
  <si>
    <t>Mauser K.98k, 7.92x57mm</t>
  </si>
  <si>
    <t>Mauser K.98AZ, 7.92x57mm</t>
  </si>
  <si>
    <t>Mauser K.88/S, 7.92x57mm</t>
  </si>
  <si>
    <t>Mauser Gew.98snip, 7.92x57mm</t>
  </si>
  <si>
    <t>Mauser Gew.98k, 7.92x57mm</t>
  </si>
  <si>
    <t>Mauser Gew.98, 7.92x57mm</t>
  </si>
  <si>
    <t>Mauser Gew.88, 7.92x57mm</t>
  </si>
  <si>
    <t>Mauser C.14, .32 ACP</t>
  </si>
  <si>
    <t>MAT49, Guns(LtAu), 9x19 mm Parabellum</t>
  </si>
  <si>
    <t>MAT-49, 9x19 mm Parabellum</t>
  </si>
  <si>
    <t>MAT49, 9x19 mm Parabellum</t>
  </si>
  <si>
    <t>MAS Mle1950, 9x19 mm Parabellum</t>
  </si>
  <si>
    <t>MAS Mle1935S, 7.65x21mm Parabellum</t>
  </si>
  <si>
    <t>MAS 49/56 7.5x54mm</t>
  </si>
  <si>
    <t>Martini-Henry, .450MH, Guns(Rfl)</t>
  </si>
  <si>
    <t>Martini-Henry, .450MH</t>
  </si>
  <si>
    <t>Marlin UD42, 9x19 mm Parabellum</t>
  </si>
  <si>
    <t xml:space="preserve">Marlin Model 881, .22 Long Rifle </t>
  </si>
  <si>
    <t>Marlin Model 336, .30-30</t>
  </si>
  <si>
    <t>Marlin Lever Action, .410G 2.5"</t>
  </si>
  <si>
    <t xml:space="preserve">Marlin 1897 Sporting Rifle, .22 Long Rifle </t>
  </si>
  <si>
    <t>MARK22, 9x19 mm Parabellum</t>
  </si>
  <si>
    <t>Marble Model 1908 Game Getter, .44-40</t>
  </si>
  <si>
    <t>Manville Machine Gas Projector, 1"  
follow-up</t>
  </si>
  <si>
    <t>Manville M12, 12G 2.75"</t>
  </si>
  <si>
    <t>Manurhin MR73, .357 Magnum</t>
  </si>
  <si>
    <t>Manton Double, 12g, BPW(FL Shg)</t>
  </si>
  <si>
    <t>Manton Double, 12G</t>
  </si>
  <si>
    <t>Manton</t>
  </si>
  <si>
    <t>Mannlicher-Schonauer Modell 1903, 6.5x54mm</t>
  </si>
  <si>
    <t>Mannlicher-Schonauer  Grosswildbiichse,  12.7x70mmRB</t>
  </si>
  <si>
    <t>Mannlicher-Carcano Mod 91/41, 7.92x57mm</t>
  </si>
  <si>
    <t>Mannlicher-Carcano Mod 91/38, 7.92x57mm</t>
  </si>
  <si>
    <t>Mannlicher-Carcano Mod 91, 6.5x52mm</t>
  </si>
  <si>
    <t>Mannlicher,7.63mmMsr</t>
  </si>
  <si>
    <t>Mannlicher,6.5mm</t>
  </si>
  <si>
    <t>Mannlicher, 8x50mmR Lebel</t>
  </si>
  <si>
    <t>Mannlicher M86, 8mm</t>
  </si>
  <si>
    <t>Mannlicher Cancano,7.5mm</t>
  </si>
  <si>
    <t>Magnum BFR, .45-70 Springfield</t>
  </si>
  <si>
    <t>Madsen, .30-06</t>
  </si>
  <si>
    <t>Madsen M1946, 9x19 mm Parabellum</t>
  </si>
  <si>
    <t>Madsen M/03, 8x58mmR</t>
  </si>
  <si>
    <t>MAC-58, .50 BMG</t>
  </si>
  <si>
    <t xml:space="preserve">MAC Stinger, .22 Long Rifle </t>
  </si>
  <si>
    <t>MAC 10, .45 ACP, Guns(MPtl)</t>
  </si>
  <si>
    <t>MAB PA15, 9x19 mm Parabellum</t>
  </si>
  <si>
    <t>MAB Model D, 9mm</t>
  </si>
  <si>
    <t>MAB Model 1950 MAS, 9mm</t>
  </si>
  <si>
    <t>M-96 RAV-02 7.62x39mm</t>
  </si>
  <si>
    <t>M79, 40x46mmSR</t>
  </si>
  <si>
    <t>M72E10 LAW</t>
  </si>
  <si>
    <t>M72A7 LAW</t>
  </si>
  <si>
    <t>M72A3 LAW</t>
  </si>
  <si>
    <t>M67 Delay Frag</t>
  </si>
  <si>
    <t>M60E4, .308 Win</t>
  </si>
  <si>
    <t>M60E3, .308 Win</t>
  </si>
  <si>
    <t>M60E2, .308 Win</t>
  </si>
  <si>
    <t>M60E1, .308 Win</t>
  </si>
  <si>
    <t>M60D, .308 Win</t>
  </si>
  <si>
    <t>M60C, .308 Win</t>
  </si>
  <si>
    <t>M60B, .308 Win</t>
  </si>
  <si>
    <t>M60, .308 Win</t>
  </si>
  <si>
    <t>M60 Modified, .308 Win</t>
  </si>
  <si>
    <t>M59 Concussion</t>
  </si>
  <si>
    <t>M4A1K, .223 Rem</t>
  </si>
  <si>
    <t>M4A1, .223 Rem</t>
  </si>
  <si>
    <t>M49 Hovea, 9x19 mm Parabellum</t>
  </si>
  <si>
    <t>M47 Dragon SACLOS, 2G</t>
  </si>
  <si>
    <t>M45, 9x19 mm Parabellum</t>
  </si>
  <si>
    <t>M40RR</t>
  </si>
  <si>
    <t>M40A5, .308 Win</t>
  </si>
  <si>
    <t>M40A3 RWS, .308 Win</t>
  </si>
  <si>
    <t>M40A3 RWS w/Simrad KN-200, .308 Win</t>
  </si>
  <si>
    <t>M40A3 RWS w/AN/PVS10, .308 Win</t>
  </si>
  <si>
    <t>M40A1, .308 Win</t>
  </si>
  <si>
    <t>M40 rifle, .308 Win</t>
  </si>
  <si>
    <t xml:space="preserve">M40 106RR </t>
  </si>
  <si>
    <t>M3A1, 9x19 mm Parabellum</t>
  </si>
  <si>
    <t>M3A1 Silenser, 9x19 mm Parabellum</t>
  </si>
  <si>
    <t>M3A1 Greasegun, .45 ACP</t>
  </si>
  <si>
    <t>M39 Enhanced Marksman Rifle, .308 Win</t>
  </si>
  <si>
    <t>M38, Gnr(Mortar), 120mm</t>
  </si>
  <si>
    <t>M38, 120mm</t>
  </si>
  <si>
    <t>M36, 82mm, Gnr(Mortar)</t>
  </si>
  <si>
    <t>M36, 82mm</t>
  </si>
  <si>
    <t>M320, 40x46mmSR</t>
  </si>
  <si>
    <t>M30, 4.2", Gnr(Mortar)</t>
  </si>
  <si>
    <t>M3 Greasegun, .45 ACP</t>
  </si>
  <si>
    <t>M3 Defensive/Offensive</t>
  </si>
  <si>
    <t>M3 Carbine , .30 Carbine</t>
  </si>
  <si>
    <t>M2A1-7</t>
  </si>
  <si>
    <t>M2A1 Signal Pistol, 26.5mm</t>
  </si>
  <si>
    <t>M29, 81mm,Gnr(Mortar)</t>
  </si>
  <si>
    <t>M26 Frag</t>
  </si>
  <si>
    <t>M25 Sniper Weapon System, .308 Win</t>
  </si>
  <si>
    <t>M24E1, .308 Win</t>
  </si>
  <si>
    <t>M24A3, .338 Lapua Magnum</t>
  </si>
  <si>
    <t>M24A2 SWS, .338 Lapua Magnum</t>
  </si>
  <si>
    <t>M24A2 SWS w/AN/PVS1, .338 Lapua Magnum</t>
  </si>
  <si>
    <t>M24A1 SWS, .300 Win Mag</t>
  </si>
  <si>
    <t>M24A1 SWS w/AN/PVS10, .300 Win Mag</t>
  </si>
  <si>
    <t>M240G, Guns(LtAu), .308 Win</t>
  </si>
  <si>
    <t>M24 SWS, .308 Win</t>
  </si>
  <si>
    <t>M24 SWS w/AN/PVS10, .308 Win</t>
  </si>
  <si>
    <t>M22</t>
  </si>
  <si>
    <t>M21 Sniper Weapon System, .308 Win</t>
  </si>
  <si>
    <t>M203 40x46mmSR</t>
  </si>
  <si>
    <t>M202A1 Flash, 66mm, Guns(LAW)</t>
  </si>
  <si>
    <t>M202A1 Flash, 66mm</t>
  </si>
  <si>
    <t>M2, 60mm, Gnr(Mortar)</t>
  </si>
  <si>
    <t xml:space="preserve">M2, .22 Long Rifle </t>
  </si>
  <si>
    <t>M2 Carbine, .30 Carbine</t>
  </si>
  <si>
    <t>M1E5 "Paratrooper", .30-06</t>
  </si>
  <si>
    <t>M1D Garand, .30-06</t>
  </si>
  <si>
    <t>M1C Garand, .30-06</t>
  </si>
  <si>
    <t>M1A1 Flamethrower</t>
  </si>
  <si>
    <t>M1A1 Carbine, .30 Carbine</t>
  </si>
  <si>
    <t>M1A rifle, .308 Win</t>
  </si>
  <si>
    <t>M19A1</t>
  </si>
  <si>
    <t xml:space="preserve">M1922M1, .22 Long Rifle </t>
  </si>
  <si>
    <t xml:space="preserve">M1922, .22 Long Rifle </t>
  </si>
  <si>
    <t>M18 57mm Recoilless Rifle</t>
  </si>
  <si>
    <t>M17</t>
  </si>
  <si>
    <t>M16A4 .223 Rem</t>
  </si>
  <si>
    <t>M16A3, 5.56x45mm</t>
  </si>
  <si>
    <t>M16A3 .223 Rem</t>
  </si>
  <si>
    <t>M16A2, 5.56x45mm</t>
  </si>
  <si>
    <t>M16A2 .223 Rem</t>
  </si>
  <si>
    <t>M16A1, 5.56x45mm</t>
  </si>
  <si>
    <t>M16A1 .223 Rem</t>
  </si>
  <si>
    <t>M16 Carbine, .223 Rem</t>
  </si>
  <si>
    <t>M16 .223 Rem</t>
  </si>
  <si>
    <t>M158, 2.75" FFAR</t>
  </si>
  <si>
    <t>M15</t>
  </si>
  <si>
    <t>M14K, .308 Win</t>
  </si>
  <si>
    <t>M14E2/M14A1, .308 Win</t>
  </si>
  <si>
    <t>M14E1, .308 Win</t>
  </si>
  <si>
    <t>M14, .308 Win</t>
  </si>
  <si>
    <t>M14 U.S. Army Sniper Rifle, .308 Win</t>
  </si>
  <si>
    <t>M136 AT-4, 84mm Rocket</t>
  </si>
  <si>
    <t>M134 Minigun, .308 Win</t>
  </si>
  <si>
    <t>M12, .308 Win</t>
  </si>
  <si>
    <t>M110 Semi-Automatic Sniper System, .308 Win</t>
  </si>
  <si>
    <t>M101A1, 105mm</t>
  </si>
  <si>
    <t xml:space="preserve">M1 Super 90"Tactical" </t>
  </si>
  <si>
    <t>M1 Garand, .30-06</t>
  </si>
  <si>
    <t>M1 Carbine, .30 Carbine</t>
  </si>
  <si>
    <t>Lysaght Owen Mk I, 9x19 mm Parabellum</t>
  </si>
  <si>
    <t>Lusa A2, 9x19 mm Parabellum</t>
  </si>
  <si>
    <t>Luigi Franchi RF83 .38Sp</t>
  </si>
  <si>
    <t>Luger, (Very Rare), .45 ACP</t>
  </si>
  <si>
    <t>LPO-50</t>
  </si>
  <si>
    <t>Lorcin L9MM, 9x19 mm Parabellum</t>
  </si>
  <si>
    <t>Longbow T-76, .338 Lapua Magnum</t>
  </si>
  <si>
    <t>Longbow T-76, .330 Dakota Magnum</t>
  </si>
  <si>
    <t>Longbow T-76, .300 Dakota Magnum</t>
  </si>
  <si>
    <t>LMG New Stoner, .223 Rem</t>
  </si>
  <si>
    <t>Llama Ruby, .38ACP</t>
  </si>
  <si>
    <t>Llama Ruby, .32 ACP</t>
  </si>
  <si>
    <t>Llama Ruby Extra, .38Sp</t>
  </si>
  <si>
    <t>Llama Plus Ultra, .32 ACP</t>
  </si>
  <si>
    <t>Llama Model IX, 9x19 mm Parabellum</t>
  </si>
  <si>
    <t>Llama Model IX, .45 ACP</t>
  </si>
  <si>
    <t>Llama Model IX, .32 ACP</t>
  </si>
  <si>
    <t>Llama M-87, 9x19 mm Parabellum</t>
  </si>
  <si>
    <t>Llama M-86, 9x19 mm Parabellum</t>
  </si>
  <si>
    <t>Llama M-82, 9x19 mm Parabellum</t>
  </si>
  <si>
    <t>Llama LF-AUTO, 9x19 mm Parabellum</t>
  </si>
  <si>
    <t>Llama LF-AUTO, .45 ACP</t>
  </si>
  <si>
    <t>Llama Comanche, .357 Magnum</t>
  </si>
  <si>
    <t>LKP M76, .308 Win, .308 Win</t>
  </si>
  <si>
    <t>Lignose Modell ЗА, .25 ACP</t>
  </si>
  <si>
    <t>Liberator, .45 ACP</t>
  </si>
  <si>
    <t>LF-57, 9x19 mm Parabellum</t>
  </si>
  <si>
    <t>Lewis Mk II, .303 British</t>
  </si>
  <si>
    <t>LeMat, .42</t>
  </si>
  <si>
    <t>LeMat Scattergun</t>
  </si>
  <si>
    <t xml:space="preserve">Lei Mark 2, .22 Long Rifle </t>
  </si>
  <si>
    <t>LeFrancaise "Military", 9x19 mm Parabellum</t>
  </si>
  <si>
    <t>LeFrancaise "Military", .32 ACP</t>
  </si>
  <si>
    <t>LeFever Nitro Special, 12G 2.75"</t>
  </si>
  <si>
    <t>Lee-Enfield Sterling Pachett Mk I, 9x19 mm Parabellum</t>
  </si>
  <si>
    <t>Lee-Enfield Sterling L-34A1 (9x19mm Parabellum)</t>
  </si>
  <si>
    <t>Lee-Enfield Sterling L-2A3, 9x19 mm Parabellum</t>
  </si>
  <si>
    <t>Lee-Enfield STEN Mk VI, 9x19 mm Parabellum</t>
  </si>
  <si>
    <t>Lee-Enfield STEN Mk V, 9x19 mm Parabellum</t>
  </si>
  <si>
    <t>Lee-Enfield STEN Mk IIS, 9x19 mm Parabellum</t>
  </si>
  <si>
    <t>Lee-Enfield STEN Mk II, 9x19 mm Parabellum</t>
  </si>
  <si>
    <t>Lee-Enfield SMLE Mk.II , .303 British</t>
  </si>
  <si>
    <t>Lee-Enfield SMLE Mk.I, .303 British</t>
  </si>
  <si>
    <t>Lee-Enfield RMLE Mk.I, .303 British</t>
  </si>
  <si>
    <t>Lee-Enfield Rifle, CLLE Mk.II*, .303 British</t>
  </si>
  <si>
    <t>Lee-Enfield Rifle, CLLE Mk.I, .303 British</t>
  </si>
  <si>
    <t>Lee-Enfield Rifle No.9 Mk I, .280 British</t>
  </si>
  <si>
    <t>Lee-Enfield Rifle No.5 Mk I, .303 British</t>
  </si>
  <si>
    <t>Lee-Enfield Rifle No.4 Mk I, .303 British</t>
  </si>
  <si>
    <t>Lee-Enfield P.14 Mk.I, .303 British</t>
  </si>
  <si>
    <t>Lee-Enfield No. 2 Mk I, .38 S&amp;W</t>
  </si>
  <si>
    <t>Lee-Enfield MCEM2, 9x19 mm Parabellum</t>
  </si>
  <si>
    <t>Lee-Enfield M1917, .30-06</t>
  </si>
  <si>
    <t>Lee-Enfield CMLE, .303 British</t>
  </si>
  <si>
    <t>Lebel-Berthier Pusca md.1907/15, 8x50mmR Lebel</t>
  </si>
  <si>
    <t>Lebel Mle 86, 8x50mmR Lebel</t>
  </si>
  <si>
    <t>Lebel Mle 1886, 8x50mmR Lebel</t>
  </si>
  <si>
    <t>Lebel kb wz.86, 8x50mmR Lebel</t>
  </si>
  <si>
    <t>LCZ-B20, .308 Win</t>
  </si>
  <si>
    <t>LC T1 M1 Flamthrower</t>
  </si>
  <si>
    <t>LAW80, 94mm, Guns(LAW)</t>
  </si>
  <si>
    <t>LAW M72A2, 66mm</t>
  </si>
  <si>
    <t>LAW 80 LATWS, 94mm</t>
  </si>
  <si>
    <t>LAU-3/A, 2.75" FFAR</t>
  </si>
  <si>
    <t>LAU-10/A, 5" Zuni</t>
  </si>
  <si>
    <t>LAT 500, 82mm</t>
  </si>
  <si>
    <t>LAPA SM model02, 9x19 mm Parabellum</t>
  </si>
  <si>
    <t>Langenham, .32 ACP</t>
  </si>
  <si>
    <t>Lanchester, 9x19 mm Parabellum</t>
  </si>
  <si>
    <t>Lanchester Mk I,, 9x19 mm Parabellum</t>
  </si>
  <si>
    <t>Lancaster Howdah Pistol, .500</t>
  </si>
  <si>
    <t>Lahti L-38, 9x19 mm Parabellum</t>
  </si>
  <si>
    <t>LaFrance M16K .223 Rem</t>
  </si>
  <si>
    <t>Labora,9mmL</t>
  </si>
  <si>
    <t>La France Nova, 9x19 mm Parabellum</t>
  </si>
  <si>
    <t>La France Colt Silence, .45 ACP</t>
  </si>
  <si>
    <t>L9A1 51 mm Light Mortar</t>
  </si>
  <si>
    <t>L96A1 .308 Win</t>
  </si>
  <si>
    <t>L86A2 (5.56x45mm NATO)</t>
  </si>
  <si>
    <t>L86A1 LSW, 5.56x45mm, Guns(LtAu)</t>
  </si>
  <si>
    <t>L86A1 (5.56x45mm NATO)</t>
  </si>
  <si>
    <t>L85A2 w/SUSAT (5.56x45mm NATO)</t>
  </si>
  <si>
    <t>L85A2 (5.56x45mm NATO)</t>
  </si>
  <si>
    <t>L85A1 w/SUSAT (5.56x45mm NATO)</t>
  </si>
  <si>
    <t>L85A1 (5.56x45mm NATO)</t>
  </si>
  <si>
    <t>L81A1 Parker-Hale, .308 Win</t>
  </si>
  <si>
    <t>L42A1, .308 Win</t>
  </si>
  <si>
    <t>L1A1, .308 Win</t>
  </si>
  <si>
    <t>L1A1 w/SUIT, .308 Win</t>
  </si>
  <si>
    <t>L1A1 Gren. Discharger, 66mm</t>
  </si>
  <si>
    <t>Kuusinen LH/44</t>
  </si>
  <si>
    <t>KSVK, 12.7x108mm 7N34</t>
  </si>
  <si>
    <t>KS-23</t>
  </si>
  <si>
    <t>KrissSuper V , 45ACP</t>
  </si>
  <si>
    <t>KPV, 14.5х114 мм (М41/44)
Spare Barrel</t>
  </si>
  <si>
    <t>KPB, 12.7x108mm 7N34</t>
  </si>
  <si>
    <t>Koshikawa Baby Nambu, 7×20mm Nambu</t>
  </si>
  <si>
    <t xml:space="preserve">Korth, .22 Long Rifle </t>
  </si>
  <si>
    <t>Korth Combat Magnum, .357 Magnum</t>
  </si>
  <si>
    <t>Kord 6P50, 12.7x108mm 7N34</t>
  </si>
  <si>
    <t>Kokura 97 Shiki, 20mm Japanese</t>
  </si>
  <si>
    <t>Kokura 97 Shiki Jidouhou, 20x125mm</t>
  </si>
  <si>
    <t>Kokura 100 Shiki, 8×22mm Nambu</t>
  </si>
  <si>
    <t>Kokura 100 Shiki Kikantanjuu, 8×22mm Nambu</t>
  </si>
  <si>
    <t>Kokura 100 Shiki</t>
  </si>
  <si>
    <t>Knuckleduster, .41</t>
  </si>
  <si>
    <t>Knuckleduster, .32 Long Rifle</t>
  </si>
  <si>
    <t>Knuckleduster, .32</t>
  </si>
  <si>
    <t xml:space="preserve">Knuckleduster, .22 Long Rifle </t>
  </si>
  <si>
    <t>KNT-308</t>
  </si>
  <si>
    <t xml:space="preserve">Knife Pistol, .22 Long Rifle </t>
  </si>
  <si>
    <t>KK 62 LMG,  Guns(LtAu)</t>
  </si>
  <si>
    <t>Kirrikale,, 9x19 mm Parabellum</t>
  </si>
  <si>
    <t>Kirrikale, 7.65x21mm Parabellum</t>
  </si>
  <si>
    <t>Kimber TLE II, .45 ACP</t>
  </si>
  <si>
    <t>KFAMP, 9x19 mm Parabellum</t>
  </si>
  <si>
    <t>Kentucky Rifle, .45, BPW(FL Rfl)</t>
  </si>
  <si>
    <t>Kel-Tec KSG shotgun (USA)</t>
  </si>
  <si>
    <t>Kefefs, .308 Win</t>
  </si>
  <si>
    <t xml:space="preserve">KBU-97A </t>
  </si>
  <si>
    <t>Katyusha, 130mm</t>
  </si>
  <si>
    <t>Kareen Mk II, 9x19 mm Parabellum</t>
  </si>
  <si>
    <t>Kareen Mk II, .40 S&amp;W</t>
  </si>
  <si>
    <t>Kalekalip 12.7mm AMR, .50 BMG</t>
  </si>
  <si>
    <t>Kahr K40, .40 S&amp;W</t>
  </si>
  <si>
    <t>Kahr Arms K40, .40 S&amp;W</t>
  </si>
  <si>
    <t>KAC 9mm Supressed, 9x19 mm Parabellum</t>
  </si>
  <si>
    <t>K-49M, 7.62x25mm</t>
  </si>
  <si>
    <t>K/P M45, Guns(LtAu), 9x19 mm Parabellum</t>
  </si>
  <si>
    <t>JS 7.62</t>
  </si>
  <si>
    <t>JNG-90, .308 Win</t>
  </si>
  <si>
    <t>Javelin SAM</t>
  </si>
  <si>
    <t>JATIMatic, Guns(MPtl), 9x19 mm Parabellum</t>
  </si>
  <si>
    <t>Jati-Matic / GG-95 PDW, 9x19 mm Parabellum</t>
  </si>
  <si>
    <t>Jati Matic, 9x19 mm Parabellum</t>
  </si>
  <si>
    <t>Jager Rifle, .85, BPW(WL Rfl)</t>
  </si>
  <si>
    <t xml:space="preserve">Iver Johnson Protector, .22 Long Rifle </t>
  </si>
  <si>
    <t>Iver Johnson .32 Hammerless, .32 S&amp;W Long</t>
  </si>
  <si>
    <t>Itchaca Stakeout, 20g</t>
  </si>
  <si>
    <t>Itchaca Stakeout, 12G</t>
  </si>
  <si>
    <t>Itchaca NID Field, 12G 2.75"</t>
  </si>
  <si>
    <t>Itchaca MAG-10 Roadblocker, 10g</t>
  </si>
  <si>
    <t>Itchaca M37, 12ga 2 3/4”</t>
  </si>
  <si>
    <t>Itchaca M37, 12G 2.75"</t>
  </si>
  <si>
    <t>Itchaca Hammerless Double, 10g</t>
  </si>
  <si>
    <t>Itchaca Entry, 12g</t>
  </si>
  <si>
    <t>Itchaca Auto &amp; Burglar, 20G 2.5"</t>
  </si>
  <si>
    <t>Itchaca 37 'Stakeout'.</t>
  </si>
  <si>
    <t>Istiglal IST-14.5 Anti-Material Rifle, 14.5х114 мм (М41/44)</t>
  </si>
  <si>
    <t>Istiglal IST-12.7 Anti-Material Rifle, 12.7x108mm 7N34</t>
  </si>
  <si>
    <t>ISP, 10mm</t>
  </si>
  <si>
    <t>IPME APS, 5.66mm</t>
  </si>
  <si>
    <t>Intratex CAT-9, 9x19 mm Parabellum</t>
  </si>
  <si>
    <t>Intratec TEC-9, 9x19 mm Parabellum</t>
  </si>
  <si>
    <t>Ingram M6, .45 ACP</t>
  </si>
  <si>
    <t>Ingram M11/Silenced, 9x19 mm Parabellum</t>
  </si>
  <si>
    <t>Ingram M11/9mm, 9x19 mm Parabellum Guns(LtAu)</t>
  </si>
  <si>
    <t>Ingram M11, .380ACP, Guns(MPtl)</t>
  </si>
  <si>
    <t>Ingram M11 .45 ACP</t>
  </si>
  <si>
    <t>Ingram M10, .45ACP</t>
  </si>
  <si>
    <t>INDEP M86, 9x19 mm Parabellum</t>
  </si>
  <si>
    <t>INDEP Lusa, 9x19 mm Parabellum</t>
  </si>
  <si>
    <t>INA MB50, .45 ACP</t>
  </si>
  <si>
    <t>IMI Uzi, 9x19 mm Parabellum</t>
  </si>
  <si>
    <t>IMI Uzi, .45 ACP</t>
  </si>
  <si>
    <t>IMI Negev, .223 Rem</t>
  </si>
  <si>
    <t>IMI MP1 "Uzi", 9x19 mm Parabellum</t>
  </si>
  <si>
    <t>IMI Mini-Uzi, 9x19 mm Parabellum</t>
  </si>
  <si>
    <t>IMI Micro-Uzi, 9x19 mm Parabellum</t>
  </si>
  <si>
    <t>IMI Baby Eagle, .40 S&amp;W</t>
  </si>
  <si>
    <t>IMI Baby Eagle ., 9x19 mm Parabellum</t>
  </si>
  <si>
    <t>Imbel, 9x19 mm Parabellum</t>
  </si>
  <si>
    <t>Imbel, .45 ACP</t>
  </si>
  <si>
    <t>IMBEL MD2 .223 Rem</t>
  </si>
  <si>
    <t>ICW, 6.8mm</t>
  </si>
  <si>
    <t>Husquarna Model 40, 9mm</t>
  </si>
  <si>
    <t>H-S Precision Pro Series 2000 HTR, .338 Lapua Magnum</t>
  </si>
  <si>
    <t>H-S Precision Pro Series 2000 HTR, .308 Win</t>
  </si>
  <si>
    <t>Howa M1500 heavy barrel, 6.5x55</t>
  </si>
  <si>
    <t>Howa M1500 heavy barrel, .375 Ruger</t>
  </si>
  <si>
    <t>Howa M1500 heavy barrel, .308 Win</t>
  </si>
  <si>
    <t>Howa M1500 heavy barrel, .30-06</t>
  </si>
  <si>
    <t>Howa M1500 heavy barrel, .300 Win Mag</t>
  </si>
  <si>
    <t>Howa M1500 heavy barrel, .223 Rem</t>
  </si>
  <si>
    <t>Howa M1500 heavy barrel, .22-250</t>
  </si>
  <si>
    <t>Howa M1500 heavy barrel, .204 Ruger</t>
  </si>
  <si>
    <t>Hotchkiss, 37mm, Gnr(McMG)</t>
  </si>
  <si>
    <t>Hotchkiss, 37mm</t>
  </si>
  <si>
    <t>Hotchkiss No.2 Mk I, .303 British</t>
  </si>
  <si>
    <t>Hotchkiss Mle 1914, 8x50mmR Lebel</t>
  </si>
  <si>
    <t>Hotchkiss MK1, Guns(LtAu), .303 British</t>
  </si>
  <si>
    <t>Hotchkiss M1914, 8x50mmR Lebel</t>
  </si>
  <si>
    <t>Hotchkiss M19 14, 8x50mmR Lebel</t>
  </si>
  <si>
    <t>Hotchkiss 6-pdr Mk II, 57x305mmR
follow-up</t>
  </si>
  <si>
    <t>Honeywell MK 18 MOD 0, 40x46mmSR</t>
  </si>
  <si>
    <t>Hilton MPG, Guns(GrnLa), 40x46mmSR</t>
  </si>
  <si>
    <t>Hilton MPG, 40mmR</t>
  </si>
  <si>
    <t xml:space="preserve">High Standard, .22 Long Rifle </t>
  </si>
  <si>
    <t>High Standard Model 10B, 12G 2.75"</t>
  </si>
  <si>
    <t>High Standard M-3 OSS, .45 ACP</t>
  </si>
  <si>
    <t>High Standard K-1200 Riot,12G 2.75"</t>
  </si>
  <si>
    <t xml:space="preserve">High Standard HDMS, .22 Long Rifle </t>
  </si>
  <si>
    <t>HG84 Frag</t>
  </si>
  <si>
    <t>HG80 Mini Frag</t>
  </si>
  <si>
    <t>HG77 Frag</t>
  </si>
  <si>
    <t>Heavy Handgonne, .90, BPW(HnG)</t>
  </si>
  <si>
    <t>HDH Mitrailleuse, 5.5x28mmR</t>
  </si>
  <si>
    <t>HAWKS Type97-1 shotgun.</t>
  </si>
  <si>
    <t>Hawkens,.50</t>
  </si>
  <si>
    <t>Hawk Type 97-1 polices</t>
  </si>
  <si>
    <t xml:space="preserve">Hawk PF26W2 hunting </t>
  </si>
  <si>
    <t>Hawk MM-1 37xl22mmR</t>
  </si>
  <si>
    <t>HASAG Pzf350, 44mm
 linked</t>
  </si>
  <si>
    <t>Harris Gun Works M-96, .50 BMG</t>
  </si>
  <si>
    <t>Harris Gun Works M-92, .50 BMG</t>
  </si>
  <si>
    <t>Harris Gun Works M-86, .50 BMG</t>
  </si>
  <si>
    <t xml:space="preserve">Hammerli M208, .22 Long Rifle </t>
  </si>
  <si>
    <t>HAG WEX17</t>
  </si>
  <si>
    <t>HAFLA DM34, 35mm, Guns(SpWpn)</t>
  </si>
  <si>
    <t>HAFDASA Ballester-Molina, .45 ACP</t>
  </si>
  <si>
    <t>Haenel-Schmeisser Pistol-mitraliera md.1941, 9x19 mm Parabellum</t>
  </si>
  <si>
    <t>H&amp;R T223, .223</t>
  </si>
  <si>
    <t>H&amp;R Model 8 Standard, 12G 2.625"</t>
  </si>
  <si>
    <t>H&amp;R Handy-Gun, .410G 2.5"</t>
  </si>
  <si>
    <t>H&amp;R Defender,
.38Sp</t>
  </si>
  <si>
    <t xml:space="preserve">H&amp;R .22 Young America, .22 Long Rifle </t>
  </si>
  <si>
    <t>H&amp;K XM320, 40x46mmSR</t>
  </si>
  <si>
    <t>H&amp;K VP70M, 9x19 mm Parabellum</t>
  </si>
  <si>
    <t>H&amp;K USP9, 9x19 mm Parabellum</t>
  </si>
  <si>
    <t>H&amp;K USP45, .45 ACP</t>
  </si>
  <si>
    <t>H&amp;K USP40, .40 S&amp;W</t>
  </si>
  <si>
    <t>H&amp;K USP Match, 9x19 mm Parabellum</t>
  </si>
  <si>
    <t>H&amp;K USP Expert, 9x19 mm Parabellum</t>
  </si>
  <si>
    <t>H&amp;K USP Expert, .45 ACP</t>
  </si>
  <si>
    <t>H&amp;K USP Expert, .40 S&amp;W</t>
  </si>
  <si>
    <t>H&amp;K USP Compact, 9x19 mm Parabellum</t>
  </si>
  <si>
    <t>H&amp;K USP Compact, .45 ACP</t>
  </si>
  <si>
    <t>H&amp;K USP Compact, .40 S&amp;W</t>
  </si>
  <si>
    <t>H&amp;K UMP45, Guns(LtAu), .45 ACP</t>
  </si>
  <si>
    <t>H&amp;K UMP-45, 9x19 mm Parabellum</t>
  </si>
  <si>
    <t xml:space="preserve">H&amp;K UMP-45 .45 ACP </t>
  </si>
  <si>
    <t>H&amp;K UMP-40 .40 S&amp;W</t>
  </si>
  <si>
    <t>H&amp;K SP-89, 9x19 mm Parabellum</t>
  </si>
  <si>
    <t>H&amp;K SoCom, 9x19 mm Parabellum</t>
  </si>
  <si>
    <t>H&amp;K SOCOM, .45 ACP</t>
  </si>
  <si>
    <t>H&amp;K SMG II, 9x19 mm Parabellum Guns(LtAu)</t>
  </si>
  <si>
    <t>H&amp;K SL9 SD .308 Win</t>
  </si>
  <si>
    <t>H&amp;K SL8, 5.56x45mm</t>
  </si>
  <si>
    <t>H&amp;K PSG1A1, .308 Win</t>
  </si>
  <si>
    <t>H&amp;K PSG1, .308 Win</t>
  </si>
  <si>
    <t>H&amp;K P9S, 9x19 mm Parabellum</t>
  </si>
  <si>
    <t>H&amp;K P95, 9x19 mm Parabellum</t>
  </si>
  <si>
    <t>H&amp;K P7PT8, 9x19 mm ParabellumL</t>
  </si>
  <si>
    <t>H&amp;K P7M8, 9x19 mm Parabellum</t>
  </si>
  <si>
    <t>H&amp;K P7K3, .380 ACP</t>
  </si>
  <si>
    <t>H&amp;K P7K3, .32 ACP</t>
  </si>
  <si>
    <t>H&amp;K P7, 9x19 mm Parabellum</t>
  </si>
  <si>
    <t>H&amp;K MZP-1
37x122mmR GAZ</t>
  </si>
  <si>
    <t>H&amp;K MSG90A1, .308 Win</t>
  </si>
  <si>
    <t>H&amp;K MSG90,  .308 Win</t>
  </si>
  <si>
    <t>H&amp;K MP5SD6,  Guns(LtAu), 9x19 mm Parabellum</t>
  </si>
  <si>
    <t>H&amp;K MP5SD3, 9x19 mm Parabellum</t>
  </si>
  <si>
    <t>H&amp;K MP5SD, 9x19 mm Parabellum(Silenced)</t>
  </si>
  <si>
    <t>H&amp;K MP5N, 9x19 mm Parabellum</t>
  </si>
  <si>
    <t>H&amp;K MP5N 10мм Auto</t>
  </si>
  <si>
    <t>H&amp;K MP5K-PDW, 9x19 mm Parabellum Guns(LtAu)</t>
  </si>
  <si>
    <t>H&amp;K MP5KA5, 9x19 mm Parabellum</t>
  </si>
  <si>
    <t>H&amp;K MP5KA4, 9x19 mm Parabellum Guns(MPtl)</t>
  </si>
  <si>
    <t>H&amp;K MP5KA4, 9x19 mm Parabellum</t>
  </si>
  <si>
    <t>H&amp;K MP5K, 9x19 mm Parabellum</t>
  </si>
  <si>
    <t>H&amp;K MP5K PDW, 9x19 mm Parabellum</t>
  </si>
  <si>
    <t>H&amp;K MP5A5PT, 9x19 mm Parabellum</t>
  </si>
  <si>
    <t>H&amp;K MP5A5, Guns(LtAu), 9x19 mm Parabellum</t>
  </si>
  <si>
    <t>H&amp;K MP5A3, 10мм Auto</t>
  </si>
  <si>
    <t>H&amp;K MP5A3, .40 S&amp;W</t>
  </si>
  <si>
    <t>H&amp;K MP5A2 10мм Auto</t>
  </si>
  <si>
    <t>H&amp;K MP5A2 .40 S&amp;W</t>
  </si>
  <si>
    <t>H&amp;K MP5/40, Guns(LtAu), .40 S&amp;W</t>
  </si>
  <si>
    <t>H&amp;K MP5/10, 10mm Auto, Guns(LtAu)</t>
  </si>
  <si>
    <t>H&amp;K MP5, 9x19 mm Parabellum</t>
  </si>
  <si>
    <t>H&amp;K MP2000 Silenced, 9x19 mm Parabellum</t>
  </si>
  <si>
    <t>H&amp;K MK 23 MOD 0, .45 ACP</t>
  </si>
  <si>
    <t>H&amp;K Mark 23 OHWS, .45 ACP</t>
  </si>
  <si>
    <t>H&amp;K HKMP7A1</t>
  </si>
  <si>
    <t>H&amp;K HK94/SG1, 9x19 mm Parabellum</t>
  </si>
  <si>
    <t>H&amp;K HK94, 9x19 mm Parabellum</t>
  </si>
  <si>
    <t>H&amp;K HK93A2, .223 Remington</t>
  </si>
  <si>
    <t>H&amp;K HK79A1, Guns(GrnLa), 40x46mmSR</t>
  </si>
  <si>
    <t>H&amp;K HK79, 40mmR</t>
  </si>
  <si>
    <t>H&amp;K HK69, 40x46mmSR</t>
  </si>
  <si>
    <t>H&amp;K HK53А3,  .223 Rem</t>
  </si>
  <si>
    <t>H&amp;K HK53A2 .223 Rem</t>
  </si>
  <si>
    <t>H&amp;K HK53, 5.56x45mm</t>
  </si>
  <si>
    <t>H&amp;K HK417 Sniper, .308 Win</t>
  </si>
  <si>
    <t>H&amp;K HK416D10RS, 5.56x45mm</t>
  </si>
  <si>
    <t>H&amp;K HK416 .223 Rem</t>
  </si>
  <si>
    <t>H&amp;K HK33E, 5.56x45mm</t>
  </si>
  <si>
    <t>H&amp;K HK33A2 .223 Rem</t>
  </si>
  <si>
    <t>H&amp;K HK33/SG1, 5.56x45mm</t>
  </si>
  <si>
    <t>H&amp;K HK32KA1 .308 Win</t>
  </si>
  <si>
    <t>H&amp;K HK23E, 5.56x45mm</t>
  </si>
  <si>
    <t>H&amp;K HK23E .223 Rem</t>
  </si>
  <si>
    <t>H&amp;K HK21E,  Guns(LtAu), .308 Win</t>
  </si>
  <si>
    <t>H&amp;K HK21A,  Guns(LtAu), .308 Win</t>
  </si>
  <si>
    <t>H&amp;K HK21  .308 Win</t>
  </si>
  <si>
    <t>H&amp;K HK13 .223 Rem</t>
  </si>
  <si>
    <t>H&amp;K HK11E, Guns(LtAu), .308 Win</t>
  </si>
  <si>
    <t>H&amp;K HK GMG 40x53mmSR</t>
  </si>
  <si>
    <t>H&amp;K GR3CA2, 5.56x45mm</t>
  </si>
  <si>
    <t>H&amp;K G8A1, .308 Win</t>
  </si>
  <si>
    <t>H&amp;K G41K, 5.56x45mm</t>
  </si>
  <si>
    <t>H&amp;K G41E, 5.56x45mm</t>
  </si>
  <si>
    <t>H&amp;K G3KA4  .308 Win</t>
  </si>
  <si>
    <t>H&amp;K G3A4  .308 Win</t>
  </si>
  <si>
    <t>H&amp;K G3A3 ZF, .308 Win</t>
  </si>
  <si>
    <t>H&amp;K G3A3  .308 Win</t>
  </si>
  <si>
    <t>H&amp;K G36K, 5.56x45mm</t>
  </si>
  <si>
    <t>H&amp;K G36E .223 Rem</t>
  </si>
  <si>
    <t>H&amp;K G36C .223 Rem</t>
  </si>
  <si>
    <t>H&amp;K G36, 5.56x45mm</t>
  </si>
  <si>
    <t>H&amp;K G11, 4.53x33mm CL</t>
  </si>
  <si>
    <t>H&amp;K EGLM, 40x46mmSR</t>
  </si>
  <si>
    <t>H&amp;K CAWS 12G</t>
  </si>
  <si>
    <t>H&amp;K AG36, 40x46mmSR</t>
  </si>
  <si>
    <t>H&amp;H Royal Double-Express, .600 NE</t>
  </si>
  <si>
    <t>H&amp;H Paradox Gun, 12G 2.5"</t>
  </si>
  <si>
    <t>H&amp;H Double Express, .600 NE</t>
  </si>
  <si>
    <t>H&amp;H Best Quality Magazine, .375 H&amp;H Magnum</t>
  </si>
  <si>
    <t>Gustloff VG1-5, 7.92x33mm Kurz</t>
  </si>
  <si>
    <t>Gun-Mortar,60mm</t>
  </si>
  <si>
    <t>GSh-18, 9x19 mm Parabellum</t>
  </si>
  <si>
    <t>Grendel SRT, 7.62mm</t>
  </si>
  <si>
    <t>GP-34, 40x118mm, Guns(GrnLa)</t>
  </si>
  <si>
    <t>GP-30, 40mm VOG-25</t>
  </si>
  <si>
    <t>GP-25, 40x118mm, Guns(GrnLa)</t>
  </si>
  <si>
    <t>GM-94</t>
  </si>
  <si>
    <t>Glock 35, .40 S&amp;W</t>
  </si>
  <si>
    <t>Glock 31, .357 SIG</t>
  </si>
  <si>
    <t>Glock 30, .45 ACP</t>
  </si>
  <si>
    <t>Glock 29, 10mm Auto</t>
  </si>
  <si>
    <t>Glock 27, .40 S&amp;W</t>
  </si>
  <si>
    <t>Glock 26</t>
  </si>
  <si>
    <t>Glock 25, .380 ACP</t>
  </si>
  <si>
    <t>Glock 24, .40 S&amp;W</t>
  </si>
  <si>
    <t>Glock 23, .40 S&amp;W</t>
  </si>
  <si>
    <t>Glock 22, .40 S&amp;W</t>
  </si>
  <si>
    <t>Glock 21, .45 ACP</t>
  </si>
  <si>
    <t>Glock 20 10мм Auto</t>
  </si>
  <si>
    <t>Glock 19</t>
  </si>
  <si>
    <t>Glock 18</t>
  </si>
  <si>
    <t>Glock 17L, 9x19 mm Parabellum</t>
  </si>
  <si>
    <t>Glisenti, 9x19 mm Parabellum</t>
  </si>
  <si>
    <t>GL-40/90, 40x46mmSR</t>
  </si>
  <si>
    <t>Gewehr 43 Sniper 7.92x57mm</t>
  </si>
  <si>
    <t>Gewehr 43 7.92x57mm</t>
  </si>
  <si>
    <t>Gewehr 41 W, 7.92x57mm</t>
  </si>
  <si>
    <t>Gevarm, 9x19 mm Parabellum</t>
  </si>
  <si>
    <t>Gepárd GM-6 Lynx, 12.7x108mm 7N34</t>
  </si>
  <si>
    <t>Gepárd GM-6 Lynx, .50 BMG</t>
  </si>
  <si>
    <t>Gepard anti-materiel rifle M6, 14.5х114 мм (М41/44)</t>
  </si>
  <si>
    <t>Gepard anti-materiel rifle M5, 12.7x108mm 7N34</t>
  </si>
  <si>
    <t>Gepard anti-materiel rifle M5, .50 BMG</t>
  </si>
  <si>
    <t>Gepard anti-materiel rifle M4, 12.7x108mm 7N34</t>
  </si>
  <si>
    <t>Gepard anti-materiel rifle M4, .50 BMG</t>
  </si>
  <si>
    <t>Gepard anti-materiel rifle M3, 14.5х114 мм (М41/44)</t>
  </si>
  <si>
    <t>Gepard anti-materiel rifle M2A1, 12.7x108mm 7N34</t>
  </si>
  <si>
    <t>Gepard anti-materiel rifle M2A1, .50 BMG</t>
  </si>
  <si>
    <t>Gepard anti-materiel rifle M2, 12.7x108mm 7N34</t>
  </si>
  <si>
    <t>Gepard anti-materiel rifle M2, .50 BMG</t>
  </si>
  <si>
    <t>Gepard anti-materiel rifle M1A2, 12.7x108mm 7N34</t>
  </si>
  <si>
    <t>Gepard anti-materiel rifle M1A2, .50 BMG</t>
  </si>
  <si>
    <t>Gepard anti-materiel rifle M1A1, 12.7x108mm 7N34</t>
  </si>
  <si>
    <t>Gepard anti-materiel rifle M1A1, .50 BMG</t>
  </si>
  <si>
    <t>Gepard anti-materiel rifle M1, 12.7x108mm 7N34</t>
  </si>
  <si>
    <t>Gepard anti-materiel rifle M1, .50 BMG</t>
  </si>
  <si>
    <t>General Dynamics XM312 .50 BMG</t>
  </si>
  <si>
    <t>GE MK 25 MOD 0, .308 Win</t>
  </si>
  <si>
    <t>Gasser 1882, 11.25mmK</t>
  </si>
  <si>
    <t>Gasser 1870, 11.25mm</t>
  </si>
  <si>
    <t>Galil Sniper, .308 Win</t>
  </si>
  <si>
    <t>Galil SAR .308 Win</t>
  </si>
  <si>
    <t>Galil SAR .223 Rem</t>
  </si>
  <si>
    <t>Galil MAR, 5.56x45mm</t>
  </si>
  <si>
    <t>Galil ARM .223 Rem</t>
  </si>
  <si>
    <t>Galil AR, .308 Win</t>
  </si>
  <si>
    <t>Galand Velo-Dog, 5.5x28mmR</t>
  </si>
  <si>
    <t>G24, .50 BMG</t>
  </si>
  <si>
    <t>Fusil, .65, BPW(FL Msk)</t>
  </si>
  <si>
    <t>French 75, 75mm</t>
  </si>
  <si>
    <t>Franchi РАЗ, 12G 2.75"</t>
  </si>
  <si>
    <t>Franchi SPAS 15, 12G 2.75"</t>
  </si>
  <si>
    <t>Franchi PA-3/215, 12g</t>
  </si>
  <si>
    <t>Franchi LF-57, 9x19 mm Parabellum</t>
  </si>
  <si>
    <t>FR F1, .308 Win</t>
  </si>
  <si>
    <t>Fort-500M police-type</t>
  </si>
  <si>
    <t>FNP-40, .40 S&amp;W</t>
  </si>
  <si>
    <t>FNH SPR-USG, .308 Win</t>
  </si>
  <si>
    <t>FNH SPR-USG, .300 WSM</t>
  </si>
  <si>
    <t>FN SPR 1st Generation, .308 Win</t>
  </si>
  <si>
    <t>FN SPR 1st Generation, .300 WSM</t>
  </si>
  <si>
    <t>FN SCAR-L, .223 Rem</t>
  </si>
  <si>
    <t>FN SCAR-H, 7.62x39mm</t>
  </si>
  <si>
    <t>FN SCAR-H, .308 Win</t>
  </si>
  <si>
    <t>FN P90, 5.7x28mm, Guns(LtAu)</t>
  </si>
  <si>
    <t>FN Minimi-Para, 5.56x45mm, Guns(LtAu)</t>
  </si>
  <si>
    <t>FN Minimi, 5.56x45mm, Guns(LtAu)</t>
  </si>
  <si>
    <t>FN HP35, 9x19 mm Parabellum</t>
  </si>
  <si>
    <t>FN Fourty-Nine, .40 S&amp;W</t>
  </si>
  <si>
    <t>FN FNC, .223 Rem</t>
  </si>
  <si>
    <t>FN FNC Short, 5.56x45mm</t>
  </si>
  <si>
    <t>FN Five Seven, 5.7x28mm</t>
  </si>
  <si>
    <t>FN F2000, .223 Rem</t>
  </si>
  <si>
    <t>FN CAL, .308 Win</t>
  </si>
  <si>
    <t>FN Browning Hi-Power, .40 S&amp;W</t>
  </si>
  <si>
    <t>FN Browning Hi-Power Mk. III</t>
  </si>
  <si>
    <t>FN BRG-15 15.5x115 mm</t>
  </si>
  <si>
    <t>FN Barracuda Revolver, .357 Magnum</t>
  </si>
  <si>
    <t>FN A-B Mod 43, 9x19 mm Parabellum</t>
  </si>
  <si>
    <t>FN A5 M, .308 Win</t>
  </si>
  <si>
    <t>FN A5 M, .300 WSM</t>
  </si>
  <si>
    <t>FN A5 M Shooting System, .308 Win</t>
  </si>
  <si>
    <t>FN A5 M Shooting System, .300 WSM</t>
  </si>
  <si>
    <t>FN A4 Shooting System, .308 Win</t>
  </si>
  <si>
    <t>FN A4 Shooting System, .300 WSM</t>
  </si>
  <si>
    <t>FN A3 G, .308 Win</t>
  </si>
  <si>
    <t>FN A3 G, .300 WSM</t>
  </si>
  <si>
    <t>FN A3 G Shooting System, .308 Win</t>
  </si>
  <si>
    <t>FN A3 G Shooting System, .300 WSM</t>
  </si>
  <si>
    <t>FN A2, .308 Win</t>
  </si>
  <si>
    <t>FN A2, .300 WSM</t>
  </si>
  <si>
    <t>FN A1, .308 Win</t>
  </si>
  <si>
    <t>FN A1, .300 WSM</t>
  </si>
  <si>
    <t>FN 30-11 Sniping rifle, .308 Win</t>
  </si>
  <si>
    <t>FN 1949, 7.92x57mm</t>
  </si>
  <si>
    <t>FMK Mod2, 9x19 mm Parabellum</t>
  </si>
  <si>
    <t>FLY-KNR8113Al,52mm,Gnr(Mortar)</t>
  </si>
  <si>
    <t>FLY-K PRB Mortar/Gr Launcher</t>
  </si>
  <si>
    <t>Flammenwerfer M2A1-7</t>
  </si>
  <si>
    <t>Flammenwerfer</t>
  </si>
  <si>
    <t>FG.42/III (1945), 7.92x57mm</t>
  </si>
  <si>
    <t>FG.42/II (1944), 7.92x57mm</t>
  </si>
  <si>
    <t>FG.42/I (1943), 7.92x57mm</t>
  </si>
  <si>
    <t>Ferguson Rifle, .45, BPW(FL Rfl)</t>
  </si>
  <si>
    <t>FEG GKK-92C, 9x19 mm Parabellum</t>
  </si>
  <si>
    <t>FEG FP9, 9x19 mm Parabellum</t>
  </si>
  <si>
    <t>FD-200, .308 Win</t>
  </si>
  <si>
    <t>FBP, 9x19 mm Parabellum</t>
  </si>
  <si>
    <t>FB Radom Mauser wz.29, 7.92x57mm</t>
  </si>
  <si>
    <t>FARA 83 .223 Rem</t>
  </si>
  <si>
    <t>FAMAS, 5.56x45mm</t>
  </si>
  <si>
    <t>FAMAS G2 .223 Rem</t>
  </si>
  <si>
    <t>FAMAE S.A.F., 9x19 mm Parabellum</t>
  </si>
  <si>
    <t>FAMAE S.A.F. Silenser, 9x19 mm Parabellum</t>
  </si>
  <si>
    <t>FABARM SDASS Ultra-short</t>
  </si>
  <si>
    <t xml:space="preserve">FABARM SDASS Trainer </t>
  </si>
  <si>
    <t xml:space="preserve">FABARM SDASS Tactical </t>
  </si>
  <si>
    <t>FABARM SDASS Composite</t>
  </si>
  <si>
    <t xml:space="preserve">FABARM SDASS Compact </t>
  </si>
  <si>
    <t xml:space="preserve">FABARM SDASS Combat </t>
  </si>
  <si>
    <t xml:space="preserve">FABARM SAT-8 Pro Forces </t>
  </si>
  <si>
    <t xml:space="preserve">FA15 Federated Arms Light Assault 15 </t>
  </si>
  <si>
    <t>F.R. Ordnance MC-51, .308 Win</t>
  </si>
  <si>
    <t>Express Rifle, 15mm</t>
  </si>
  <si>
    <t>EXACTO, .50 BMG</t>
  </si>
  <si>
    <t>EX-41, 40x53mmSR</t>
  </si>
  <si>
    <t>EX 34 ChainGun, .308 Win</t>
  </si>
  <si>
    <t>ERMA EMP-S, 9x19 mm Parabellum</t>
  </si>
  <si>
    <t>Electrozap Pistol, 80mm
linked</t>
  </si>
  <si>
    <t>EDM Arms Windrunner M98, .338 Lapua Magnum</t>
  </si>
  <si>
    <t>EDM Arms Windrunner M96, .50 BMG</t>
  </si>
  <si>
    <t>EAA Witness, 9x19 mm Parabellum</t>
  </si>
  <si>
    <t>EAA Witness, 10mm Auto</t>
  </si>
  <si>
    <t>EAA Witness, .45 ACP</t>
  </si>
  <si>
    <t>EAA Witness, .40 S&amp;W</t>
  </si>
  <si>
    <t>DWM Luger Pist/23, 7.65x21mm Parabellum</t>
  </si>
  <si>
    <t>DWM Luger P.04, 9x19 mm Parabellum</t>
  </si>
  <si>
    <t>DUX, 9x19 mm Parabellum</t>
  </si>
  <si>
    <t>DTA SRS Rifle Chassis, 6.5x47 Lapua</t>
  </si>
  <si>
    <t>DTA SRS Rifle Chassis, .338 Norma Magnum</t>
  </si>
  <si>
    <t>DTA SRS Rifle Chassis, .338 Lapua Magnum</t>
  </si>
  <si>
    <t>DTA SRS Rifle Chassis, .308 Win</t>
  </si>
  <si>
    <t>DTA SRS Rifle Chassis, .300 Win Mag</t>
  </si>
  <si>
    <t>DTA SRS Rifle Chassis, .260 Remington</t>
  </si>
  <si>
    <t>DTA SRS Covert Rifle Chassis, .338 Lapua Magnum</t>
  </si>
  <si>
    <t>DTA SRS Covert Rifle Chassis, .308 Win</t>
  </si>
  <si>
    <t>DTA SRS Covert Rifle Chassis, .300 Win Mag</t>
  </si>
  <si>
    <t>DTA HTI Rifle Chassis, .50 BMG</t>
  </si>
  <si>
    <t>DTA HTI Rifle Chassis, .416 Barrett</t>
  </si>
  <si>
    <t>DTA HTI Rifle Chassis, .408 Cheytac</t>
  </si>
  <si>
    <t>DTA HTI Rifle Chassis, .375 Cheytac</t>
  </si>
  <si>
    <t>DSA-58OSW, .308 Win</t>
  </si>
  <si>
    <t>DP Degtyarev (7.62x54mmR)</t>
  </si>
  <si>
    <t>Double-Barrel Carbine, .60, BPW(WL Rfl)</t>
  </si>
  <si>
    <t>Diecasters AUSTEN Mk I, 9x19 mm Parabellum</t>
  </si>
  <si>
    <t>DeLisle Carbine, .45 ACP</t>
  </si>
  <si>
    <t>Danuvia 39M, 9mmM</t>
  </si>
  <si>
    <t>Daewoo USAS-12, 12G</t>
  </si>
  <si>
    <t>Daewoo K7, 9x19 mm Parabellum</t>
  </si>
  <si>
    <t>Daewoo K2, .223 Rem</t>
  </si>
  <si>
    <t>Daewoo DP51, 9x19 mm Parabellum</t>
  </si>
  <si>
    <t>CZW-127, .50 BMG</t>
  </si>
  <si>
    <t>CZ vz.97B, .45 ACP</t>
  </si>
  <si>
    <t>CZ vz.85, 9x19 mm Parabellum</t>
  </si>
  <si>
    <t>CZ vz.83, 9x19 mm Parabellum</t>
  </si>
  <si>
    <t>CZ vz.83, 9x18mm</t>
  </si>
  <si>
    <t>CZ vz.83, 7.65x21mm Parabellum</t>
  </si>
  <si>
    <t>CZ vz.75/85, 9x19 mm Parabellum</t>
  </si>
  <si>
    <t>CZ vz.75, 9x19 mm Parabellum</t>
  </si>
  <si>
    <t>CZ vz.61 Skorpion, .38ACP</t>
  </si>
  <si>
    <t>CZ vz.61 Skorpion, .32 ACP</t>
  </si>
  <si>
    <t xml:space="preserve">CZ vz.61 Scorpion  </t>
  </si>
  <si>
    <t>CZ vz.57, 7.62mmR</t>
  </si>
  <si>
    <t>CZ vz.52, 7.62x54mmR</t>
  </si>
  <si>
    <t>CZ vz.52, 7.62mm</t>
  </si>
  <si>
    <t>CZ vz.50, .32 ACP</t>
  </si>
  <si>
    <t>CZ vz.38, 9x19 mm Parabellum</t>
  </si>
  <si>
    <t>CZ vz.28, .32 ACP</t>
  </si>
  <si>
    <t>CZ vz.27, 9x19 mm Parabellum</t>
  </si>
  <si>
    <t>CZ vz.26, 7.63mmMsr</t>
  </si>
  <si>
    <t>CZ vz.25, 9x19 mm Parabellum</t>
  </si>
  <si>
    <t>CZ vz.24, 7.62x25mm Tokarev</t>
  </si>
  <si>
    <t>CZ 110, 9x19 mm Parabellum</t>
  </si>
  <si>
    <t>CZ 110, .40 S&amp;W</t>
  </si>
  <si>
    <t>CZ 101, .40 S&amp;W</t>
  </si>
  <si>
    <t>CZ 100, 9x19 mm Parabellum</t>
  </si>
  <si>
    <t>Culverin, 16-lbr.</t>
  </si>
  <si>
    <t>Cugir, 9x19 mm Parabellum</t>
  </si>
  <si>
    <t>Crescent Faultless, 12G 2.75"</t>
  </si>
  <si>
    <t>Cranston M-1941 "Johnson", .30-06</t>
  </si>
  <si>
    <t>CP-2M Вереск</t>
  </si>
  <si>
    <t xml:space="preserve">Cottrell Flashlight Revolver, .22 Long Rifle </t>
  </si>
  <si>
    <t>Coonan, .357 Magnum</t>
  </si>
  <si>
    <t>Coonan Arms, .357 Magnum</t>
  </si>
  <si>
    <t>Colt-Fawkes MK 27 MOD 0, 5.56x25mm</t>
  </si>
  <si>
    <t>Colt-Fawkes M66, 5.56x25mm</t>
  </si>
  <si>
    <t xml:space="preserve">Colt XM33 SCAMP, .22 Long Rifle </t>
  </si>
  <si>
    <t>Colt XM177E2, .223 Rem</t>
  </si>
  <si>
    <t>Colt XM177E1 .223 Rem</t>
  </si>
  <si>
    <t>Colt XM148, 40x46mmSR</t>
  </si>
  <si>
    <t xml:space="preserve">Colt Woodsman, .22 Long Rifle </t>
  </si>
  <si>
    <t>Colt Trooper mk. III, .357 Magnum</t>
  </si>
  <si>
    <t>Colt Texas Paterson, .36, BPW (CL Ptl)</t>
  </si>
  <si>
    <t>Colt Supressed, 9x19 mm Parabellum</t>
  </si>
  <si>
    <t>Colt Super-Auto, .38 Super-Auto</t>
  </si>
  <si>
    <t>Colt Python Elite, .357 Magnum</t>
  </si>
  <si>
    <t>Colt Police .38Sp</t>
  </si>
  <si>
    <t>Colt Pocket Positive, .32 S&amp;W Long</t>
  </si>
  <si>
    <t>Colt Peacemaker, .45 Colt</t>
  </si>
  <si>
    <t>Colt Peacemaker, .45 ACP</t>
  </si>
  <si>
    <t>Colt Peacemaker, .44-40</t>
  </si>
  <si>
    <t>Colt Peacemaker, .44, 40 grain</t>
  </si>
  <si>
    <t>Colt Peacemaker, .32-20 WCF</t>
  </si>
  <si>
    <t>Colt One-shot, .41</t>
  </si>
  <si>
    <t>Colt Official Police (.38 Special)</t>
  </si>
  <si>
    <t>Colt Officers model, .45 ACP</t>
  </si>
  <si>
    <t xml:space="preserve">Colt New Line Little Colt, .22 Long Rifle </t>
  </si>
  <si>
    <t>Colt New Line Lady Colt, .32 S&amp;W</t>
  </si>
  <si>
    <t>Colt Navy, .36</t>
  </si>
  <si>
    <t>Colt mod. 635</t>
  </si>
  <si>
    <t>Colt MK 4 MOD 0, .223</t>
  </si>
  <si>
    <t>Colt Marine Corps M1905  (.38 Special)</t>
  </si>
  <si>
    <t>Colt M1991, .45 ACP</t>
  </si>
  <si>
    <t>Colt M1917, .45 ACP</t>
  </si>
  <si>
    <t>Colt M1914, .30-06</t>
  </si>
  <si>
    <t>Colt M1878, 12G 2.625"</t>
  </si>
  <si>
    <t>Colt M1873, .45 Colt</t>
  </si>
  <si>
    <t>Colt Lightning, .38Sp</t>
  </si>
  <si>
    <t>Colt Lightning, .38 S&amp;W</t>
  </si>
  <si>
    <t>Colt KingCobra, .357 Magnum</t>
  </si>
  <si>
    <t>Colt Government Model, 9x19 mm Parabellum</t>
  </si>
  <si>
    <t>Colt Government Model, 10mm Auto</t>
  </si>
  <si>
    <t>Colt Government Model, .45 ACP</t>
  </si>
  <si>
    <t>Colt Government Model, .38 Super</t>
  </si>
  <si>
    <t>Colt Government Model, .38 ACP</t>
  </si>
  <si>
    <t>Colt Dragoon, .44 BPW (CL Ptl)</t>
  </si>
  <si>
    <t>Colt Dragoon, .44</t>
  </si>
  <si>
    <t>Colt Double Eagle, 9x19 mm Parabellum</t>
  </si>
  <si>
    <t>Colt Double Eagle, 10mm</t>
  </si>
  <si>
    <t>Colt Double Eagle, .45 ACP</t>
  </si>
  <si>
    <t>Colt Delta Elite, 10mm Auto</t>
  </si>
  <si>
    <t>Colt Commando .223 Rem</t>
  </si>
  <si>
    <t>Colt Commander, .45 ACP</t>
  </si>
  <si>
    <t>Colt CAR-15A2 R723 Colt ,5.56x45mm</t>
  </si>
  <si>
    <t>Colt CAR-15, 5.56x45mm</t>
  </si>
  <si>
    <t>Colt CAR-15 R607, Colt .223</t>
  </si>
  <si>
    <t>Colt CAR-14, .308 Win</t>
  </si>
  <si>
    <t>Colt Bankers Special, .38 S&amp;W</t>
  </si>
  <si>
    <t>Colt Army, .45 Long Colt</t>
  </si>
  <si>
    <t xml:space="preserve">Colt Army, .44 Colt </t>
  </si>
  <si>
    <t>Colt Army Special M1908  (.38 Special)</t>
  </si>
  <si>
    <t>Colt Anaconda, .44 M</t>
  </si>
  <si>
    <t>Colt 9mm SMG, 9x19 mm Parabellum, Guns(LtAu)</t>
  </si>
  <si>
    <t>Colt 2000, 9x19 mm Parabellum</t>
  </si>
  <si>
    <t>Collier, .50, BPW (PL Ptl)</t>
  </si>
  <si>
    <t>Collier, .50</t>
  </si>
  <si>
    <t>CMC-Orita Pistol-mitraliera md.1941, 9x19 mm Parabellum</t>
  </si>
  <si>
    <t>CL81 Mortar Cannon,81mm</t>
  </si>
  <si>
    <t>CIS-40GL</t>
  </si>
  <si>
    <t>CIS Ultimax 100 Mk III, 5.56x45mm, Guns(LtAu!</t>
  </si>
  <si>
    <t>CIS SR-88, .223 Rem</t>
  </si>
  <si>
    <t>CheyTac Intervention M-325 SS (Single Shot), .408 Chey Tac</t>
  </si>
  <si>
    <t>CheyTac Intervention M-325 SS (Single Shot), .375 Chey Tac</t>
  </si>
  <si>
    <t>CheyTac Intervention M-310 SS (Single Shot), .408 Chey Tac</t>
  </si>
  <si>
    <t>CheyTac Intervention M-310 SS (Single Shot), .375 Chey Tac</t>
  </si>
  <si>
    <t>CheyTac Intervention M-310 R (Repeater), .408 Chey Tac</t>
  </si>
  <si>
    <t>CheyTac Intervention M-310 R (Repeater), .375 Chey Tac</t>
  </si>
  <si>
    <t>CheyTac Intervention M-200, RK, .408 Chey Tac</t>
  </si>
  <si>
    <t>CheyTac Intervention M-200, RK, .375 Chey Tac</t>
  </si>
  <si>
    <t>CheyTac Intervention M-200, .408 CheyTac</t>
  </si>
  <si>
    <t>CheyTac Intervention M-200, .375 Chey Tac</t>
  </si>
  <si>
    <t>CheyTac Intervention M-200 CIV (Civilian), .408 Chey Tac</t>
  </si>
  <si>
    <t>CheyTac Intervention M-200 CIV (Civilian), .375 Chey Tac</t>
  </si>
  <si>
    <t>CheyTac Intervention M-200 Carbine, .408 Chey Tac</t>
  </si>
  <si>
    <t>CheyTac Intervention M-200 Carbine, .375 Chey Tac</t>
  </si>
  <si>
    <t>Charter Arms Undercover, .38Sp</t>
  </si>
  <si>
    <t xml:space="preserve">Charter Arms Pathfinder, .22 Long Rifle </t>
  </si>
  <si>
    <t>Charleville, .69, BPW(FL Msk)</t>
  </si>
  <si>
    <t>Chang Feng калибра 9х19, 9x19 mm Parabellum</t>
  </si>
  <si>
    <t>CF/4 Porpentine, 20mm</t>
  </si>
  <si>
    <t>CF/3 Pandar, 10mm</t>
  </si>
  <si>
    <t>CETME LC, .223 Rem</t>
  </si>
  <si>
    <t>CETME Ameli, 5.56x45mm, Guns(LtAu)</t>
  </si>
  <si>
    <t xml:space="preserve">CBJ-MS PDW  </t>
  </si>
  <si>
    <t>Catling, .58, Gnr(McMG)</t>
  </si>
  <si>
    <t>Carl Gustav, 84mm Rocket</t>
  </si>
  <si>
    <t>Carl Gustaf Swedish K, 9x19 mm Parabellum</t>
  </si>
  <si>
    <t>Cannon, 33-lbr.</t>
  </si>
  <si>
    <t>Cannon Perrier, 24-lbr.</t>
  </si>
  <si>
    <t>Caliver, .75, BPW(ML Msk)</t>
  </si>
  <si>
    <t>Calico Model 950, 9x19 mm Parabellum</t>
  </si>
  <si>
    <t xml:space="preserve">Calico M960A </t>
  </si>
  <si>
    <t>Calico M950, 9x19 mm Parabellum</t>
  </si>
  <si>
    <t xml:space="preserve">Calico M100, .22 Long Rifle </t>
  </si>
  <si>
    <t>C3A1 MRSW, .308 Win</t>
  </si>
  <si>
    <t>C3, .308 Win</t>
  </si>
  <si>
    <t>C14 Timberwolf rifle, .338 Lapua Magnum</t>
  </si>
  <si>
    <t>Bushmaster Armpistol, .223 Rem</t>
  </si>
  <si>
    <t>Bushman IDW, 9x19 mm Parabellum</t>
  </si>
  <si>
    <t>Bushman IDW, 10mmP</t>
  </si>
  <si>
    <t>Buntline Target, .45 Colt</t>
  </si>
  <si>
    <t>BSM/9 M3, 9x19 mm Parabellum</t>
  </si>
  <si>
    <t>BS-1 RGA-86</t>
  </si>
  <si>
    <t>Brunswick RAW, 85mm Rocket</t>
  </si>
  <si>
    <t>Brügger &amp; Thomet APR338, .338 Lapua Magnum</t>
  </si>
  <si>
    <t>Brügger &amp; Thomet APR308S, .308 Win</t>
  </si>
  <si>
    <t>Brügger &amp; Thomet APR308P, .308 Win</t>
  </si>
  <si>
    <t>Brügger &amp; Thomet APR308, .308 Win</t>
  </si>
  <si>
    <t>Brügger &amp; Thomet  MP 9, 9x19 mm Parabellum</t>
  </si>
  <si>
    <t>Brügger &amp; Thomet  APC, 9x19 mm Parabellum</t>
  </si>
  <si>
    <t>Brügger &amp; Thomet  APC, .45 ACP</t>
  </si>
  <si>
    <t>Browning XM213, .50 BMG</t>
  </si>
  <si>
    <t>Browning Stinger, .30-06</t>
  </si>
  <si>
    <t>Browning M2, .50 BMG, Gnr(MG), .50 BMG</t>
  </si>
  <si>
    <t>Browning M-1921, .50</t>
  </si>
  <si>
    <t>Browning HP-DA, 9x19 mm Parabellum</t>
  </si>
  <si>
    <t>Browning HP, 9x19 mm Parabellum</t>
  </si>
  <si>
    <t>Browning HP, .40 S&amp;W</t>
  </si>
  <si>
    <t>Browning Bess, .75, BPW(FL Msk)</t>
  </si>
  <si>
    <t>Browning BAR M-1918A2, .30-06</t>
  </si>
  <si>
    <t>Browning BAR M-1918, .30-06</t>
  </si>
  <si>
    <t>Broomhandle Mauser, 9x19 mm Parabellum</t>
  </si>
  <si>
    <t>Broomhandle Mauser, 9mm Msr</t>
  </si>
  <si>
    <t>Broomhandle Mauser, 7.63x25mm</t>
  </si>
  <si>
    <t>Brigadier, .45 ACP</t>
  </si>
  <si>
    <t>Break open Shotgun, 8G</t>
  </si>
  <si>
    <t>Break open Shotgun, 20G</t>
  </si>
  <si>
    <t>Break open Shotgun, 16G</t>
  </si>
  <si>
    <t>Break open Shotgun, 12G</t>
  </si>
  <si>
    <t>Break open Shotgun, 10G</t>
  </si>
  <si>
    <t>Brazil MD2A1, 9x19 mm Parabellum</t>
  </si>
  <si>
    <t>Borz / K6-92, 9x18mm</t>
  </si>
  <si>
    <t>Bor rifle, .308 Win</t>
  </si>
  <si>
    <t>Bofors AK5, .223 Rem</t>
  </si>
  <si>
    <t>Blyskawica, 9x19 mm Parabellum</t>
  </si>
  <si>
    <t>Blunderbuss, 8g, BPW(FL Shg)</t>
  </si>
  <si>
    <t>Blowpipe SAM</t>
  </si>
  <si>
    <t>BLM, 120mm</t>
  </si>
  <si>
    <t>Blaser Tactical 2, .338 Lapua Magnum</t>
  </si>
  <si>
    <t>Blaser Tactical 2, .308 Win</t>
  </si>
  <si>
    <t>Blaser Tactical 2, .300 Win Mag</t>
  </si>
  <si>
    <t>Blaser Tactical 2, .223 Rem</t>
  </si>
  <si>
    <t>Blaser Tactical (LRT), 6mm Norma BR</t>
  </si>
  <si>
    <t>Blaser Tactical (LRT), 6.5x55mm</t>
  </si>
  <si>
    <t>Blaser Tactical (LRT), 5.56x45mm NATO</t>
  </si>
  <si>
    <t>Blaser Tactical (LRT), .308 Win</t>
  </si>
  <si>
    <t>Blaser Tactical (LRT), .300 Win Mag</t>
  </si>
  <si>
    <t>Blaser LRS 2, 6mm Norma BR</t>
  </si>
  <si>
    <t>Blaser LRS 2, 6.5x55mm</t>
  </si>
  <si>
    <t>Blaser LRS 2, 5.56x45mm NATO</t>
  </si>
  <si>
    <t>Blaser LRS 2, .308 Win</t>
  </si>
  <si>
    <t>Blaser LRS 2, .300 Win Mag</t>
  </si>
  <si>
    <t>Blaser 93 Tactical, 6mm</t>
  </si>
  <si>
    <t>Blaser 93 Tactical, 6.5x55mm</t>
  </si>
  <si>
    <t>Blaser 93 Tactical, 5.56x45mm NATO</t>
  </si>
  <si>
    <t>Blaser 93 Tactical, .308 Win</t>
  </si>
  <si>
    <t>Blaser 93 Tactical, .300 Win Mag</t>
  </si>
  <si>
    <t>BG-15, 30mm R</t>
  </si>
  <si>
    <t>Bernadelli P-018-9, 7.65x21mm Parabellum</t>
  </si>
  <si>
    <t>Bernadelli P-018 , 9x19 mm Parabellum</t>
  </si>
  <si>
    <t>Bernadelli Model 60, 7.65x21mm Parabellum</t>
  </si>
  <si>
    <t>Bernadelli B-4, 12G</t>
  </si>
  <si>
    <t>Bergmann-Bayard, 9x19 mm Parabellum</t>
  </si>
  <si>
    <t>Bergmann MPIS, Guns(LtAu), 9x19 mm Parabellum</t>
  </si>
  <si>
    <t>Bergmann MP34/I, 9x19 mm Parabellum</t>
  </si>
  <si>
    <t>Bergmann MP18/I, 9x19 mm Parabellum</t>
  </si>
  <si>
    <t>Bergmann MP18, 9x19 mm Parabellum</t>
  </si>
  <si>
    <t>Beretta RS 200, 12G</t>
  </si>
  <si>
    <t>Beretta PM-12S, 9x19 mm Parabellum, Guns(LtAu)</t>
  </si>
  <si>
    <t>Beretta MX4, 9x19 mm Parabellum</t>
  </si>
  <si>
    <t>Beretta M96, .40 S&amp;W</t>
  </si>
  <si>
    <t>Beretta M93R,  Guns(MPtl), 9x19 mm Parabellum</t>
  </si>
  <si>
    <t>Beretta M92S, 9x19 mm Parabellum</t>
  </si>
  <si>
    <t>Beretta M92FS Centurion,.40 S&amp;W</t>
  </si>
  <si>
    <t>Beretta M92FS Centurion, 9x19 mm Parabellum</t>
  </si>
  <si>
    <t>Beretta M92F, 9x19 mm Parabellum Parabellum</t>
  </si>
  <si>
    <t>Beretta M92, 9x19 mm Parabellum Parabellum</t>
  </si>
  <si>
    <t>Beretta M92, .40 S&amp;W</t>
  </si>
  <si>
    <t>Beretta M84 , 9x19 mm Parabellum</t>
  </si>
  <si>
    <t>Beretta M81, .32 ACP</t>
  </si>
  <si>
    <t>Beretta M78 .223 Rem</t>
  </si>
  <si>
    <t xml:space="preserve">Beretta M70, .22 Long Rifle </t>
  </si>
  <si>
    <t>Beretta M38A, 9x19 mm Parabellum Parabellum</t>
  </si>
  <si>
    <t>Beretta M38/42, 9x19 mm Parabellum</t>
  </si>
  <si>
    <t>Beretta M3, 9x19 mm Parabellum</t>
  </si>
  <si>
    <t>Beretta M1951R, 9x19 mm Parabellum</t>
  </si>
  <si>
    <t>Beretta M1951, 9x19 mm Parabellum Parabellum</t>
  </si>
  <si>
    <t>Beretta M1935, .32 ACP</t>
  </si>
  <si>
    <t>Beretta M1934, .380 ACP</t>
  </si>
  <si>
    <t>Beretta M1931, .32 ACP</t>
  </si>
  <si>
    <t>Beretta M1923, 9x19 mm Parabellum</t>
  </si>
  <si>
    <t>Beretta M1918, 9x19 mm Parabellum Parabellum</t>
  </si>
  <si>
    <t>Beretta M1915, 9x19 mm Parabellum</t>
  </si>
  <si>
    <t>Beretta M1915, .32 ACP</t>
  </si>
  <si>
    <t>Beretta M15, 9x19 mm Parabellum</t>
  </si>
  <si>
    <t xml:space="preserve">Beretta M12S </t>
  </si>
  <si>
    <t>Beretta M12, 9x19 mm Parabellum</t>
  </si>
  <si>
    <t>Beretta Cougar, 9x19 mm Parabellum Parabellum</t>
  </si>
  <si>
    <t>Beretta Cougar, .45 ACP</t>
  </si>
  <si>
    <t>Beretta Cougar, .40 S&amp;W</t>
  </si>
  <si>
    <t>Beretta BM59, .308 Win</t>
  </si>
  <si>
    <t>Beretta AS-70/90  .308 Win</t>
  </si>
  <si>
    <t>Beretta AR-70/223, .223 Rem</t>
  </si>
  <si>
    <t>Beretta AR-70 .223 Rem</t>
  </si>
  <si>
    <t>Beretta 501 sniper, .308 Win</t>
  </si>
  <si>
    <t>Beretta 1938A, 9x19 mm Parabellum</t>
  </si>
  <si>
    <t>Beretta 1201FP (Police version)</t>
  </si>
  <si>
    <t>Beretta 1201F, (hunting version)</t>
  </si>
  <si>
    <t xml:space="preserve">Benelli Nova tactical </t>
  </si>
  <si>
    <t xml:space="preserve">Benelli M3T - "Tactical" </t>
  </si>
  <si>
    <t>Benelli M3 Super 90, 12G</t>
  </si>
  <si>
    <t>Benelli M2 Tactical shotgun</t>
  </si>
  <si>
    <t>Benelli M1 Super 90 12g</t>
  </si>
  <si>
    <t>Benelli CB-M2</t>
  </si>
  <si>
    <t>Benelli 121 M1, 12G</t>
  </si>
  <si>
    <t>Belgian M1871, 10,4mm</t>
  </si>
  <si>
    <t>Bekas 12M shotgun with 720mm barrel,</t>
  </si>
  <si>
    <t>Bekas 12M shotgun with 535mm</t>
  </si>
  <si>
    <t>Bekas 12 Auto shotgun</t>
  </si>
  <si>
    <t>Bekas 12 AS-HS</t>
  </si>
  <si>
    <t>Beholla, .32 ACP</t>
  </si>
  <si>
    <t>BDA-9S, 9x19 mm Parabellum</t>
  </si>
  <si>
    <t>BDA-9C, 9x19 mm Parabellum</t>
  </si>
  <si>
    <t>Barrett XM500, .50 BMG</t>
  </si>
  <si>
    <t>Barrett XM109</t>
  </si>
  <si>
    <t>Barrett XM107, .50 BMG</t>
  </si>
  <si>
    <t>Barrett REC7, 6.8x43mm</t>
  </si>
  <si>
    <t>Barrett M99-1, .50 BMG</t>
  </si>
  <si>
    <t>Barrett M99, .50 BMG</t>
  </si>
  <si>
    <t>Barrett M99, .416 Barrett</t>
  </si>
  <si>
    <t>Barrett M98B, .338 Lapua Magnum</t>
  </si>
  <si>
    <t>Barrett M98, .338 Lapua Magnum</t>
  </si>
  <si>
    <t>Barrett M95, .50 BMG</t>
  </si>
  <si>
    <t>Barrett M90, .50 BMG</t>
  </si>
  <si>
    <t>Barrett M82A3, .50 BMG</t>
  </si>
  <si>
    <t>Barrett M82A2, .50 BMG</t>
  </si>
  <si>
    <t>Barrett M82A1M, .50 BMG</t>
  </si>
  <si>
    <t>Barrett M82A1A w/Simrad KN-200, .50 BMG</t>
  </si>
  <si>
    <t>Barrett M82A1A w/AN/PVS10, .50 BMG</t>
  </si>
  <si>
    <t>Barrett M82A1, .50 BMG</t>
  </si>
  <si>
    <t>Barrett M82, .50 BMG</t>
  </si>
  <si>
    <t>Barrett M107CQ, .50 BMG</t>
  </si>
  <si>
    <t>Barrett M107A1, .50 BMG</t>
  </si>
  <si>
    <t>Barrett M107, .50 BMG</t>
  </si>
  <si>
    <t>Ballister Molina, .45 ACP</t>
  </si>
  <si>
    <t>Balkan AGL 6G27 VOG-25</t>
  </si>
  <si>
    <t>Baker Rifle, .625, BPW(FL Rfl)</t>
  </si>
  <si>
    <t>AWC G2FA, .308 Win</t>
  </si>
  <si>
    <t>AWC G2A, .308 Win</t>
  </si>
  <si>
    <t>AWC G2, .308 Win</t>
  </si>
  <si>
    <t>AVT 40, 7.62x54mmR</t>
  </si>
  <si>
    <t>AVS, 7.62x54mmR</t>
  </si>
  <si>
    <t>AVB, 7.62</t>
  </si>
  <si>
    <t>Auto-Ordnance Model 1921, .45 ACP</t>
  </si>
  <si>
    <t>Austrian, 11.25mm</t>
  </si>
  <si>
    <t>Austen Mk1, 9x19 mm Parabellum</t>
  </si>
  <si>
    <t>AT-4 Spigot PPRK 9К111 "Фагот", 120mm</t>
  </si>
  <si>
    <t>AT-4 CS HP Light Anti-Armour Weapon, 84mm Rocket</t>
  </si>
  <si>
    <t>AT-4 CS AST Anti-Structure Tandem Weapon, 84mm Rocket</t>
  </si>
  <si>
    <t xml:space="preserve">AT-4 / M136 </t>
  </si>
  <si>
    <t>AT-3 Sagger MCLOS, 1G</t>
  </si>
  <si>
    <t>Astra Model F, 9x19 mm Parabellum</t>
  </si>
  <si>
    <t>Astra M960, .38Sp</t>
  </si>
  <si>
    <t>Astra Falcon, 9x19 mm Parabellum</t>
  </si>
  <si>
    <t>Astra Cadix, .38Sp</t>
  </si>
  <si>
    <t xml:space="preserve">Astra Cadix, .22 Long Rifle </t>
  </si>
  <si>
    <t>Astra A-90, 9x19 mm Parabellum</t>
  </si>
  <si>
    <t>Astra A-90, .45 ACP</t>
  </si>
  <si>
    <t>Astra A-80, 9x19 mm Parabellum</t>
  </si>
  <si>
    <t>Astra A-80, 7.65x21mm Parabellum</t>
  </si>
  <si>
    <t>Astra A-80, .45 ACP</t>
  </si>
  <si>
    <t>Astra A-75, 9x19 mm Parabellum</t>
  </si>
  <si>
    <t>Astra A-75, .45 ACP</t>
  </si>
  <si>
    <t>Astra A-75, .40 S&amp;W</t>
  </si>
  <si>
    <t>Astra A-70, 9x19 mm Parabellum</t>
  </si>
  <si>
    <t>Astra A-70, .40 S&amp;W</t>
  </si>
  <si>
    <t>Astra A-60, .38</t>
  </si>
  <si>
    <t>Astra A-60, .32 ACP</t>
  </si>
  <si>
    <t>Astra A-50, 9x19 mm Parabellum</t>
  </si>
  <si>
    <t>Astra A-100, 9x19 mm Parabellum</t>
  </si>
  <si>
    <t>Astra A-100, .45 ACP</t>
  </si>
  <si>
    <t>Astra 400, 9x23 Steyr</t>
  </si>
  <si>
    <t>Astra 400, 9x19 mm Parabellum</t>
  </si>
  <si>
    <t>Astra 357 Police, .357 Magnum</t>
  </si>
  <si>
    <t>Astra 300, 9x19 mm Parabellum</t>
  </si>
  <si>
    <t>Astra 300, 7.65x21mm Parabellum</t>
  </si>
  <si>
    <t>A-Square Hannibal, .577 Tyrannosaur</t>
  </si>
  <si>
    <t>ASP-30, 30x113mmB, Gnr(Can)</t>
  </si>
  <si>
    <t>ASP, 9x19 mm Parabellum</t>
  </si>
  <si>
    <t>AS Val, 9x39mm</t>
  </si>
  <si>
    <t>ARWEN-37, 37x112mmRb, Guns(GrnLa)</t>
  </si>
  <si>
    <t>Arquebus, .65, BPW(ML Msk)</t>
  </si>
  <si>
    <t>Arpad 600, 35mm</t>
  </si>
  <si>
    <t>Armscor MGL-6, Guns (GrnLa)</t>
  </si>
  <si>
    <t>Armscor BXP, 9x19 mm Parabellum</t>
  </si>
  <si>
    <t>Arms Moravia CZ-G2000, 9x18mm</t>
  </si>
  <si>
    <t>Arms Moravia CZ-G2000, .40 S&amp;W</t>
  </si>
  <si>
    <t>Armburst AA &amp; SDW, 47mm</t>
  </si>
  <si>
    <t>Armbrust, 80mm</t>
  </si>
  <si>
    <t>Armbrust, 67mm, Guns(LAW)</t>
  </si>
  <si>
    <t>Armalite AR50-A1BNM Armalite, .50 BMG</t>
  </si>
  <si>
    <t>Armalite AR50-A1B-416 Armalite</t>
  </si>
  <si>
    <t>Armalite AR-18,  5.56x45mm</t>
  </si>
  <si>
    <t>Armalite AR-15A2   R702, 5.56x45 mm</t>
  </si>
  <si>
    <t>Armalite AR-15 Delta HBAR, .223 Rem</t>
  </si>
  <si>
    <t>Armalite AR-10A2, .308 Win</t>
  </si>
  <si>
    <t>Armalite AR-10(t), .308 Win</t>
  </si>
  <si>
    <t>Armalite AR-10 .308 Win</t>
  </si>
  <si>
    <t>Arges M79/M203 Grenades</t>
  </si>
  <si>
    <t>ARES Shrike 5.56 AMG, 5.56x45mm</t>
  </si>
  <si>
    <t>Ares FMG, Guns(LtAu), 9x19 mm Parabellum</t>
  </si>
  <si>
    <t>APS, 9x18mm</t>
  </si>
  <si>
    <t>APILAS, 112mm, Guns(LAW)</t>
  </si>
  <si>
    <t>An-M9 Smoke</t>
  </si>
  <si>
    <t>An-M14 TH3 Incendiary</t>
  </si>
  <si>
    <t>AN-94, 5.45x39mm</t>
  </si>
  <si>
    <t>AMT OnDuty, 9x19 mm Parabellum</t>
  </si>
  <si>
    <t>AMT OnDuty, .40 S&amp;W</t>
  </si>
  <si>
    <t>AMT Hardballer, .45 ACP</t>
  </si>
  <si>
    <t>AMT Backup, 9x19 mm Parabellum</t>
  </si>
  <si>
    <t>AMT Backup, 9x17mm</t>
  </si>
  <si>
    <t>AMT Backup, .45 ACP</t>
  </si>
  <si>
    <t>AMT Backup, .380 ACP</t>
  </si>
  <si>
    <t>AMT Automag, Original, .44Mag</t>
  </si>
  <si>
    <t>AMT Automag, .44M</t>
  </si>
  <si>
    <t>AMT Automag V, .50 AE</t>
  </si>
  <si>
    <t>AMT Automag IV, .45 Win</t>
  </si>
  <si>
    <t>AMT Automag III, .30 Carbine</t>
  </si>
  <si>
    <t xml:space="preserve">AMT Automag II, .22 Long Rifle </t>
  </si>
  <si>
    <t>AMR-2, 12.7x108mm 7N34</t>
  </si>
  <si>
    <t>AMR, .223 Rem</t>
  </si>
  <si>
    <t>AMP Technical Services DSR-50 Sniper Rifle, .50 BMG</t>
  </si>
  <si>
    <t>AMP Technical Services DSR-1, .338 Lapua Magnum</t>
  </si>
  <si>
    <t>AMP Technical Services DSR-1, .308 Win</t>
  </si>
  <si>
    <t>AMP Technical Services DSR-1, .300 Win Mag</t>
  </si>
  <si>
    <t>AMP Technical Services DSR-1 Subsonic, .308 Win</t>
  </si>
  <si>
    <t xml:space="preserve">American 180, .22 Long Rifle </t>
  </si>
  <si>
    <t>Alexander .50 Beowulf Entry, .50 Beowulf</t>
  </si>
  <si>
    <t>Alex-338, .338 Lapua Magnum</t>
  </si>
  <si>
    <t>Alex Tactical Sport, .50 BMG</t>
  </si>
  <si>
    <t>AKU 94</t>
  </si>
  <si>
    <t>AKS-74UB, 5.45x39mm</t>
  </si>
  <si>
    <t>AKS-74U, 5.45x39mm</t>
  </si>
  <si>
    <t>AKR 74 Carbine, 7.62x54mmR</t>
  </si>
  <si>
    <t>AKMS, 7.62x39mm M-43</t>
  </si>
  <si>
    <t>AKM, 7.62x39mm M-43</t>
  </si>
  <si>
    <t>AK-74M 5.45x39mm</t>
  </si>
  <si>
    <t>AK-74, 5.45x39mm</t>
  </si>
  <si>
    <t>AK-47(K-56), 7.62x39mm M-43</t>
  </si>
  <si>
    <t>AK-108, .223 Rem</t>
  </si>
  <si>
    <t>AK-107, 5.45x39mm</t>
  </si>
  <si>
    <t>AK-105, 5.45x39mm</t>
  </si>
  <si>
    <t>AK-104, 7.62x39mm</t>
  </si>
  <si>
    <t>AK-103, 7.62x39mm</t>
  </si>
  <si>
    <t>AK-102, .223 Rem</t>
  </si>
  <si>
    <t>AK-101, .223 Rem</t>
  </si>
  <si>
    <t>AIWS, 5mm</t>
  </si>
  <si>
    <t>AGS-30</t>
  </si>
  <si>
    <t>AGS-17 Plamya, 30mm</t>
  </si>
  <si>
    <t>Agram 2000, 9x19 mm Parabellum</t>
  </si>
  <si>
    <t>AEK-978</t>
  </si>
  <si>
    <t>AEK-973S</t>
  </si>
  <si>
    <t>AEK-973</t>
  </si>
  <si>
    <t>AEK-972</t>
  </si>
  <si>
    <t xml:space="preserve">AEK-971S </t>
  </si>
  <si>
    <t>AEK-971</t>
  </si>
  <si>
    <t>AEK-919K, 9x18mm</t>
  </si>
  <si>
    <t xml:space="preserve">Adler FAMAS, .22 Long Rifle </t>
  </si>
  <si>
    <t xml:space="preserve">Adler AP85, .22 Long Rifle </t>
  </si>
  <si>
    <t xml:space="preserve">Adler AP70, .22 Long Rifle </t>
  </si>
  <si>
    <t>ADI F89</t>
  </si>
  <si>
    <t>ADI F88 Austeyr</t>
  </si>
  <si>
    <t>Adams Mk3</t>
  </si>
  <si>
    <t>Adams 120-bore</t>
  </si>
  <si>
    <t>Adams 100-bore</t>
  </si>
  <si>
    <t>ACS Hezi SM-1, .30 Carbine</t>
  </si>
  <si>
    <t>Accutek XL9, 9x19 mm Parabellum</t>
  </si>
  <si>
    <t>Accutek HC380</t>
  </si>
  <si>
    <t>Accutek BL9, 9x19 mm Parabellum</t>
  </si>
  <si>
    <t>Accutek AT-9, 9x19 mm Parabellum</t>
  </si>
  <si>
    <t>Accutek AT-40, .40 S&amp;W</t>
  </si>
  <si>
    <t>Accutek AT380</t>
  </si>
  <si>
    <t>Accutek AT32, .32 ACP</t>
  </si>
  <si>
    <t>Accutek "Cruncher" Хрустовик .308 Win</t>
  </si>
  <si>
    <t>Accuracy International SR-98, .308 Win</t>
  </si>
  <si>
    <t>Accuracy International SR-98, .243 Winchester</t>
  </si>
  <si>
    <t>Accuracy International SM</t>
  </si>
  <si>
    <t>Accuracy International Psg 90, .308 Win</t>
  </si>
  <si>
    <t>Accuracy International Psg 90, .243 Winchester</t>
  </si>
  <si>
    <t>Accuracy International L96A1, .308 Win</t>
  </si>
  <si>
    <t>Accuracy International L118A1, .308 Win</t>
  </si>
  <si>
    <t>Accuracy International L115A1, .338 Lapua Magnum</t>
  </si>
  <si>
    <t>Accuracy International G22, .300 Win Mag</t>
  </si>
  <si>
    <t>Accuracy International AX50, .50 BMG</t>
  </si>
  <si>
    <t>Accuracy International AX-338, .338 Lapua Magnum</t>
  </si>
  <si>
    <t>Accuracy International AX-308, .308 Win</t>
  </si>
  <si>
    <t>Accuracy International AX-300, .300 Win Mag</t>
  </si>
  <si>
    <t>Accuracy International AWSM, .338 Lapua Magnum</t>
  </si>
  <si>
    <t>Accuracy International AWP, .308 Win</t>
  </si>
  <si>
    <t>Accuracy International AWP, .243 Winchester</t>
  </si>
  <si>
    <t>Accuracy International AWM, .338 Lapua Magnum</t>
  </si>
  <si>
    <t>Accuracy International AWM, .300 Win Mag</t>
  </si>
  <si>
    <t>Accuracy International AWM,  7 mm Remington Magnum</t>
  </si>
  <si>
    <t>Accuracy International AWM F, .300 Win Mag</t>
  </si>
  <si>
    <t>Accuracy International AWF, .308 Win</t>
  </si>
  <si>
    <t>Accuracy International AWF, .243 Winchester</t>
  </si>
  <si>
    <t>Accuracy International AWC, .308 Win</t>
  </si>
  <si>
    <t>Accuracy International AW50F, .50 BMG</t>
  </si>
  <si>
    <t>Accuracy International AW50, .50 BMG</t>
  </si>
  <si>
    <t>Accuracy International AW, .308 Win</t>
  </si>
  <si>
    <t>Accuracy International AS50, .50 BMG</t>
  </si>
  <si>
    <t>Accuracy International AE MKIII, .308 Win</t>
  </si>
  <si>
    <t>ABC-M9-7 Portable Flameth.</t>
  </si>
  <si>
    <t>AB-7.62</t>
  </si>
  <si>
    <t>AB-5.45</t>
  </si>
  <si>
    <t>AAT-51, .308 Win</t>
  </si>
  <si>
    <t xml:space="preserve">AAI XM70, 5.56x45mm NATO </t>
  </si>
  <si>
    <t xml:space="preserve">AAI XM19, 5.56x45mm NATO </t>
  </si>
  <si>
    <t xml:space="preserve">AAI Serial Flechette Rifle, 5.56x45mm NATO </t>
  </si>
  <si>
    <t>AAI Serial Bullet Rifle</t>
  </si>
  <si>
    <t>AAI CAWS, 12G SP</t>
  </si>
  <si>
    <t>AAB ACR</t>
  </si>
  <si>
    <t>AAA Leader Dynamics SAP (Australia - Pistol - 5.56 mm NATO</t>
  </si>
  <si>
    <t>AA-52, Guns(LtAu)</t>
  </si>
  <si>
    <t>AA-12/Auto-Assault Shotgun</t>
  </si>
  <si>
    <t>A-9, 9x19 mm Parabellum</t>
  </si>
  <si>
    <t>A-9, 7.62x25mm Tokarev</t>
  </si>
  <si>
    <t>9M119 Svir ATGM, 125</t>
  </si>
  <si>
    <t>9K120 Refleks ATGM, 125</t>
  </si>
  <si>
    <t>9K116 Bastion ATGM, 100</t>
  </si>
  <si>
    <t>9K112 Kobra ATGM, 125</t>
  </si>
  <si>
    <t>9A-91, 9x39mm</t>
  </si>
  <si>
    <t>9A-91, 7.62x39mm M43</t>
  </si>
  <si>
    <t xml:space="preserve">9A-91, 5.56x45mm NATO </t>
  </si>
  <si>
    <t>9A-91, 5.45x39mm</t>
  </si>
  <si>
    <t>6P62, 12.7x108mm 7N34</t>
  </si>
  <si>
    <t>51mm Mortar</t>
  </si>
  <si>
    <t>40mm Granat Pistole</t>
  </si>
  <si>
    <t>37mm Stopper Riot Control</t>
  </si>
  <si>
    <t>35mm HE-RFL-35 BTU M262</t>
  </si>
  <si>
    <t>2B-P-25, 7.62x39mm</t>
  </si>
  <si>
    <t>2B-P-10, 7.62x54mmR</t>
  </si>
  <si>
    <t>2B-A-40, 7.62x39mm</t>
  </si>
  <si>
    <t>2B-A-35, 7.62x39mm</t>
  </si>
  <si>
    <t>2B-A-30М, 7.62x39mm</t>
  </si>
  <si>
    <t>2B-A-30, 7.62x39mm</t>
  </si>
  <si>
    <t>ARTILLERY (CANNON) (DX-5)</t>
  </si>
  <si>
    <t>MG&amp;AC</t>
  </si>
  <si>
    <t>Gnr(Mortar)</t>
  </si>
  <si>
    <t>LMG</t>
  </si>
  <si>
    <t>GL</t>
  </si>
  <si>
    <t>Grenade Launchers</t>
  </si>
  <si>
    <t>Machine Guns and Autocannon</t>
  </si>
  <si>
    <t>MACHINE GUNS</t>
  </si>
  <si>
    <t>Gnr(Cannon)</t>
  </si>
  <si>
    <t>,</t>
  </si>
  <si>
    <t>9x19 mm Parabellum</t>
  </si>
  <si>
    <t>7.92x57mm</t>
  </si>
  <si>
    <t>7.62x54mmR</t>
  </si>
  <si>
    <t>7.62mmR</t>
  </si>
  <si>
    <t>.50 BMG (12.7x99mm)</t>
  </si>
  <si>
    <t>.223 Remington  (5.56x45mm NATO)</t>
  </si>
  <si>
    <t>.308 Winchester</t>
  </si>
  <si>
    <t>25x59mmB</t>
  </si>
  <si>
    <t>25x40 мм</t>
  </si>
  <si>
    <t>.300 Winchester Magnum (7.62x66mmB)</t>
  </si>
  <si>
    <t>5.56x30mm</t>
  </si>
  <si>
    <t>40x46mmSR</t>
  </si>
  <si>
    <t>.45-70</t>
  </si>
  <si>
    <t>10G</t>
  </si>
  <si>
    <t>.44-40 Winchester (10.8x33mmR)</t>
  </si>
  <si>
    <t>12G</t>
  </si>
  <si>
    <t>.32-20 Winchester (7.92x33mmR)</t>
  </si>
  <si>
    <t>.303 British (7.7x56mmR)</t>
  </si>
  <si>
    <t>.30-30 Winchester (7.62x51mmR)</t>
  </si>
  <si>
    <t>.44-40</t>
  </si>
  <si>
    <t>.30-06 Springfield (7.62x63mm)</t>
  </si>
  <si>
    <t>.270 Winchester</t>
  </si>
  <si>
    <t>.351 Winchester</t>
  </si>
  <si>
    <t>.22 Long Rifle (5.7x16mmR)</t>
  </si>
  <si>
    <t>.22 Winchester Auto</t>
  </si>
  <si>
    <t>.30 M1 Carbine (7.62x33mm)</t>
  </si>
  <si>
    <t>.45</t>
  </si>
  <si>
    <t>.38-40</t>
  </si>
  <si>
    <t>.50-70</t>
  </si>
  <si>
    <t>.475WM</t>
  </si>
  <si>
    <t>10мм Auto (10х25мм)</t>
  </si>
  <si>
    <t>7.65x21mm Parabellum</t>
  </si>
  <si>
    <t>.32 ACP (7.65x17mmSR Browning)</t>
  </si>
  <si>
    <t>.455 Web</t>
  </si>
  <si>
    <t>37x122</t>
  </si>
  <si>
    <t>.450</t>
  </si>
  <si>
    <t>.38 S&amp;W</t>
  </si>
  <si>
    <t>.450 Adams</t>
  </si>
  <si>
    <t>.455 Webley Auto</t>
  </si>
  <si>
    <t>9×20 mm Browning Long</t>
  </si>
  <si>
    <t>7.5x55mm Swiss</t>
  </si>
  <si>
    <t>.38 ACP (9x23mmSR)</t>
  </si>
  <si>
    <t>.40 S&amp;W (10x21mm)</t>
  </si>
  <si>
    <t>7.92x33mm Kurz</t>
  </si>
  <si>
    <t>.25 ACP</t>
  </si>
  <si>
    <t>26.5x103mmR</t>
  </si>
  <si>
    <t>35x32mm SR</t>
  </si>
  <si>
    <t>12.7x97mm Sts-130PT</t>
  </si>
  <si>
    <t>9x39mm (СП-5, СП-6 и ПАБ-9)</t>
  </si>
  <si>
    <t>20x138mmB</t>
  </si>
  <si>
    <t>7.62x25mm Tokarev</t>
  </si>
  <si>
    <t>20x82mm</t>
  </si>
  <si>
    <t>14.5х114 мм (М41/44)</t>
  </si>
  <si>
    <t>12.7x108mm 7N34</t>
  </si>
  <si>
    <t>10.4mm Vetterli</t>
  </si>
  <si>
    <t>6.5x52.5mm Mannlicher</t>
  </si>
  <si>
    <t>7.62x39mm M43</t>
  </si>
  <si>
    <t>.45 ACP (11.43x23mm)</t>
  </si>
  <si>
    <t>7.65x53mm Mauser</t>
  </si>
  <si>
    <t>.338 Lapua Magnum (8.6x70mm)</t>
  </si>
  <si>
    <t>20x124</t>
  </si>
  <si>
    <t>6.5x50mm Arisaka</t>
  </si>
  <si>
    <t>7.62</t>
  </si>
  <si>
    <t>9×22mmR Type 26</t>
  </si>
  <si>
    <t>5.8x21мм</t>
  </si>
  <si>
    <t>7.62x25</t>
  </si>
  <si>
    <t>77</t>
  </si>
  <si>
    <t>152,4 mm</t>
  </si>
  <si>
    <t>5.45x39mm</t>
  </si>
  <si>
    <t>40mm VOG-25</t>
  </si>
  <si>
    <t>12.7</t>
  </si>
  <si>
    <t>.357 SIG (9x22мм Р)</t>
  </si>
  <si>
    <t>.40</t>
  </si>
  <si>
    <t>.357 Magnum (9x33mmR)</t>
  </si>
  <si>
    <t>.454</t>
  </si>
  <si>
    <t>.85</t>
  </si>
  <si>
    <t xml:space="preserve">20x110mm Hispano-Suiza HS.404 </t>
  </si>
  <si>
    <t>12g</t>
  </si>
  <si>
    <t>9.3x64mm 7N33</t>
  </si>
  <si>
    <t>9.3x53R Russian</t>
  </si>
  <si>
    <t>7.92</t>
  </si>
  <si>
    <t>20x105</t>
  </si>
  <si>
    <t>20x105mmB</t>
  </si>
  <si>
    <t>8×50mmR Mannlicher</t>
  </si>
  <si>
    <t>6.5</t>
  </si>
  <si>
    <t>9x23 Steyr</t>
  </si>
  <si>
    <t>9x25mm Mauser</t>
  </si>
  <si>
    <t>6.5x54mm Mannlicher</t>
  </si>
  <si>
    <t>15.2 mm Steyr APFSDS</t>
  </si>
  <si>
    <t>.460 Steyr</t>
  </si>
  <si>
    <t>8g</t>
  </si>
  <si>
    <t>20G</t>
  </si>
  <si>
    <t>16g</t>
  </si>
  <si>
    <t>.44</t>
  </si>
  <si>
    <t>.36</t>
  </si>
  <si>
    <t>8x50mmR Lebel</t>
  </si>
  <si>
    <t>1g</t>
  </si>
  <si>
    <t>.50</t>
  </si>
  <si>
    <t>7.62x51</t>
  </si>
  <si>
    <t>9×21mm Gyurza SP-10, SP-11, SP-12, SP-13</t>
  </si>
  <si>
    <t>.57</t>
  </si>
  <si>
    <t>4.5</t>
  </si>
  <si>
    <t>73mm</t>
  </si>
  <si>
    <t>.56</t>
  </si>
  <si>
    <t>7.62 x54</t>
  </si>
  <si>
    <t>83 mm</t>
  </si>
  <si>
    <t xml:space="preserve">84 mm </t>
  </si>
  <si>
    <t>.38 S&amp;W (9x20mmR)</t>
  </si>
  <si>
    <t>.300 Webley</t>
  </si>
  <si>
    <t>32.</t>
  </si>
  <si>
    <t>7.62x54</t>
  </si>
  <si>
    <t>.52</t>
  </si>
  <si>
    <t>7 mm</t>
  </si>
  <si>
    <t>7.65x17</t>
  </si>
  <si>
    <t>7.5x54mm MAS</t>
  </si>
  <si>
    <t>.303 Savage</t>
  </si>
  <si>
    <t>25-06 Remington 
300 Win Mag
7 mm Remington Magnum</t>
  </si>
  <si>
    <t>.338 Winchester Magnum</t>
  </si>
  <si>
    <t>.243 Winchester</t>
  </si>
  <si>
    <t>.204 Ruger</t>
  </si>
  <si>
    <t>7 mm
34mm grenade</t>
  </si>
  <si>
    <t>.410G</t>
  </si>
  <si>
    <t>.22 Short</t>
  </si>
  <si>
    <t>.38</t>
  </si>
  <si>
    <t>.380</t>
  </si>
  <si>
    <t>.32 S&amp;W</t>
  </si>
  <si>
    <t>.44r</t>
  </si>
  <si>
    <t>.45 Long Colt (11.43x33mmR)</t>
  </si>
  <si>
    <t>.45 Colt</t>
  </si>
  <si>
    <t>.32 Long Rifle (7.92x24mmR)</t>
  </si>
  <si>
    <t>.44 Magnum (10.9x33mmR)</t>
  </si>
  <si>
    <t>.32</t>
  </si>
  <si>
    <t>.45ACP</t>
  </si>
  <si>
    <t>.32 S&amp;W Long</t>
  </si>
  <si>
    <t>72.5 mm</t>
  </si>
  <si>
    <t>90 mm</t>
  </si>
  <si>
    <t>93 mm</t>
  </si>
  <si>
    <t>5.45</t>
  </si>
  <si>
    <t>85mm Rocket</t>
  </si>
  <si>
    <t>105 mm</t>
  </si>
  <si>
    <t>105 mm (4.1 in) barrel</t>
  </si>
  <si>
    <t>125mm</t>
  </si>
  <si>
    <t xml:space="preserve">105 mm
</t>
  </si>
  <si>
    <t>40mm</t>
  </si>
  <si>
    <t>64mm</t>
  </si>
  <si>
    <t>58mm Warhead</t>
  </si>
  <si>
    <t>105</t>
  </si>
  <si>
    <t>.470</t>
  </si>
  <si>
    <t>.44-90</t>
  </si>
  <si>
    <t>.41</t>
  </si>
  <si>
    <t>.30 Rem</t>
  </si>
  <si>
    <t>.25 Remington</t>
  </si>
  <si>
    <t>.35</t>
  </si>
  <si>
    <t>10.4</t>
  </si>
  <si>
    <t>120mm</t>
  </si>
  <si>
    <t>8x27mmR</t>
  </si>
  <si>
    <t>88mm Rocket</t>
  </si>
  <si>
    <t>.416</t>
  </si>
  <si>
    <t>5.8x42mm DBP87</t>
  </si>
  <si>
    <t>7.92x107mm Marosczek</t>
  </si>
  <si>
    <t>14.5</t>
  </si>
  <si>
    <t>152 mm</t>
  </si>
  <si>
    <t>5.45x18mm</t>
  </si>
  <si>
    <t>40x53mmSR</t>
  </si>
  <si>
    <t>89mm Rocket</t>
  </si>
  <si>
    <t>2.7</t>
  </si>
  <si>
    <t>210</t>
  </si>
  <si>
    <t>44 mm</t>
  </si>
  <si>
    <t>60mm</t>
  </si>
  <si>
    <t>7.62x39mm</t>
  </si>
  <si>
    <t>5,45x18 МПЦ</t>
  </si>
  <si>
    <t>20x110mm</t>
  </si>
  <si>
    <t xml:space="preserve">20x82mm </t>
  </si>
  <si>
    <t>7.62x17mm</t>
  </si>
  <si>
    <t>8×22mm Nambu</t>
  </si>
  <si>
    <t>7×20mm Nambu</t>
  </si>
  <si>
    <t>7.62x39mmR</t>
  </si>
  <si>
    <t>9x23mmR Nagan</t>
  </si>
  <si>
    <t>7.62x39mmR Nagant</t>
  </si>
  <si>
    <t>7.62x38mmR Nagant</t>
  </si>
  <si>
    <t>.375 Chey Tac</t>
  </si>
  <si>
    <t>.408 Chey Tac</t>
  </si>
  <si>
    <t>7.62x38mm</t>
  </si>
  <si>
    <t>7.62x54mm</t>
  </si>
  <si>
    <t>.338 Norma Magnum</t>
  </si>
  <si>
    <t>5.56x30 MINSAS</t>
  </si>
  <si>
    <t>203mm</t>
  </si>
  <si>
    <t>155</t>
  </si>
  <si>
    <t>40x53</t>
  </si>
  <si>
    <t>.38 Special (9x29mmR)</t>
  </si>
  <si>
    <t>170mm</t>
  </si>
  <si>
    <t>2g</t>
  </si>
  <si>
    <t>4.25</t>
  </si>
  <si>
    <t>13x92</t>
  </si>
  <si>
    <t>4.6x36mm</t>
  </si>
  <si>
    <t>7.63x25mm Mauser</t>
  </si>
  <si>
    <t>6.5x55mm Mauser</t>
  </si>
  <si>
    <t>9.3×62mm Mauser</t>
  </si>
  <si>
    <t>.450MH</t>
  </si>
  <si>
    <t>12.7x70mmRB</t>
  </si>
  <si>
    <t>6.5x52mm Mannlicher</t>
  </si>
  <si>
    <t>7.35x51mm Carcano</t>
  </si>
  <si>
    <t>8x58mmR</t>
  </si>
  <si>
    <t>66mm</t>
  </si>
  <si>
    <t>106 mm (4.1 in)</t>
  </si>
  <si>
    <t>106</t>
  </si>
  <si>
    <t>82 mm</t>
  </si>
  <si>
    <t>25.5</t>
  </si>
  <si>
    <t>81 mm</t>
  </si>
  <si>
    <t>66</t>
  </si>
  <si>
    <t>57</t>
  </si>
  <si>
    <t>.330 Dakota Magnum</t>
  </si>
  <si>
    <t>.300 Dakota Magnum</t>
  </si>
  <si>
    <t>.42</t>
  </si>
  <si>
    <t>.280 British</t>
  </si>
  <si>
    <t>.577</t>
  </si>
  <si>
    <t>94 mm</t>
  </si>
  <si>
    <t>60 mm</t>
  </si>
  <si>
    <t>.500</t>
  </si>
  <si>
    <t>51 mm</t>
  </si>
  <si>
    <t>45ACP</t>
  </si>
  <si>
    <t>20x125</t>
  </si>
  <si>
    <t>6.5x51mmSR</t>
  </si>
  <si>
    <t>130</t>
  </si>
  <si>
    <t>7.62x25mm</t>
  </si>
  <si>
    <t>6.8x43mm</t>
  </si>
  <si>
    <t>.375 Ruger</t>
  </si>
  <si>
    <t>.22-250</t>
  </si>
  <si>
    <t>37mm</t>
  </si>
  <si>
    <t>.600 NE</t>
  </si>
  <si>
    <t>40mmR</t>
  </si>
  <si>
    <t>.90</t>
  </si>
  <si>
    <t>5.5</t>
  </si>
  <si>
    <t>44</t>
  </si>
  <si>
    <t>22</t>
  </si>
  <si>
    <t>35 mm</t>
  </si>
  <si>
    <t>410g</t>
  </si>
  <si>
    <t>.380 ACP (9x17mm)</t>
  </si>
  <si>
    <t>37x122mmR GAZ</t>
  </si>
  <si>
    <t>4.6x30мм</t>
  </si>
  <si>
    <t>4.53x33mm CL</t>
  </si>
  <si>
    <t>.375</t>
  </si>
  <si>
    <t>30mm</t>
  </si>
  <si>
    <t>43 мм</t>
  </si>
  <si>
    <t>11.25</t>
  </si>
  <si>
    <t>.65</t>
  </si>
  <si>
    <t>.300 WSM</t>
  </si>
  <si>
    <t>5.7x28mm</t>
  </si>
  <si>
    <t>15.5x115 mm</t>
  </si>
  <si>
    <t>52mm</t>
  </si>
  <si>
    <t>15mm</t>
  </si>
  <si>
    <t>80mm</t>
  </si>
  <si>
    <t>6.5x47 Lapua</t>
  </si>
  <si>
    <t xml:space="preserve">.308 Winchester </t>
  </si>
  <si>
    <t>.260 Remington</t>
  </si>
  <si>
    <t>.416 Barrett</t>
  </si>
  <si>
    <t>.375 Cheytac</t>
  </si>
  <si>
    <t>.60</t>
  </si>
  <si>
    <t>.50 Action Express (12.7x33mm)</t>
  </si>
  <si>
    <t>.50 BMG
12.7x108mm</t>
  </si>
  <si>
    <t>7.62x</t>
  </si>
  <si>
    <t>5.56x25mm</t>
  </si>
  <si>
    <t>.38 Super-Auto</t>
  </si>
  <si>
    <t>.41 Short</t>
  </si>
  <si>
    <t xml:space="preserve">.45 Long Colt (11.43x33mmR) </t>
  </si>
  <si>
    <t>.44 Colt (11.25x28mmR)</t>
  </si>
  <si>
    <t>.69</t>
  </si>
  <si>
    <t>6.5x25 CBJ-MS)</t>
  </si>
  <si>
    <t>.58</t>
  </si>
  <si>
    <t>33</t>
  </si>
  <si>
    <t>24</t>
  </si>
  <si>
    <t>.75</t>
  </si>
  <si>
    <t>10 g</t>
  </si>
  <si>
    <t>8G</t>
  </si>
  <si>
    <t>6mm Norma BR</t>
  </si>
  <si>
    <t>30mm R</t>
  </si>
  <si>
    <t>9mm AUPO "безгильзовый"</t>
  </si>
  <si>
    <t>10,4mm</t>
  </si>
  <si>
    <t>.625</t>
  </si>
  <si>
    <t>11.25mm</t>
  </si>
  <si>
    <t>.577 Tyrannosaur</t>
  </si>
  <si>
    <t>30x113mmB</t>
  </si>
  <si>
    <t>37x112mmRb</t>
  </si>
  <si>
    <t>47 mm</t>
  </si>
  <si>
    <t>67mm</t>
  </si>
  <si>
    <t>112mm</t>
  </si>
  <si>
    <t>.44Mag</t>
  </si>
  <si>
    <t>.45 Win</t>
  </si>
  <si>
    <t>.50 Beowulf</t>
  </si>
  <si>
    <t>7.62x39mm M-43</t>
  </si>
  <si>
    <t>5mm</t>
  </si>
  <si>
    <t>30x29B мм</t>
  </si>
  <si>
    <t>7mm Remington Magnum</t>
  </si>
  <si>
    <t>7 mm Remington Magnum</t>
  </si>
  <si>
    <t>4.32x45 mm</t>
  </si>
  <si>
    <t>7.5x54mm</t>
  </si>
  <si>
    <t>125mm Tank Round</t>
  </si>
  <si>
    <t>100mm Tank Round</t>
  </si>
  <si>
    <t>51mm</t>
  </si>
  <si>
    <t>2D pi</t>
  </si>
  <si>
    <t>3D-1</t>
  </si>
  <si>
    <t>7d+l pi</t>
  </si>
  <si>
    <t>7dpi</t>
  </si>
  <si>
    <t>5D+1</t>
  </si>
  <si>
    <t>2D+2</t>
  </si>
  <si>
    <t>5D</t>
  </si>
  <si>
    <t>2D</t>
  </si>
  <si>
    <t>5D (2)</t>
  </si>
  <si>
    <t>5D pi</t>
  </si>
  <si>
    <t>4D-l [2D] cr ex</t>
  </si>
  <si>
    <t>2D+1</t>
  </si>
  <si>
    <t>4D</t>
  </si>
  <si>
    <t>3D-2 pi+</t>
  </si>
  <si>
    <t>2D+1 pi+</t>
  </si>
  <si>
    <t>6D+2 pi</t>
  </si>
  <si>
    <t>ld+1 pi</t>
  </si>
  <si>
    <t>6D pi</t>
  </si>
  <si>
    <t>ld+2 pi</t>
  </si>
  <si>
    <t>4D pi</t>
  </si>
  <si>
    <t>ld+2 pi-</t>
  </si>
  <si>
    <t>4D+l pi</t>
  </si>
  <si>
    <t>6D-1 pi</t>
  </si>
  <si>
    <t>4D-1 pi</t>
  </si>
  <si>
    <t>1D+1 pi-</t>
  </si>
  <si>
    <t>1D+1 pi</t>
  </si>
  <si>
    <t>6D+1 pi</t>
  </si>
  <si>
    <t>5D-1 pi</t>
  </si>
  <si>
    <t>5D+1 pi</t>
  </si>
  <si>
    <t>1D+2 pi</t>
  </si>
  <si>
    <t>3D</t>
  </si>
  <si>
    <t>3D-2</t>
  </si>
  <si>
    <t>3D pi</t>
  </si>
  <si>
    <t>3D-1 pi</t>
  </si>
  <si>
    <t>4D+2 pi+</t>
  </si>
  <si>
    <t>3D+2 pi</t>
  </si>
  <si>
    <t>2D+1 pi</t>
  </si>
  <si>
    <t>1D+2 pi-</t>
  </si>
  <si>
    <t>3D+2+</t>
  </si>
  <si>
    <t>3D+</t>
  </si>
  <si>
    <t>2D-1 pi</t>
  </si>
  <si>
    <t>1D+1</t>
  </si>
  <si>
    <t>2D-l+</t>
  </si>
  <si>
    <t>2D-l pi+</t>
  </si>
  <si>
    <t>2D-1 pi+</t>
  </si>
  <si>
    <t>2D-2</t>
  </si>
  <si>
    <t>2D-l pi</t>
  </si>
  <si>
    <t>2D-1 pi-</t>
  </si>
  <si>
    <t>2D-l pi-</t>
  </si>
  <si>
    <t>2D+l pi</t>
  </si>
  <si>
    <t>2D pi+</t>
  </si>
  <si>
    <t>7d [3D] cr ex</t>
  </si>
  <si>
    <t>13/14+3</t>
  </si>
  <si>
    <t>8d+1</t>
  </si>
  <si>
    <t>1D</t>
  </si>
  <si>
    <t>2D+2 pi</t>
  </si>
  <si>
    <t>1D pi-</t>
  </si>
  <si>
    <t>6Dx3(2) pi++</t>
  </si>
  <si>
    <t>2D+</t>
  </si>
  <si>
    <t>3D+2-</t>
  </si>
  <si>
    <t>3D-l</t>
  </si>
  <si>
    <t>5/6</t>
  </si>
  <si>
    <t>3D/s</t>
  </si>
  <si>
    <t>2D-1</t>
  </si>
  <si>
    <t>7d-1</t>
  </si>
  <si>
    <t>5D+2 pi</t>
  </si>
  <si>
    <t>2D+2 pi-</t>
  </si>
  <si>
    <t>7dx3 [4D]</t>
  </si>
  <si>
    <t>5D+</t>
  </si>
  <si>
    <t>6Dx17(10) cr ex</t>
  </si>
  <si>
    <t>6Dx17(10) cr ex
6Dx17(10) cr ex</t>
  </si>
  <si>
    <t>6Dx25(10) cr ex</t>
  </si>
  <si>
    <t>6DX9</t>
  </si>
  <si>
    <t>6Dx9(10)</t>
  </si>
  <si>
    <t>2D+l+</t>
  </si>
  <si>
    <t>2D+1 +</t>
  </si>
  <si>
    <t>5D-3</t>
  </si>
  <si>
    <t>13D</t>
  </si>
  <si>
    <t>12D pi+</t>
  </si>
  <si>
    <t>3D+l+</t>
  </si>
  <si>
    <t>2D++</t>
  </si>
  <si>
    <t>5D+l</t>
  </si>
  <si>
    <t>4D+2 pi</t>
  </si>
  <si>
    <t>6D [2D]</t>
  </si>
  <si>
    <t>5Dx2(2) pi++</t>
  </si>
  <si>
    <t>17
15</t>
  </si>
  <si>
    <t>3D+1</t>
  </si>
  <si>
    <t>3D-l pi</t>
  </si>
  <si>
    <t>11/12+2</t>
  </si>
  <si>
    <t>14D</t>
  </si>
  <si>
    <t>1D pi</t>
  </si>
  <si>
    <t>6Dx6(10)</t>
  </si>
  <si>
    <t>6DX33</t>
  </si>
  <si>
    <t>6Dx6(5)[6D]</t>
  </si>
  <si>
    <t>5D+l pi</t>
  </si>
  <si>
    <t>5D-1</t>
  </si>
  <si>
    <t>5D-2</t>
  </si>
  <si>
    <t>3D-1 pi-</t>
  </si>
  <si>
    <t>5D+2</t>
  </si>
  <si>
    <t>5D(2) pi- inc</t>
  </si>
  <si>
    <t>6D+1</t>
  </si>
  <si>
    <t>6D+l pi</t>
  </si>
  <si>
    <t>7dx8(10)</t>
  </si>
  <si>
    <t>6D</t>
  </si>
  <si>
    <t>3D bum</t>
  </si>
  <si>
    <t>9
3</t>
  </si>
  <si>
    <t>6D-1
2D+2</t>
  </si>
  <si>
    <t>11/12</t>
  </si>
  <si>
    <t>5Dx2</t>
  </si>
  <si>
    <t>7d+2</t>
  </si>
  <si>
    <t>11/12+3</t>
  </si>
  <si>
    <t>6Dx4</t>
  </si>
  <si>
    <t>10+2</t>
  </si>
  <si>
    <t>6DX10</t>
  </si>
  <si>
    <t>6Dx2 cr ex [4D]</t>
  </si>
  <si>
    <t>6Dx50 cr ex [12D]</t>
  </si>
  <si>
    <t>6Dx2 cr ex [6D]</t>
  </si>
  <si>
    <t>2D+2 pi+</t>
  </si>
  <si>
    <t>2D+2+</t>
  </si>
  <si>
    <t>1D-1</t>
  </si>
  <si>
    <t>1Dpi-</t>
  </si>
  <si>
    <t>6Dx5 (10)</t>
  </si>
  <si>
    <t>6Dx5(10)</t>
  </si>
  <si>
    <t>6DX5</t>
  </si>
  <si>
    <t>6DX3</t>
  </si>
  <si>
    <t>6Dx3 (10)</t>
  </si>
  <si>
    <t>7dx2(10) cr ex
6Dx2 cr ex</t>
  </si>
  <si>
    <t>6Dx4(10)</t>
  </si>
  <si>
    <t>6Dx3(10)</t>
  </si>
  <si>
    <t>3D burn</t>
  </si>
  <si>
    <t>5Dx3 pi++
ld+2 [Id] cr ex</t>
  </si>
  <si>
    <t>8d+2 pi+</t>
  </si>
  <si>
    <t>6Dx3 pi++ inc
2D-l [Id] cr ex</t>
  </si>
  <si>
    <t>Id pi+</t>
  </si>
  <si>
    <t>12+3</t>
  </si>
  <si>
    <t>1D+</t>
  </si>
  <si>
    <t>6DX12</t>
  </si>
  <si>
    <t>8d</t>
  </si>
  <si>
    <t>12D-1(2) pi</t>
  </si>
  <si>
    <t>15D+1(2) pi+</t>
  </si>
  <si>
    <t>1D+1 (2)-</t>
  </si>
  <si>
    <t>3D-1-</t>
  </si>
  <si>
    <t>3D pi-</t>
  </si>
  <si>
    <t>2+</t>
  </si>
  <si>
    <t>4Dx2(10) cr ex</t>
  </si>
  <si>
    <t>ld-3 pi-</t>
  </si>
  <si>
    <t>n/a</t>
  </si>
  <si>
    <t>6Dx5[6D]</t>
  </si>
  <si>
    <t>6Dx3</t>
  </si>
  <si>
    <t>6Dx3 pi++ 
2D-l [Id] crex</t>
  </si>
  <si>
    <t>12D</t>
  </si>
  <si>
    <t>Smok</t>
  </si>
  <si>
    <t>Illum</t>
  </si>
  <si>
    <t>1D+2(10) cr ex</t>
  </si>
  <si>
    <t>10/11</t>
  </si>
  <si>
    <t>ld-1 pi</t>
  </si>
  <si>
    <t>6Dx8</t>
  </si>
  <si>
    <t>7dx3 [4D] cr ex</t>
  </si>
  <si>
    <t>6Dxl8 [l0d]</t>
  </si>
  <si>
    <t>2D+2[3D]</t>
  </si>
  <si>
    <t>2D+2[2D]</t>
  </si>
  <si>
    <t>6Dx65[12D]</t>
  </si>
  <si>
    <t>3D(5)[3D]</t>
  </si>
  <si>
    <t>6Dx6(5) cr ex [6D]</t>
  </si>
  <si>
    <t>6Dx38 [l0d]</t>
  </si>
  <si>
    <t>6DX8</t>
  </si>
  <si>
    <t>7d-l pi</t>
  </si>
  <si>
    <t>ld-2 pi-</t>
  </si>
  <si>
    <t>Stun</t>
  </si>
  <si>
    <t>8d cr ex [3D]</t>
  </si>
  <si>
    <t>4D+1 pi</t>
  </si>
  <si>
    <t>5Dx2(2) pi</t>
  </si>
  <si>
    <t>4D+l(0.5) pi+</t>
  </si>
  <si>
    <t>2D+1 pi-</t>
  </si>
  <si>
    <t>2D pi-</t>
  </si>
  <si>
    <t>ld-4(0.5) pi-</t>
  </si>
  <si>
    <t>5Dx2 pi+</t>
  </si>
  <si>
    <t>6D-2 pi</t>
  </si>
  <si>
    <t>6Dx4(10) cr ex</t>
  </si>
  <si>
    <t>4D+1 pi-</t>
  </si>
  <si>
    <t>6Dx7 (10)</t>
  </si>
  <si>
    <t>6DX7</t>
  </si>
  <si>
    <t>6Dxl4 [l0d]</t>
  </si>
  <si>
    <t>6DX15(10D)</t>
  </si>
  <si>
    <t>6Dx4 [5D]</t>
  </si>
  <si>
    <t>6DX2(6D)</t>
  </si>
  <si>
    <t>6Dx9 [l0d]</t>
  </si>
  <si>
    <t>3D/sec</t>
  </si>
  <si>
    <t>---</t>
  </si>
  <si>
    <t>6Dx4 [6D]</t>
  </si>
  <si>
    <t>4D(10) cr ex [2D]</t>
  </si>
  <si>
    <t>Special</t>
  </si>
  <si>
    <t>6DX4</t>
  </si>
  <si>
    <t>6D [4D]</t>
  </si>
  <si>
    <t>2D-2 cr ex [2D]</t>
  </si>
  <si>
    <t>6Dx2(10) cr ex</t>
  </si>
  <si>
    <t>7dx3 [3D+2] cr ex</t>
  </si>
  <si>
    <t>6Dx6(10) cr ex</t>
  </si>
  <si>
    <t>6Dx9[l0d]</t>
  </si>
  <si>
    <t xml:space="preserve">2D+2 pi </t>
  </si>
  <si>
    <t>4D+</t>
  </si>
  <si>
    <t>6D+l</t>
  </si>
  <si>
    <t>6Dx7(10)</t>
  </si>
  <si>
    <t>6Dx8 [6D+l] cr ex</t>
  </si>
  <si>
    <t>5D [2D]</t>
  </si>
  <si>
    <t>15D+1 pi+</t>
  </si>
  <si>
    <t>6Dx3(2)</t>
  </si>
  <si>
    <t>6Dx2(2) pi++ inc</t>
  </si>
  <si>
    <t>2D+l</t>
  </si>
  <si>
    <t>3D Burn</t>
  </si>
  <si>
    <t>1D-2</t>
  </si>
  <si>
    <t>6Dx23[10D]</t>
  </si>
  <si>
    <t>1D-2 pi-</t>
  </si>
  <si>
    <t>6DX14</t>
  </si>
  <si>
    <t>5Dx22(10) cr ex</t>
  </si>
  <si>
    <t>4D++</t>
  </si>
  <si>
    <t>4D+l pi+</t>
  </si>
  <si>
    <t>5Dx2++</t>
  </si>
  <si>
    <t>10D</t>
  </si>
  <si>
    <t>12/13</t>
  </si>
  <si>
    <t>6Dx6(0.5) pi++
6D [3D] cr ex</t>
  </si>
  <si>
    <t>ld+1 pi-</t>
  </si>
  <si>
    <t>1D+1++</t>
  </si>
  <si>
    <t>2+1</t>
  </si>
  <si>
    <t>6Dx3(10) cr ex
7dx2 cr ex</t>
  </si>
  <si>
    <t>Spc</t>
  </si>
  <si>
    <t>3D-1 +</t>
  </si>
  <si>
    <t>1D+l++</t>
  </si>
  <si>
    <t>1D+2</t>
  </si>
  <si>
    <t>8/9+2</t>
  </si>
  <si>
    <t>5D-l pi</t>
  </si>
  <si>
    <t>4Dpi</t>
  </si>
  <si>
    <t>10/11+2</t>
  </si>
  <si>
    <t>10+1</t>
  </si>
  <si>
    <t>9+1</t>
  </si>
  <si>
    <t>4D+2 pi-</t>
  </si>
  <si>
    <t>5Dx2 pi++</t>
  </si>
  <si>
    <t>5D x2+</t>
  </si>
  <si>
    <t>ed pi</t>
  </si>
  <si>
    <t>6D+l pi+</t>
  </si>
  <si>
    <t>1D+2 cr ex [2D]</t>
  </si>
  <si>
    <t>3D-1 [3D]</t>
  </si>
  <si>
    <t>13D+1</t>
  </si>
  <si>
    <t>12+2</t>
  </si>
  <si>
    <t>3D-2++</t>
  </si>
  <si>
    <t>6Dx3[6D]</t>
  </si>
  <si>
    <t>8/9</t>
  </si>
  <si>
    <t>4D+1</t>
  </si>
  <si>
    <t>4Dx2 [2D]</t>
  </si>
  <si>
    <t>5D(2D</t>
  </si>
  <si>
    <t>6Dx3 cr ex [6D]</t>
  </si>
  <si>
    <t>6D-l pi</t>
  </si>
  <si>
    <t>6Dx3 pi+</t>
  </si>
  <si>
    <t>6Dx9</t>
  </si>
  <si>
    <t>2D+1+</t>
  </si>
  <si>
    <t>2D-3 pi</t>
  </si>
  <si>
    <t>2D-2 pi</t>
  </si>
  <si>
    <t>6DX2</t>
  </si>
  <si>
    <t>6+4</t>
  </si>
  <si>
    <t>3D++</t>
  </si>
  <si>
    <t>7d+2 pi++</t>
  </si>
  <si>
    <t>2HT-4(2) aff</t>
  </si>
  <si>
    <t>6DX6</t>
  </si>
  <si>
    <t>6Dx2 pi+</t>
  </si>
  <si>
    <t>6Dxl8 [12D]</t>
  </si>
  <si>
    <t>13/14+2</t>
  </si>
  <si>
    <t>7dx2+</t>
  </si>
  <si>
    <t>13+2</t>
  </si>
  <si>
    <t>13D+</t>
  </si>
  <si>
    <t>13D pi+</t>
  </si>
  <si>
    <t>12/13+2</t>
  </si>
  <si>
    <t>5D++</t>
  </si>
  <si>
    <t>2D+l pi+</t>
  </si>
  <si>
    <t>2D+1(5)[2D]</t>
  </si>
  <si>
    <t>3D-1 (bat)</t>
  </si>
  <si>
    <t>5D/2D</t>
  </si>
  <si>
    <t>2D+2D[2D]</t>
  </si>
  <si>
    <t>5Dx7(10) cr ex</t>
  </si>
  <si>
    <t>6Dx8(10)</t>
  </si>
  <si>
    <t>1D/s</t>
  </si>
  <si>
    <t>4D pi-</t>
  </si>
  <si>
    <t>2D-3</t>
  </si>
  <si>
    <t>12/13+3</t>
  </si>
  <si>
    <t>4D+2</t>
  </si>
  <si>
    <t>6Dx13(10) cr ex</t>
  </si>
  <si>
    <t>5Dx12(10) cr ex</t>
  </si>
  <si>
    <t>6Dx6 (10) cr ex</t>
  </si>
  <si>
    <t>5Dx15(10) cr ex</t>
  </si>
  <si>
    <t>3900</t>
  </si>
  <si>
    <t>1,094yd</t>
  </si>
  <si>
    <t>1867</t>
  </si>
  <si>
    <t>3843</t>
  </si>
  <si>
    <t>4700</t>
  </si>
  <si>
    <t>1,312 yd</t>
  </si>
  <si>
    <t>460</t>
  </si>
  <si>
    <t>15/440</t>
  </si>
  <si>
    <t>2.2 mi</t>
  </si>
  <si>
    <t>1.2 mi</t>
  </si>
  <si>
    <t>25/150</t>
  </si>
  <si>
    <t>40/800</t>
  </si>
  <si>
    <t>900/3,600</t>
  </si>
  <si>
    <t>350/3,800</t>
  </si>
  <si>
    <t>75/1,500</t>
  </si>
  <si>
    <t>330/2,100</t>
  </si>
  <si>
    <t>280</t>
  </si>
  <si>
    <t>260</t>
  </si>
  <si>
    <t>250/2600</t>
  </si>
  <si>
    <t>240/2500</t>
  </si>
  <si>
    <t>230/2500</t>
  </si>
  <si>
    <t>110</t>
  </si>
  <si>
    <t>100/1,100</t>
  </si>
  <si>
    <t>125/1,400</t>
  </si>
  <si>
    <t>100/2,000</t>
  </si>
  <si>
    <t>10/330</t>
  </si>
  <si>
    <t>1,750m</t>
  </si>
  <si>
    <t>600 m</t>
  </si>
  <si>
    <t>300 m/600 m</t>
  </si>
  <si>
    <t>400/600</t>
  </si>
  <si>
    <t>400 m/600 m</t>
  </si>
  <si>
    <t>1,300 m</t>
  </si>
  <si>
    <t>2,300 m</t>
  </si>
  <si>
    <t>1,800 m</t>
  </si>
  <si>
    <t>800/3,300</t>
  </si>
  <si>
    <t>2.5km</t>
  </si>
  <si>
    <t>800 m (875 yd)</t>
  </si>
  <si>
    <t>3011</t>
  </si>
  <si>
    <t>200/2000</t>
  </si>
  <si>
    <t>2000 m</t>
  </si>
  <si>
    <t>600 yd</t>
  </si>
  <si>
    <t>660–870 yd</t>
  </si>
  <si>
    <t>4600</t>
  </si>
  <si>
    <t>1,150</t>
  </si>
  <si>
    <t>350/2600</t>
  </si>
  <si>
    <t>2034</t>
  </si>
  <si>
    <t>185/2000</t>
  </si>
  <si>
    <t>800 m</t>
  </si>
  <si>
    <t>800 m/</t>
  </si>
  <si>
    <t>800 m/1300</t>
  </si>
  <si>
    <t>2600</t>
  </si>
  <si>
    <t>656 yd/1,094 yd</t>
  </si>
  <si>
    <t>460/2,900</t>
  </si>
  <si>
    <t>420/2,700</t>
  </si>
  <si>
    <t>1,200</t>
  </si>
  <si>
    <t>875 yd</t>
  </si>
  <si>
    <t>170/1,900</t>
  </si>
  <si>
    <t>1,093 yd</t>
  </si>
  <si>
    <t>1500 m</t>
  </si>
  <si>
    <t>8,900 ft</t>
  </si>
  <si>
    <t>980 ft</t>
  </si>
  <si>
    <t>2,734 yd</t>
  </si>
  <si>
    <t>1500/5100</t>
  </si>
  <si>
    <t>50/2000</t>
  </si>
  <si>
    <t>9600</t>
  </si>
  <si>
    <t>500/3,100</t>
  </si>
  <si>
    <t>4655</t>
  </si>
  <si>
    <t>210/2,300</t>
  </si>
  <si>
    <t>22/140</t>
  </si>
  <si>
    <t>740</t>
  </si>
  <si>
    <t>600/3,200</t>
  </si>
  <si>
    <t>15/600</t>
  </si>
  <si>
    <t>20/30</t>
  </si>
  <si>
    <t>1000 yd</t>
  </si>
  <si>
    <t>1,640 yd</t>
  </si>
  <si>
    <t>1,203 yd</t>
  </si>
  <si>
    <t>1,640 yd
1,203 yd</t>
  </si>
  <si>
    <t>1800
1200</t>
  </si>
  <si>
    <t>500
80</t>
  </si>
  <si>
    <t>1200/4700</t>
  </si>
  <si>
    <t>1,900</t>
  </si>
  <si>
    <t>170/1,800</t>
  </si>
  <si>
    <t>190/2,000</t>
  </si>
  <si>
    <t>115</t>
  </si>
  <si>
    <t>1250</t>
  </si>
  <si>
    <t>120/1900</t>
  </si>
  <si>
    <t>140/1,500</t>
  </si>
  <si>
    <t>50/850</t>
  </si>
  <si>
    <t>200/2500</t>
  </si>
  <si>
    <t>250 m</t>
  </si>
  <si>
    <t>750/2,900</t>
  </si>
  <si>
    <t>1,000yd</t>
  </si>
  <si>
    <t>11/200m</t>
  </si>
  <si>
    <t>700 m</t>
  </si>
  <si>
    <t>500 m</t>
  </si>
  <si>
    <t>200 m</t>
  </si>
  <si>
    <t>1,600ft</t>
  </si>
  <si>
    <t>1480 ft</t>
  </si>
  <si>
    <t>300 m</t>
  </si>
  <si>
    <t>10/100</t>
  </si>
  <si>
    <t>20/150</t>
  </si>
  <si>
    <t>2624.6'</t>
  </si>
  <si>
    <t>550/2,300</t>
  </si>
  <si>
    <t>600/3,900</t>
  </si>
  <si>
    <t>750/3,200</t>
  </si>
  <si>
    <t>640/4,000</t>
  </si>
  <si>
    <t>90</t>
  </si>
  <si>
    <t>10/120</t>
  </si>
  <si>
    <t>650</t>
  </si>
  <si>
    <t>800/3,500</t>
  </si>
  <si>
    <t>80/650</t>
  </si>
  <si>
    <t>120/1,400</t>
  </si>
  <si>
    <t>1500m</t>
  </si>
  <si>
    <t>800m</t>
  </si>
  <si>
    <t>1000 m/3,200</t>
  </si>
  <si>
    <t>1400 m</t>
  </si>
  <si>
    <t>25/275</t>
  </si>
  <si>
    <t>874.9 yd</t>
  </si>
  <si>
    <t>144000</t>
  </si>
  <si>
    <t>8/60</t>
  </si>
  <si>
    <t>8/100</t>
  </si>
  <si>
    <t>10-20</t>
  </si>
  <si>
    <t>2,100</t>
  </si>
  <si>
    <t>3200 m</t>
  </si>
  <si>
    <t>600 м</t>
  </si>
  <si>
    <t>100/390</t>
  </si>
  <si>
    <t>1,800</t>
  </si>
  <si>
    <t>135/1,500</t>
  </si>
  <si>
    <t>200/650</t>
  </si>
  <si>
    <t>6,600</t>
  </si>
  <si>
    <t>50/120</t>
  </si>
  <si>
    <t>21,000</t>
  </si>
  <si>
    <t>20,800</t>
  </si>
  <si>
    <t>900*</t>
  </si>
  <si>
    <t>35/2,200</t>
  </si>
  <si>
    <t>2,212yd</t>
  </si>
  <si>
    <t>1,500 yd</t>
  </si>
  <si>
    <t>1934</t>
  </si>
  <si>
    <t>1,100</t>
  </si>
  <si>
    <t>3,900</t>
  </si>
  <si>
    <t>30/550</t>
  </si>
  <si>
    <t>1,970 yd</t>
  </si>
  <si>
    <t>3800</t>
  </si>
  <si>
    <t>2,100/8,800</t>
  </si>
  <si>
    <t>580/4,000</t>
  </si>
  <si>
    <t>400/800</t>
  </si>
  <si>
    <t>100/1500</t>
  </si>
  <si>
    <t>10/220</t>
  </si>
  <si>
    <t>25/100</t>
  </si>
  <si>
    <t>280/3,000</t>
  </si>
  <si>
    <t>8/200</t>
  </si>
  <si>
    <t>1000/4700</t>
  </si>
  <si>
    <t>4,700</t>
  </si>
  <si>
    <t>900/3,750</t>
  </si>
  <si>
    <t>6870 m</t>
  </si>
  <si>
    <t>1480 yd</t>
  </si>
  <si>
    <t>450/3500</t>
  </si>
  <si>
    <t>850 yd</t>
  </si>
  <si>
    <t>5,700</t>
  </si>
  <si>
    <t>620</t>
  </si>
  <si>
    <t>3,100</t>
  </si>
  <si>
    <t>124</t>
  </si>
  <si>
    <t>3100</t>
  </si>
  <si>
    <t>6,800</t>
  </si>
  <si>
    <t>770</t>
  </si>
  <si>
    <t>4,600</t>
  </si>
  <si>
    <t>42</t>
  </si>
  <si>
    <t>983yd</t>
  </si>
  <si>
    <t>10/500</t>
  </si>
  <si>
    <t>6500</t>
  </si>
  <si>
    <t>—</t>
  </si>
  <si>
    <t>20/400</t>
  </si>
  <si>
    <t>8800</t>
  </si>
  <si>
    <t>150/1800</t>
  </si>
  <si>
    <t>820 yd</t>
  </si>
  <si>
    <t>10/15</t>
  </si>
  <si>
    <t>1500 m/2000</t>
  </si>
  <si>
    <t>1000m</t>
  </si>
  <si>
    <t>1,400</t>
  </si>
  <si>
    <t>2,000/7,700</t>
  </si>
  <si>
    <t>1000+ m</t>
  </si>
  <si>
    <t>200/800 m</t>
  </si>
  <si>
    <t>6,500</t>
  </si>
  <si>
    <t>1.8km</t>
  </si>
  <si>
    <t>200/2,200</t>
  </si>
  <si>
    <t>1000 m</t>
  </si>
  <si>
    <t>24/150</t>
  </si>
  <si>
    <t>13,123 ft</t>
  </si>
  <si>
    <t>9,843 ft)</t>
  </si>
  <si>
    <t>280/3,200</t>
  </si>
  <si>
    <t>150/1400</t>
  </si>
  <si>
    <t>120/1100</t>
  </si>
  <si>
    <t>570/3,700</t>
  </si>
  <si>
    <t>700/680</t>
  </si>
  <si>
    <t>600/3800</t>
  </si>
  <si>
    <t>6200</t>
  </si>
  <si>
    <t>15/400</t>
  </si>
  <si>
    <t>80/400</t>
  </si>
  <si>
    <t>3700</t>
  </si>
  <si>
    <t>400/1,200</t>
  </si>
  <si>
    <t>5000 ft</t>
  </si>
  <si>
    <t>165</t>
  </si>
  <si>
    <t>750 m/4655</t>
  </si>
  <si>
    <t>1467</t>
  </si>
  <si>
    <t>800 m/4655</t>
  </si>
  <si>
    <t>180/1900</t>
  </si>
  <si>
    <t>90/350</t>
  </si>
  <si>
    <t>600/2,500</t>
  </si>
  <si>
    <t>2700</t>
  </si>
  <si>
    <t>800/4,600</t>
  </si>
  <si>
    <t>80/450</t>
  </si>
  <si>
    <t>1,500 m</t>
  </si>
  <si>
    <t>3710</t>
  </si>
  <si>
    <t>7,500</t>
  </si>
  <si>
    <t>160/1,700</t>
  </si>
  <si>
    <t>3200</t>
  </si>
  <si>
    <t>780/3,300</t>
  </si>
  <si>
    <t>2,600/11,000</t>
  </si>
  <si>
    <t>80/240</t>
  </si>
  <si>
    <t>2,000 yd</t>
  </si>
  <si>
    <t>1900 yd</t>
  </si>
  <si>
    <t>800 yd</t>
  </si>
  <si>
    <t>1500yd</t>
  </si>
  <si>
    <t>230</t>
  </si>
  <si>
    <t>5,906 ft</t>
  </si>
  <si>
    <t>230/1,900</t>
  </si>
  <si>
    <t>500/3,200</t>
  </si>
  <si>
    <t>2000+</t>
  </si>
  <si>
    <t>1800+</t>
  </si>
  <si>
    <t>1700+</t>
  </si>
  <si>
    <t>1500+</t>
  </si>
  <si>
    <t>260/780</t>
  </si>
  <si>
    <t>200/600</t>
  </si>
  <si>
    <t>1,000</t>
  </si>
  <si>
    <t>2,500</t>
  </si>
  <si>
    <t>1,422+ yd</t>
  </si>
  <si>
    <t>164 yd</t>
  </si>
  <si>
    <t>656 yd</t>
  </si>
  <si>
    <t>1,094 yd</t>
  </si>
  <si>
    <t>6,000</t>
  </si>
  <si>
    <t>*</t>
  </si>
  <si>
    <t>1800m</t>
  </si>
  <si>
    <t>2,600 m</t>
  </si>
  <si>
    <t>1200 m</t>
  </si>
  <si>
    <t>7,450 yd</t>
  </si>
  <si>
    <t>5,900 ft</t>
  </si>
  <si>
    <t>6,600 ft</t>
  </si>
  <si>
    <t>7450 yd</t>
  </si>
  <si>
    <t>700/3,000</t>
  </si>
  <si>
    <t>140/1,600</t>
  </si>
  <si>
    <t>90/100</t>
  </si>
  <si>
    <t>375</t>
  </si>
  <si>
    <t>4,900 ft</t>
  </si>
  <si>
    <t>2,657 yd</t>
  </si>
  <si>
    <t>700/2,900</t>
  </si>
  <si>
    <t>25/350</t>
  </si>
  <si>
    <t>150se</t>
  </si>
  <si>
    <t>40sek</t>
  </si>
  <si>
    <t>1800m/2200</t>
  </si>
  <si>
    <t>380/2,700</t>
  </si>
  <si>
    <t>550 m</t>
  </si>
  <si>
    <t>250/1,600</t>
  </si>
  <si>
    <t>420</t>
  </si>
  <si>
    <t>1,203 yd</t>
  </si>
  <si>
    <t>100 m</t>
  </si>
  <si>
    <t>4100</t>
  </si>
  <si>
    <t>340</t>
  </si>
  <si>
    <t>Awt</t>
  </si>
  <si>
    <t>_Taler Firearms</t>
  </si>
  <si>
    <t>$500/$28</t>
  </si>
  <si>
    <t>-3*</t>
  </si>
  <si>
    <t>10f</t>
  </si>
  <si>
    <t>4.4/0.9</t>
  </si>
  <si>
    <t>п-п</t>
  </si>
  <si>
    <t>1936</t>
  </si>
  <si>
    <t>11*</t>
  </si>
  <si>
    <t>9,8</t>
  </si>
  <si>
    <t>$1,000/$31</t>
  </si>
  <si>
    <t>lit</t>
  </si>
  <si>
    <t>11.7/1.8</t>
  </si>
  <si>
    <t>$4,100/$31</t>
  </si>
  <si>
    <t>llBf</t>
  </si>
  <si>
    <t>21.2/1.8</t>
  </si>
  <si>
    <t>Romania</t>
  </si>
  <si>
    <t>Germany</t>
  </si>
  <si>
    <t>Автомат</t>
  </si>
  <si>
    <t>1966</t>
  </si>
  <si>
    <t>9,5</t>
  </si>
  <si>
    <t>11.4 lb</t>
  </si>
  <si>
    <t>Пистолет</t>
  </si>
  <si>
    <t>1988</t>
  </si>
  <si>
    <t>8+1</t>
  </si>
  <si>
    <t>~3</t>
  </si>
  <si>
    <t>1,75</t>
  </si>
  <si>
    <t>1987</t>
  </si>
  <si>
    <t>20/30+1</t>
  </si>
  <si>
    <t>7,5</t>
  </si>
  <si>
    <t>1985</t>
  </si>
  <si>
    <t>30+1</t>
  </si>
  <si>
    <t>12*</t>
  </si>
  <si>
    <t>8,25</t>
  </si>
  <si>
    <t>Снайперские винтовки</t>
  </si>
  <si>
    <t>1975</t>
  </si>
  <si>
    <t>1974</t>
  </si>
  <si>
    <t>10*</t>
  </si>
  <si>
    <t>1957</t>
  </si>
  <si>
    <t>8,1</t>
  </si>
  <si>
    <t>1963</t>
  </si>
  <si>
    <t>9*</t>
  </si>
  <si>
    <t>Гранатомёт</t>
  </si>
  <si>
    <t>10m</t>
  </si>
  <si>
    <t>4,2</t>
  </si>
  <si>
    <t>7.6m</t>
  </si>
  <si>
    <t>дробовики</t>
  </si>
  <si>
    <t>USA</t>
  </si>
  <si>
    <t>2010</t>
  </si>
  <si>
    <t>35000</t>
  </si>
  <si>
    <t>6,35</t>
  </si>
  <si>
    <t>5.5 kg (12.1 lb)</t>
  </si>
  <si>
    <t>$l,500/$305</t>
  </si>
  <si>
    <t>64(5)</t>
  </si>
  <si>
    <t>11.3/1.6</t>
  </si>
  <si>
    <t>$18,000</t>
  </si>
  <si>
    <t>14f</t>
  </si>
  <si>
    <t>500(10)</t>
  </si>
  <si>
    <t>25/50!</t>
  </si>
  <si>
    <t>61.7/18.7</t>
  </si>
  <si>
    <t>США</t>
  </si>
  <si>
    <t>$10,000/$280</t>
  </si>
  <si>
    <t>12(5)</t>
  </si>
  <si>
    <t>5 (350RPM)</t>
  </si>
  <si>
    <t>9.9</t>
  </si>
  <si>
    <t>26.8lb</t>
  </si>
  <si>
    <t>33.2 lb (15 kg)</t>
  </si>
  <si>
    <t>-5/-1</t>
  </si>
  <si>
    <t>3,5</t>
  </si>
  <si>
    <t>16.1 kg</t>
  </si>
  <si>
    <t>$40/$80</t>
  </si>
  <si>
    <t>2~</t>
  </si>
  <si>
    <t>0,45</t>
  </si>
  <si>
    <t>1866</t>
  </si>
  <si>
    <t>13+1</t>
  </si>
  <si>
    <t>6,4</t>
  </si>
  <si>
    <t>3~</t>
  </si>
  <si>
    <t>0,98</t>
  </si>
  <si>
    <t>7,7</t>
  </si>
  <si>
    <t>UK</t>
  </si>
  <si>
    <t>$550</t>
  </si>
  <si>
    <t>1/5</t>
  </si>
  <si>
    <t>5+1(21)</t>
  </si>
  <si>
    <t>$650</t>
  </si>
  <si>
    <t>3+1 (2i)</t>
  </si>
  <si>
    <t>8.2/0.2</t>
  </si>
  <si>
    <t>$450</t>
  </si>
  <si>
    <t>5+l(2i)</t>
  </si>
  <si>
    <t>15+l(2i)</t>
  </si>
  <si>
    <t>lot</t>
  </si>
  <si>
    <t>4+l(2i)</t>
  </si>
  <si>
    <t>$675</t>
  </si>
  <si>
    <t>$1,000</t>
  </si>
  <si>
    <t>iot</t>
  </si>
  <si>
    <t>2(2i)</t>
  </si>
  <si>
    <t>$800</t>
  </si>
  <si>
    <t>1/7</t>
  </si>
  <si>
    <t>2x13</t>
  </si>
  <si>
    <t>8/0.6</t>
  </si>
  <si>
    <t>$750/$26</t>
  </si>
  <si>
    <t>$225</t>
  </si>
  <si>
    <t>7t</t>
  </si>
  <si>
    <t>12+l(2i)</t>
  </si>
  <si>
    <t>5/0.1</t>
  </si>
  <si>
    <t>10(2i)</t>
  </si>
  <si>
    <t>5.9/0.1</t>
  </si>
  <si>
    <t>$760/$29</t>
  </si>
  <si>
    <t>Finland</t>
  </si>
  <si>
    <t>1893</t>
  </si>
  <si>
    <t>1874</t>
  </si>
  <si>
    <t>~2</t>
  </si>
  <si>
    <t>1887</t>
  </si>
  <si>
    <t>1876</t>
  </si>
  <si>
    <t>13+1&lt;</t>
  </si>
  <si>
    <t>7,25</t>
  </si>
  <si>
    <t>1873</t>
  </si>
  <si>
    <t>17+1&lt;</t>
  </si>
  <si>
    <t>7,1</t>
  </si>
  <si>
    <t>1880</t>
  </si>
  <si>
    <t>6,6</t>
  </si>
  <si>
    <t>1882</t>
  </si>
  <si>
    <t>6,2</t>
  </si>
  <si>
    <t>винтовки</t>
  </si>
  <si>
    <t>6,5</t>
  </si>
  <si>
    <t>4.5/0.6</t>
  </si>
  <si>
    <t>-A</t>
  </si>
  <si>
    <t>1,4</t>
  </si>
  <si>
    <t>[1,2]</t>
  </si>
  <si>
    <t>$450/$26</t>
  </si>
  <si>
    <t>Револьвер</t>
  </si>
  <si>
    <t>1970</t>
  </si>
  <si>
    <t>$40/-</t>
  </si>
  <si>
    <t>0.3</t>
  </si>
  <si>
    <t>$850</t>
  </si>
  <si>
    <t>8.3/0.37</t>
  </si>
  <si>
    <t>335</t>
  </si>
  <si>
    <t>$700</t>
  </si>
  <si>
    <t>$300/$26</t>
  </si>
  <si>
    <t>$515/$26</t>
  </si>
  <si>
    <t>$l,100/$27</t>
  </si>
  <si>
    <t>$2,500</t>
  </si>
  <si>
    <t>27M</t>
  </si>
  <si>
    <t>l(2i)</t>
  </si>
  <si>
    <t>46.3/3.2</t>
  </si>
  <si>
    <t>11/1 OB</t>
  </si>
  <si>
    <t>3-</t>
  </si>
  <si>
    <t>18.3/0.88</t>
  </si>
  <si>
    <t>18,3</t>
  </si>
  <si>
    <t>1931</t>
  </si>
  <si>
    <t>2,25</t>
  </si>
  <si>
    <t>14+1</t>
  </si>
  <si>
    <t>$200/$26</t>
  </si>
  <si>
    <t>1.7/0.2</t>
  </si>
  <si>
    <t>3.1/0.2</t>
  </si>
  <si>
    <t>$530/$26</t>
  </si>
  <si>
    <t>Китай</t>
  </si>
  <si>
    <t>4/6</t>
  </si>
  <si>
    <t>500 rpm</t>
  </si>
  <si>
    <t>44 lb</t>
  </si>
  <si>
    <t>7 kg (15.4 lb)</t>
  </si>
  <si>
    <t>10,20</t>
  </si>
  <si>
    <t>800–900 rpm</t>
  </si>
  <si>
    <t>5.73 lb</t>
  </si>
  <si>
    <t>700 rpm</t>
  </si>
  <si>
    <t>6.17 lb</t>
  </si>
  <si>
    <t>$12,000/$62</t>
  </si>
  <si>
    <t>18Bf</t>
  </si>
  <si>
    <t>124/14.7</t>
  </si>
  <si>
    <t>36</t>
  </si>
  <si>
    <t>7,4</t>
  </si>
  <si>
    <t>1952</t>
  </si>
  <si>
    <t>1958</t>
  </si>
  <si>
    <t>25/32/40</t>
  </si>
  <si>
    <t>26 kg</t>
  </si>
  <si>
    <t>29 kg</t>
  </si>
  <si>
    <t>25 kg</t>
  </si>
  <si>
    <t>$5,000/$33</t>
  </si>
  <si>
    <t>24.4/2.4</t>
  </si>
  <si>
    <t>$5,500</t>
  </si>
  <si>
    <t>18M</t>
  </si>
  <si>
    <t>40/16</t>
  </si>
  <si>
    <t>Italy</t>
  </si>
  <si>
    <t>1.9/0.5</t>
  </si>
  <si>
    <t>12+1</t>
  </si>
  <si>
    <t>1/2</t>
  </si>
  <si>
    <t>12,4</t>
  </si>
  <si>
    <t>5.6 kg (12.3 lb)</t>
  </si>
  <si>
    <t>1978</t>
  </si>
  <si>
    <t>15/30+1</t>
  </si>
  <si>
    <t>10,5</t>
  </si>
  <si>
    <t>1976</t>
  </si>
  <si>
    <t>9.5/1.75</t>
  </si>
  <si>
    <t>10/9B</t>
  </si>
  <si>
    <t>10.5/0.6</t>
  </si>
  <si>
    <t>12.9 kg </t>
  </si>
  <si>
    <t>$150/$300</t>
  </si>
  <si>
    <t>9.5</t>
  </si>
  <si>
    <t>32+1</t>
  </si>
  <si>
    <t>5,5</t>
  </si>
  <si>
    <t>680–750 rpm</t>
  </si>
  <si>
    <t>12/28</t>
  </si>
  <si>
    <t>10,4</t>
  </si>
  <si>
    <t>1942</t>
  </si>
  <si>
    <t>8,5</t>
  </si>
  <si>
    <t>пулемёт</t>
  </si>
  <si>
    <t>1982</t>
  </si>
  <si>
    <t>100D</t>
  </si>
  <si>
    <t>8*</t>
  </si>
  <si>
    <t>13,7</t>
  </si>
  <si>
    <t xml:space="preserve">STANAG </t>
  </si>
  <si>
    <t>10 lb</t>
  </si>
  <si>
    <t>4.5–5.0 kg (9.9–11 lb)</t>
  </si>
  <si>
    <t>20,30</t>
  </si>
  <si>
    <t>10 pn</t>
  </si>
  <si>
    <t>15+1</t>
  </si>
  <si>
    <t>2.4/0.6</t>
  </si>
  <si>
    <t>11+1</t>
  </si>
  <si>
    <t>1944</t>
  </si>
  <si>
    <t>20,40</t>
  </si>
  <si>
    <t>Japan</t>
  </si>
  <si>
    <t>8.7 lb</t>
  </si>
  <si>
    <t>4000+</t>
  </si>
  <si>
    <t>11/10B</t>
  </si>
  <si>
    <t>20/1.5</t>
  </si>
  <si>
    <t>1990</t>
  </si>
  <si>
    <t>1932</t>
  </si>
  <si>
    <t>10/20+1</t>
  </si>
  <si>
    <t>2,75</t>
  </si>
  <si>
    <t>1980</t>
  </si>
  <si>
    <t>4,5</t>
  </si>
  <si>
    <t>1969</t>
  </si>
  <si>
    <t>1968</t>
  </si>
  <si>
    <t>2,4</t>
  </si>
  <si>
    <t>Огнемёт</t>
  </si>
  <si>
    <t>48</t>
  </si>
  <si>
    <t>20*</t>
  </si>
  <si>
    <t>1964</t>
  </si>
  <si>
    <t>675</t>
  </si>
  <si>
    <t>1956</t>
  </si>
  <si>
    <t>1954</t>
  </si>
  <si>
    <t>1933</t>
  </si>
  <si>
    <t>$800/-</t>
  </si>
  <si>
    <t>1/3</t>
  </si>
  <si>
    <t>$20/$900</t>
  </si>
  <si>
    <t>0.1</t>
  </si>
  <si>
    <t>HT113</t>
  </si>
  <si>
    <t>I</t>
  </si>
  <si>
    <t>гранатомёт</t>
  </si>
  <si>
    <t>1962</t>
  </si>
  <si>
    <t>$40,000</t>
  </si>
  <si>
    <t>1/7 1</t>
  </si>
  <si>
    <t>$120/$2,400</t>
  </si>
  <si>
    <t>2,2</t>
  </si>
  <si>
    <t>8-10 rpm</t>
  </si>
  <si>
    <t>USSR</t>
  </si>
  <si>
    <t>400 rpm</t>
  </si>
  <si>
    <t>HT115</t>
  </si>
  <si>
    <t>100/50</t>
  </si>
  <si>
    <t>15/(8.5/5)</t>
  </si>
  <si>
    <t>1922</t>
  </si>
  <si>
    <t>50/100</t>
  </si>
  <si>
    <t>16/21</t>
  </si>
  <si>
    <t>12/1.5</t>
  </si>
  <si>
    <t>HT111</t>
  </si>
  <si>
    <t>580</t>
  </si>
  <si>
    <t>28</t>
  </si>
  <si>
    <t>$2,300/$33</t>
  </si>
  <si>
    <t>6/16</t>
  </si>
  <si>
    <t>6.2/0.8</t>
  </si>
  <si>
    <t>2.5/0.6</t>
  </si>
  <si>
    <t>1.1/0.3</t>
  </si>
  <si>
    <t>1.3/0.5</t>
  </si>
  <si>
    <t>1.2/0.4</t>
  </si>
  <si>
    <t>1,9</t>
  </si>
  <si>
    <t>HT110</t>
  </si>
  <si>
    <t>425</t>
  </si>
  <si>
    <t>3.5/0.28</t>
  </si>
  <si>
    <t>0.33</t>
  </si>
  <si>
    <t>3.7</t>
  </si>
  <si>
    <t>3.7/0.33</t>
  </si>
  <si>
    <t>$600/-</t>
  </si>
  <si>
    <t>1/90</t>
  </si>
  <si>
    <t>1983</t>
  </si>
  <si>
    <t>520</t>
  </si>
  <si>
    <t>2,1</t>
  </si>
  <si>
    <t>[1,3]</t>
  </si>
  <si>
    <t>$2,700</t>
  </si>
  <si>
    <t>2x12</t>
  </si>
  <si>
    <t>13/0.55</t>
  </si>
  <si>
    <t>10, 20</t>
  </si>
  <si>
    <t>4.5kg</t>
  </si>
  <si>
    <t>Australia</t>
  </si>
  <si>
    <t>7.5 lb (3.40 kg)</t>
  </si>
  <si>
    <t>Польша</t>
  </si>
  <si>
    <t>10,20,30</t>
  </si>
  <si>
    <t>5.02 kg (11.1 lb)</t>
  </si>
  <si>
    <t>3.6 kg</t>
  </si>
  <si>
    <t>$600/$28</t>
  </si>
  <si>
    <t>9.6/1</t>
  </si>
  <si>
    <t>[1,4, 5]</t>
  </si>
  <si>
    <t>$5,200/$28</t>
  </si>
  <si>
    <t>11+1(3)</t>
  </si>
  <si>
    <t>3.7/0.9</t>
  </si>
  <si>
    <t>3,8</t>
  </si>
  <si>
    <t>4.68 kg (10.3 lb)</t>
  </si>
  <si>
    <t>17.2 lb</t>
  </si>
  <si>
    <t>36,71</t>
  </si>
  <si>
    <t>20,50,71</t>
  </si>
  <si>
    <t>15*</t>
  </si>
  <si>
    <t>10,7</t>
  </si>
  <si>
    <t>70+1</t>
  </si>
  <si>
    <t>10/5</t>
  </si>
  <si>
    <t>13.4</t>
  </si>
  <si>
    <t>HT112</t>
  </si>
  <si>
    <t>$4,000/$34</t>
  </si>
  <si>
    <t>9.1/1</t>
  </si>
  <si>
    <t>$5,000</t>
  </si>
  <si>
    <t>10Bt</t>
  </si>
  <si>
    <t>17.2/5.6</t>
  </si>
  <si>
    <t>17.1/5.9</t>
  </si>
  <si>
    <t>14.1/3.3</t>
  </si>
  <si>
    <t>$500/-</t>
  </si>
  <si>
    <t>10/1.8</t>
  </si>
  <si>
    <t>[1,4]</t>
  </si>
  <si>
    <t>$20,000/$57</t>
  </si>
  <si>
    <t>17Bt</t>
  </si>
  <si>
    <t>99/10.8</t>
  </si>
  <si>
    <t>$4,500/$32</t>
  </si>
  <si>
    <t>lOBf</t>
  </si>
  <si>
    <t>19.2/2.3</t>
  </si>
  <si>
    <t>$4,000</t>
  </si>
  <si>
    <t>19M</t>
  </si>
  <si>
    <t>49.3/18.2</t>
  </si>
  <si>
    <t>0.5</t>
  </si>
  <si>
    <t>3.4</t>
  </si>
  <si>
    <t>1993</t>
  </si>
  <si>
    <t>15/20/25</t>
  </si>
  <si>
    <t>3,6</t>
  </si>
  <si>
    <t>11lbs</t>
  </si>
  <si>
    <t>5,10</t>
  </si>
  <si>
    <t>4 kg (8.82 lb)</t>
  </si>
  <si>
    <t>3.8 kg (8.4 lb)</t>
  </si>
  <si>
    <t>2500
1600</t>
  </si>
  <si>
    <t>5+1
10+1</t>
  </si>
  <si>
    <t>9,7
10,5</t>
  </si>
  <si>
    <t>HT116</t>
  </si>
  <si>
    <t>850</t>
  </si>
  <si>
    <t>3.4/0.5</t>
  </si>
  <si>
    <t>$2,500/$29</t>
  </si>
  <si>
    <t>7,8</t>
  </si>
  <si>
    <t>7.8/1.35</t>
  </si>
  <si>
    <t>28.5 lbs</t>
  </si>
  <si>
    <t>18+1</t>
  </si>
  <si>
    <t>2,6</t>
  </si>
  <si>
    <t>42C</t>
  </si>
  <si>
    <t>12,5</t>
  </si>
  <si>
    <t>42+1</t>
  </si>
  <si>
    <t>13.5/1.5</t>
  </si>
  <si>
    <t>30/42+1</t>
  </si>
  <si>
    <t>9/1.1</t>
  </si>
  <si>
    <t>$540</t>
  </si>
  <si>
    <t>5/8+1</t>
  </si>
  <si>
    <t>46,5</t>
  </si>
  <si>
    <t>1912</t>
  </si>
  <si>
    <t>1938</t>
  </si>
  <si>
    <t>1909</t>
  </si>
  <si>
    <t>6t</t>
  </si>
  <si>
    <t>2.75/0.0077</t>
  </si>
  <si>
    <t>1861</t>
  </si>
  <si>
    <t>1946</t>
  </si>
  <si>
    <t>1935</t>
  </si>
  <si>
    <t>30,40</t>
  </si>
  <si>
    <t>5*/11*</t>
  </si>
  <si>
    <t>8,8</t>
  </si>
  <si>
    <t>3.4/0.8</t>
  </si>
  <si>
    <t>16+1</t>
  </si>
  <si>
    <t>2.6/0.6</t>
  </si>
  <si>
    <t>-2 --21</t>
  </si>
  <si>
    <t>1960</t>
  </si>
  <si>
    <t>1/10</t>
  </si>
  <si>
    <t>$12,000</t>
  </si>
  <si>
    <t>1/10 1</t>
  </si>
  <si>
    <t>20??</t>
  </si>
  <si>
    <t>$3,500/$31</t>
  </si>
  <si>
    <t>11.1/1.6</t>
  </si>
  <si>
    <t>8.75 lb</t>
  </si>
  <si>
    <t>9.5 lb</t>
  </si>
  <si>
    <t>4.88 kg</t>
  </si>
  <si>
    <t>7.5 lb (3.4 kg)</t>
  </si>
  <si>
    <t>1853</t>
  </si>
  <si>
    <t>1/L</t>
  </si>
  <si>
    <t>1871</t>
  </si>
  <si>
    <t>$2,400/$27</t>
  </si>
  <si>
    <t>1989</t>
  </si>
  <si>
    <t>$1350</t>
  </si>
  <si>
    <t>3.0</t>
  </si>
  <si>
    <t>$900</t>
  </si>
  <si>
    <t>HT114</t>
  </si>
  <si>
    <t>9/0.29</t>
  </si>
  <si>
    <t>S099</t>
  </si>
  <si>
    <t>2-</t>
  </si>
  <si>
    <t>29</t>
  </si>
  <si>
    <t>135</t>
  </si>
  <si>
    <t>1863</t>
  </si>
  <si>
    <t>14*</t>
  </si>
  <si>
    <t>1992</t>
  </si>
  <si>
    <t>6,8</t>
  </si>
  <si>
    <t>1984</t>
  </si>
  <si>
    <t>5,7</t>
  </si>
  <si>
    <t>29,5</t>
  </si>
  <si>
    <t>4,3
5,1</t>
  </si>
  <si>
    <t>7,5 кг</t>
  </si>
  <si>
    <t>50+1</t>
  </si>
  <si>
    <t>8.5/2</t>
  </si>
  <si>
    <t>13,6</t>
  </si>
  <si>
    <t>8.7</t>
  </si>
  <si>
    <t>13Q</t>
  </si>
  <si>
    <t>8.5/1.05</t>
  </si>
  <si>
    <t>9.85/1.05</t>
  </si>
  <si>
    <t>1986</t>
  </si>
  <si>
    <t>13*</t>
  </si>
  <si>
    <t>7.9/1.3</t>
  </si>
  <si>
    <t>1977</t>
  </si>
  <si>
    <t>20+1</t>
  </si>
  <si>
    <t>197</t>
  </si>
  <si>
    <t>9,1</t>
  </si>
  <si>
    <t>11,6</t>
  </si>
  <si>
    <t>1.3/0.2</t>
  </si>
  <si>
    <t>2.0/0.4</t>
  </si>
  <si>
    <t>570</t>
  </si>
  <si>
    <t>2.45/0.55</t>
  </si>
  <si>
    <t>HT109</t>
  </si>
  <si>
    <t>2.25/0.55</t>
  </si>
  <si>
    <t>0.55</t>
  </si>
  <si>
    <t>2.45</t>
  </si>
  <si>
    <t>2,45</t>
  </si>
  <si>
    <t>2.0/0.5</t>
  </si>
  <si>
    <t>$830</t>
  </si>
  <si>
    <t>0.6</t>
  </si>
  <si>
    <t>2.25</t>
  </si>
  <si>
    <t>2.1/0.6</t>
  </si>
  <si>
    <t>1949</t>
  </si>
  <si>
    <t>8,3</t>
  </si>
  <si>
    <t>$2,500/$31</t>
  </si>
  <si>
    <t>9f</t>
  </si>
  <si>
    <t>1,25</t>
  </si>
  <si>
    <t>$6,000/$32</t>
  </si>
  <si>
    <t>10Bf</t>
  </si>
  <si>
    <t>19.5/2.3</t>
  </si>
  <si>
    <t>$l,200/$27</t>
  </si>
  <si>
    <t>10/0.6</t>
  </si>
  <si>
    <t>7,05</t>
  </si>
  <si>
    <t>Any</t>
  </si>
  <si>
    <t>1836</t>
  </si>
  <si>
    <t>15M</t>
  </si>
  <si>
    <t>21.6/9.1</t>
  </si>
  <si>
    <t>1851</t>
  </si>
  <si>
    <t>1943</t>
  </si>
  <si>
    <t>1450</t>
  </si>
  <si>
    <t>15/4</t>
  </si>
  <si>
    <t>$1,500/$31</t>
  </si>
  <si>
    <t>10.8/1.7</t>
  </si>
  <si>
    <t>2+l(2i)</t>
  </si>
  <si>
    <t>4.7/0.22</t>
  </si>
  <si>
    <t>1/6</t>
  </si>
  <si>
    <t>19,6</t>
  </si>
  <si>
    <t>S0103</t>
  </si>
  <si>
    <t>1.6/0.36</t>
  </si>
  <si>
    <t>1911</t>
  </si>
  <si>
    <t>$70/$1,000</t>
  </si>
  <si>
    <t>1.75</t>
  </si>
  <si>
    <t>10.5</t>
  </si>
  <si>
    <t>$1,500</t>
  </si>
  <si>
    <t>8xls</t>
  </si>
  <si>
    <t>Jet</t>
  </si>
  <si>
    <t>65</t>
  </si>
  <si>
    <t>$1,150</t>
  </si>
  <si>
    <t>9/0.72</t>
  </si>
  <si>
    <t>1907</t>
  </si>
  <si>
    <t>8.3/0.27</t>
  </si>
  <si>
    <t>$615</t>
  </si>
  <si>
    <t>$200/$25</t>
  </si>
  <si>
    <t>6.1/0.1</t>
  </si>
  <si>
    <t>11¼ lb</t>
  </si>
  <si>
    <t>15.75 lb</t>
  </si>
  <si>
    <t>8½ lb</t>
  </si>
  <si>
    <t>5
6</t>
  </si>
  <si>
    <t>14.5 lb</t>
  </si>
  <si>
    <t>13.4 lb</t>
  </si>
  <si>
    <t>1950</t>
  </si>
  <si>
    <t>25
1</t>
  </si>
  <si>
    <t>10/4/3
1</t>
  </si>
  <si>
    <t>9
-</t>
  </si>
  <si>
    <t>8.55/1</t>
  </si>
  <si>
    <t>14/11В</t>
  </si>
  <si>
    <t>\</t>
  </si>
  <si>
    <t>9.1/0.75</t>
  </si>
  <si>
    <t>5,7,10</t>
  </si>
  <si>
    <t>+1</t>
  </si>
  <si>
    <t>12/10B</t>
  </si>
  <si>
    <t>12/0.85</t>
  </si>
  <si>
    <t>10.1/1.75</t>
  </si>
  <si>
    <t>1991</t>
  </si>
  <si>
    <t>$1,000/-</t>
  </si>
  <si>
    <t>1/20</t>
  </si>
  <si>
    <t>1,700</t>
  </si>
  <si>
    <t>41</t>
  </si>
  <si>
    <t>0.05</t>
  </si>
  <si>
    <t>2.2/0.6</t>
  </si>
  <si>
    <t>380</t>
  </si>
  <si>
    <t>1875</t>
  </si>
  <si>
    <t>400+</t>
  </si>
  <si>
    <t>1857</t>
  </si>
  <si>
    <t>$380/$30</t>
  </si>
  <si>
    <t>36(3)</t>
  </si>
  <si>
    <t>8.7/1.5</t>
  </si>
  <si>
    <t>S098</t>
  </si>
  <si>
    <t>2.6/0.36</t>
  </si>
  <si>
    <t>445</t>
  </si>
  <si>
    <t>8/10+1</t>
  </si>
  <si>
    <t>2.2/0.4</t>
  </si>
  <si>
    <t>660</t>
  </si>
  <si>
    <t>635</t>
  </si>
  <si>
    <t>2.8/0.21</t>
  </si>
  <si>
    <t>1981</t>
  </si>
  <si>
    <t>12;14</t>
  </si>
  <si>
    <t>790</t>
  </si>
  <si>
    <t>3.0/0.6</t>
  </si>
  <si>
    <t>2.6/0.5</t>
  </si>
  <si>
    <t>3.2/0.6</t>
  </si>
  <si>
    <t>2.3/0.5</t>
  </si>
  <si>
    <t>735</t>
  </si>
  <si>
    <t>$l,000/$27</t>
  </si>
  <si>
    <t>2.7/0.6</t>
  </si>
  <si>
    <t>5(2i)</t>
  </si>
  <si>
    <t>1.6/0.17</t>
  </si>
  <si>
    <t>$470/$26</t>
  </si>
  <si>
    <t>2.4</t>
  </si>
  <si>
    <t>3,25</t>
  </si>
  <si>
    <t>60/350</t>
  </si>
  <si>
    <t>2.9/0.6</t>
  </si>
  <si>
    <t>1854</t>
  </si>
  <si>
    <t>S0100</t>
  </si>
  <si>
    <t>1.5/0.17</t>
  </si>
  <si>
    <t>3*</t>
  </si>
  <si>
    <t>11,7</t>
  </si>
  <si>
    <t>$600</t>
  </si>
  <si>
    <t>1.3/0.17</t>
  </si>
  <si>
    <t>$440</t>
  </si>
  <si>
    <t>1.3/0.1</t>
  </si>
  <si>
    <t>7(2i)</t>
  </si>
  <si>
    <t>1/0.05</t>
  </si>
  <si>
    <t>2.5</t>
  </si>
  <si>
    <t>HT108</t>
  </si>
  <si>
    <t>3.25/0.3</t>
  </si>
  <si>
    <t>430</t>
  </si>
  <si>
    <t>410</t>
  </si>
  <si>
    <t>5.2/1.3</t>
  </si>
  <si>
    <t>$490/$27</t>
  </si>
  <si>
    <t>2.6</t>
  </si>
  <si>
    <t>8,2</t>
  </si>
  <si>
    <t>7,6</t>
  </si>
  <si>
    <t>42.33 lb</t>
  </si>
  <si>
    <t>2003</t>
  </si>
  <si>
    <t>840</t>
  </si>
  <si>
    <t>$l,450/$34</t>
  </si>
  <si>
    <t>7.3/1</t>
  </si>
  <si>
    <t>2001</t>
  </si>
  <si>
    <t>11 kg</t>
  </si>
  <si>
    <t>4.85 kg (10.7 lb)</t>
  </si>
  <si>
    <t>1967</t>
  </si>
  <si>
    <t>11 lb</t>
  </si>
  <si>
    <t>1999</t>
  </si>
  <si>
    <t>/1.3</t>
  </si>
  <si>
    <t>4.7 kg (10 lb)
11</t>
  </si>
  <si>
    <t>SOI 03</t>
  </si>
  <si>
    <t>1290</t>
  </si>
  <si>
    <t>40/75</t>
  </si>
  <si>
    <t>10**</t>
  </si>
  <si>
    <t>14/17.2</t>
  </si>
  <si>
    <t>1961</t>
  </si>
  <si>
    <t>$400/$800</t>
  </si>
  <si>
    <t>5.7 lb</t>
  </si>
  <si>
    <t>1965</t>
  </si>
  <si>
    <t>20m</t>
  </si>
  <si>
    <t>2008</t>
  </si>
  <si>
    <t>3 kg</t>
  </si>
  <si>
    <t>10.3 kg</t>
  </si>
  <si>
    <t>27 lb</t>
  </si>
  <si>
    <t>2007</t>
  </si>
  <si>
    <t>12 kg (projectile)</t>
  </si>
  <si>
    <t>8.3 kg</t>
  </si>
  <si>
    <t>6.4 lb</t>
  </si>
  <si>
    <t>$200/$400</t>
  </si>
  <si>
    <t>6.6lbs</t>
  </si>
  <si>
    <t>2.8 kg</t>
  </si>
  <si>
    <t>1
3 - 4 rpm</t>
  </si>
  <si>
    <t>4,06</t>
  </si>
  <si>
    <t>6.24 lb</t>
  </si>
  <si>
    <t>1972</t>
  </si>
  <si>
    <t>1,2 kg</t>
  </si>
  <si>
    <t>3.1 lb</t>
  </si>
  <si>
    <t>20.7lbs</t>
  </si>
  <si>
    <t>125(5)</t>
  </si>
  <si>
    <t>13.9/6.3</t>
  </si>
  <si>
    <t>16.3/5.3</t>
  </si>
  <si>
    <t>25 lbs</t>
  </si>
  <si>
    <t>8,5kg</t>
  </si>
  <si>
    <t>$50,000</t>
  </si>
  <si>
    <t>24M</t>
  </si>
  <si>
    <t>150/10</t>
  </si>
  <si>
    <t>$17,000</t>
  </si>
  <si>
    <t>14t</t>
  </si>
  <si>
    <t>11.2/0.24</t>
  </si>
  <si>
    <t>$40,500/$91</t>
  </si>
  <si>
    <t>141/20</t>
  </si>
  <si>
    <t>1994</t>
  </si>
  <si>
    <t>16-18 rpm</t>
  </si>
  <si>
    <t>6.2 kg (13.67 lb)</t>
  </si>
  <si>
    <t>1953</t>
  </si>
  <si>
    <t>8,9</t>
  </si>
  <si>
    <t>1/45</t>
  </si>
  <si>
    <t>1860</t>
  </si>
  <si>
    <t>0,1</t>
  </si>
  <si>
    <t>2,9</t>
  </si>
  <si>
    <t>0.55/0.05</t>
  </si>
  <si>
    <t>8.5</t>
  </si>
  <si>
    <t>235</t>
  </si>
  <si>
    <t>7+l(2i)</t>
  </si>
  <si>
    <t>9.3/0.8</t>
  </si>
  <si>
    <t>7*</t>
  </si>
  <si>
    <t>1,12</t>
  </si>
  <si>
    <t>$5000</t>
  </si>
  <si>
    <t>$400/$26</t>
  </si>
  <si>
    <t>$210</t>
  </si>
  <si>
    <t>5.4/0.12</t>
  </si>
  <si>
    <t>$1,200</t>
  </si>
  <si>
    <t>$575</t>
  </si>
  <si>
    <t>2x7</t>
  </si>
  <si>
    <t>5.6/0.4</t>
  </si>
  <si>
    <t>6+l(2i)</t>
  </si>
  <si>
    <t>8.4/0.66</t>
  </si>
  <si>
    <t>1921</t>
  </si>
  <si>
    <t>200+</t>
  </si>
  <si>
    <t>1900+</t>
  </si>
  <si>
    <t>9/0.11</t>
  </si>
  <si>
    <t>1856</t>
  </si>
  <si>
    <t>0,5</t>
  </si>
  <si>
    <t>1941</t>
  </si>
  <si>
    <t>12,20</t>
  </si>
  <si>
    <t>1883</t>
  </si>
  <si>
    <t>1879</t>
  </si>
  <si>
    <t>2,3</t>
  </si>
  <si>
    <t>8(3i)</t>
  </si>
  <si>
    <t>9000</t>
  </si>
  <si>
    <t>33,5</t>
  </si>
  <si>
    <t>китай</t>
  </si>
  <si>
    <t>26 lb</t>
  </si>
  <si>
    <t>4.1 kg (9.0 lb)</t>
  </si>
  <si>
    <t>Poland</t>
  </si>
  <si>
    <t>4.31 kg (9.5 lb)</t>
  </si>
  <si>
    <t>0.2/0.1</t>
  </si>
  <si>
    <t>9m</t>
  </si>
  <si>
    <t>0,4</t>
  </si>
  <si>
    <t>11.7</t>
  </si>
  <si>
    <t>$l,500/$28</t>
  </si>
  <si>
    <t>9.3/1</t>
  </si>
  <si>
    <t>2-4</t>
  </si>
  <si>
    <t>25/40</t>
  </si>
  <si>
    <t>52.5/22.7</t>
  </si>
  <si>
    <t>32,5</t>
  </si>
  <si>
    <t>30.42 lb</t>
  </si>
  <si>
    <t>6.5 kg (14.33 lb)</t>
  </si>
  <si>
    <t>7.3 kg (16 lb)</t>
  </si>
  <si>
    <t>$100/$25</t>
  </si>
  <si>
    <t>0.5/0.05</t>
  </si>
  <si>
    <t>14,5</t>
  </si>
  <si>
    <t>15.9 lbs</t>
  </si>
  <si>
    <t>$200,000/-</t>
  </si>
  <si>
    <t>1/900</t>
  </si>
  <si>
    <t>284000</t>
  </si>
  <si>
    <t>2.9/0.7</t>
  </si>
  <si>
    <t>2.9/1.0</t>
  </si>
  <si>
    <t>2.2/0.8</t>
  </si>
  <si>
    <t>24 lb</t>
  </si>
  <si>
    <t>$150/-</t>
  </si>
  <si>
    <t>6,25 кг</t>
  </si>
  <si>
    <t>7,8 кг
10,3 кг</t>
  </si>
  <si>
    <t>13,2 кг</t>
  </si>
  <si>
    <t>14,3 кг</t>
  </si>
  <si>
    <t>12,8кг</t>
  </si>
  <si>
    <t>12,6 кг</t>
  </si>
  <si>
    <t>8, кг</t>
  </si>
  <si>
    <t>4*</t>
  </si>
  <si>
    <t>10,3</t>
  </si>
  <si>
    <t>930</t>
  </si>
  <si>
    <t>10.2/1.55</t>
  </si>
  <si>
    <t>9.9/1.25</t>
  </si>
  <si>
    <t>990</t>
  </si>
  <si>
    <t>9.5 кг</t>
  </si>
  <si>
    <t>1,400/$412</t>
  </si>
  <si>
    <t>3 $2:</t>
  </si>
  <si>
    <t>60(5)</t>
  </si>
  <si>
    <t>147/62</t>
  </si>
  <si>
    <t>4.6m</t>
  </si>
  <si>
    <t>3+l(3i)</t>
  </si>
  <si>
    <t>10.2/2</t>
  </si>
  <si>
    <t>30.5 kg (67 lb)</t>
  </si>
  <si>
    <t>31.5 kg (69 lb)</t>
  </si>
  <si>
    <t>33.8 kg (75 lb)</t>
  </si>
  <si>
    <t>53/108</t>
  </si>
  <si>
    <t>5m</t>
  </si>
  <si>
    <t>1,6</t>
  </si>
  <si>
    <t>6m</t>
  </si>
  <si>
    <t>$500/$26</t>
  </si>
  <si>
    <t>HT117</t>
  </si>
  <si>
    <t>Spcl</t>
  </si>
  <si>
    <t>$200/-</t>
  </si>
  <si>
    <t>Spcl.</t>
  </si>
  <si>
    <t>320</t>
  </si>
  <si>
    <t>France</t>
  </si>
  <si>
    <t>13/12B</t>
  </si>
  <si>
    <t>50, 200</t>
  </si>
  <si>
    <t>12(900rpm)</t>
  </si>
  <si>
    <t>26lb</t>
  </si>
  <si>
    <t>370</t>
  </si>
  <si>
    <t>2.1/1.1</t>
  </si>
  <si>
    <t>$3,000/-</t>
  </si>
  <si>
    <t>2,600</t>
  </si>
  <si>
    <t>1904</t>
  </si>
  <si>
    <t>$150/$26</t>
  </si>
  <si>
    <t>30(12)</t>
  </si>
  <si>
    <t>23.9/1.5</t>
  </si>
  <si>
    <t>1878</t>
  </si>
  <si>
    <t>1895</t>
  </si>
  <si>
    <t>$20,000</t>
  </si>
  <si>
    <t>42M</t>
  </si>
  <si>
    <t>1(31)</t>
  </si>
  <si>
    <t>677/9.3</t>
  </si>
  <si>
    <t>STANAG</t>
  </si>
  <si>
    <t>10 lbs</t>
  </si>
  <si>
    <t xml:space="preserve">12 lbs </t>
  </si>
  <si>
    <t>2(5)</t>
  </si>
  <si>
    <t>1.2/0.1</t>
  </si>
  <si>
    <t>2004</t>
  </si>
  <si>
    <t>$370</t>
  </si>
  <si>
    <t>$415</t>
  </si>
  <si>
    <t>12t</t>
  </si>
  <si>
    <t>6.3/0.55</t>
  </si>
  <si>
    <t>4(3i)</t>
  </si>
  <si>
    <t>0.7/0.03</t>
  </si>
  <si>
    <t>13-17  lbs</t>
  </si>
  <si>
    <t>54</t>
  </si>
  <si>
    <t>$5,000/$10,000</t>
  </si>
  <si>
    <t>HT121</t>
  </si>
  <si>
    <t>13.5</t>
  </si>
  <si>
    <t>$60,000/-</t>
  </si>
  <si>
    <t>1/60</t>
  </si>
  <si>
    <t>31,800</t>
  </si>
  <si>
    <t>$40,000/-</t>
  </si>
  <si>
    <t>1/30</t>
  </si>
  <si>
    <t>12,600</t>
  </si>
  <si>
    <t>$15,000</t>
  </si>
  <si>
    <t>1(21)</t>
  </si>
  <si>
    <t>140/3.2</t>
  </si>
  <si>
    <t>$10,000</t>
  </si>
  <si>
    <t>16M</t>
  </si>
  <si>
    <t>26/12.8</t>
  </si>
  <si>
    <t>$14,000</t>
  </si>
  <si>
    <t>21M</t>
  </si>
  <si>
    <t>39/39.7</t>
  </si>
  <si>
    <t>72.5 pounds</t>
  </si>
  <si>
    <t>9.8 lb</t>
  </si>
  <si>
    <t>$525</t>
  </si>
  <si>
    <t>8.3/0.33</t>
  </si>
  <si>
    <t>20/32</t>
  </si>
  <si>
    <t>6.8</t>
  </si>
  <si>
    <t>_7*</t>
  </si>
  <si>
    <t>26.5/2.3</t>
  </si>
  <si>
    <t>$300/-</t>
  </si>
  <si>
    <t>27T</t>
  </si>
  <si>
    <t>51/95</t>
  </si>
  <si>
    <t>$4,500</t>
  </si>
  <si>
    <t>22.1/4.5</t>
  </si>
  <si>
    <t>26/68</t>
  </si>
  <si>
    <t>-2/-1</t>
  </si>
  <si>
    <t>12/-</t>
  </si>
  <si>
    <t>29/69</t>
  </si>
  <si>
    <t>$4,200</t>
  </si>
  <si>
    <t>2x8</t>
  </si>
  <si>
    <t>7.5/0.18</t>
  </si>
  <si>
    <t>$125/$25</t>
  </si>
  <si>
    <t>0.5/0.1</t>
  </si>
  <si>
    <t>20C</t>
  </si>
  <si>
    <t>26.0 lb (11.8 kg)</t>
  </si>
  <si>
    <t>27.0 lb</t>
  </si>
  <si>
    <t>32T</t>
  </si>
  <si>
    <t>66/244/(6)</t>
  </si>
  <si>
    <t>HT118</t>
  </si>
  <si>
    <t>9000+</t>
  </si>
  <si>
    <t>14/12B</t>
  </si>
  <si>
    <t>39/5</t>
  </si>
  <si>
    <t>$7,000</t>
  </si>
  <si>
    <t>59.4/16</t>
  </si>
  <si>
    <t>1899</t>
  </si>
  <si>
    <t>60/238</t>
  </si>
  <si>
    <t>1896</t>
  </si>
  <si>
    <t>10 or 20</t>
  </si>
  <si>
    <t>2.8</t>
  </si>
  <si>
    <t>1898</t>
  </si>
  <si>
    <t>16Bt</t>
  </si>
  <si>
    <t>l(3i)</t>
  </si>
  <si>
    <t>40/0.26</t>
  </si>
  <si>
    <t>$750/$28</t>
  </si>
  <si>
    <t>6.9/1</t>
  </si>
  <si>
    <t>4.50 kg</t>
  </si>
  <si>
    <t>$1,800</t>
  </si>
  <si>
    <t>7.5/0.35</t>
  </si>
  <si>
    <t>8.9</t>
  </si>
  <si>
    <t>1.6/0.25</t>
  </si>
  <si>
    <t>S0102</t>
  </si>
  <si>
    <t>275</t>
  </si>
  <si>
    <t>3.8/0.3</t>
  </si>
  <si>
    <t>9,75</t>
  </si>
  <si>
    <t>$20/-</t>
  </si>
  <si>
    <t>6/0.1</t>
  </si>
  <si>
    <t>2x204</t>
  </si>
  <si>
    <t>6.2/0.2</t>
  </si>
  <si>
    <t>$380</t>
  </si>
  <si>
    <t>71"</t>
  </si>
  <si>
    <t>1(2)</t>
  </si>
  <si>
    <t>1x130</t>
  </si>
  <si>
    <t>3/0.043</t>
  </si>
  <si>
    <t>18(3i)</t>
  </si>
  <si>
    <t>18,9</t>
  </si>
  <si>
    <t>$1,750</t>
  </si>
  <si>
    <t>13t</t>
  </si>
  <si>
    <t>24(3i)</t>
  </si>
  <si>
    <t>17.9/2.6</t>
  </si>
  <si>
    <t>3.5/0.21</t>
  </si>
  <si>
    <t>1818</t>
  </si>
  <si>
    <t>1790</t>
  </si>
  <si>
    <t>$1,300</t>
  </si>
  <si>
    <t>11.7/0.7</t>
  </si>
  <si>
    <t>Austria</t>
  </si>
  <si>
    <t>9,7</t>
  </si>
  <si>
    <t>1937</t>
  </si>
  <si>
    <t>4.6/0.43</t>
  </si>
  <si>
    <t>$4,500/$35</t>
  </si>
  <si>
    <t>25.4/2.9</t>
  </si>
  <si>
    <t>600 rpm</t>
  </si>
  <si>
    <t>26kg</t>
  </si>
  <si>
    <t>6.5/0.5</t>
  </si>
  <si>
    <t>$1045</t>
  </si>
  <si>
    <t>12m</t>
  </si>
  <si>
    <t>12/1 IB</t>
  </si>
  <si>
    <t>25/6</t>
  </si>
  <si>
    <t xml:space="preserve">1979
</t>
  </si>
  <si>
    <t>45,7</t>
  </si>
  <si>
    <t>1959</t>
  </si>
  <si>
    <t>$1,300/$3,000</t>
  </si>
  <si>
    <t>13B</t>
  </si>
  <si>
    <t>HT119</t>
  </si>
  <si>
    <t>13/11В</t>
  </si>
  <si>
    <t>29/6</t>
  </si>
  <si>
    <t>43</t>
  </si>
  <si>
    <t>$6,000</t>
  </si>
  <si>
    <t>12Bt</t>
  </si>
  <si>
    <t>29.6/6.6</t>
  </si>
  <si>
    <t>llBt</t>
  </si>
  <si>
    <t>26.9/6.6</t>
  </si>
  <si>
    <t>m/a</t>
  </si>
  <si>
    <t>$l,200/$34</t>
  </si>
  <si>
    <t>6.5/1</t>
  </si>
  <si>
    <t>31</t>
  </si>
  <si>
    <t>1945</t>
  </si>
  <si>
    <t>9.25</t>
  </si>
  <si>
    <t>1955</t>
  </si>
  <si>
    <t>$2000/5000</t>
  </si>
  <si>
    <t>1/5 (1 rpm)</t>
  </si>
  <si>
    <t>462 lb (209.5 kg)</t>
  </si>
  <si>
    <t>7.6 kg</t>
  </si>
  <si>
    <t>6.57 kg (14.48 lb)</t>
  </si>
  <si>
    <t>470</t>
  </si>
  <si>
    <t>S0101</t>
  </si>
  <si>
    <t>60 rpm</t>
  </si>
  <si>
    <t>16.5 pounds</t>
  </si>
  <si>
    <t>$2,000/30,000</t>
  </si>
  <si>
    <t>Russ</t>
  </si>
  <si>
    <t>2006</t>
  </si>
  <si>
    <t>3-5 rpm</t>
  </si>
  <si>
    <t>$1,500/$7,500</t>
  </si>
  <si>
    <t>785</t>
  </si>
  <si>
    <t>240</t>
  </si>
  <si>
    <t>1971</t>
  </si>
  <si>
    <t>$2,000/$6,000</t>
  </si>
  <si>
    <t>98</t>
  </si>
  <si>
    <t>10.8 lb</t>
  </si>
  <si>
    <t>20RPM</t>
  </si>
  <si>
    <t>5.6 kg (12.32 lbs)</t>
  </si>
  <si>
    <t>$6,600</t>
  </si>
  <si>
    <t>16*</t>
  </si>
  <si>
    <t>15,1</t>
  </si>
  <si>
    <t>5,22
12</t>
  </si>
  <si>
    <t>///</t>
  </si>
  <si>
    <t>640</t>
  </si>
  <si>
    <t>12**</t>
  </si>
  <si>
    <t>7.75/9.4</t>
  </si>
  <si>
    <t>$8,000</t>
  </si>
  <si>
    <t>21</t>
  </si>
  <si>
    <t>12,75</t>
  </si>
  <si>
    <t>4000B</t>
  </si>
  <si>
    <t>72</t>
  </si>
  <si>
    <t xml:space="preserve">6.94 kg (15.3 lb) </t>
  </si>
  <si>
    <t>$20,000/-</t>
  </si>
  <si>
    <t>5,000</t>
  </si>
  <si>
    <t>$250/$29</t>
  </si>
  <si>
    <t>1908</t>
  </si>
  <si>
    <t>(3)9</t>
  </si>
  <si>
    <t>52</t>
  </si>
  <si>
    <t>13.7 pounds</t>
  </si>
  <si>
    <t>200B</t>
  </si>
  <si>
    <t>19</t>
  </si>
  <si>
    <t>2.6/0.3</t>
  </si>
  <si>
    <t>3,1</t>
  </si>
  <si>
    <t>975</t>
  </si>
  <si>
    <t>325</t>
  </si>
  <si>
    <t>1\6</t>
  </si>
  <si>
    <t>20/40</t>
  </si>
  <si>
    <t>$5,000/$260</t>
  </si>
  <si>
    <t>12Bf</t>
  </si>
  <si>
    <t>47(5)</t>
  </si>
  <si>
    <t>32.8/4.5</t>
  </si>
  <si>
    <t>1929</t>
  </si>
  <si>
    <t>$350</t>
  </si>
  <si>
    <t>5,6</t>
  </si>
  <si>
    <t>34+1</t>
  </si>
  <si>
    <t>9.5/1.5</t>
  </si>
  <si>
    <t>$10/$150</t>
  </si>
  <si>
    <t>7.6</t>
  </si>
  <si>
    <t>$15/-</t>
  </si>
  <si>
    <t>1/15</t>
  </si>
  <si>
    <t>$25/-</t>
  </si>
  <si>
    <t>8+2</t>
  </si>
  <si>
    <t>500+</t>
  </si>
  <si>
    <t>750 rds/min</t>
  </si>
  <si>
    <t>3.6 kg (7.9 lb)</t>
  </si>
  <si>
    <t>10(5i)</t>
  </si>
  <si>
    <t>20M</t>
  </si>
  <si>
    <t>4(5i)</t>
  </si>
  <si>
    <t>107</t>
  </si>
  <si>
    <t>30/32</t>
  </si>
  <si>
    <t>7,9</t>
  </si>
  <si>
    <t>1939</t>
  </si>
  <si>
    <t>1600+</t>
  </si>
  <si>
    <t>0/30/90+1</t>
  </si>
  <si>
    <t>4,4</t>
  </si>
  <si>
    <t>1979</t>
  </si>
  <si>
    <t>1/3 (8 rpm)</t>
  </si>
  <si>
    <t>2.03 lb</t>
  </si>
  <si>
    <t>6.275 kg (13.8 lb)</t>
  </si>
  <si>
    <t>14,2</t>
  </si>
  <si>
    <t>15.15/1</t>
  </si>
  <si>
    <t>7.1 kg</t>
  </si>
  <si>
    <t>$2,000</t>
  </si>
  <si>
    <t>25xls</t>
  </si>
  <si>
    <t>63.6</t>
  </si>
  <si>
    <t>12 kg</t>
  </si>
  <si>
    <t>16
10</t>
  </si>
  <si>
    <t>30B</t>
  </si>
  <si>
    <t>114</t>
  </si>
  <si>
    <t>$22,000/$51</t>
  </si>
  <si>
    <t>18Bt</t>
  </si>
  <si>
    <t>7+1(5)</t>
  </si>
  <si>
    <t>114/8</t>
  </si>
  <si>
    <t>9.7</t>
  </si>
  <si>
    <t>5,35 rg</t>
  </si>
  <si>
    <t>4,85</t>
  </si>
  <si>
    <t>18.74 lb</t>
  </si>
  <si>
    <t>1948</t>
  </si>
  <si>
    <t>$l,050/$27</t>
  </si>
  <si>
    <t>20/30/60</t>
  </si>
  <si>
    <t>1/40</t>
  </si>
  <si>
    <t>4.4 kg</t>
  </si>
  <si>
    <t>$8,000/-</t>
  </si>
  <si>
    <t>4,000</t>
  </si>
  <si>
    <t>13kg</t>
  </si>
  <si>
    <t>1.9</t>
  </si>
  <si>
    <t>7,2</t>
  </si>
  <si>
    <t>$350/$29</t>
  </si>
  <si>
    <t>9.6/1.6</t>
  </si>
  <si>
    <t>SOI 02</t>
  </si>
  <si>
    <t>36+1</t>
  </si>
  <si>
    <t>9.25/1.7</t>
  </si>
  <si>
    <t>5.5kg</t>
  </si>
  <si>
    <t>40+1</t>
  </si>
  <si>
    <t>5/1.4</t>
  </si>
  <si>
    <t>1440</t>
  </si>
  <si>
    <t>8(2i)</t>
  </si>
  <si>
    <t>1/0.06</t>
  </si>
  <si>
    <t>3,9</t>
  </si>
  <si>
    <t>7.6/0.2</t>
  </si>
  <si>
    <t>0,42</t>
  </si>
  <si>
    <t>11,3</t>
  </si>
  <si>
    <t>6.7/0.4</t>
  </si>
  <si>
    <t>44.0 lbs</t>
  </si>
  <si>
    <t>3.4/0.71</t>
  </si>
  <si>
    <t>26</t>
  </si>
  <si>
    <t>225</t>
  </si>
  <si>
    <t>2,8</t>
  </si>
  <si>
    <t>4.8/1.1</t>
  </si>
  <si>
    <t>18*</t>
  </si>
  <si>
    <t>7/2</t>
  </si>
  <si>
    <t>1280</t>
  </si>
  <si>
    <t>9,25</t>
  </si>
  <si>
    <t>16;20</t>
  </si>
  <si>
    <t>1160</t>
  </si>
  <si>
    <t>6,75</t>
  </si>
  <si>
    <t>3,75</t>
  </si>
  <si>
    <t>1973</t>
  </si>
  <si>
    <t>$430</t>
  </si>
  <si>
    <t>4.8/0.5</t>
  </si>
  <si>
    <t>4, 5</t>
  </si>
  <si>
    <t>3,3-4,2</t>
  </si>
  <si>
    <t>10000+</t>
  </si>
  <si>
    <t>Spec</t>
  </si>
  <si>
    <t>57.1/1.9</t>
  </si>
  <si>
    <t>3000+</t>
  </si>
  <si>
    <t>27</t>
  </si>
  <si>
    <t>6000+</t>
  </si>
  <si>
    <t>no</t>
  </si>
  <si>
    <t>56/119/(2)</t>
  </si>
  <si>
    <t>56/119</t>
  </si>
  <si>
    <t>-13</t>
  </si>
  <si>
    <t>849/9</t>
  </si>
  <si>
    <t>19/12.8</t>
  </si>
  <si>
    <t>1I4</t>
  </si>
  <si>
    <t>10.3/0.52</t>
  </si>
  <si>
    <t>8.7/0.66</t>
  </si>
  <si>
    <t>4,6m</t>
  </si>
  <si>
    <t>20(2i)</t>
  </si>
  <si>
    <t>2.1/0.25</t>
  </si>
  <si>
    <t>$1000</t>
  </si>
  <si>
    <t>18.6</t>
  </si>
  <si>
    <t>15/5</t>
  </si>
  <si>
    <t>18xls</t>
  </si>
  <si>
    <t>$l,200/$30</t>
  </si>
  <si>
    <t>1x204</t>
  </si>
  <si>
    <t>2.4/0.04</t>
  </si>
  <si>
    <t>0.6/0.05</t>
  </si>
  <si>
    <t>-1/-5</t>
  </si>
  <si>
    <t>2.7/0.8</t>
  </si>
  <si>
    <t>2.7/0.7</t>
  </si>
  <si>
    <t>$l,350/$27</t>
  </si>
  <si>
    <t>2.8/0.7</t>
  </si>
  <si>
    <t>2.9/0.8</t>
  </si>
  <si>
    <t>2.8/0.8</t>
  </si>
  <si>
    <t>25+1</t>
  </si>
  <si>
    <t>11i</t>
  </si>
  <si>
    <t>7.1/1.5</t>
  </si>
  <si>
    <t>4,6</t>
  </si>
  <si>
    <t>1000+</t>
  </si>
  <si>
    <t>№</t>
  </si>
  <si>
    <t>7/1.1</t>
  </si>
  <si>
    <t>5,10,20,50</t>
  </si>
  <si>
    <t>15.87 lb</t>
  </si>
  <si>
    <t>5,10,20,50(4)</t>
  </si>
  <si>
    <t>$l,550/$26</t>
  </si>
  <si>
    <t>$1400</t>
  </si>
  <si>
    <t>5.6 lb</t>
  </si>
  <si>
    <t>5;20</t>
  </si>
  <si>
    <t>19,7</t>
  </si>
  <si>
    <t>7.75/1.1</t>
  </si>
  <si>
    <t>15Q</t>
  </si>
  <si>
    <t>6.8/1.1</t>
  </si>
  <si>
    <t>15П</t>
  </si>
  <si>
    <t>5.1/0.65</t>
  </si>
  <si>
    <t>14**</t>
  </si>
  <si>
    <t>5,3</t>
  </si>
  <si>
    <t>7.25/1.1</t>
  </si>
  <si>
    <t>7.5/1.3</t>
  </si>
  <si>
    <t>7.8/1.5</t>
  </si>
  <si>
    <t>$2,000/$28</t>
  </si>
  <si>
    <t>3.2/0.8</t>
  </si>
  <si>
    <t>100+1</t>
  </si>
  <si>
    <t>13/3.9</t>
  </si>
  <si>
    <t>2.3/0.8</t>
  </si>
  <si>
    <t>9/8 В</t>
  </si>
  <si>
    <t>7.85/0.7</t>
  </si>
  <si>
    <t>780</t>
  </si>
  <si>
    <t>$l,300/$28</t>
  </si>
  <si>
    <t>9.1/1.2</t>
  </si>
  <si>
    <t>7.9/1.2</t>
  </si>
  <si>
    <t>10,20,50</t>
  </si>
  <si>
    <t xml:space="preserve">4.23kg [9.3lbs] </t>
  </si>
  <si>
    <t>$l,600/$34</t>
  </si>
  <si>
    <t>8/1.4</t>
  </si>
  <si>
    <t>1 la</t>
  </si>
  <si>
    <t>10/1.2</t>
  </si>
  <si>
    <t>20;40</t>
  </si>
  <si>
    <t>9/8B</t>
  </si>
  <si>
    <t>11/1.2</t>
  </si>
  <si>
    <t>20;30;40</t>
  </si>
  <si>
    <t>15a</t>
  </si>
  <si>
    <t>22/3</t>
  </si>
  <si>
    <t>25/7</t>
  </si>
  <si>
    <t>$2,000/3,000</t>
  </si>
  <si>
    <t>20/40C</t>
  </si>
  <si>
    <t>22/3.5</t>
  </si>
  <si>
    <t>10.5/1.2</t>
  </si>
  <si>
    <t>24,5</t>
  </si>
  <si>
    <t>10.5/1</t>
  </si>
  <si>
    <t>10.7/1</t>
  </si>
  <si>
    <t>12a</t>
  </si>
  <si>
    <t>7.6/1</t>
  </si>
  <si>
    <t>12П</t>
  </si>
  <si>
    <t>8.3/1</t>
  </si>
  <si>
    <t>[1,2, 3]</t>
  </si>
  <si>
    <t>$19,500</t>
  </si>
  <si>
    <t>16.4/0.4</t>
  </si>
  <si>
    <t>$11,000</t>
  </si>
  <si>
    <t>$4,700</t>
  </si>
  <si>
    <t>10.3/0.35</t>
  </si>
  <si>
    <t>7.5</t>
  </si>
  <si>
    <t>20 rpm</t>
  </si>
  <si>
    <t>0,9</t>
  </si>
  <si>
    <t>3.31 lb</t>
  </si>
  <si>
    <t>4,8</t>
  </si>
  <si>
    <t>1.75/0.5</t>
  </si>
  <si>
    <t>17/33</t>
  </si>
  <si>
    <t>17+1</t>
  </si>
  <si>
    <t>1910</t>
  </si>
  <si>
    <t>италия</t>
  </si>
  <si>
    <t>11,5 kg</t>
  </si>
  <si>
    <t>Sm</t>
  </si>
  <si>
    <t>38.6 lbs</t>
  </si>
  <si>
    <t>Ba</t>
  </si>
  <si>
    <t>5/10+1</t>
  </si>
  <si>
    <t>1 [1]</t>
  </si>
  <si>
    <t>331/66! 3,800(10)</t>
  </si>
  <si>
    <t>61/285</t>
  </si>
  <si>
    <t>3,4</t>
  </si>
  <si>
    <t>20;35</t>
  </si>
  <si>
    <t>9,2</t>
  </si>
  <si>
    <t>35;50</t>
  </si>
  <si>
    <t>8,75</t>
  </si>
  <si>
    <t>$l,100/$30</t>
  </si>
  <si>
    <t>35+1(3)</t>
  </si>
  <si>
    <t>9/11</t>
  </si>
  <si>
    <t>8.3/1.8</t>
  </si>
  <si>
    <t>685</t>
  </si>
  <si>
    <t>12;35;50</t>
  </si>
  <si>
    <t>11,5</t>
  </si>
  <si>
    <t>1/0.08</t>
  </si>
  <si>
    <t> German</t>
  </si>
  <si>
    <t>$75/-</t>
  </si>
  <si>
    <t>$11,000/-</t>
  </si>
  <si>
    <t>2,700</t>
  </si>
  <si>
    <t>5.4/0.33</t>
  </si>
  <si>
    <t>$l,150/$28</t>
  </si>
  <si>
    <t>10.1/1.5</t>
  </si>
  <si>
    <t>0,56</t>
  </si>
  <si>
    <t>5 rpm</t>
  </si>
  <si>
    <t>5.8 kg (12.75 lbs)</t>
  </si>
  <si>
    <t>4, 5
3</t>
  </si>
  <si>
    <t>4.9 kg - 7.5 kg</t>
  </si>
  <si>
    <t>22/6</t>
  </si>
  <si>
    <t>HT120</t>
  </si>
  <si>
    <t>13/20+1</t>
  </si>
  <si>
    <t>11a</t>
  </si>
  <si>
    <t>9.5/1</t>
  </si>
  <si>
    <t>20;30</t>
  </si>
  <si>
    <t>1940</t>
  </si>
  <si>
    <t>(5)10</t>
  </si>
  <si>
    <t>(2)6</t>
  </si>
  <si>
    <t>$60/-</t>
  </si>
  <si>
    <t>SIG 542</t>
  </si>
  <si>
    <t>5.10 kg</t>
  </si>
  <si>
    <t>9,3</t>
  </si>
  <si>
    <t>1550</t>
  </si>
  <si>
    <t>$3,000/$31</t>
  </si>
  <si>
    <t>9/10</t>
  </si>
  <si>
    <t>$4,800</t>
  </si>
  <si>
    <t>13Bf</t>
  </si>
  <si>
    <t>37/0.39</t>
  </si>
  <si>
    <t>3 rpm</t>
  </si>
  <si>
    <t>500B</t>
  </si>
  <si>
    <t>87(3)</t>
  </si>
  <si>
    <t>3.6/1</t>
  </si>
  <si>
    <t>31 lb</t>
  </si>
  <si>
    <t>12 ¼ lb</t>
  </si>
  <si>
    <t>11.25 lb</t>
  </si>
  <si>
    <t>20.25 lb
20 lb
20.25 lb
20.25 lb</t>
  </si>
  <si>
    <t>$1,100/-</t>
  </si>
  <si>
    <t>23</t>
  </si>
  <si>
    <t>~3/6*</t>
  </si>
  <si>
    <t>13.4 kg</t>
  </si>
  <si>
    <t>3.2/0.7</t>
  </si>
  <si>
    <t>625</t>
  </si>
  <si>
    <t>$500/$27</t>
  </si>
  <si>
    <t>/0.6</t>
  </si>
  <si>
    <t>2.9</t>
  </si>
  <si>
    <t>5,1</t>
  </si>
  <si>
    <t>20C/100B</t>
  </si>
  <si>
    <t>15/19</t>
  </si>
  <si>
    <t>18,5</t>
  </si>
  <si>
    <t>1927</t>
  </si>
  <si>
    <t>24/40</t>
  </si>
  <si>
    <t>1.8/0.5</t>
  </si>
  <si>
    <t>1.8/0.4</t>
  </si>
  <si>
    <t>5,500</t>
  </si>
  <si>
    <t>8/0.2</t>
  </si>
  <si>
    <t>1.5/0.05</t>
  </si>
  <si>
    <t>3.9/0.6</t>
  </si>
  <si>
    <t>720</t>
  </si>
  <si>
    <t>$4,500/$310</t>
  </si>
  <si>
    <t>18.5/3.8</t>
  </si>
  <si>
    <t>$l,500/$255</t>
  </si>
  <si>
    <t>$750/$27</t>
  </si>
  <si>
    <t>27+1(3)</t>
  </si>
  <si>
    <t>9#</t>
  </si>
  <si>
    <t>3.2/1</t>
  </si>
  <si>
    <t>$650/$33</t>
  </si>
  <si>
    <t>6/0.7</t>
  </si>
  <si>
    <t>+3.6/0.5</t>
  </si>
  <si>
    <t>$450/$25</t>
  </si>
  <si>
    <t>1.8/0.15</t>
  </si>
  <si>
    <t>1862</t>
  </si>
  <si>
    <t>1.1/0.1</t>
  </si>
  <si>
    <t>300+</t>
  </si>
  <si>
    <t>15/-</t>
  </si>
  <si>
    <t>0,25</t>
  </si>
  <si>
    <t>1.1/0.17</t>
  </si>
  <si>
    <t>$550/$34</t>
  </si>
  <si>
    <t>$7,500</t>
  </si>
  <si>
    <t>17M</t>
  </si>
  <si>
    <t>36/15.3</t>
  </si>
  <si>
    <t>1877</t>
  </si>
  <si>
    <t>2.65/0.5</t>
  </si>
  <si>
    <t>3.0/0.5</t>
  </si>
  <si>
    <t>$30/-</t>
  </si>
  <si>
    <t>1848</t>
  </si>
  <si>
    <t>560</t>
  </si>
  <si>
    <t>1951</t>
  </si>
  <si>
    <t>6.7</t>
  </si>
  <si>
    <t>7.9 pounds</t>
  </si>
  <si>
    <t>6.5/1.3</t>
  </si>
  <si>
    <t>14.5/3.95</t>
  </si>
  <si>
    <t>$11,500/$31</t>
  </si>
  <si>
    <t>-7*</t>
  </si>
  <si>
    <t>14Bt</t>
  </si>
  <si>
    <t>34.5/1.5</t>
  </si>
  <si>
    <t>31 lb (14 kg)</t>
  </si>
  <si>
    <t>145</t>
  </si>
  <si>
    <t>4f</t>
  </si>
  <si>
    <t>22/0.78</t>
  </si>
  <si>
    <t>$260</t>
  </si>
  <si>
    <t>104(3)</t>
  </si>
  <si>
    <t>0.36/0.1</t>
  </si>
  <si>
    <t>22.35/7.65</t>
  </si>
  <si>
    <t>390</t>
  </si>
  <si>
    <t>$1,500/$3,000</t>
  </si>
  <si>
    <t>$250/$30</t>
  </si>
  <si>
    <t>9.2/1.5</t>
  </si>
  <si>
    <t>6,200</t>
  </si>
  <si>
    <t>$50/-</t>
  </si>
  <si>
    <t>3,2</t>
  </si>
  <si>
    <t>50;100</t>
  </si>
  <si>
    <t>33*</t>
  </si>
  <si>
    <t xml:space="preserve">7.1 kg (15.6 lbs) </t>
  </si>
  <si>
    <t>2.75 lbs</t>
  </si>
  <si>
    <t>18 lb</t>
  </si>
  <si>
    <t>6.8 kg (15 lb)</t>
  </si>
  <si>
    <t>7.01 kg (15.45 lb)</t>
  </si>
  <si>
    <t>65/35</t>
  </si>
  <si>
    <t>$8,500</t>
  </si>
  <si>
    <t>30/7</t>
  </si>
  <si>
    <t>39T</t>
  </si>
  <si>
    <t>84/128/(30)</t>
  </si>
  <si>
    <t>$16,500</t>
  </si>
  <si>
    <t>22M</t>
  </si>
  <si>
    <t>96/28.4</t>
  </si>
  <si>
    <t>49</t>
  </si>
  <si>
    <t>15/30</t>
  </si>
  <si>
    <t>6.1 kg (13.45 lb)</t>
  </si>
  <si>
    <t>$5/-</t>
  </si>
  <si>
    <t>1,500</t>
  </si>
  <si>
    <t>12 lb</t>
  </si>
  <si>
    <t>8+1/C</t>
  </si>
  <si>
    <t>6/10+1</t>
  </si>
  <si>
    <t>$50/$1,000</t>
  </si>
  <si>
    <t>$l,700/$29</t>
  </si>
  <si>
    <t>32(5)</t>
  </si>
  <si>
    <t>11.5/2.4</t>
  </si>
  <si>
    <t>8.5/1.3</t>
  </si>
  <si>
    <t>-1/-3</t>
  </si>
  <si>
    <t>~3/18*</t>
  </si>
  <si>
    <t>530</t>
  </si>
  <si>
    <t>30/40</t>
  </si>
  <si>
    <t>$550/$25</t>
  </si>
  <si>
    <t>~3/12*</t>
  </si>
  <si>
    <t>$625/$26</t>
  </si>
  <si>
    <t>+ 1</t>
  </si>
  <si>
    <t>1924</t>
  </si>
  <si>
    <t>$l,200/$28</t>
  </si>
  <si>
    <t>8f</t>
  </si>
  <si>
    <t>8.2/1</t>
  </si>
  <si>
    <t>20;32;40</t>
  </si>
  <si>
    <t>20/30/40</t>
  </si>
  <si>
    <t>630</t>
  </si>
  <si>
    <t>670</t>
  </si>
  <si>
    <t>11,2</t>
  </si>
  <si>
    <t>16,35</t>
  </si>
  <si>
    <t>20.30.40</t>
  </si>
  <si>
    <t>$890</t>
  </si>
  <si>
    <t>8.25</t>
  </si>
  <si>
    <t>Belgia</t>
  </si>
  <si>
    <t>7+1/14</t>
  </si>
  <si>
    <t>26.0 lb</t>
  </si>
  <si>
    <t>23.5 pounds</t>
  </si>
  <si>
    <t>$2,500/$36</t>
  </si>
  <si>
    <t>23 lb</t>
  </si>
  <si>
    <t>13.5 pounds</t>
  </si>
  <si>
    <t>7,050 g</t>
  </si>
  <si>
    <t>26/3.5</t>
  </si>
  <si>
    <t>30.9 lb</t>
  </si>
  <si>
    <t>32.5 lb</t>
  </si>
  <si>
    <t>4.1 lb</t>
  </si>
  <si>
    <t>28.4 lb</t>
  </si>
  <si>
    <t>+1,5</t>
  </si>
  <si>
    <t>$2,300/$262</t>
  </si>
  <si>
    <t>50+1(5)</t>
  </si>
  <si>
    <t>15.7/4.9</t>
  </si>
  <si>
    <t>Shvetcia</t>
  </si>
  <si>
    <t>6,7 kg
15</t>
  </si>
  <si>
    <t>1995</t>
  </si>
  <si>
    <t>$4,175</t>
  </si>
  <si>
    <t>I3t</t>
  </si>
  <si>
    <t>14.1/0.5</t>
  </si>
  <si>
    <t>74T</t>
  </si>
  <si>
    <t>177/221/(72)</t>
  </si>
  <si>
    <t>$l,650/$26</t>
  </si>
  <si>
    <t>1.7/0.3</t>
  </si>
  <si>
    <t>8,4</t>
  </si>
  <si>
    <t>$100/-</t>
  </si>
  <si>
    <t>1260</t>
  </si>
  <si>
    <t>6,1</t>
  </si>
  <si>
    <t>12,9</t>
  </si>
  <si>
    <t>6.3 kg (13 lb 14 oz)</t>
  </si>
  <si>
    <t>9/2</t>
  </si>
  <si>
    <t>$5,300</t>
  </si>
  <si>
    <t>10.4/3.4</t>
  </si>
  <si>
    <t>6.3/1.3</t>
  </si>
  <si>
    <t>$600/$27</t>
  </si>
  <si>
    <t>~3/12</t>
  </si>
  <si>
    <t>19.8</t>
  </si>
  <si>
    <t>3m</t>
  </si>
  <si>
    <t>$320</t>
  </si>
  <si>
    <t>0.2</t>
  </si>
  <si>
    <t>$ 180/$310</t>
  </si>
  <si>
    <t>Page</t>
  </si>
  <si>
    <t>3.6/0.4</t>
  </si>
  <si>
    <t>3.3/0.5</t>
  </si>
  <si>
    <t>9.8kg</t>
  </si>
  <si>
    <t>6,7</t>
  </si>
  <si>
    <t>22.71 lb</t>
  </si>
  <si>
    <t>5.9 kg (13.01 lb)</t>
  </si>
  <si>
    <t>5.9 kg (13.01 lb)</t>
  </si>
  <si>
    <t>$500/$1,500</t>
  </si>
  <si>
    <t>-1/2</t>
  </si>
  <si>
    <t>177</t>
  </si>
  <si>
    <t>30*</t>
  </si>
  <si>
    <t>l,200/$34</t>
  </si>
  <si>
    <t>4$:</t>
  </si>
  <si>
    <t>7.3 kg</t>
  </si>
  <si>
    <t>$900/$28</t>
  </si>
  <si>
    <t>_4*</t>
  </si>
  <si>
    <t>8.2/1.2</t>
  </si>
  <si>
    <t>$300/$30</t>
  </si>
  <si>
    <t>29B</t>
  </si>
  <si>
    <t>119</t>
  </si>
  <si>
    <t>900 rpm</t>
  </si>
  <si>
    <t xml:space="preserve">Israel </t>
  </si>
  <si>
    <t>270</t>
  </si>
  <si>
    <t>2.35</t>
  </si>
  <si>
    <t>Australian</t>
  </si>
  <si>
    <t>0,85</t>
  </si>
  <si>
    <t>6.5 kg (14.3 lb)</t>
  </si>
  <si>
    <t>Swedish</t>
  </si>
  <si>
    <t>13/11 в</t>
  </si>
  <si>
    <t>0,65</t>
  </si>
  <si>
    <t>15.1 lb</t>
  </si>
  <si>
    <t>5 ,10</t>
  </si>
  <si>
    <t>27 lb (12.2 kg)</t>
  </si>
  <si>
    <t>5/10</t>
  </si>
  <si>
    <t>750 rpm</t>
  </si>
  <si>
    <t>50B</t>
  </si>
  <si>
    <t>12+1/C</t>
  </si>
  <si>
    <t>300 rpm</t>
  </si>
  <si>
    <t>5.2 kg</t>
  </si>
  <si>
    <t>700-900 rpm</t>
  </si>
  <si>
    <t>400-500 rpm</t>
  </si>
  <si>
    <t>3.5 kg</t>
  </si>
  <si>
    <t>15 kg</t>
  </si>
  <si>
    <t>GUNS (RIFLE)</t>
  </si>
  <si>
    <t>GUNS (PISTOL)</t>
  </si>
  <si>
    <t>GUNS (SMG)</t>
  </si>
  <si>
    <t>GUNS (LAW)</t>
  </si>
  <si>
    <t>GUNS (SHOTGUN)</t>
  </si>
  <si>
    <t>GUNS (LMG)</t>
  </si>
  <si>
    <t>GUNNER (MACHINE GUN)</t>
  </si>
  <si>
    <t>BEAM WEAPONS (PISTOL)</t>
  </si>
  <si>
    <t>GUNS (GL)</t>
  </si>
  <si>
    <t>GUNNER (ROCKETS)</t>
  </si>
  <si>
    <t>G</t>
  </si>
  <si>
    <t>Springfie1d M1911-A1 Bureau Model .45 ACP</t>
  </si>
  <si>
    <t>Lee-Enfie1d Sterling L34A1, Guns(LtAu), 9x19 mm Parabellum</t>
  </si>
  <si>
    <t>S&amp;W Schofie1d, .38</t>
  </si>
  <si>
    <t>Springfie1d P9, 9x19 mm Parabellum</t>
  </si>
  <si>
    <t>.45 Wi1dey Mag</t>
  </si>
  <si>
    <t>Wi1dey, .45 Wi1dey Mag</t>
  </si>
  <si>
    <t>Wi1dey, 10mm WM</t>
  </si>
  <si>
    <t>Wi1dey, 11 mm WM / .475 WM</t>
  </si>
  <si>
    <t>Lee-Enfie1d STEN, 9x19 mm Parabellum</t>
  </si>
  <si>
    <t>Lee-Enfie1d STEN, Guns(LtAu), 9x19 mm Parabellum</t>
  </si>
  <si>
    <t>Lee-Enfie1d Sterling L2A3, Cuns(LtAu), 9x19 mm Parabellum</t>
  </si>
  <si>
    <t>Lee-Enfie1d Sterling Mark17, 9x19 mm Parabellum</t>
  </si>
  <si>
    <t>Lee-Enfie1d Sterling Model 7, 9x19 mm Parabellum</t>
  </si>
  <si>
    <t>Lee-Enfie1d STEN Mk II, 9x19 mm Parabellum</t>
  </si>
  <si>
    <t>Springfie1d, .57</t>
  </si>
  <si>
    <t>Lee-Enfie1d 1853, .577, BPW(CL Rfl)</t>
  </si>
  <si>
    <t>M4, 5.56x45mm
 (Ho1dout -5/-4)</t>
  </si>
  <si>
    <t>Springfie1d Trapdoor, .45-70</t>
  </si>
  <si>
    <t>Springfie1d, .50-70</t>
  </si>
  <si>
    <t>Nordenfe1dt, .45 MH, Gnr(McMG)</t>
  </si>
  <si>
    <t>Trapdoor Sprinfie1d, .45-70</t>
  </si>
  <si>
    <t>Trapdoor Springfie1d, Guns(Rfl), .45-70</t>
  </si>
  <si>
    <t>6Dx29[l1d]</t>
  </si>
  <si>
    <t>.30-06 Springfie1d (7.62x63mm)</t>
  </si>
  <si>
    <t>Springfie1d '03, Guns(Rfl), .30-06</t>
  </si>
  <si>
    <t>Springfie1d M-1903 (.30-06)</t>
  </si>
  <si>
    <t>1d+l(0.5) cr</t>
  </si>
  <si>
    <t>1d-1 (0.5) cr  
1d-2 cr ex  
(2-yard tear gas cloud)</t>
  </si>
  <si>
    <t>1d-1 burn sur 
HT-6(2) aff</t>
  </si>
  <si>
    <t>1d-2-</t>
  </si>
  <si>
    <t>Benelli M2 Fie1d</t>
  </si>
  <si>
    <t>Lee-Enfie1d Sterling L2A3 / Mk.4, 9x19 mm Parabellum</t>
  </si>
  <si>
    <t>Savage M10FP Fo1ding Choate, .308 Win</t>
  </si>
  <si>
    <t>AK-47</t>
  </si>
  <si>
    <t>AMT Automag V</t>
  </si>
  <si>
    <t>Browning BAR M1917 (.30-06)
M1917 Tripod</t>
  </si>
  <si>
    <t>Browning BAR M-1917 (.30-06)
M-1917A1 Tripod
Spare Barrel</t>
  </si>
  <si>
    <t>Browning BAR M-1919A6 (.30-06)
M-2 Tripod
Spare Barrel</t>
  </si>
  <si>
    <t>Browning BAR M-1919A4 (.30-06)
M-2 Tripod
Spare Barrel</t>
  </si>
  <si>
    <t>lee Enfield L42A1 (7.62x51mm)</t>
  </si>
  <si>
    <t>lee Enfield MCEM2 (9x19mm Parabellum)</t>
  </si>
  <si>
    <t>lee Enfield No.2 Mk I (.38 S&amp;W)</t>
  </si>
  <si>
    <t>lee Enfield Rifle No.4 Mk I (.303 British)</t>
  </si>
  <si>
    <t>lee Enfield Rifle No.5 Mk I (.303 British)</t>
  </si>
  <si>
    <t>lee Enfield Rifle No.9 Mk I (.280 British)</t>
  </si>
  <si>
    <t>lee Enfield Rifle SMLE No.1 Mk III (.303 British)</t>
  </si>
  <si>
    <t>lee Enfield STEN Mk II (9x19mm Parabellum)</t>
  </si>
  <si>
    <t>lee Enfield STEN Mk IIS (9x19mm Parabellum)</t>
  </si>
  <si>
    <t>lee Enfield STEN Mk V (9x19mm Parabellum)</t>
  </si>
  <si>
    <t>lee Enfield STEN Mk VI (9x19mm Parabellum)</t>
  </si>
  <si>
    <t>lee Enfield Sterling L-2A3 (9x19mm Parabellum)</t>
  </si>
  <si>
    <t>lee Enfield Sterling L-34A1 (9x19mm Parabellum)</t>
  </si>
  <si>
    <t>FN49</t>
  </si>
  <si>
    <t>FR F2, .308 Win</t>
  </si>
  <si>
    <t>Greener Police Gun Mk III (16ga 1/2ga)</t>
  </si>
  <si>
    <t xml:space="preserve">H&amp;K MG36, 5.56x45mm, </t>
  </si>
  <si>
    <t>Guns(LtAu)</t>
  </si>
  <si>
    <t>ERMA MP.38  9x19 mm Parabellum</t>
  </si>
  <si>
    <t>ERMA MP.40 9x19 mm Parabellum</t>
  </si>
  <si>
    <t>PM 63, 9x18mm</t>
  </si>
  <si>
    <t>AGM-114K Hellfire ATGM</t>
  </si>
  <si>
    <t>6dx20(10) cr ex</t>
  </si>
  <si>
    <t>follow-up</t>
  </si>
  <si>
    <t>AGM-114L Hellfire ATGM</t>
  </si>
  <si>
    <t>AGM-114M Hellfire Longbow ATGM</t>
  </si>
  <si>
    <t>BGM-71E TOW2A ATGM</t>
  </si>
  <si>
    <t>2A38 (30x165mm API)</t>
  </si>
  <si>
    <t>6dx5(2) pi++</t>
  </si>
  <si>
    <t>(30x165mm HE)</t>
  </si>
  <si>
    <t>2A42 (30x165mm API)</t>
  </si>
  <si>
    <t>2A46M (T-72) (125mm 2A46M HEAT)</t>
  </si>
  <si>
    <t>6dx8(10) cr ex</t>
  </si>
  <si>
    <t>(125mm 2A46M HE)</t>
  </si>
  <si>
    <t>6dx100 cr ex [10d]</t>
  </si>
  <si>
    <t>(125mm 2A46M APFSDS)</t>
  </si>
  <si>
    <t>6dx31(2) pi++</t>
  </si>
  <si>
    <t>3200/11400</t>
  </si>
  <si>
    <t>(125mm 2A46M APFSDSDU)</t>
  </si>
  <si>
    <t>6dx31(3) pi++</t>
  </si>
  <si>
    <t>2A46M (T-80) (125mm 2A46M HEAT)</t>
  </si>
  <si>
    <t>2A70 (100mm 2A70 HEAT)</t>
  </si>
  <si>
    <t>(100mm 2A70 HE)</t>
  </si>
  <si>
    <t>6dx30 cr ex [10d]</t>
  </si>
  <si>
    <t>2A72 (30x165mm API)</t>
  </si>
  <si>
    <t>2S1 (122mm HE)</t>
  </si>
  <si>
    <t>6dx90 cr ex [10d]</t>
  </si>
  <si>
    <t>2100/19000</t>
  </si>
  <si>
    <t>(122mm CHEM)</t>
  </si>
  <si>
    <t>Spcl (56 yds)</t>
  </si>
  <si>
    <t>(122mm ICM)</t>
  </si>
  <si>
    <t>8d cr ex [3d] (112 yds)</t>
  </si>
  <si>
    <t>(122mm HEAT)</t>
  </si>
  <si>
    <t>(122mm HE-RAP)</t>
  </si>
  <si>
    <t>3200/29000</t>
  </si>
  <si>
    <t>2S3 (152mm HE)</t>
  </si>
  <si>
    <t>6dx176 cr ex [10d]</t>
  </si>
  <si>
    <t>2300/20250</t>
  </si>
  <si>
    <t>(152mm CHEM)</t>
  </si>
  <si>
    <t>Spcl (87 yds)</t>
  </si>
  <si>
    <t>(152mm ICM)</t>
  </si>
  <si>
    <t>8d cr ex [3d] (173 yds)</t>
  </si>
  <si>
    <t>(152mm HEAT)</t>
  </si>
  <si>
    <t>6dx9(10) cr ex</t>
  </si>
  <si>
    <t>2300/8100</t>
  </si>
  <si>
    <t>(152mm HE-RAP)</t>
  </si>
  <si>
    <t>3500/30500</t>
  </si>
  <si>
    <t>M35 Soft Recoil Gun (105mm M68 HEAT)</t>
  </si>
  <si>
    <t>6dx7(10) cr ex</t>
  </si>
  <si>
    <t>1900/7100</t>
  </si>
  <si>
    <t>(105mm M68 WP)</t>
  </si>
  <si>
    <t>6dx40 cr ex [2d]</t>
  </si>
  <si>
    <t>(105mm M68 APFSDS)</t>
  </si>
  <si>
    <t>6dx24(2) pi++</t>
  </si>
  <si>
    <t>2900/10700</t>
  </si>
  <si>
    <t>(105mm M68 APFSDSDU)</t>
  </si>
  <si>
    <t>6dx24(3) pi++</t>
  </si>
  <si>
    <t>M168 Vulcan (20x102mm HEPF)</t>
  </si>
  <si>
    <t>6d cr ex [2d]</t>
  </si>
  <si>
    <t>1500/9100</t>
  </si>
  <si>
    <t>(20x102mm APDS)</t>
  </si>
  <si>
    <t>6dx6(2) pi++</t>
  </si>
  <si>
    <t>2300/9000</t>
  </si>
  <si>
    <t>M185 (155mm HE)</t>
  </si>
  <si>
    <t>(155mm CHEM)</t>
  </si>
  <si>
    <t>Spcl (90 yds)</t>
  </si>
  <si>
    <t>(155mm ICM)</t>
  </si>
  <si>
    <t>8d cr ex [3d] (180 yds)</t>
  </si>
  <si>
    <t>(155mm FASCAM)</t>
  </si>
  <si>
    <t>(180 yds)</t>
  </si>
  <si>
    <t>(155mm CLGP-HESH "M712 Copperhead")</t>
  </si>
  <si>
    <t>6dx40 cr ex</t>
  </si>
  <si>
    <t>(155mm HEAT)</t>
  </si>
  <si>
    <t>(155mm HE-RAP)</t>
  </si>
  <si>
    <t>M242 (25x137mm API)</t>
  </si>
  <si>
    <t>6dx4(2) pi++</t>
  </si>
  <si>
    <t>1400/5900</t>
  </si>
  <si>
    <t>(25x137mm HE)</t>
  </si>
  <si>
    <t>(25x137mm APSFSDSDU)</t>
  </si>
  <si>
    <t>6dx7(3) pi++</t>
  </si>
  <si>
    <t>2100/8900</t>
  </si>
  <si>
    <t>M256 (120mm NATO HEAT)</t>
  </si>
  <si>
    <t>2050/7500</t>
  </si>
  <si>
    <t>(120mm NATO HEDP)</t>
  </si>
  <si>
    <t>6dx8(5) cr ex [10d]</t>
  </si>
  <si>
    <t>(120mm NATO APFSDS)</t>
  </si>
  <si>
    <t>6dx30(2) pi++</t>
  </si>
  <si>
    <t>3100/11250</t>
  </si>
  <si>
    <t>(120mm NATO APFSDSDU)</t>
  </si>
  <si>
    <t>6dx30(3) pi++</t>
  </si>
  <si>
    <t>M256A1 (120mm NATO HEAT)</t>
  </si>
  <si>
    <t>M284 (155mm HE)</t>
  </si>
  <si>
    <t>3000/31000</t>
  </si>
  <si>
    <t>3000/10300</t>
  </si>
  <si>
    <t>4500/39000</t>
  </si>
  <si>
    <t>ZSU-23-4 (23x152mmB APDS)</t>
  </si>
  <si>
    <t>7dx3(2) pi++</t>
  </si>
  <si>
    <t>(23x152mmB HE)</t>
  </si>
  <si>
    <t>5d cr ex [2d]</t>
  </si>
  <si>
    <t>(23x152mmB HEPF)</t>
  </si>
  <si>
    <t>AM 2B9 Vasilek Mortar (82mm HE)</t>
  </si>
  <si>
    <t>6dx9 cr ex [6d]</t>
  </si>
  <si>
    <t>(82mm HEDP)</t>
  </si>
  <si>
    <t>(82mm CHEM)</t>
  </si>
  <si>
    <t>Spcl (25 yds)</t>
  </si>
  <si>
    <t>M29A1 Mortar (81mm HE)</t>
  </si>
  <si>
    <t>6dx5 cr ex [6d]</t>
  </si>
  <si>
    <t>(81mm CHEM)</t>
  </si>
  <si>
    <t>M-38/M-43 Mortar (120mm HE)</t>
  </si>
  <si>
    <t>6dx10 cr ex [10d]</t>
  </si>
  <si>
    <t>(120mm CHEM)</t>
  </si>
  <si>
    <t>Spcl (54 yds)</t>
  </si>
  <si>
    <t>M121 Mortar (120mm HE)</t>
  </si>
  <si>
    <t>M224 Mortar (60mm HE)</t>
  </si>
  <si>
    <t>(60mm CHEM)</t>
  </si>
  <si>
    <t>Spcl (14 yds)</t>
  </si>
  <si>
    <t>M252 Mortar (81mm HE)</t>
  </si>
  <si>
    <t>6dx6 cr ex [6d]</t>
  </si>
  <si>
    <t>M-1943 Mortar (160mm HE)</t>
  </si>
  <si>
    <t>6dx18 cr ex [10d]</t>
  </si>
  <si>
    <t>(160mm CHEM)</t>
  </si>
  <si>
    <t>Spcl (96 yds)</t>
  </si>
  <si>
    <t>2A45 Sprut-B (125mm HE)</t>
  </si>
  <si>
    <t>14000/80</t>
  </si>
  <si>
    <t>(125mm HEAT)</t>
  </si>
  <si>
    <t>/80</t>
  </si>
  <si>
    <t>(125mm APFSDS)</t>
  </si>
  <si>
    <t>D-20 (152mm HE)</t>
  </si>
  <si>
    <t>11500/150</t>
  </si>
  <si>
    <t>/150</t>
  </si>
  <si>
    <t>/340</t>
  </si>
  <si>
    <t>D-30 (122mm HE)</t>
  </si>
  <si>
    <t>7700/77</t>
  </si>
  <si>
    <t>/77</t>
  </si>
  <si>
    <t>/174</t>
  </si>
  <si>
    <t>FH-70 (155mm HE)</t>
  </si>
  <si>
    <t>18300/160</t>
  </si>
  <si>
    <t>/160</t>
  </si>
  <si>
    <t>/360</t>
  </si>
  <si>
    <t>M198 (155mm HE)</t>
  </si>
  <si>
    <t>14100/160</t>
  </si>
  <si>
    <t>M777 (155mm HE)</t>
  </si>
  <si>
    <t>10500/160</t>
  </si>
  <si>
    <t>ZU-23-2 (23x152mmB APDS)</t>
  </si>
  <si>
    <t>1700/156</t>
  </si>
  <si>
    <t>/104</t>
  </si>
  <si>
    <t>ZU-23-4 (23x152mmB APDS)</t>
  </si>
  <si>
    <t>2500/312</t>
  </si>
  <si>
    <t>/208</t>
  </si>
  <si>
    <t>0.8</t>
  </si>
  <si>
    <t>Saco Mk.19 Mod.3 (40x53mm NATO)</t>
  </si>
  <si>
    <t>108/31</t>
  </si>
  <si>
    <t>M3 Tripod</t>
  </si>
  <si>
    <t>HMGT (LW) Tripod</t>
  </si>
  <si>
    <t>Tulamash AGS-17 (30x29mm)</t>
  </si>
  <si>
    <t>70+57/22</t>
  </si>
  <si>
    <t>Tripod</t>
  </si>
  <si>
    <t>Gunner (Machinegun)</t>
  </si>
  <si>
    <t>Browning M2HB (.50 BMG)</t>
  </si>
  <si>
    <t>84/30</t>
  </si>
  <si>
    <t>Spare Barrel</t>
  </si>
  <si>
    <t>Degtyarev-Shipagin DshK-38/46 (12.7x107mm)</t>
  </si>
  <si>
    <t>99/24</t>
  </si>
  <si>
    <t>Wheeled Carriage</t>
  </si>
  <si>
    <t>38.4</t>
  </si>
  <si>
    <t>GE M85 (.50 BMG)</t>
  </si>
  <si>
    <t>91.5/30</t>
  </si>
  <si>
    <t>M85C Kit (to allow use on tripod)</t>
  </si>
  <si>
    <t>Tula NSVT (12.7x107mm)</t>
  </si>
  <si>
    <t>80/17</t>
  </si>
  <si>
    <t>Vladimirov KPV (14.5x114mm Vladimirov)</t>
  </si>
  <si>
    <t>140/33</t>
  </si>
  <si>
    <t>42.9</t>
  </si>
  <si>
    <t>Armbrust (80mm)</t>
  </si>
  <si>
    <t>Guns (LMG)</t>
  </si>
  <si>
    <t>Diemaco C9 SAW (5.56x45mm NATO)</t>
  </si>
  <si>
    <t>M122 Tripod</t>
  </si>
  <si>
    <t>Diemaco C9A1 SPW (5.56x45mm NATO)</t>
  </si>
  <si>
    <t>FN L108A1 SAW (5.56x45mm NATO)</t>
  </si>
  <si>
    <t>FN L110A1 SPW (5.56x45mm NATO)</t>
  </si>
  <si>
    <t>FN MAG (7.62x51mm)</t>
  </si>
  <si>
    <t>31/6</t>
  </si>
  <si>
    <t>MAG58 Tripod</t>
  </si>
  <si>
    <t>FN M240B (7.62x51mm)</t>
  </si>
  <si>
    <t>33.6/6</t>
  </si>
  <si>
    <t>M122A1 Tripod</t>
  </si>
  <si>
    <t>MMGT (LW) Tripod</t>
  </si>
  <si>
    <t>FN M240G (7.62x51mm)</t>
  </si>
  <si>
    <t>30.2/6</t>
  </si>
  <si>
    <t>FN M249 SAW (5.56x45mm NATO)</t>
  </si>
  <si>
    <t>FN M249-Para SPW (5.56x45mm NATO)</t>
  </si>
  <si>
    <t>FN Mk.46 Mod.0 (5.56x45mm NATO)</t>
  </si>
  <si>
    <t>Izhmash PKM (7.62x54mmR)</t>
  </si>
  <si>
    <t>Rheinmetall MG.3 (7.62x51mm)</t>
  </si>
  <si>
    <t>32.5/7.2</t>
  </si>
  <si>
    <t>Saco M60 (7.62x51mm)</t>
  </si>
  <si>
    <t>Saco Mk.43 Mod.0 (7.62x51mm)</t>
  </si>
  <si>
    <t>CZ vz.59 (7.62x54mmR)</t>
  </si>
  <si>
    <t>22.5/3.5</t>
  </si>
  <si>
    <t>Enfield Sterling L-2A3 (9x19mm Parabellum)</t>
  </si>
  <si>
    <t>Enfield Sterling L-34A1 (9x19mm Parabellum)</t>
  </si>
  <si>
    <t>H&amp;K MP5SD3 (9x19mm Parabellum)</t>
  </si>
  <si>
    <t>Accuracy International G22 (.300 Win Mag)</t>
  </si>
  <si>
    <t>Accuracy International L96A1 (7.62x51mm)</t>
  </si>
  <si>
    <t>Accuracy International L115A1 (.338 Lapua Magnum)</t>
  </si>
  <si>
    <t>Enfield L42A1 (7.62x51mm)</t>
  </si>
  <si>
    <t>FN FAL (7.62x51mm)</t>
  </si>
  <si>
    <t>H&amp;K G11 (4.73x33mm CLTA)</t>
  </si>
  <si>
    <t>Winchester Model 70 (.30-06)</t>
  </si>
  <si>
    <t>Beretta M92 (9x19mm Parabellum)</t>
  </si>
  <si>
    <t>Browning "Highpower" (9x19mm Parabellum)</t>
  </si>
  <si>
    <t>Colt M1911A1 (.45 ACP)</t>
  </si>
  <si>
    <t>H&amp;K P7K3 (.380 ACP)</t>
  </si>
  <si>
    <t>H&amp;K P7M8 (9x19mm Parabellum)</t>
  </si>
  <si>
    <t>H&amp;K P7M13 (9x19mm Parabellum)</t>
  </si>
  <si>
    <t>Izhmekh Makarov (9x18mm Makarov)</t>
  </si>
  <si>
    <t>Ruger Standard MK1 (.22 LR)</t>
  </si>
  <si>
    <t>SIG-Sauer M11 (9x19mm Parabellum)</t>
  </si>
  <si>
    <t>Z.M. Lucznik P-64 (9x18mm Makarov)</t>
  </si>
  <si>
    <t>Z.M. Lucznik P-83 (9x18mm Makarov)</t>
  </si>
  <si>
    <t>Pistol, Revolver, and Submachinegun Ammunition</t>
  </si>
  <si>
    <t>Cartridges</t>
  </si>
  <si>
    <t>WPS</t>
  </si>
  <si>
    <t>CPS</t>
  </si>
  <si>
    <t>0.005</t>
  </si>
  <si>
    <t>$0.02</t>
  </si>
  <si>
    <t>.22 Long</t>
  </si>
  <si>
    <t>0.0065</t>
  </si>
  <si>
    <t>0.0077</t>
  </si>
  <si>
    <t>$0.03</t>
  </si>
  <si>
    <t>0.024</t>
  </si>
  <si>
    <t>$0.30</t>
  </si>
  <si>
    <t>.32 ACP</t>
  </si>
  <si>
    <t>0.018</t>
  </si>
  <si>
    <t>.380 ACP (9x17mm Kurz)</t>
  </si>
  <si>
    <t>0.021</t>
  </si>
  <si>
    <t>$0.20</t>
  </si>
  <si>
    <t>0.022</t>
  </si>
  <si>
    <t>0.023</t>
  </si>
  <si>
    <t>0.047</t>
  </si>
  <si>
    <t>Shotgun Ammunition</t>
  </si>
  <si>
    <t>12ga 2.75"</t>
  </si>
  <si>
    <t>0.15</t>
  </si>
  <si>
    <t>$0.60</t>
  </si>
  <si>
    <t>12ga 3</t>
  </si>
  <si>
    <t>0.18</t>
  </si>
  <si>
    <t>$0.90</t>
  </si>
  <si>
    <t>Rifle and Machinegun Ammunition</t>
  </si>
  <si>
    <t>4.73x33mmCLTA</t>
  </si>
  <si>
    <t>0.011</t>
  </si>
  <si>
    <t>$0.75</t>
  </si>
  <si>
    <t>5.45x39mm M-74</t>
  </si>
  <si>
    <t>5.56x45mm M193</t>
  </si>
  <si>
    <t>0.026</t>
  </si>
  <si>
    <t>5.56x45mm Mk262</t>
  </si>
  <si>
    <t>0.028</t>
  </si>
  <si>
    <t>$1.20</t>
  </si>
  <si>
    <t>5.56x45mm NATO</t>
  </si>
  <si>
    <t>$0.50</t>
  </si>
  <si>
    <t>0.036</t>
  </si>
  <si>
    <t>.30-30 Winchester</t>
  </si>
  <si>
    <t>0.050</t>
  </si>
  <si>
    <t>7.62x51mm NATO</t>
  </si>
  <si>
    <t>0.055</t>
  </si>
  <si>
    <t>$1.00</t>
  </si>
  <si>
    <t>0.052</t>
  </si>
  <si>
    <t>.300 Win Mag</t>
  </si>
  <si>
    <t>0.068</t>
  </si>
  <si>
    <t>$1.50</t>
  </si>
  <si>
    <t>.30-06</t>
  </si>
  <si>
    <t>0.058</t>
  </si>
  <si>
    <t>12.7x107mm</t>
  </si>
  <si>
    <t>0.250</t>
  </si>
  <si>
    <t>.50 BMG</t>
  </si>
  <si>
    <t>14.5x114mm</t>
  </si>
  <si>
    <t>0.440</t>
  </si>
  <si>
    <t>$1.75</t>
  </si>
  <si>
    <t>Grenade Launcher Ammunition</t>
  </si>
  <si>
    <t>30x29mm</t>
  </si>
  <si>
    <t>0.750</t>
  </si>
  <si>
    <t>0.56</t>
  </si>
  <si>
    <t>0.50</t>
  </si>
  <si>
    <t>artridges</t>
  </si>
  <si>
    <t>$0.01</t>
  </si>
  <si>
    <t>0.012</t>
  </si>
  <si>
    <t>0.045</t>
  </si>
  <si>
    <t>$0.05</t>
  </si>
  <si>
    <t>6.5x53mmR Mannlicher</t>
  </si>
  <si>
    <t>0.054</t>
  </si>
  <si>
    <t>6.5x52mm Mann</t>
  </si>
  <si>
    <t>7.62x20mm Browning Long</t>
  </si>
  <si>
    <t>.30 Remington</t>
  </si>
  <si>
    <t>.30 Carbine</t>
  </si>
  <si>
    <t>7.5x54mm Mle 29</t>
  </si>
  <si>
    <t>0.060</t>
  </si>
  <si>
    <t>0.027</t>
  </si>
  <si>
    <t>.303 British</t>
  </si>
  <si>
    <t>7.7x58mm Arisaka</t>
  </si>
  <si>
    <t>8mm Nambu</t>
  </si>
  <si>
    <t>8mm Lebel</t>
  </si>
  <si>
    <t>0.063</t>
  </si>
  <si>
    <t>7.92x95mm</t>
  </si>
  <si>
    <t>0.300</t>
  </si>
  <si>
    <t>0.267</t>
  </si>
  <si>
    <t>8x59mm Breda</t>
  </si>
  <si>
    <t>0.059</t>
  </si>
  <si>
    <t>8x56mmR Hungarian</t>
  </si>
  <si>
    <t>0.064</t>
  </si>
  <si>
    <t>9mm Glisenti</t>
  </si>
  <si>
    <t>0.025</t>
  </si>
  <si>
    <t>9mm Browning Long</t>
  </si>
  <si>
    <t>0.031</t>
  </si>
  <si>
    <t>9mm Steyr</t>
  </si>
  <si>
    <t>9mm Bergmann-Bayard</t>
  </si>
  <si>
    <t>$0.33</t>
  </si>
  <si>
    <t>.38 Special</t>
  </si>
  <si>
    <t>0.033</t>
  </si>
  <si>
    <t>.357 Magnum</t>
  </si>
  <si>
    <t>0.035</t>
  </si>
  <si>
    <t>$0.10</t>
  </si>
  <si>
    <t>.38 Super Auto</t>
  </si>
  <si>
    <t>.35 Remington</t>
  </si>
  <si>
    <t>0.100</t>
  </si>
  <si>
    <t>10.4mm Italian</t>
  </si>
  <si>
    <t>11mm German Service</t>
  </si>
  <si>
    <t>0.049</t>
  </si>
  <si>
    <t>.455 Webley</t>
  </si>
  <si>
    <t>0.061</t>
  </si>
  <si>
    <t>13x64mmB</t>
  </si>
  <si>
    <t>0.240</t>
  </si>
  <si>
    <t>13.2x99mm Hotchkiss</t>
  </si>
  <si>
    <t>0.37</t>
  </si>
  <si>
    <t>.55 Boys</t>
  </si>
  <si>
    <t>0.280</t>
  </si>
  <si>
    <t>14.5x114mm Vladimirov</t>
  </si>
  <si>
    <t>$0.40</t>
  </si>
  <si>
    <t>0.786</t>
  </si>
  <si>
    <t>28ga 2 3/4”</t>
  </si>
  <si>
    <t>20ga 2 1/2”</t>
  </si>
  <si>
    <t>0.10</t>
  </si>
  <si>
    <t>16ga 2 1/2”</t>
  </si>
  <si>
    <t>14 1/2ga</t>
  </si>
  <si>
    <t>12ga 2 3/4”</t>
  </si>
  <si>
    <t>10ga 2 7/8”</t>
  </si>
  <si>
    <t>0.11</t>
  </si>
  <si>
    <t>Hand Grenades and Incendiaries (Throwing)</t>
  </si>
  <si>
    <t>M-15 WP "Willy Pete"</t>
  </si>
  <si>
    <t>linked</t>
  </si>
  <si>
    <t>1d burn</t>
  </si>
  <si>
    <t>Maxim PM-1910 (7.62x54mmR)</t>
  </si>
  <si>
    <t>73/20.5</t>
  </si>
  <si>
    <t>Wheeled Cart</t>
  </si>
  <si>
    <t>Degtyarev-Shipagin DshK-38 (12.7x107mm)</t>
  </si>
  <si>
    <t>13+1 pi+</t>
  </si>
  <si>
    <t>150/7400</t>
  </si>
  <si>
    <t>103/24.2</t>
  </si>
  <si>
    <t>$680</t>
  </si>
  <si>
    <t>Goryunov SG-43 (7.62x54mmR)</t>
  </si>
  <si>
    <t>50/20</t>
  </si>
  <si>
    <t>iquid Projector (Flamethrower)</t>
  </si>
  <si>
    <t>57.2</t>
  </si>
  <si>
    <t>Eintoss-FmW.46</t>
  </si>
  <si>
    <t>1d+2 burn</t>
  </si>
  <si>
    <t>Flammenwerfer 41</t>
  </si>
  <si>
    <t>23.5/7</t>
  </si>
  <si>
    <t>19.3/7</t>
  </si>
  <si>
    <t>6600</t>
  </si>
  <si>
    <t>4087</t>
  </si>
  <si>
    <t>16/3.5</t>
  </si>
  <si>
    <t>27/7</t>
  </si>
  <si>
    <t>16.5</t>
  </si>
  <si>
    <t>4.8</t>
  </si>
  <si>
    <t>29.8</t>
  </si>
  <si>
    <t>8.2</t>
  </si>
  <si>
    <t>25.3/6</t>
  </si>
  <si>
    <t>18.2</t>
  </si>
  <si>
    <t>28.7</t>
  </si>
  <si>
    <t>271</t>
  </si>
  <si>
    <t>16.3</t>
  </si>
  <si>
    <t>8500</t>
  </si>
  <si>
    <t>6900</t>
  </si>
  <si>
    <t>LC1</t>
  </si>
  <si>
    <t>LC2</t>
  </si>
  <si>
    <t>LC3</t>
  </si>
  <si>
    <t>LC4</t>
  </si>
  <si>
    <t>TL7</t>
  </si>
  <si>
    <t>TL8</t>
  </si>
  <si>
    <t>TL6</t>
  </si>
  <si>
    <t>@Lcin</t>
  </si>
  <si>
    <t>@TLin</t>
  </si>
  <si>
    <t>@Cost</t>
  </si>
  <si>
    <t>@Bulk</t>
  </si>
  <si>
    <t>@ST</t>
  </si>
  <si>
    <t>@TwoHanded</t>
  </si>
  <si>
    <t>++</t>
  </si>
  <si>
    <t>++(добавить)</t>
  </si>
  <si>
    <t>45.3</t>
  </si>
  <si>
    <t>39</t>
  </si>
  <si>
    <t>46.4</t>
  </si>
  <si>
    <t>132.5</t>
  </si>
  <si>
    <t>41.4</t>
  </si>
  <si>
    <t>12.4</t>
  </si>
  <si>
    <t>51</t>
  </si>
  <si>
    <t>89</t>
  </si>
  <si>
    <t>3.3</t>
  </si>
  <si>
    <t>10.1</t>
  </si>
  <si>
    <t>10.2</t>
  </si>
  <si>
    <t>10.3</t>
  </si>
  <si>
    <t>10.7</t>
  </si>
  <si>
    <t>10.9</t>
  </si>
  <si>
    <t>11.2</t>
  </si>
  <si>
    <t>11.3</t>
  </si>
  <si>
    <t>11.4</t>
  </si>
  <si>
    <t>11.5</t>
  </si>
  <si>
    <t>12.1</t>
  </si>
  <si>
    <t>13.9</t>
  </si>
  <si>
    <t>14.8</t>
  </si>
  <si>
    <t>15.8</t>
  </si>
  <si>
    <t>17.4</t>
  </si>
  <si>
    <t>17.5</t>
  </si>
  <si>
    <t>17.9</t>
  </si>
  <si>
    <t>18.8</t>
  </si>
  <si>
    <t>2.1</t>
  </si>
  <si>
    <t>2.2</t>
  </si>
  <si>
    <t>2.3</t>
  </si>
  <si>
    <t>29.5</t>
  </si>
  <si>
    <t>35.4</t>
  </si>
  <si>
    <t>5.2</t>
  </si>
  <si>
    <t>5.6</t>
  </si>
  <si>
    <t>7.25</t>
  </si>
  <si>
    <t>7.3</t>
  </si>
  <si>
    <t>8.1</t>
  </si>
  <si>
    <t>8.3</t>
  </si>
  <si>
    <t>8.4</t>
  </si>
  <si>
    <t>[ubWeight]</t>
  </si>
  <si>
    <t>+++</t>
  </si>
  <si>
    <t>@class_ofItem</t>
  </si>
  <si>
    <t>Gun</t>
  </si>
  <si>
    <t>@name</t>
  </si>
  <si>
    <t>@Desc</t>
  </si>
  <si>
    <t>@ROF</t>
  </si>
  <si>
    <t>@Full_auto</t>
  </si>
  <si>
    <t>@Recoill</t>
  </si>
  <si>
    <t>Guns</t>
  </si>
  <si>
    <t>@WeaponClass</t>
  </si>
  <si>
    <t>Artillery</t>
  </si>
  <si>
    <t>Grenade Launcher</t>
  </si>
  <si>
    <t>Light Anti-Armor Weapon</t>
  </si>
  <si>
    <t>Rifle</t>
  </si>
  <si>
    <t>Guided Missile</t>
  </si>
  <si>
    <t>Pistol</t>
  </si>
  <si>
    <t>Shotgun</t>
  </si>
  <si>
    <t>Submachine Gun</t>
  </si>
  <si>
    <t>@WeaponType</t>
  </si>
  <si>
    <t>@DefACCc</t>
  </si>
  <si>
    <t>AccAddin</t>
  </si>
  <si>
    <t>@ACCAddin</t>
  </si>
  <si>
    <t>@ROF_for_Sh</t>
  </si>
  <si>
    <t>@Half_Rangee</t>
  </si>
  <si>
    <t>85</t>
  </si>
  <si>
    <t>4400</t>
  </si>
  <si>
    <t>5400</t>
  </si>
  <si>
    <t>@FullRangee,</t>
  </si>
  <si>
    <t>FullRangee</t>
  </si>
  <si>
    <t>Half_Rangee</t>
  </si>
  <si>
    <t>@Damage</t>
  </si>
  <si>
    <t>ArmorDivision</t>
  </si>
  <si>
    <t>@ArmorDivision</t>
  </si>
  <si>
    <t>TypeOfDamage</t>
  </si>
  <si>
    <t>@TypeOfDamage1</t>
  </si>
  <si>
    <t>@TypeOfDamage2</t>
  </si>
  <si>
    <t>ex</t>
  </si>
  <si>
    <t>@TypeOfDam2</t>
  </si>
  <si>
    <t>@TypeOfDam1</t>
  </si>
  <si>
    <t>[2d]</t>
  </si>
  <si>
    <t>13d</t>
  </si>
  <si>
    <t>5d+2</t>
  </si>
  <si>
    <t>[3d]</t>
  </si>
  <si>
    <t>[6d]</t>
  </si>
  <si>
    <t>[12d]</t>
  </si>
  <si>
    <t>5dx12</t>
  </si>
  <si>
    <t>5dx15</t>
  </si>
  <si>
    <t>5dx7</t>
  </si>
  <si>
    <t>6dx13</t>
  </si>
  <si>
    <t>6dx17</t>
  </si>
  <si>
    <t>6dx25</t>
  </si>
  <si>
    <t>6dx4</t>
  </si>
  <si>
    <t>6dx50</t>
  </si>
  <si>
    <t>6dx6</t>
  </si>
  <si>
    <t>@Shotss</t>
  </si>
  <si>
    <t>@AddinChamber</t>
  </si>
  <si>
    <t>@TimeForreload</t>
  </si>
  <si>
    <t>@singlereload</t>
  </si>
  <si>
    <t>null</t>
  </si>
  <si>
    <t xml:space="preserve">
EXECUTE @RC = dbo.NEW_ITEMWeap @name ,@class_ofItem,@Weight,@ST,@Bulk ,@Cost,@Lcin,@TLin,@Desc ,@TwoHanded,@WeaponClass ,@WeaponType,@Full_auto ,@ACCAddin ,@ROF_for_Sh ,@ROF,@Recoill,@DefACCc ,@Half_Rangee ,@FullRangee,@Damagee,@Shotss,@AddinChamber,@TimeForreload ,@singlereload ,@ArmorDivision ,@TypeOfDamage1 ,@TypeOfDamage2,@TypeOfDam1,@TypeOfDam2,@Returns OUTPUT
GO</t>
  </si>
  <si>
    <t>№ п/п</t>
  </si>
  <si>
    <t>Name</t>
  </si>
  <si>
    <t>тип</t>
  </si>
  <si>
    <t>.175 BB</t>
  </si>
  <si>
    <t>0.0008</t>
  </si>
  <si>
    <t>0.003</t>
  </si>
  <si>
    <t>.25 ACP (6.35x16mmSR Browning)</t>
  </si>
  <si>
    <t>пистолет</t>
  </si>
  <si>
    <t>.28 Caplock (Colt Number 1)</t>
  </si>
  <si>
    <t>0.006</t>
  </si>
  <si>
    <t>.280 Remington (7x65mm Express)</t>
  </si>
  <si>
    <t>0.029</t>
  </si>
  <si>
    <t>0.4</t>
  </si>
  <si>
    <t>.30 Remington (7.62x52mm)</t>
  </si>
  <si>
    <t>0.044</t>
  </si>
  <si>
    <t>.300 Remington Ultra Magnum (7.62x72mmRB)</t>
  </si>
  <si>
    <t>0.075</t>
  </si>
  <si>
    <t>0.056</t>
  </si>
  <si>
    <t>.30-40 Krag (7.62x59mmR)</t>
  </si>
  <si>
    <t>.308 Winchester (7.62x51mm NATO)</t>
  </si>
  <si>
    <t>.31 Caplock (Allen)</t>
  </si>
  <si>
    <t>0.007</t>
  </si>
  <si>
    <t>0.096</t>
  </si>
  <si>
    <t>3.50</t>
  </si>
  <si>
    <t>.35 Remington (8.9x49mm)</t>
  </si>
  <si>
    <t>.357 SIG (9x22mm)</t>
  </si>
  <si>
    <t>.36 Caplock (M1851 Navy)</t>
  </si>
  <si>
    <t>.375 H&amp;H Magnum (9.35x72mmB)</t>
  </si>
  <si>
    <t>0.086</t>
  </si>
  <si>
    <t>2.50</t>
  </si>
  <si>
    <t>.38 Long Colt (9x26mmR)</t>
  </si>
  <si>
    <t>.38 Super Auto (9x23mmSR)</t>
  </si>
  <si>
    <t>.38 Volcanic</t>
  </si>
  <si>
    <t>0.015</t>
  </si>
  <si>
    <t>.38-40 Winchester (10x33mmR)</t>
  </si>
  <si>
    <t>0.04</t>
  </si>
  <si>
    <t>.41 Long Colt (10x29mmR)</t>
  </si>
  <si>
    <t>.41 Short Remington (10x12mmR)</t>
  </si>
  <si>
    <t>.42 Caplock (LeMat)</t>
  </si>
  <si>
    <t>0.7</t>
  </si>
  <si>
    <t>.442 Caplock (Adams)</t>
  </si>
  <si>
    <t>0.019</t>
  </si>
  <si>
    <t>.442 RIC (11.2x17mmR)</t>
  </si>
  <si>
    <t>0.043</t>
  </si>
  <si>
    <t>.444 Marlin (10.9x57mmR)</t>
  </si>
  <si>
    <t>.44-90 Remington Special (11.2x62mmR)</t>
  </si>
  <si>
    <t>.44-90 Sharps (11.3x61mmR)</t>
  </si>
  <si>
    <t>.45 Flintlock (Kentucky)</t>
  </si>
  <si>
    <t>.45 Flintlock (Wogdon)</t>
  </si>
  <si>
    <t>.45 GAP (11.43x19mm)</t>
  </si>
  <si>
    <t>.45 S&amp;W (11.43x28mmR)</t>
  </si>
  <si>
    <t>.450 Adams (12.05x17mmR)</t>
  </si>
  <si>
    <t>.450 Gardner-Gatling (11.43x63mmR)</t>
  </si>
  <si>
    <t>0.12</t>
  </si>
  <si>
    <t>.450 Martini-Henry (11.43x59mmR)</t>
  </si>
  <si>
    <t>.45-110 Sharps (11.43x73mmR)</t>
  </si>
  <si>
    <t>.454 Casull (11.43x35mmR)</t>
  </si>
  <si>
    <t>0.066</t>
  </si>
  <si>
    <t>.455 Webley (11.5x19mmR)</t>
  </si>
  <si>
    <t>.45-55 Springfield (11.43x53mmR)</t>
  </si>
  <si>
    <t>0.08</t>
  </si>
  <si>
    <t>.45-70 Springfield (11.43x53mmR)</t>
  </si>
  <si>
    <t>.45-75 Winchester (11.43x48mmR)</t>
  </si>
  <si>
    <t>0.085</t>
  </si>
  <si>
    <t>.458 Winchester Magnum (11.63x64mmB)</t>
  </si>
  <si>
    <t>.460 Weatherby Magnum (11.63x74mmB)</t>
  </si>
  <si>
    <t>0.14</t>
  </si>
  <si>
    <t>7.50</t>
  </si>
  <si>
    <t>.470 Nitro Express (12x83mmR)</t>
  </si>
  <si>
    <t>.476 Enfield (12.05x22mmR)</t>
  </si>
  <si>
    <t>0.067</t>
  </si>
  <si>
    <t>.50 Flintlock (Collier)</t>
  </si>
  <si>
    <t>.50 Flintlock (North West)</t>
  </si>
  <si>
    <t>.50-140 Sharps (12.9x83mmR)</t>
  </si>
  <si>
    <t>.50-70 Government (13x44mmR)</t>
  </si>
  <si>
    <t>.50-90 Sharps (12.9x64mmR)</t>
  </si>
  <si>
    <t>.50-95 Winchester Express (12.7x49mmR)</t>
  </si>
  <si>
    <t>0.06</t>
  </si>
  <si>
    <t>.50BMG (12.7x99mm)</t>
  </si>
  <si>
    <t>.54 Caplock (Elgin Cutlass)</t>
  </si>
  <si>
    <t>.54 Flintlock (Hall M1819)</t>
  </si>
  <si>
    <t>.56 Flintlock (Tower Sea Service)</t>
  </si>
  <si>
    <t>.56-50 Spencer (13x29mmR)</t>
  </si>
  <si>
    <t>0.062</t>
  </si>
  <si>
    <t>.56-56 Spencer (14x22mmR)</t>
  </si>
  <si>
    <t>0.073</t>
  </si>
  <si>
    <t>.577 Caplock (Enfield)</t>
  </si>
  <si>
    <t>.577 Snider (14.6x51mmR)</t>
  </si>
  <si>
    <t>.58 Berdan (15x44mmR)</t>
  </si>
  <si>
    <t>.600 Nitro Express (15.2x76mmR)</t>
  </si>
  <si>
    <t>.625 Flintlock (Baker)</t>
  </si>
  <si>
    <t>.68 FN</t>
  </si>
  <si>
    <t>.68 Paintball</t>
  </si>
  <si>
    <t>0.0068</t>
  </si>
  <si>
    <t>.700 Nitro Express (17.8x89mmR)</t>
  </si>
  <si>
    <t>.75 Flintlock (Brown Bess)</t>
  </si>
  <si>
    <t>0.09</t>
  </si>
  <si>
    <t>.75 Flintlock (Rigby)</t>
  </si>
  <si>
    <t>1" Flare (25.4x107mmR)</t>
  </si>
  <si>
    <t>Гранатомёты</t>
  </si>
  <si>
    <t>1" Gatling (25.5x97mmR)</t>
  </si>
  <si>
    <t>0.82</t>
  </si>
  <si>
    <t>Автоматические Пушки</t>
  </si>
  <si>
    <t>1.5" Caplock (Greener)</t>
  </si>
  <si>
    <t>10.75x58mmR Berdan</t>
  </si>
  <si>
    <t>0.088</t>
  </si>
  <si>
    <t>10.75x68mm Mauser</t>
  </si>
  <si>
    <t>105x371mmR</t>
  </si>
  <si>
    <t>106x607mmR</t>
  </si>
  <si>
    <t>38</t>
  </si>
  <si>
    <t>10-gauge 2.875" (19.7x73mmR)</t>
  </si>
  <si>
    <t>10x25mm Auto</t>
  </si>
  <si>
    <t>0.042</t>
  </si>
  <si>
    <t>11.15x58mmR (.43 Spanish Remington)</t>
  </si>
  <si>
    <t>0.092</t>
  </si>
  <si>
    <t>11.4x50mmR (.43 Egyptian Remington)</t>
  </si>
  <si>
    <t>0.094</t>
  </si>
  <si>
    <t>11.75mm Girandoni</t>
  </si>
  <si>
    <t>11-gauge Flintlock</t>
  </si>
  <si>
    <t>11mm Syringe</t>
  </si>
  <si>
    <t>0.02</t>
  </si>
  <si>
    <t>12.7x108mm</t>
  </si>
  <si>
    <t>0.31</t>
  </si>
  <si>
    <t>12.7x77mm</t>
  </si>
  <si>
    <t>1.6</t>
  </si>
  <si>
    <t>35.2</t>
  </si>
  <si>
    <t>миномёты</t>
  </si>
  <si>
    <t>125x408mmR</t>
  </si>
  <si>
    <t>73</t>
  </si>
  <si>
    <t>12-gauge 2.5" (18.5x63mmR)</t>
  </si>
  <si>
    <t>12-gauge 2.75" (18.5x70mmR)</t>
  </si>
  <si>
    <t>0.13</t>
  </si>
  <si>
    <t>12-gauge 3" (18.5x76mmR)</t>
  </si>
  <si>
    <t>12-pounder Cannonlock</t>
  </si>
  <si>
    <t>12x16mm Lefaucheux</t>
  </si>
  <si>
    <t>13x36mm Gyrojet</t>
  </si>
  <si>
    <t>0.03</t>
  </si>
  <si>
    <t>13x92mmSR Mauser</t>
  </si>
  <si>
    <t>0.26</t>
  </si>
  <si>
    <t>4.4</t>
  </si>
  <si>
    <t>0.44</t>
  </si>
  <si>
    <t>15.43x54mm Dreyse</t>
  </si>
  <si>
    <t>16-gauge 2.75" (16.8x70mmR)</t>
  </si>
  <si>
    <t>16-gauge Flintlock</t>
  </si>
  <si>
    <t>17.1mm Flintlock (AN IX)</t>
  </si>
  <si>
    <t>0.076</t>
  </si>
  <si>
    <t>17.5mm Flintlock (Mle 1777)</t>
  </si>
  <si>
    <t>0.087</t>
  </si>
  <si>
    <t>2"2.25</t>
  </si>
  <si>
    <t>2.5" Caplock (Screw-Gun)</t>
  </si>
  <si>
    <t>7.4</t>
  </si>
  <si>
    <t>20-gauge 2.5" (15.6x63mmR)</t>
  </si>
  <si>
    <t>0.07</t>
  </si>
  <si>
    <t>20-gauge 2.75" (15.6x70mmR)</t>
  </si>
  <si>
    <t>20-gauge Caplock</t>
  </si>
  <si>
    <t>20x102mm</t>
  </si>
  <si>
    <t>0.57</t>
  </si>
  <si>
    <t>20x110mmRB Oerlikon</t>
  </si>
  <si>
    <t>0.54</t>
  </si>
  <si>
    <t>20x138mmB Solothurn</t>
  </si>
  <si>
    <t>0.74</t>
  </si>
  <si>
    <t>20x28mm</t>
  </si>
  <si>
    <t>0.21</t>
  </si>
  <si>
    <t>20x82mm Mauser</t>
  </si>
  <si>
    <t>0.45</t>
  </si>
  <si>
    <t>25x137mm Oerlikon</t>
  </si>
  <si>
    <t>0.22</t>
  </si>
  <si>
    <t>3"10</t>
  </si>
  <si>
    <t>30x28mmB</t>
  </si>
  <si>
    <t>0.77</t>
  </si>
  <si>
    <t>32-gauge 2.75" (12.5x70mmR)</t>
  </si>
  <si>
    <t>37x122mmR</t>
  </si>
  <si>
    <t>37x249mmR</t>
  </si>
  <si>
    <t>37x94mmR Hotchkiss</t>
  </si>
  <si>
    <t>4.6x30mm Royal Ordnance</t>
  </si>
  <si>
    <t>0.013</t>
  </si>
  <si>
    <t>4.73x33mm Dynamit-Nobel</t>
  </si>
  <si>
    <t>5.66x39mm</t>
  </si>
  <si>
    <t>5.6x57mmB</t>
  </si>
  <si>
    <t>0.016</t>
  </si>
  <si>
    <t>5.7x26mm Usel</t>
  </si>
  <si>
    <t>5.7x28mm Fabrique Nationale</t>
  </si>
  <si>
    <t>5.8x42mm</t>
  </si>
  <si>
    <t>57x305mmR</t>
  </si>
  <si>
    <t>противотанковые пушки</t>
  </si>
  <si>
    <t>0.053</t>
  </si>
  <si>
    <t>3.2</t>
  </si>
  <si>
    <t>6x60mm Lee (.236 Navy)</t>
  </si>
  <si>
    <t>7.62x42mm</t>
  </si>
  <si>
    <t>7.62x54mmR Mosin</t>
  </si>
  <si>
    <t>7.7x58mmSR Arisaka</t>
  </si>
  <si>
    <t>0.037</t>
  </si>
  <si>
    <t>7.92x57mm Mauser</t>
  </si>
  <si>
    <t>75x350mmR</t>
  </si>
  <si>
    <t>75x495mmR</t>
  </si>
  <si>
    <t>76.2x539mmR (3")</t>
  </si>
  <si>
    <t>7x57mm Mauser</t>
  </si>
  <si>
    <t>7x64mmB Remington Magnum</t>
  </si>
  <si>
    <t>81mm</t>
  </si>
  <si>
    <t>82mm</t>
  </si>
  <si>
    <t>84x250mmR</t>
  </si>
  <si>
    <t>5.7</t>
  </si>
  <si>
    <t>8-bore (21.2x70mmR)</t>
  </si>
  <si>
    <t>8x21mm Nambu</t>
  </si>
  <si>
    <t>8x50mmR Mannlicher</t>
  </si>
  <si>
    <t>8x58mmR Krag</t>
  </si>
  <si>
    <t>8x60mm Mauser</t>
  </si>
  <si>
    <t>8x63mm Bofors</t>
  </si>
  <si>
    <t>9.3x74mmR</t>
  </si>
  <si>
    <t>0.074</t>
  </si>
  <si>
    <t>9x21mm Gyurza</t>
  </si>
  <si>
    <t>9x23mm Bergmann-Bayard</t>
  </si>
  <si>
    <t>9x39mm</t>
  </si>
  <si>
    <t>0.051</t>
  </si>
  <si>
    <t>calib</t>
  </si>
  <si>
    <t>ammo</t>
  </si>
  <si>
    <t>SI</t>
  </si>
  <si>
    <t>US</t>
  </si>
  <si>
    <t>0.175</t>
  </si>
  <si>
    <t xml:space="preserve">0.22 </t>
  </si>
  <si>
    <t>5.56</t>
  </si>
  <si>
    <t>.220 Swift (5.56x56mmSR)</t>
  </si>
  <si>
    <t>0.220</t>
  </si>
  <si>
    <t>0.223</t>
  </si>
  <si>
    <t xml:space="preserve">.28 </t>
  </si>
  <si>
    <t>.280</t>
  </si>
  <si>
    <t>.30</t>
  </si>
  <si>
    <t>.3006</t>
  </si>
  <si>
    <t>.303</t>
  </si>
  <si>
    <t>.3030</t>
  </si>
  <si>
    <t>.3040</t>
  </si>
  <si>
    <t>.308</t>
  </si>
  <si>
    <t>7.7</t>
  </si>
  <si>
    <t xml:space="preserve">.25 </t>
  </si>
  <si>
    <t>6.35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</si>
</sst>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3"/>
      <name val="Arial"/>
      <family val="2"/>
      <charset val="204"/>
    </font>
    <font>
      <sz val="10"/>
      <name val="Arial"/>
      <family val="2"/>
      <charset val="204"/>
    </font>
    <font>
      <sz val="11"/>
      <color theme="2" tint="-0.24997711111789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3.5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"/>
        <bgColor indexed="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9" fillId="0" borderId="0" applyNumberFormat="0" applyFill="0" applyBorder="0" applyAlignment="0" applyProtection="0"/>
  </cellStyleXfs>
  <cellXfs count="60">
    <xf numFmtId="0" fontId="0" fillId="0" borderId="0" xfId="0"/>
    <xf numFmtId="49" fontId="2" fillId="0" borderId="0" xfId="0" applyNumberFormat="1" applyFont="1" applyFill="1" applyBorder="1" applyAlignment="1" applyProtection="1"/>
    <xf numFmtId="49" fontId="1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>
      <alignment wrapText="1"/>
    </xf>
    <xf numFmtId="0" fontId="3" fillId="2" borderId="1" xfId="0" applyNumberFormat="1" applyFont="1" applyFill="1" applyBorder="1" applyAlignment="1" applyProtection="1">
      <alignment vertical="center" wrapText="1"/>
    </xf>
    <xf numFmtId="0" fontId="0" fillId="2" borderId="1" xfId="0" applyNumberFormat="1" applyFont="1" applyFill="1" applyBorder="1" applyAlignment="1" applyProtection="1">
      <alignment vertical="center" wrapText="1"/>
    </xf>
    <xf numFmtId="0" fontId="0" fillId="2" borderId="1" xfId="0" applyNumberFormat="1" applyFont="1" applyFill="1" applyBorder="1" applyAlignment="1" applyProtection="1">
      <alignment horizontal="left" vertical="center" wrapText="1"/>
    </xf>
    <xf numFmtId="49" fontId="3" fillId="2" borderId="1" xfId="0" applyNumberFormat="1" applyFont="1" applyFill="1" applyBorder="1" applyAlignment="1" applyProtection="1">
      <alignment vertical="center" wrapText="1"/>
    </xf>
    <xf numFmtId="49" fontId="0" fillId="2" borderId="1" xfId="0" applyNumberFormat="1" applyFont="1" applyFill="1" applyBorder="1" applyAlignment="1" applyProtection="1">
      <alignment vertical="center" wrapText="1"/>
    </xf>
    <xf numFmtId="49" fontId="0" fillId="2" borderId="1" xfId="0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49" fontId="0" fillId="0" borderId="0" xfId="0" applyNumberFormat="1"/>
    <xf numFmtId="49" fontId="0" fillId="3" borderId="0" xfId="0" applyNumberFormat="1" applyFill="1"/>
    <xf numFmtId="49" fontId="6" fillId="4" borderId="0" xfId="0" applyNumberFormat="1" applyFont="1" applyFill="1"/>
    <xf numFmtId="49" fontId="0" fillId="5" borderId="0" xfId="0" applyNumberFormat="1" applyFill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wrapText="1"/>
    </xf>
    <xf numFmtId="49" fontId="6" fillId="4" borderId="0" xfId="0" applyNumberFormat="1" applyFont="1" applyFill="1" applyAlignment="1">
      <alignment horizontal="right"/>
    </xf>
    <xf numFmtId="49" fontId="0" fillId="5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0" fontId="8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7" fillId="0" borderId="0" xfId="0" applyFont="1"/>
    <xf numFmtId="16" fontId="0" fillId="0" borderId="2" xfId="0" applyNumberFormat="1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7" fillId="0" borderId="2" xfId="0" applyNumberFormat="1" applyFont="1" applyBorder="1" applyAlignment="1">
      <alignment vertical="center" wrapText="1"/>
    </xf>
    <xf numFmtId="49" fontId="0" fillId="0" borderId="2" xfId="0" applyNumberFormat="1" applyBorder="1" applyAlignment="1">
      <alignment horizontal="left" vertical="center" wrapText="1"/>
    </xf>
    <xf numFmtId="49" fontId="8" fillId="0" borderId="0" xfId="0" applyNumberFormat="1" applyFont="1" applyAlignment="1">
      <alignment vertical="center"/>
    </xf>
    <xf numFmtId="49" fontId="7" fillId="5" borderId="2" xfId="0" applyNumberFormat="1" applyFont="1" applyFill="1" applyBorder="1" applyAlignment="1">
      <alignment vertical="center" wrapText="1"/>
    </xf>
    <xf numFmtId="49" fontId="0" fillId="5" borderId="2" xfId="0" applyNumberFormat="1" applyFill="1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49" fontId="0" fillId="0" borderId="2" xfId="0" applyNumberFormat="1" applyBorder="1"/>
    <xf numFmtId="49" fontId="0" fillId="6" borderId="0" xfId="0" applyNumberFormat="1" applyFill="1"/>
    <xf numFmtId="49" fontId="7" fillId="6" borderId="2" xfId="0" applyNumberFormat="1" applyFont="1" applyFill="1" applyBorder="1" applyAlignment="1">
      <alignment vertical="center" wrapText="1"/>
    </xf>
    <xf numFmtId="49" fontId="0" fillId="6" borderId="2" xfId="0" applyNumberFormat="1" applyFill="1" applyBorder="1" applyAlignment="1">
      <alignment horizontal="left" vertical="center" wrapText="1"/>
    </xf>
    <xf numFmtId="49" fontId="0" fillId="6" borderId="2" xfId="0" applyNumberFormat="1" applyFill="1" applyBorder="1"/>
    <xf numFmtId="49" fontId="0" fillId="6" borderId="0" xfId="0" applyNumberFormat="1" applyFill="1" applyBorder="1" applyAlignment="1">
      <alignment horizontal="left" vertical="center" wrapText="1"/>
    </xf>
    <xf numFmtId="49" fontId="0" fillId="6" borderId="0" xfId="0" applyNumberFormat="1" applyFill="1" applyBorder="1"/>
    <xf numFmtId="49" fontId="7" fillId="6" borderId="0" xfId="0" applyNumberFormat="1" applyFont="1" applyFill="1" applyBorder="1" applyAlignment="1">
      <alignment vertical="center" wrapText="1"/>
    </xf>
    <xf numFmtId="49" fontId="8" fillId="6" borderId="0" xfId="0" applyNumberFormat="1" applyFont="1" applyFill="1" applyAlignment="1">
      <alignment vertical="center"/>
    </xf>
    <xf numFmtId="0" fontId="8" fillId="6" borderId="0" xfId="0" applyFont="1" applyFill="1" applyAlignment="1">
      <alignment vertical="center"/>
    </xf>
    <xf numFmtId="0" fontId="0" fillId="6" borderId="0" xfId="0" applyFill="1"/>
    <xf numFmtId="49" fontId="0" fillId="6" borderId="2" xfId="0" applyNumberFormat="1" applyFill="1" applyBorder="1" applyAlignment="1">
      <alignment vertical="center" wrapText="1"/>
    </xf>
    <xf numFmtId="49" fontId="0" fillId="6" borderId="0" xfId="0" applyNumberFormat="1" applyFill="1" applyBorder="1" applyAlignment="1">
      <alignment vertical="center" wrapText="1"/>
    </xf>
    <xf numFmtId="49" fontId="9" fillId="6" borderId="0" xfId="2" applyNumberFormat="1" applyFill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3" xfId="0" applyNumberFormat="1" applyBorder="1"/>
    <xf numFmtId="0" fontId="0" fillId="0" borderId="3" xfId="0" quotePrefix="1" applyNumberFormat="1" applyBorder="1" applyAlignment="1">
      <alignment wrapText="1"/>
    </xf>
    <xf numFmtId="16" fontId="0" fillId="6" borderId="0" xfId="0" applyNumberFormat="1" applyFill="1" applyBorder="1" applyAlignment="1">
      <alignment vertical="center" wrapText="1"/>
    </xf>
    <xf numFmtId="49" fontId="0" fillId="5" borderId="0" xfId="0" applyNumberFormat="1" applyFill="1" applyBorder="1" applyAlignment="1">
      <alignment vertical="center" wrapText="1"/>
    </xf>
    <xf numFmtId="49" fontId="0" fillId="0" borderId="0" xfId="0" applyNumberFormat="1" applyBorder="1"/>
    <xf numFmtId="0" fontId="0" fillId="0" borderId="0" xfId="0" applyAlignment="1">
      <alignment horizontal="left"/>
    </xf>
    <xf numFmtId="49" fontId="4" fillId="0" borderId="1" xfId="0" applyNumberFormat="1" applyFont="1" applyFill="1" applyBorder="1" applyAlignment="1" applyProtection="1">
      <alignment horizontal="center" vertical="center" wrapText="1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47"/>
  <sheetViews>
    <sheetView zoomScaleNormal="100" workbookViewId="0">
      <pane ySplit="1" topLeftCell="A2" activePane="bottomLeft" state="frozen"/>
      <selection activeCell="B1" sqref="B1"/>
      <selection pane="bottomLeft" activeCell="B7" sqref="B7"/>
    </sheetView>
  </sheetViews>
  <sheetFormatPr defaultRowHeight="15" x14ac:dyDescent="0.25"/>
  <cols>
    <col min="1" max="1" width="30.7109375" style="14" bestFit="1" customWidth="1"/>
    <col min="2" max="2" width="28.7109375" style="14" customWidth="1"/>
    <col min="3" max="3" width="6.85546875" style="18" bestFit="1" customWidth="1"/>
    <col min="4" max="4" width="68.85546875" style="14" bestFit="1" customWidth="1"/>
    <col min="5" max="5" width="4.5703125" style="14" bestFit="1" customWidth="1"/>
    <col min="6" max="6" width="19.5703125" style="14" bestFit="1" customWidth="1"/>
    <col min="7" max="7" width="8.5703125" style="14" bestFit="1" customWidth="1"/>
    <col min="8" max="8" width="9.28515625" style="14" bestFit="1" customWidth="1"/>
    <col min="9" max="9" width="14.5703125" style="14" bestFit="1" customWidth="1"/>
    <col min="10" max="10" width="10" style="14" bestFit="1" customWidth="1"/>
    <col min="11" max="11" width="12.85546875" style="14" bestFit="1" customWidth="1"/>
    <col min="12" max="12" width="8.140625" style="14" bestFit="1" customWidth="1"/>
    <col min="13" max="13" width="9.28515625" style="14" bestFit="1" customWidth="1"/>
    <col min="14" max="14" width="12" style="14" bestFit="1" customWidth="1"/>
    <col min="15" max="15" width="8.140625" style="14" bestFit="1" customWidth="1"/>
    <col min="16" max="16" width="8.5703125" style="14" bestFit="1" customWidth="1"/>
    <col min="17" max="17" width="7.28515625" style="14" bestFit="1" customWidth="1"/>
    <col min="18" max="18" width="9.5703125" style="14" bestFit="1" customWidth="1"/>
    <col min="19" max="19" width="5.42578125" style="14" bestFit="1" customWidth="1"/>
    <col min="20" max="20" width="10.7109375" style="14" bestFit="1" customWidth="1"/>
    <col min="21" max="21" width="5.42578125" style="14" bestFit="1" customWidth="1"/>
    <col min="22" max="22" width="27.28515625" style="14" bestFit="1" customWidth="1"/>
    <col min="23" max="23" width="11.7109375" style="14" bestFit="1" customWidth="1"/>
    <col min="24" max="16384" width="9.140625" style="14"/>
  </cols>
  <sheetData>
    <row r="1" spans="1:23" x14ac:dyDescent="0.25">
      <c r="A1" s="14" t="s">
        <v>447</v>
      </c>
      <c r="B1" s="14" t="s">
        <v>448</v>
      </c>
      <c r="C1" s="18" t="s">
        <v>2</v>
      </c>
      <c r="D1" s="14" t="s">
        <v>3</v>
      </c>
      <c r="E1" s="14" t="s">
        <v>6352</v>
      </c>
      <c r="F1" s="14" t="s">
        <v>4</v>
      </c>
      <c r="G1" s="14" t="s">
        <v>5</v>
      </c>
      <c r="H1" s="14" t="s">
        <v>6</v>
      </c>
      <c r="I1" s="14" t="s">
        <v>452</v>
      </c>
      <c r="J1" s="14" t="s">
        <v>7</v>
      </c>
      <c r="K1" s="14" t="s">
        <v>8</v>
      </c>
      <c r="L1" s="14" t="s">
        <v>4938</v>
      </c>
      <c r="M1" s="14" t="s">
        <v>9</v>
      </c>
      <c r="N1" s="14" t="s">
        <v>10</v>
      </c>
      <c r="O1" s="14" t="s">
        <v>11</v>
      </c>
      <c r="P1" s="14" t="s">
        <v>12</v>
      </c>
      <c r="Q1" s="14" t="s">
        <v>13</v>
      </c>
      <c r="R1" s="14" t="s">
        <v>14</v>
      </c>
      <c r="S1" s="14" t="s">
        <v>451</v>
      </c>
      <c r="T1" s="14" t="s">
        <v>451</v>
      </c>
      <c r="U1" s="14" t="s">
        <v>451</v>
      </c>
      <c r="V1" s="14" t="s">
        <v>451</v>
      </c>
    </row>
    <row r="2" spans="1:23" customFormat="1" ht="30" x14ac:dyDescent="0.25">
      <c r="A2" s="14" t="s">
        <v>6349</v>
      </c>
      <c r="B2" s="14" t="s">
        <v>4335</v>
      </c>
      <c r="C2" s="18" t="s">
        <v>145</v>
      </c>
      <c r="D2" s="19" t="s">
        <v>3556</v>
      </c>
      <c r="E2" s="14">
        <v>4</v>
      </c>
      <c r="F2" s="19" t="s">
        <v>6381</v>
      </c>
      <c r="G2" s="14"/>
      <c r="H2" s="14" t="s">
        <v>150</v>
      </c>
      <c r="I2" s="14" t="s">
        <v>4889</v>
      </c>
      <c r="J2" s="14">
        <v>240</v>
      </c>
      <c r="K2" s="14" t="s">
        <v>6126</v>
      </c>
      <c r="L2" s="14"/>
      <c r="M2" s="14" t="s">
        <v>133</v>
      </c>
      <c r="N2" s="14" t="s">
        <v>6125</v>
      </c>
      <c r="O2" s="14" t="s">
        <v>120</v>
      </c>
      <c r="P2" s="14" t="s">
        <v>135</v>
      </c>
      <c r="Q2" s="14" t="s">
        <v>133</v>
      </c>
      <c r="R2" s="14" t="s">
        <v>5318</v>
      </c>
      <c r="S2" s="14" t="s">
        <v>150</v>
      </c>
      <c r="T2" s="14"/>
      <c r="U2" s="14" t="s">
        <v>511</v>
      </c>
      <c r="V2" s="14"/>
      <c r="W2" s="14" t="s">
        <v>4939</v>
      </c>
    </row>
    <row r="3" spans="1:23" customFormat="1" x14ac:dyDescent="0.25">
      <c r="A3" s="14" t="s">
        <v>6349</v>
      </c>
      <c r="B3" s="14" t="s">
        <v>143</v>
      </c>
      <c r="C3" s="18" t="s">
        <v>145</v>
      </c>
      <c r="D3" s="14" t="s">
        <v>3708</v>
      </c>
      <c r="E3" s="14">
        <v>4</v>
      </c>
      <c r="F3" s="14" t="s">
        <v>4644</v>
      </c>
      <c r="G3" s="14"/>
      <c r="H3" s="14" t="s">
        <v>106</v>
      </c>
      <c r="I3" s="14" t="s">
        <v>4903</v>
      </c>
      <c r="J3" s="14">
        <v>600</v>
      </c>
      <c r="K3" s="14" t="s">
        <v>6196</v>
      </c>
      <c r="L3" s="14"/>
      <c r="M3" s="14" t="s">
        <v>124</v>
      </c>
      <c r="N3" s="14" t="s">
        <v>6195</v>
      </c>
      <c r="O3" s="14" t="s">
        <v>106</v>
      </c>
      <c r="P3" s="14" t="s">
        <v>202</v>
      </c>
      <c r="Q3" s="14" t="s">
        <v>133</v>
      </c>
      <c r="R3" s="14" t="s">
        <v>6194</v>
      </c>
      <c r="S3" s="14" t="s">
        <v>150</v>
      </c>
      <c r="T3" s="14"/>
      <c r="U3" s="14" t="s">
        <v>510</v>
      </c>
      <c r="V3" s="14"/>
      <c r="W3" s="14" t="s">
        <v>4939</v>
      </c>
    </row>
    <row r="4" spans="1:23" customFormat="1" x14ac:dyDescent="0.25">
      <c r="A4" s="14" t="s">
        <v>66</v>
      </c>
      <c r="B4" s="14" t="s">
        <v>71</v>
      </c>
      <c r="C4" s="18" t="s">
        <v>145</v>
      </c>
      <c r="D4" s="14" t="s">
        <v>67</v>
      </c>
      <c r="E4" s="14">
        <v>4</v>
      </c>
      <c r="F4" s="14" t="s">
        <v>68</v>
      </c>
      <c r="G4" s="14" t="s">
        <v>463</v>
      </c>
      <c r="H4" s="14" t="s">
        <v>124</v>
      </c>
      <c r="I4" s="14" t="s">
        <v>146</v>
      </c>
      <c r="J4" s="14" t="s">
        <v>147</v>
      </c>
      <c r="K4" s="14" t="s">
        <v>69</v>
      </c>
      <c r="L4" s="14"/>
      <c r="M4" s="14" t="s">
        <v>124</v>
      </c>
      <c r="N4" s="14" t="s">
        <v>70</v>
      </c>
      <c r="O4" s="14" t="s">
        <v>105</v>
      </c>
      <c r="P4" s="14" t="s">
        <v>148</v>
      </c>
      <c r="Q4" s="14" t="s">
        <v>133</v>
      </c>
      <c r="R4" s="14" t="s">
        <v>149</v>
      </c>
      <c r="S4" s="14" t="s">
        <v>470</v>
      </c>
      <c r="T4" s="14"/>
      <c r="U4" s="14"/>
      <c r="V4" s="14"/>
      <c r="W4" s="14"/>
    </row>
    <row r="5" spans="1:23" customFormat="1" x14ac:dyDescent="0.25">
      <c r="A5" s="14" t="s">
        <v>66</v>
      </c>
      <c r="B5" s="14" t="s">
        <v>71</v>
      </c>
      <c r="C5" s="18" t="s">
        <v>143</v>
      </c>
      <c r="D5" s="14" t="s">
        <v>72</v>
      </c>
      <c r="E5" s="14">
        <v>4</v>
      </c>
      <c r="F5" s="14" t="s">
        <v>73</v>
      </c>
      <c r="G5" s="14" t="s">
        <v>62</v>
      </c>
      <c r="H5" s="14" t="s">
        <v>150</v>
      </c>
      <c r="I5" s="14" t="s">
        <v>151</v>
      </c>
      <c r="J5" s="14" t="s">
        <v>152</v>
      </c>
      <c r="K5" s="14" t="s">
        <v>74</v>
      </c>
      <c r="L5" s="14"/>
      <c r="M5" s="14" t="s">
        <v>124</v>
      </c>
      <c r="N5" s="14" t="s">
        <v>75</v>
      </c>
      <c r="O5" s="14" t="s">
        <v>143</v>
      </c>
      <c r="P5" s="14" t="s">
        <v>148</v>
      </c>
      <c r="Q5" s="14" t="s">
        <v>133</v>
      </c>
      <c r="R5" s="14" t="s">
        <v>153</v>
      </c>
      <c r="S5" s="14"/>
      <c r="T5" s="14"/>
      <c r="U5" s="14"/>
      <c r="V5" s="14"/>
      <c r="W5" s="14"/>
    </row>
    <row r="6" spans="1:23" customFormat="1" x14ac:dyDescent="0.25">
      <c r="A6" s="14" t="s">
        <v>66</v>
      </c>
      <c r="B6" s="14" t="s">
        <v>71</v>
      </c>
      <c r="C6" s="18" t="s">
        <v>143</v>
      </c>
      <c r="D6" s="14" t="s">
        <v>76</v>
      </c>
      <c r="E6" s="14">
        <v>4</v>
      </c>
      <c r="F6" s="14" t="s">
        <v>77</v>
      </c>
      <c r="G6" s="14" t="s">
        <v>62</v>
      </c>
      <c r="H6" s="14" t="s">
        <v>124</v>
      </c>
      <c r="I6" s="14" t="s">
        <v>136</v>
      </c>
      <c r="J6" s="14" t="s">
        <v>154</v>
      </c>
      <c r="K6" s="14" t="s">
        <v>78</v>
      </c>
      <c r="L6" s="14"/>
      <c r="M6" s="14" t="s">
        <v>124</v>
      </c>
      <c r="N6" s="14" t="s">
        <v>79</v>
      </c>
      <c r="O6" s="14" t="s">
        <v>134</v>
      </c>
      <c r="P6" s="14" t="s">
        <v>135</v>
      </c>
      <c r="Q6" s="14" t="s">
        <v>133</v>
      </c>
      <c r="R6" s="14" t="s">
        <v>155</v>
      </c>
      <c r="S6" s="14"/>
      <c r="T6" s="14"/>
      <c r="U6" s="14"/>
      <c r="V6" s="14"/>
      <c r="W6" s="14"/>
    </row>
    <row r="7" spans="1:23" customFormat="1" x14ac:dyDescent="0.25">
      <c r="A7" s="14" t="s">
        <v>66</v>
      </c>
      <c r="B7" s="14" t="s">
        <v>71</v>
      </c>
      <c r="C7" s="18" t="s">
        <v>143</v>
      </c>
      <c r="D7" s="14" t="s">
        <v>84</v>
      </c>
      <c r="E7" s="14">
        <v>4</v>
      </c>
      <c r="F7" s="14" t="s">
        <v>85</v>
      </c>
      <c r="G7" s="14" t="s">
        <v>462</v>
      </c>
      <c r="H7" s="14" t="s">
        <v>106</v>
      </c>
      <c r="I7" s="14" t="s">
        <v>159</v>
      </c>
      <c r="J7" s="14" t="s">
        <v>131</v>
      </c>
      <c r="K7" s="14" t="s">
        <v>74</v>
      </c>
      <c r="L7" s="14"/>
      <c r="M7" s="14" t="s">
        <v>150</v>
      </c>
      <c r="N7" s="14" t="s">
        <v>86</v>
      </c>
      <c r="O7" s="14" t="s">
        <v>143</v>
      </c>
      <c r="P7" s="14" t="s">
        <v>135</v>
      </c>
      <c r="Q7" s="14" t="s">
        <v>133</v>
      </c>
      <c r="R7" s="14" t="s">
        <v>160</v>
      </c>
      <c r="S7" s="14" t="s">
        <v>470</v>
      </c>
      <c r="T7" s="14"/>
      <c r="U7" s="14"/>
      <c r="V7" s="14"/>
      <c r="W7" s="14"/>
    </row>
    <row r="8" spans="1:23" x14ac:dyDescent="0.25">
      <c r="A8" s="14" t="s">
        <v>66</v>
      </c>
      <c r="B8" s="14" t="s">
        <v>93</v>
      </c>
      <c r="C8" s="18" t="s">
        <v>145</v>
      </c>
      <c r="D8" s="14" t="s">
        <v>87</v>
      </c>
      <c r="E8" s="14">
        <v>4</v>
      </c>
      <c r="F8" s="14" t="s">
        <v>88</v>
      </c>
      <c r="G8" s="14" t="s">
        <v>62</v>
      </c>
      <c r="H8" s="14" t="s">
        <v>89</v>
      </c>
      <c r="I8" s="14" t="s">
        <v>161</v>
      </c>
      <c r="J8" s="14" t="s">
        <v>162</v>
      </c>
      <c r="K8" s="14" t="s">
        <v>163</v>
      </c>
      <c r="M8" s="14" t="s">
        <v>124</v>
      </c>
      <c r="N8" s="14" t="s">
        <v>70</v>
      </c>
      <c r="O8" s="14" t="s">
        <v>467</v>
      </c>
      <c r="P8" s="14" t="s">
        <v>118</v>
      </c>
      <c r="Q8" s="14" t="s">
        <v>133</v>
      </c>
      <c r="R8" s="14" t="s">
        <v>114</v>
      </c>
    </row>
    <row r="9" spans="1:23" x14ac:dyDescent="0.25">
      <c r="A9" s="14" t="s">
        <v>66</v>
      </c>
      <c r="B9" s="14" t="s">
        <v>100</v>
      </c>
      <c r="C9" s="18" t="s">
        <v>143</v>
      </c>
      <c r="D9" s="14" t="s">
        <v>101</v>
      </c>
      <c r="E9" s="14">
        <v>4</v>
      </c>
      <c r="F9" s="14" t="s">
        <v>91</v>
      </c>
      <c r="G9" s="14" t="s">
        <v>62</v>
      </c>
      <c r="H9" s="14" t="s">
        <v>106</v>
      </c>
      <c r="I9" s="14" t="s">
        <v>161</v>
      </c>
      <c r="J9" s="14" t="s">
        <v>162</v>
      </c>
      <c r="K9" s="14" t="s">
        <v>102</v>
      </c>
      <c r="M9" s="14" t="s">
        <v>103</v>
      </c>
      <c r="N9" s="14" t="s">
        <v>172</v>
      </c>
      <c r="O9" s="14" t="s">
        <v>458</v>
      </c>
      <c r="P9" s="14" t="s">
        <v>126</v>
      </c>
      <c r="Q9" s="14" t="s">
        <v>133</v>
      </c>
      <c r="R9" s="14" t="s">
        <v>173</v>
      </c>
    </row>
    <row r="10" spans="1:23" x14ac:dyDescent="0.25">
      <c r="A10" s="14" t="s">
        <v>66</v>
      </c>
      <c r="B10" s="14" t="s">
        <v>93</v>
      </c>
      <c r="C10" s="18" t="s">
        <v>143</v>
      </c>
      <c r="D10" s="14" t="s">
        <v>90</v>
      </c>
      <c r="E10" s="14">
        <v>4</v>
      </c>
      <c r="F10" s="14" t="s">
        <v>91</v>
      </c>
      <c r="G10" s="14" t="s">
        <v>62</v>
      </c>
      <c r="H10" s="14" t="s">
        <v>92</v>
      </c>
      <c r="I10" s="14" t="s">
        <v>165</v>
      </c>
      <c r="J10" s="14" t="s">
        <v>166</v>
      </c>
      <c r="K10" s="14" t="s">
        <v>167</v>
      </c>
      <c r="M10" s="14" t="s">
        <v>124</v>
      </c>
      <c r="N10" s="14" t="s">
        <v>70</v>
      </c>
      <c r="O10" s="14" t="s">
        <v>466</v>
      </c>
      <c r="P10" s="14" t="s">
        <v>116</v>
      </c>
      <c r="Q10" s="14" t="s">
        <v>133</v>
      </c>
      <c r="R10" s="14" t="s">
        <v>168</v>
      </c>
    </row>
    <row r="11" spans="1:23" x14ac:dyDescent="0.25">
      <c r="A11" s="14" t="s">
        <v>66</v>
      </c>
      <c r="B11" s="14" t="s">
        <v>71</v>
      </c>
      <c r="C11" s="18" t="s">
        <v>134</v>
      </c>
      <c r="D11" s="14" t="s">
        <v>80</v>
      </c>
      <c r="E11" s="14">
        <v>4</v>
      </c>
      <c r="F11" s="14" t="s">
        <v>81</v>
      </c>
      <c r="G11" s="14" t="s">
        <v>62</v>
      </c>
      <c r="H11" s="14" t="s">
        <v>150</v>
      </c>
      <c r="I11" s="14" t="s">
        <v>156</v>
      </c>
      <c r="J11" s="14" t="s">
        <v>157</v>
      </c>
      <c r="K11" s="14" t="s">
        <v>82</v>
      </c>
      <c r="M11" s="14" t="s">
        <v>150</v>
      </c>
      <c r="N11" s="14" t="s">
        <v>83</v>
      </c>
      <c r="O11" s="14" t="s">
        <v>111</v>
      </c>
      <c r="P11" s="14" t="s">
        <v>148</v>
      </c>
      <c r="Q11" s="14" t="s">
        <v>133</v>
      </c>
      <c r="R11" s="14" t="s">
        <v>158</v>
      </c>
    </row>
    <row r="12" spans="1:23" x14ac:dyDescent="0.25">
      <c r="A12" s="14" t="s">
        <v>66</v>
      </c>
      <c r="B12" s="14" t="s">
        <v>93</v>
      </c>
      <c r="C12" s="18" t="s">
        <v>143</v>
      </c>
      <c r="D12" s="14" t="s">
        <v>94</v>
      </c>
      <c r="E12" s="14">
        <v>4</v>
      </c>
      <c r="F12" s="14" t="s">
        <v>95</v>
      </c>
      <c r="G12" s="14" t="s">
        <v>62</v>
      </c>
      <c r="H12" s="14" t="s">
        <v>150</v>
      </c>
      <c r="I12" s="14" t="s">
        <v>157</v>
      </c>
      <c r="J12" s="14" t="s">
        <v>107</v>
      </c>
      <c r="K12" s="14" t="s">
        <v>167</v>
      </c>
      <c r="M12" s="14" t="s">
        <v>124</v>
      </c>
      <c r="N12" s="14" t="s">
        <v>83</v>
      </c>
      <c r="O12" s="14" t="s">
        <v>466</v>
      </c>
      <c r="P12" s="14" t="s">
        <v>116</v>
      </c>
      <c r="Q12" s="14" t="s">
        <v>133</v>
      </c>
      <c r="R12" s="14" t="s">
        <v>110</v>
      </c>
    </row>
    <row r="13" spans="1:23" x14ac:dyDescent="0.25">
      <c r="A13" s="14" t="s">
        <v>66</v>
      </c>
      <c r="B13" s="14" t="s">
        <v>93</v>
      </c>
      <c r="C13" s="18" t="s">
        <v>143</v>
      </c>
      <c r="D13" s="14" t="s">
        <v>98</v>
      </c>
      <c r="E13" s="14">
        <v>4</v>
      </c>
      <c r="F13" s="14" t="s">
        <v>99</v>
      </c>
      <c r="G13" s="14" t="s">
        <v>462</v>
      </c>
      <c r="H13" s="14" t="s">
        <v>106</v>
      </c>
      <c r="I13" s="14" t="s">
        <v>136</v>
      </c>
      <c r="J13" s="14" t="s">
        <v>169</v>
      </c>
      <c r="K13" s="14" t="s">
        <v>167</v>
      </c>
      <c r="M13" s="14" t="s">
        <v>124</v>
      </c>
      <c r="N13" s="14" t="s">
        <v>86</v>
      </c>
      <c r="O13" s="14" t="s">
        <v>466</v>
      </c>
      <c r="P13" s="14" t="s">
        <v>118</v>
      </c>
      <c r="Q13" s="14" t="s">
        <v>133</v>
      </c>
      <c r="R13" s="14" t="s">
        <v>171</v>
      </c>
      <c r="S13" s="14" t="s">
        <v>470</v>
      </c>
    </row>
    <row r="14" spans="1:23" x14ac:dyDescent="0.25">
      <c r="A14" s="14" t="s">
        <v>66</v>
      </c>
      <c r="B14" s="14" t="s">
        <v>100</v>
      </c>
      <c r="C14" s="18" t="s">
        <v>143</v>
      </c>
      <c r="D14" s="14" t="s">
        <v>104</v>
      </c>
      <c r="E14" s="14">
        <v>4</v>
      </c>
      <c r="F14" s="14" t="s">
        <v>97</v>
      </c>
      <c r="G14" s="14" t="s">
        <v>62</v>
      </c>
      <c r="H14" s="14" t="s">
        <v>63</v>
      </c>
      <c r="I14" s="14" t="s">
        <v>142</v>
      </c>
      <c r="J14" s="14" t="s">
        <v>142</v>
      </c>
      <c r="K14" s="14" t="s">
        <v>102</v>
      </c>
      <c r="M14" s="14" t="s">
        <v>65</v>
      </c>
      <c r="N14" s="14" t="s">
        <v>174</v>
      </c>
      <c r="O14" s="14" t="s">
        <v>468</v>
      </c>
      <c r="P14" s="14" t="s">
        <v>126</v>
      </c>
      <c r="Q14" s="14" t="s">
        <v>63</v>
      </c>
      <c r="R14" s="14" t="s">
        <v>158</v>
      </c>
    </row>
    <row r="15" spans="1:23" x14ac:dyDescent="0.25">
      <c r="A15" s="14" t="s">
        <v>66</v>
      </c>
      <c r="B15" s="14" t="s">
        <v>93</v>
      </c>
      <c r="C15" s="18" t="s">
        <v>143</v>
      </c>
      <c r="D15" s="14" t="s">
        <v>96</v>
      </c>
      <c r="E15" s="14">
        <v>4</v>
      </c>
      <c r="F15" s="14" t="s">
        <v>97</v>
      </c>
      <c r="G15" s="14" t="s">
        <v>62</v>
      </c>
      <c r="H15" s="14" t="s">
        <v>150</v>
      </c>
      <c r="I15" s="14" t="s">
        <v>136</v>
      </c>
      <c r="J15" s="14" t="s">
        <v>169</v>
      </c>
      <c r="K15" s="14" t="s">
        <v>170</v>
      </c>
      <c r="M15" s="14" t="s">
        <v>124</v>
      </c>
      <c r="N15" s="14" t="s">
        <v>83</v>
      </c>
      <c r="O15" s="14" t="s">
        <v>466</v>
      </c>
      <c r="P15" s="14" t="s">
        <v>116</v>
      </c>
      <c r="Q15" s="14" t="s">
        <v>133</v>
      </c>
      <c r="R15" s="14" t="s">
        <v>130</v>
      </c>
    </row>
    <row r="16" spans="1:23" x14ac:dyDescent="0.25">
      <c r="A16" s="14" t="s">
        <v>4078</v>
      </c>
      <c r="B16" s="14" t="s">
        <v>4095</v>
      </c>
      <c r="D16" s="14" t="s">
        <v>3376</v>
      </c>
      <c r="F16" s="14" t="s">
        <v>4542</v>
      </c>
      <c r="H16" s="14" t="s">
        <v>150</v>
      </c>
      <c r="I16" s="14" t="s">
        <v>4877</v>
      </c>
      <c r="J16" s="14">
        <v>350</v>
      </c>
      <c r="K16" s="14" t="s">
        <v>150</v>
      </c>
      <c r="M16" s="14" t="s">
        <v>5974</v>
      </c>
      <c r="N16" s="14" t="s">
        <v>133</v>
      </c>
      <c r="O16" s="14" t="s">
        <v>134</v>
      </c>
      <c r="Q16" s="14" t="s">
        <v>202</v>
      </c>
      <c r="R16" s="14" t="s">
        <v>172</v>
      </c>
      <c r="T16" s="14" t="s">
        <v>5692</v>
      </c>
      <c r="W16" s="14" t="s">
        <v>4939</v>
      </c>
    </row>
    <row r="17" spans="1:23" x14ac:dyDescent="0.25">
      <c r="A17" s="14" t="s">
        <v>4078</v>
      </c>
      <c r="B17" s="14" t="s">
        <v>4095</v>
      </c>
      <c r="D17" s="14" t="s">
        <v>3284</v>
      </c>
      <c r="F17" s="14" t="s">
        <v>4542</v>
      </c>
      <c r="H17" s="14" t="s">
        <v>150</v>
      </c>
      <c r="I17" s="14" t="s">
        <v>4868</v>
      </c>
      <c r="J17" s="14">
        <v>400</v>
      </c>
      <c r="K17" s="14" t="s">
        <v>150</v>
      </c>
      <c r="M17" s="14" t="s">
        <v>5974</v>
      </c>
      <c r="N17" s="14" t="s">
        <v>133</v>
      </c>
      <c r="O17" s="14" t="s">
        <v>230</v>
      </c>
      <c r="Q17" s="14" t="s">
        <v>148</v>
      </c>
      <c r="R17" s="14" t="s">
        <v>169</v>
      </c>
    </row>
    <row r="18" spans="1:23" x14ac:dyDescent="0.25">
      <c r="A18" s="14" t="s">
        <v>4078</v>
      </c>
      <c r="B18" s="14" t="s">
        <v>4095</v>
      </c>
      <c r="D18" s="14" t="s">
        <v>2882</v>
      </c>
      <c r="F18" s="14" t="s">
        <v>4542</v>
      </c>
      <c r="H18" s="14" t="s">
        <v>112</v>
      </c>
      <c r="I18" s="14" t="s">
        <v>4801</v>
      </c>
      <c r="J18" s="14">
        <v>120</v>
      </c>
      <c r="K18" s="14" t="s">
        <v>5693</v>
      </c>
      <c r="M18" s="14" t="s">
        <v>5009</v>
      </c>
      <c r="N18" s="14" t="s">
        <v>230</v>
      </c>
      <c r="O18" s="14" t="s">
        <v>143</v>
      </c>
      <c r="Q18" s="14" t="s">
        <v>202</v>
      </c>
      <c r="R18" s="14" t="s">
        <v>121</v>
      </c>
      <c r="T18" s="14" t="s">
        <v>5692</v>
      </c>
      <c r="U18" s="14" t="s">
        <v>5273</v>
      </c>
      <c r="V18" s="14" t="s">
        <v>4985</v>
      </c>
      <c r="W18" s="14" t="s">
        <v>4939</v>
      </c>
    </row>
    <row r="19" spans="1:23" x14ac:dyDescent="0.25">
      <c r="A19" s="14" t="s">
        <v>4078</v>
      </c>
      <c r="B19" s="14" t="s">
        <v>4247</v>
      </c>
      <c r="D19" s="14" t="s">
        <v>2891</v>
      </c>
      <c r="F19" s="14" t="s">
        <v>4545</v>
      </c>
      <c r="H19" s="14" t="s">
        <v>230</v>
      </c>
      <c r="I19" s="14" t="s">
        <v>4807</v>
      </c>
      <c r="J19" s="14" t="s">
        <v>4806</v>
      </c>
      <c r="K19" s="14" t="s">
        <v>5709</v>
      </c>
      <c r="M19" s="14" t="s">
        <v>120</v>
      </c>
      <c r="N19" s="14" t="s">
        <v>399</v>
      </c>
      <c r="O19" s="14" t="s">
        <v>63</v>
      </c>
      <c r="Q19" s="14" t="s">
        <v>202</v>
      </c>
      <c r="R19" s="14" t="s">
        <v>1735</v>
      </c>
      <c r="T19" s="14" t="s">
        <v>5692</v>
      </c>
      <c r="U19" s="14" t="s">
        <v>5169</v>
      </c>
      <c r="V19" s="14" t="s">
        <v>4985</v>
      </c>
      <c r="W19" s="14" t="s">
        <v>4939</v>
      </c>
    </row>
    <row r="20" spans="1:23" x14ac:dyDescent="0.25">
      <c r="A20" s="14" t="s">
        <v>4078</v>
      </c>
      <c r="B20" s="14" t="s">
        <v>4366</v>
      </c>
      <c r="D20" s="14" t="s">
        <v>3918</v>
      </c>
      <c r="F20" s="14" t="s">
        <v>4657</v>
      </c>
      <c r="H20" s="14" t="s">
        <v>150</v>
      </c>
      <c r="I20" s="14" t="s">
        <v>4921</v>
      </c>
      <c r="J20" s="14">
        <v>100</v>
      </c>
      <c r="K20" s="14" t="s">
        <v>6281</v>
      </c>
      <c r="L20" s="14" t="s">
        <v>5650</v>
      </c>
      <c r="M20" s="14" t="s">
        <v>133</v>
      </c>
      <c r="N20" s="14" t="s">
        <v>112</v>
      </c>
      <c r="O20" s="14" t="s">
        <v>105</v>
      </c>
      <c r="Q20" s="14" t="s">
        <v>202</v>
      </c>
      <c r="R20" s="14" t="s">
        <v>121</v>
      </c>
      <c r="W20" s="14" t="s">
        <v>4939</v>
      </c>
    </row>
    <row r="21" spans="1:23" x14ac:dyDescent="0.25">
      <c r="A21" s="14" t="s">
        <v>4078</v>
      </c>
      <c r="B21" s="14" t="s">
        <v>4153</v>
      </c>
      <c r="D21" s="14" t="s">
        <v>3423</v>
      </c>
      <c r="F21" s="14" t="s">
        <v>4624</v>
      </c>
      <c r="H21" s="14" t="s">
        <v>112</v>
      </c>
      <c r="I21" s="14" t="s">
        <v>4881</v>
      </c>
      <c r="J21" s="14">
        <v>450</v>
      </c>
      <c r="K21" s="14" t="s">
        <v>6064</v>
      </c>
      <c r="L21" s="14" t="s">
        <v>6063</v>
      </c>
      <c r="M21" s="14" t="s">
        <v>6062</v>
      </c>
      <c r="N21" s="14" t="s">
        <v>133</v>
      </c>
      <c r="O21" s="14" t="s">
        <v>5436</v>
      </c>
      <c r="Q21" s="14" t="s">
        <v>148</v>
      </c>
      <c r="R21" s="14" t="s">
        <v>5447</v>
      </c>
      <c r="U21" s="14" t="s">
        <v>5125</v>
      </c>
      <c r="V21" s="14" t="s">
        <v>5192</v>
      </c>
      <c r="W21" s="14" t="s">
        <v>4939</v>
      </c>
    </row>
    <row r="22" spans="1:23" x14ac:dyDescent="0.25">
      <c r="A22" s="14" t="s">
        <v>4078</v>
      </c>
      <c r="B22" s="14" t="s">
        <v>4153</v>
      </c>
      <c r="D22" s="14" t="s">
        <v>3421</v>
      </c>
      <c r="E22" s="14" t="s">
        <v>150</v>
      </c>
      <c r="I22" s="14" t="s">
        <v>4881</v>
      </c>
      <c r="J22" s="14">
        <v>450</v>
      </c>
      <c r="K22" s="14" t="s">
        <v>5539</v>
      </c>
      <c r="M22" s="14" t="s">
        <v>6062</v>
      </c>
      <c r="U22" s="14" t="s">
        <v>144</v>
      </c>
      <c r="V22" s="14" t="s">
        <v>5192</v>
      </c>
      <c r="W22" s="14" t="s">
        <v>4939</v>
      </c>
    </row>
    <row r="23" spans="1:23" x14ac:dyDescent="0.25">
      <c r="A23" s="14" t="s">
        <v>4082</v>
      </c>
      <c r="B23" s="14" t="s">
        <v>4238</v>
      </c>
      <c r="C23" s="18" t="s">
        <v>111</v>
      </c>
      <c r="D23" s="14" t="s">
        <v>3765</v>
      </c>
      <c r="F23" s="14" t="s">
        <v>4647</v>
      </c>
      <c r="H23" s="14" t="s">
        <v>105</v>
      </c>
      <c r="I23" s="14" t="s">
        <v>169</v>
      </c>
      <c r="J23" s="14" t="s">
        <v>4910</v>
      </c>
      <c r="K23" s="14" t="s">
        <v>6224</v>
      </c>
      <c r="M23" s="14" t="s">
        <v>5402</v>
      </c>
      <c r="R23" s="14" t="s">
        <v>5673</v>
      </c>
      <c r="W23" s="14" t="s">
        <v>4939</v>
      </c>
    </row>
    <row r="24" spans="1:23" x14ac:dyDescent="0.25">
      <c r="A24" s="14" t="s">
        <v>4076</v>
      </c>
      <c r="B24" s="14" t="s">
        <v>4303</v>
      </c>
      <c r="C24" s="18" t="s">
        <v>111</v>
      </c>
      <c r="D24" s="14" t="s">
        <v>3165</v>
      </c>
      <c r="F24" s="14" t="s">
        <v>4587</v>
      </c>
      <c r="H24" s="14" t="s">
        <v>120</v>
      </c>
      <c r="I24" s="14" t="s">
        <v>142</v>
      </c>
      <c r="J24" s="14" t="s">
        <v>4845</v>
      </c>
      <c r="K24" s="14" t="s">
        <v>5898</v>
      </c>
      <c r="L24" s="14" t="s">
        <v>5897</v>
      </c>
      <c r="M24" s="14" t="s">
        <v>5896</v>
      </c>
      <c r="R24" s="14" t="s">
        <v>5334</v>
      </c>
      <c r="U24" s="14" t="s">
        <v>5895</v>
      </c>
      <c r="V24" s="14" t="s">
        <v>5017</v>
      </c>
      <c r="W24" s="14" t="s">
        <v>4939</v>
      </c>
    </row>
    <row r="25" spans="1:23" x14ac:dyDescent="0.25">
      <c r="A25" s="14" t="s">
        <v>4076</v>
      </c>
      <c r="C25" s="18" t="s">
        <v>120</v>
      </c>
      <c r="D25" s="14" t="s">
        <v>2257</v>
      </c>
      <c r="F25" s="14" t="s">
        <v>4466</v>
      </c>
      <c r="H25" s="14" t="s">
        <v>112</v>
      </c>
      <c r="I25" s="14" t="s">
        <v>131</v>
      </c>
      <c r="J25" s="14" t="s">
        <v>172</v>
      </c>
      <c r="K25" s="14" t="s">
        <v>156</v>
      </c>
      <c r="M25" s="14" t="s">
        <v>5180</v>
      </c>
      <c r="R25" s="14" t="s">
        <v>5259</v>
      </c>
      <c r="W25" s="14" t="s">
        <v>4939</v>
      </c>
    </row>
    <row r="26" spans="1:23" x14ac:dyDescent="0.25">
      <c r="A26" s="14" t="s">
        <v>4076</v>
      </c>
      <c r="B26" s="14" t="s">
        <v>1821</v>
      </c>
      <c r="C26" s="18" t="s">
        <v>120</v>
      </c>
      <c r="D26" s="14" t="s">
        <v>3051</v>
      </c>
      <c r="F26" s="14" t="s">
        <v>4576</v>
      </c>
      <c r="H26" s="14" t="s">
        <v>112</v>
      </c>
      <c r="I26" s="14" t="s">
        <v>164</v>
      </c>
      <c r="J26" s="14" t="s">
        <v>4797</v>
      </c>
      <c r="K26" s="14" t="s">
        <v>5803</v>
      </c>
      <c r="M26" s="14" t="s">
        <v>5180</v>
      </c>
      <c r="R26" s="14" t="s">
        <v>5179</v>
      </c>
      <c r="W26" s="14" t="s">
        <v>4939</v>
      </c>
    </row>
    <row r="27" spans="1:23" x14ac:dyDescent="0.25">
      <c r="A27" s="14" t="s">
        <v>4076</v>
      </c>
      <c r="B27" s="14" t="s">
        <v>4274</v>
      </c>
      <c r="C27" s="18" t="s">
        <v>120</v>
      </c>
      <c r="D27" s="14" t="s">
        <v>2896</v>
      </c>
      <c r="F27" s="14" t="s">
        <v>4547</v>
      </c>
      <c r="H27" s="14" t="s">
        <v>112</v>
      </c>
      <c r="I27" s="14" t="s">
        <v>157</v>
      </c>
      <c r="J27" s="14" t="s">
        <v>4809</v>
      </c>
      <c r="K27" s="14" t="s">
        <v>4809</v>
      </c>
      <c r="M27" s="14" t="s">
        <v>5402</v>
      </c>
      <c r="R27" s="14" t="s">
        <v>5218</v>
      </c>
      <c r="W27" s="14" t="s">
        <v>4939</v>
      </c>
    </row>
    <row r="28" spans="1:23" x14ac:dyDescent="0.25">
      <c r="A28" s="14" t="s">
        <v>4076</v>
      </c>
      <c r="B28" s="14" t="s">
        <v>4290</v>
      </c>
      <c r="C28" s="18" t="s">
        <v>120</v>
      </c>
      <c r="D28" s="14" t="s">
        <v>3025</v>
      </c>
      <c r="F28" s="14" t="s">
        <v>4567</v>
      </c>
      <c r="H28" s="14" t="s">
        <v>112</v>
      </c>
      <c r="I28" s="14" t="s">
        <v>157</v>
      </c>
      <c r="J28" s="14" t="s">
        <v>4831</v>
      </c>
      <c r="K28" s="14" t="s">
        <v>4832</v>
      </c>
      <c r="M28" s="14" t="s">
        <v>5180</v>
      </c>
      <c r="R28" s="14" t="s">
        <v>5441</v>
      </c>
      <c r="W28" s="14" t="s">
        <v>4939</v>
      </c>
    </row>
    <row r="29" spans="1:23" x14ac:dyDescent="0.25">
      <c r="A29" s="14" t="s">
        <v>4076</v>
      </c>
      <c r="B29" s="14" t="s">
        <v>4292</v>
      </c>
      <c r="C29" s="18" t="s">
        <v>111</v>
      </c>
      <c r="D29" s="14" t="s">
        <v>3034</v>
      </c>
      <c r="F29" s="14" t="s">
        <v>4572</v>
      </c>
      <c r="H29" s="14" t="s">
        <v>120</v>
      </c>
      <c r="I29" s="14" t="s">
        <v>4837</v>
      </c>
      <c r="J29" s="14" t="s">
        <v>4836</v>
      </c>
      <c r="K29" s="14" t="s">
        <v>5834</v>
      </c>
      <c r="M29" s="14" t="s">
        <v>252</v>
      </c>
      <c r="R29" s="14" t="s">
        <v>5833</v>
      </c>
      <c r="W29" s="14" t="s">
        <v>4939</v>
      </c>
    </row>
    <row r="30" spans="1:23" x14ac:dyDescent="0.25">
      <c r="A30" s="14" t="s">
        <v>4076</v>
      </c>
      <c r="C30" s="18" t="s">
        <v>120</v>
      </c>
      <c r="D30" s="14" t="s">
        <v>3028</v>
      </c>
      <c r="F30" s="14" t="s">
        <v>4569</v>
      </c>
      <c r="H30" s="14" t="s">
        <v>145</v>
      </c>
      <c r="I30" s="14" t="s">
        <v>4835</v>
      </c>
      <c r="J30" s="14" t="s">
        <v>4834</v>
      </c>
      <c r="K30" s="14" t="s">
        <v>5830</v>
      </c>
      <c r="M30" s="14" t="s">
        <v>5402</v>
      </c>
      <c r="R30" s="14" t="s">
        <v>5829</v>
      </c>
      <c r="W30" s="14" t="s">
        <v>4939</v>
      </c>
    </row>
    <row r="31" spans="1:23" x14ac:dyDescent="0.25">
      <c r="A31" s="14" t="s">
        <v>4076</v>
      </c>
      <c r="B31" s="14" t="s">
        <v>4238</v>
      </c>
      <c r="C31" s="18" t="s">
        <v>120</v>
      </c>
      <c r="D31" s="14" t="s">
        <v>3023</v>
      </c>
      <c r="F31" s="14" t="s">
        <v>4565</v>
      </c>
      <c r="H31" s="14" t="s">
        <v>112</v>
      </c>
      <c r="I31" s="14" t="s">
        <v>172</v>
      </c>
      <c r="J31" s="14" t="s">
        <v>4829</v>
      </c>
      <c r="K31" s="14" t="s">
        <v>4830</v>
      </c>
      <c r="M31" s="14" t="s">
        <v>252</v>
      </c>
      <c r="R31" s="14" t="s">
        <v>5825</v>
      </c>
      <c r="W31" s="14" t="s">
        <v>4939</v>
      </c>
    </row>
    <row r="32" spans="1:23" x14ac:dyDescent="0.25">
      <c r="A32" s="14" t="s">
        <v>4076</v>
      </c>
      <c r="B32" s="14" t="s">
        <v>4238</v>
      </c>
      <c r="C32" s="18" t="s">
        <v>111</v>
      </c>
      <c r="D32" s="14" t="s">
        <v>2881</v>
      </c>
      <c r="F32" s="14" t="s">
        <v>4541</v>
      </c>
      <c r="H32" s="14" t="s">
        <v>111</v>
      </c>
      <c r="I32" s="14" t="s">
        <v>169</v>
      </c>
      <c r="J32" s="14" t="s">
        <v>4800</v>
      </c>
      <c r="K32" s="14" t="s">
        <v>4250</v>
      </c>
      <c r="M32" s="14" t="s">
        <v>5019</v>
      </c>
      <c r="R32" s="14" t="s">
        <v>5691</v>
      </c>
      <c r="W32" s="14" t="s">
        <v>4939</v>
      </c>
    </row>
    <row r="33" spans="1:23" x14ac:dyDescent="0.25">
      <c r="A33" s="14" t="s">
        <v>4076</v>
      </c>
      <c r="B33" s="14" t="s">
        <v>4150</v>
      </c>
      <c r="C33" s="18" t="s">
        <v>120</v>
      </c>
      <c r="D33" s="14" t="s">
        <v>2176</v>
      </c>
      <c r="F33" s="14" t="s">
        <v>4450</v>
      </c>
      <c r="H33" s="14" t="s">
        <v>150</v>
      </c>
      <c r="I33" s="14" t="s">
        <v>157</v>
      </c>
      <c r="J33" s="14" t="s">
        <v>4714</v>
      </c>
      <c r="K33" s="14" t="s">
        <v>234</v>
      </c>
      <c r="M33" s="14" t="s">
        <v>5180</v>
      </c>
      <c r="R33" s="14" t="s">
        <v>5179</v>
      </c>
      <c r="W33" s="14" t="s">
        <v>4939</v>
      </c>
    </row>
    <row r="34" spans="1:23" x14ac:dyDescent="0.25">
      <c r="A34" s="14" t="s">
        <v>4079</v>
      </c>
      <c r="B34" s="14" t="s">
        <v>4118</v>
      </c>
      <c r="C34" s="18" t="s">
        <v>111</v>
      </c>
      <c r="D34" s="14" t="s">
        <v>3300</v>
      </c>
      <c r="F34" s="14" t="s">
        <v>4605</v>
      </c>
      <c r="H34" s="14" t="s">
        <v>120</v>
      </c>
      <c r="I34" s="14" t="s">
        <v>63</v>
      </c>
      <c r="J34" s="14" t="s">
        <v>4692</v>
      </c>
      <c r="K34" s="14" t="s">
        <v>5981</v>
      </c>
      <c r="L34" s="14" t="s">
        <v>120</v>
      </c>
      <c r="M34" s="14" t="s">
        <v>5009</v>
      </c>
      <c r="N34" s="14" t="s">
        <v>230</v>
      </c>
      <c r="O34" s="14" t="s">
        <v>230</v>
      </c>
      <c r="Q34" s="14" t="s">
        <v>202</v>
      </c>
      <c r="R34" s="14" t="s">
        <v>5980</v>
      </c>
      <c r="W34" s="14" t="s">
        <v>4939</v>
      </c>
    </row>
    <row r="35" spans="1:23" x14ac:dyDescent="0.25">
      <c r="A35" s="14" t="s">
        <v>4079</v>
      </c>
      <c r="B35" s="14" t="s">
        <v>4322</v>
      </c>
      <c r="C35" s="18" t="s">
        <v>111</v>
      </c>
      <c r="D35" s="14" t="s">
        <v>3346</v>
      </c>
      <c r="F35" s="14" t="s">
        <v>4610</v>
      </c>
      <c r="H35" s="14" t="s">
        <v>120</v>
      </c>
      <c r="I35" s="14" t="s">
        <v>142</v>
      </c>
      <c r="J35" s="14" t="s">
        <v>131</v>
      </c>
      <c r="K35" s="14" t="s">
        <v>6007</v>
      </c>
      <c r="L35" s="14" t="s">
        <v>5271</v>
      </c>
      <c r="M35" s="14" t="s">
        <v>252</v>
      </c>
      <c r="N35" s="14" t="s">
        <v>133</v>
      </c>
      <c r="O35" s="14" t="s">
        <v>134</v>
      </c>
      <c r="Q35" s="14" t="s">
        <v>202</v>
      </c>
      <c r="R35" s="14" t="s">
        <v>6006</v>
      </c>
      <c r="W35" s="14" t="s">
        <v>4939</v>
      </c>
    </row>
    <row r="36" spans="1:23" x14ac:dyDescent="0.25">
      <c r="A36" s="14" t="s">
        <v>4079</v>
      </c>
      <c r="B36" s="14" t="s">
        <v>4095</v>
      </c>
      <c r="C36" s="18" t="s">
        <v>111</v>
      </c>
      <c r="D36" s="14" t="s">
        <v>2883</v>
      </c>
      <c r="F36" s="14" t="s">
        <v>4543</v>
      </c>
      <c r="H36" s="14" t="s">
        <v>120</v>
      </c>
      <c r="I36" s="14" t="s">
        <v>254</v>
      </c>
      <c r="J36" s="14" t="s">
        <v>205</v>
      </c>
      <c r="K36" s="14" t="s">
        <v>5693</v>
      </c>
      <c r="L36" s="14" t="s">
        <v>120</v>
      </c>
      <c r="M36" s="14" t="s">
        <v>5009</v>
      </c>
      <c r="N36" s="14" t="s">
        <v>230</v>
      </c>
      <c r="O36" s="14" t="s">
        <v>143</v>
      </c>
      <c r="Q36" s="14" t="s">
        <v>202</v>
      </c>
      <c r="R36" s="14" t="s">
        <v>5030</v>
      </c>
      <c r="U36" s="14" t="s">
        <v>5331</v>
      </c>
      <c r="V36" s="14" t="s">
        <v>4985</v>
      </c>
      <c r="W36" s="14" t="s">
        <v>4939</v>
      </c>
    </row>
    <row r="37" spans="1:23" x14ac:dyDescent="0.25">
      <c r="A37" s="14" t="s">
        <v>4079</v>
      </c>
      <c r="B37" s="14" t="s">
        <v>4314</v>
      </c>
      <c r="C37" s="18" t="s">
        <v>111</v>
      </c>
      <c r="D37" s="14" t="s">
        <v>3921</v>
      </c>
      <c r="F37" s="14" t="s">
        <v>4659</v>
      </c>
      <c r="H37" s="14" t="s">
        <v>105</v>
      </c>
      <c r="I37" s="14">
        <v>80</v>
      </c>
      <c r="J37" s="14" t="s">
        <v>4922</v>
      </c>
      <c r="K37" s="14" t="s">
        <v>141</v>
      </c>
      <c r="L37" s="14" t="s">
        <v>124</v>
      </c>
      <c r="M37" s="14" t="s">
        <v>5014</v>
      </c>
      <c r="N37" s="14" t="s">
        <v>120</v>
      </c>
      <c r="O37" s="14" t="s">
        <v>134</v>
      </c>
      <c r="Q37" s="14" t="s">
        <v>202</v>
      </c>
      <c r="R37" s="14" t="s">
        <v>5754</v>
      </c>
      <c r="W37" s="14" t="s">
        <v>4939</v>
      </c>
    </row>
    <row r="38" spans="1:23" x14ac:dyDescent="0.25">
      <c r="A38" s="14" t="s">
        <v>4079</v>
      </c>
      <c r="B38" s="14" t="s">
        <v>4319</v>
      </c>
      <c r="C38" s="18" t="s">
        <v>111</v>
      </c>
      <c r="D38" s="14" t="s">
        <v>3307</v>
      </c>
      <c r="E38" s="14">
        <v>4</v>
      </c>
      <c r="F38" s="14" t="s">
        <v>4608</v>
      </c>
      <c r="H38" s="14" t="s">
        <v>124</v>
      </c>
      <c r="I38" s="14" t="s">
        <v>105</v>
      </c>
      <c r="J38" s="14" t="s">
        <v>147</v>
      </c>
      <c r="K38" s="14" t="s">
        <v>5271</v>
      </c>
      <c r="L38" s="14" t="s">
        <v>63</v>
      </c>
      <c r="M38" s="14" t="s">
        <v>133</v>
      </c>
      <c r="N38" s="14" t="s">
        <v>133</v>
      </c>
      <c r="O38" s="14" t="s">
        <v>111</v>
      </c>
      <c r="Q38" s="14" t="s">
        <v>202</v>
      </c>
      <c r="R38" s="14" t="s">
        <v>576</v>
      </c>
      <c r="W38" s="14" t="s">
        <v>4939</v>
      </c>
    </row>
    <row r="39" spans="1:23" x14ac:dyDescent="0.25">
      <c r="A39" s="14" t="s">
        <v>1257</v>
      </c>
      <c r="C39" s="18" t="s">
        <v>111</v>
      </c>
      <c r="D39" s="14" t="s">
        <v>1372</v>
      </c>
      <c r="E39" s="14">
        <v>4</v>
      </c>
      <c r="F39" s="14" t="s">
        <v>1371</v>
      </c>
      <c r="H39" s="14" t="s">
        <v>120</v>
      </c>
      <c r="I39" s="14" t="s">
        <v>1681</v>
      </c>
      <c r="K39" s="14" t="s">
        <v>1680</v>
      </c>
      <c r="M39" s="14" t="s">
        <v>1506</v>
      </c>
      <c r="N39" s="14" t="s">
        <v>1679</v>
      </c>
      <c r="O39" s="14" t="s">
        <v>1678</v>
      </c>
      <c r="P39" s="14" t="s">
        <v>109</v>
      </c>
      <c r="Q39" s="14" t="s">
        <v>106</v>
      </c>
      <c r="R39" s="14" t="s">
        <v>1677</v>
      </c>
      <c r="S39" s="14" t="s">
        <v>133</v>
      </c>
      <c r="T39" s="14" t="s">
        <v>511</v>
      </c>
    </row>
    <row r="40" spans="1:23" x14ac:dyDescent="0.25">
      <c r="A40" s="14" t="s">
        <v>1257</v>
      </c>
      <c r="B40" s="14" t="s">
        <v>4095</v>
      </c>
      <c r="C40" s="18" t="s">
        <v>111</v>
      </c>
      <c r="D40" s="14" t="s">
        <v>2025</v>
      </c>
      <c r="E40" s="14">
        <v>4</v>
      </c>
      <c r="F40" s="14" t="s">
        <v>4393</v>
      </c>
      <c r="H40" s="14" t="s">
        <v>133</v>
      </c>
      <c r="I40" s="14" t="s">
        <v>4678</v>
      </c>
      <c r="J40" s="14">
        <v>440</v>
      </c>
      <c r="K40" s="14" t="s">
        <v>5003</v>
      </c>
      <c r="L40" s="14" t="s">
        <v>5002</v>
      </c>
      <c r="M40" s="14" t="s">
        <v>5001</v>
      </c>
      <c r="N40" s="14" t="s">
        <v>5000</v>
      </c>
      <c r="O40" s="14" t="s">
        <v>4949</v>
      </c>
      <c r="P40" s="14" t="s">
        <v>116</v>
      </c>
      <c r="Q40" s="14" t="s">
        <v>106</v>
      </c>
      <c r="R40" s="14" t="s">
        <v>4999</v>
      </c>
      <c r="S40" s="14" t="s">
        <v>133</v>
      </c>
      <c r="U40" s="14">
        <v>1968</v>
      </c>
      <c r="V40" s="14" t="s">
        <v>4998</v>
      </c>
      <c r="W40" s="14" t="s">
        <v>4939</v>
      </c>
    </row>
    <row r="41" spans="1:23" x14ac:dyDescent="0.25">
      <c r="A41" s="14" t="s">
        <v>1257</v>
      </c>
      <c r="C41" s="18" t="s">
        <v>111</v>
      </c>
      <c r="D41" s="14" t="s">
        <v>1374</v>
      </c>
      <c r="E41" s="14">
        <v>4</v>
      </c>
      <c r="F41" s="14" t="s">
        <v>1373</v>
      </c>
      <c r="H41" s="14" t="s">
        <v>112</v>
      </c>
      <c r="I41" s="14" t="s">
        <v>1684</v>
      </c>
      <c r="K41" s="14" t="s">
        <v>1683</v>
      </c>
      <c r="M41" s="14" t="s">
        <v>112</v>
      </c>
      <c r="N41" s="14" t="s">
        <v>407</v>
      </c>
      <c r="O41" s="14" t="s">
        <v>1598</v>
      </c>
      <c r="P41" s="14" t="s">
        <v>109</v>
      </c>
      <c r="Q41" s="14" t="s">
        <v>106</v>
      </c>
      <c r="R41" s="14" t="s">
        <v>1682</v>
      </c>
      <c r="S41" s="14" t="s">
        <v>133</v>
      </c>
      <c r="T41" s="14" t="s">
        <v>511</v>
      </c>
    </row>
    <row r="42" spans="1:23" x14ac:dyDescent="0.25">
      <c r="A42" s="14" t="s">
        <v>1257</v>
      </c>
      <c r="B42" s="14" t="s">
        <v>4375</v>
      </c>
      <c r="D42" s="14" t="s">
        <v>3985</v>
      </c>
      <c r="E42" s="14" t="s">
        <v>150</v>
      </c>
      <c r="I42" s="14" t="s">
        <v>113</v>
      </c>
      <c r="J42" s="14" t="s">
        <v>179</v>
      </c>
      <c r="K42" s="14" t="s">
        <v>1178</v>
      </c>
      <c r="M42" s="14" t="s">
        <v>5193</v>
      </c>
      <c r="N42" s="14" t="s">
        <v>5339</v>
      </c>
      <c r="U42" s="14" t="s">
        <v>5554</v>
      </c>
      <c r="V42" s="14" t="s">
        <v>5192</v>
      </c>
      <c r="W42" s="14" t="s">
        <v>4939</v>
      </c>
    </row>
    <row r="43" spans="1:23" x14ac:dyDescent="0.25">
      <c r="A43" s="14" t="s">
        <v>6348</v>
      </c>
      <c r="C43" s="18" t="s">
        <v>120</v>
      </c>
      <c r="D43" s="14" t="s">
        <v>1364</v>
      </c>
      <c r="E43" s="14">
        <v>4</v>
      </c>
      <c r="F43" s="14" t="s">
        <v>1363</v>
      </c>
      <c r="H43" s="14" t="s">
        <v>111</v>
      </c>
      <c r="I43" s="14" t="s">
        <v>1657</v>
      </c>
      <c r="K43" s="14" t="s">
        <v>1656</v>
      </c>
      <c r="M43" s="14" t="s">
        <v>111</v>
      </c>
      <c r="N43" s="14" t="s">
        <v>1466</v>
      </c>
      <c r="O43" s="14" t="s">
        <v>1598</v>
      </c>
      <c r="P43" s="14" t="s">
        <v>126</v>
      </c>
      <c r="Q43" s="14" t="s">
        <v>106</v>
      </c>
      <c r="R43" s="14" t="s">
        <v>1655</v>
      </c>
      <c r="S43" s="14" t="s">
        <v>133</v>
      </c>
      <c r="T43" s="14" t="s">
        <v>511</v>
      </c>
      <c r="V43" s="14" t="s">
        <v>634</v>
      </c>
    </row>
    <row r="44" spans="1:23" x14ac:dyDescent="0.25">
      <c r="A44" s="14" t="s">
        <v>6348</v>
      </c>
      <c r="C44" s="18" t="s">
        <v>120</v>
      </c>
      <c r="D44" s="14" t="s">
        <v>1357</v>
      </c>
      <c r="E44" s="14">
        <v>4</v>
      </c>
      <c r="F44" s="14" t="s">
        <v>1339</v>
      </c>
      <c r="H44" s="14" t="s">
        <v>111</v>
      </c>
      <c r="I44" s="14" t="s">
        <v>1058</v>
      </c>
      <c r="K44" s="14" t="s">
        <v>1647</v>
      </c>
      <c r="M44" s="14" t="s">
        <v>1224</v>
      </c>
      <c r="N44" s="14" t="s">
        <v>1517</v>
      </c>
      <c r="O44" s="14" t="s">
        <v>1598</v>
      </c>
      <c r="P44" s="14" t="s">
        <v>126</v>
      </c>
      <c r="Q44" s="14" t="s">
        <v>106</v>
      </c>
      <c r="R44" s="14" t="s">
        <v>1646</v>
      </c>
      <c r="S44" s="14" t="s">
        <v>133</v>
      </c>
      <c r="V44" s="14" t="s">
        <v>663</v>
      </c>
    </row>
    <row r="45" spans="1:23" x14ac:dyDescent="0.25">
      <c r="A45" s="14" t="s">
        <v>6348</v>
      </c>
      <c r="C45" s="18" t="s">
        <v>111</v>
      </c>
      <c r="D45" s="14" t="s">
        <v>1340</v>
      </c>
      <c r="E45" s="14">
        <v>4</v>
      </c>
      <c r="F45" s="14" t="s">
        <v>1339</v>
      </c>
      <c r="H45" s="14" t="s">
        <v>111</v>
      </c>
      <c r="I45" s="14" t="s">
        <v>1600</v>
      </c>
      <c r="K45" s="14" t="s">
        <v>1605</v>
      </c>
      <c r="M45" s="14" t="s">
        <v>1219</v>
      </c>
      <c r="N45" s="14" t="s">
        <v>1466</v>
      </c>
      <c r="O45" s="14" t="s">
        <v>1598</v>
      </c>
      <c r="P45" s="14" t="s">
        <v>126</v>
      </c>
      <c r="Q45" s="14" t="s">
        <v>106</v>
      </c>
      <c r="R45" s="14" t="s">
        <v>1604</v>
      </c>
      <c r="S45" s="14" t="s">
        <v>133</v>
      </c>
    </row>
    <row r="46" spans="1:23" x14ac:dyDescent="0.25">
      <c r="A46" s="14" t="s">
        <v>6348</v>
      </c>
      <c r="B46" s="14" t="s">
        <v>4136</v>
      </c>
      <c r="C46" s="18" t="s">
        <v>111</v>
      </c>
      <c r="D46" s="14" t="s">
        <v>3183</v>
      </c>
      <c r="E46" s="14">
        <v>4</v>
      </c>
      <c r="F46" s="14" t="s">
        <v>4588</v>
      </c>
      <c r="H46" s="14" t="s">
        <v>120</v>
      </c>
      <c r="I46" s="14" t="s">
        <v>1585</v>
      </c>
      <c r="K46" s="14" t="s">
        <v>1603</v>
      </c>
      <c r="M46" s="14" t="s">
        <v>1242</v>
      </c>
      <c r="N46" s="14" t="s">
        <v>1466</v>
      </c>
      <c r="O46" s="14" t="s">
        <v>1602</v>
      </c>
      <c r="P46" s="14" t="s">
        <v>126</v>
      </c>
      <c r="Q46" s="14" t="s">
        <v>148</v>
      </c>
      <c r="R46" s="14" t="s">
        <v>179</v>
      </c>
      <c r="S46" s="14" t="s">
        <v>133</v>
      </c>
      <c r="U46" s="14">
        <v>1943</v>
      </c>
      <c r="W46" s="14" t="s">
        <v>4939</v>
      </c>
    </row>
    <row r="47" spans="1:23" x14ac:dyDescent="0.25">
      <c r="A47" s="14" t="s">
        <v>6348</v>
      </c>
      <c r="C47" s="18" t="s">
        <v>111</v>
      </c>
      <c r="D47" s="14" t="s">
        <v>1338</v>
      </c>
      <c r="E47" s="14">
        <v>4</v>
      </c>
      <c r="F47" s="14" t="s">
        <v>1337</v>
      </c>
      <c r="H47" s="14" t="s">
        <v>120</v>
      </c>
      <c r="I47" s="14" t="s">
        <v>1585</v>
      </c>
      <c r="K47" s="14" t="s">
        <v>1603</v>
      </c>
      <c r="M47" s="14" t="s">
        <v>1242</v>
      </c>
      <c r="N47" s="14" t="s">
        <v>1466</v>
      </c>
      <c r="O47" s="14" t="s">
        <v>1602</v>
      </c>
      <c r="P47" s="14" t="s">
        <v>126</v>
      </c>
      <c r="Q47" s="14" t="s">
        <v>106</v>
      </c>
      <c r="R47" s="14" t="s">
        <v>1601</v>
      </c>
      <c r="S47" s="14" t="s">
        <v>133</v>
      </c>
    </row>
    <row r="48" spans="1:23" x14ac:dyDescent="0.25">
      <c r="A48" s="14" t="s">
        <v>6348</v>
      </c>
      <c r="B48" s="14" t="s">
        <v>4095</v>
      </c>
      <c r="C48" s="18" t="s">
        <v>111</v>
      </c>
      <c r="D48" s="14" t="s">
        <v>3283</v>
      </c>
      <c r="E48" s="14">
        <v>4</v>
      </c>
      <c r="F48" s="14" t="s">
        <v>4393</v>
      </c>
      <c r="H48" s="14" t="s">
        <v>133</v>
      </c>
      <c r="I48" s="14" t="s">
        <v>4867</v>
      </c>
      <c r="J48" s="14">
        <v>400</v>
      </c>
      <c r="K48" s="14" t="s">
        <v>5973</v>
      </c>
      <c r="M48" s="14" t="s">
        <v>150</v>
      </c>
      <c r="N48" s="14" t="s">
        <v>1665</v>
      </c>
      <c r="O48" s="14" t="s">
        <v>5392</v>
      </c>
      <c r="P48" s="14" t="s">
        <v>118</v>
      </c>
      <c r="Q48" s="14" t="s">
        <v>106</v>
      </c>
      <c r="R48" s="14" t="s">
        <v>5703</v>
      </c>
      <c r="S48" s="14" t="s">
        <v>133</v>
      </c>
      <c r="U48" s="14" t="s">
        <v>5065</v>
      </c>
      <c r="W48" s="14" t="s">
        <v>4939</v>
      </c>
    </row>
    <row r="49" spans="1:23" s="15" customFormat="1" x14ac:dyDescent="0.25">
      <c r="A49" t="s">
        <v>6348</v>
      </c>
      <c r="B49" t="s">
        <v>4352</v>
      </c>
      <c r="C49" s="13" t="s">
        <v>112</v>
      </c>
      <c r="D49" t="s">
        <v>3712</v>
      </c>
      <c r="E49"/>
      <c r="F49" t="s">
        <v>4451</v>
      </c>
      <c r="G49"/>
      <c r="H49" t="s">
        <v>230</v>
      </c>
      <c r="I49" t="s">
        <v>161</v>
      </c>
      <c r="J49">
        <v>2100</v>
      </c>
      <c r="K49" t="s">
        <v>6198</v>
      </c>
      <c r="L49" t="s">
        <v>134</v>
      </c>
      <c r="M49" t="s">
        <v>5656</v>
      </c>
      <c r="N49" t="s">
        <v>156</v>
      </c>
      <c r="O49" t="s">
        <v>4529</v>
      </c>
      <c r="P49"/>
      <c r="Q49" t="s">
        <v>202</v>
      </c>
      <c r="R49" t="s">
        <v>5655</v>
      </c>
      <c r="S49"/>
      <c r="T49"/>
      <c r="U49"/>
      <c r="V49"/>
      <c r="W49" t="s">
        <v>4939</v>
      </c>
    </row>
    <row r="50" spans="1:23" x14ac:dyDescent="0.25">
      <c r="A50" t="s">
        <v>6348</v>
      </c>
      <c r="B50" t="s">
        <v>4110</v>
      </c>
      <c r="C50" s="13" t="s">
        <v>112</v>
      </c>
      <c r="D50" t="s">
        <v>6372</v>
      </c>
      <c r="E50"/>
      <c r="F50" t="s">
        <v>4451</v>
      </c>
      <c r="G50"/>
      <c r="H50" t="s">
        <v>230</v>
      </c>
      <c r="I50" t="s">
        <v>161</v>
      </c>
      <c r="J50" t="s">
        <v>4793</v>
      </c>
      <c r="K50" t="s">
        <v>5657</v>
      </c>
      <c r="L50" t="s">
        <v>399</v>
      </c>
      <c r="M50" t="s">
        <v>5656</v>
      </c>
      <c r="N50" t="s">
        <v>157</v>
      </c>
      <c r="O50" t="s">
        <v>4529</v>
      </c>
      <c r="P50"/>
      <c r="Q50" t="s">
        <v>202</v>
      </c>
      <c r="R50" t="s">
        <v>5655</v>
      </c>
      <c r="S50"/>
      <c r="T50"/>
      <c r="U50"/>
      <c r="V50"/>
      <c r="W50" t="s">
        <v>4939</v>
      </c>
    </row>
    <row r="51" spans="1:23" x14ac:dyDescent="0.25">
      <c r="A51" s="14" t="s">
        <v>6348</v>
      </c>
      <c r="B51" s="14" t="s">
        <v>4272</v>
      </c>
      <c r="C51" s="18" t="s">
        <v>111</v>
      </c>
      <c r="D51" s="14" t="s">
        <v>2890</v>
      </c>
      <c r="E51" s="14">
        <v>4</v>
      </c>
      <c r="F51" s="14" t="s">
        <v>4393</v>
      </c>
      <c r="H51" s="14" t="s">
        <v>106</v>
      </c>
      <c r="I51" s="14" t="s">
        <v>4805</v>
      </c>
      <c r="J51" s="14">
        <v>2200</v>
      </c>
      <c r="K51" s="14" t="s">
        <v>5708</v>
      </c>
      <c r="M51" s="14" t="s">
        <v>120</v>
      </c>
      <c r="N51" s="14" t="s">
        <v>1466</v>
      </c>
      <c r="O51" s="14" t="s">
        <v>5707</v>
      </c>
      <c r="P51" s="14" t="s">
        <v>126</v>
      </c>
      <c r="Q51" s="14" t="s">
        <v>106</v>
      </c>
      <c r="R51" s="14" t="s">
        <v>5706</v>
      </c>
      <c r="S51" s="14" t="s">
        <v>133</v>
      </c>
      <c r="U51" s="14" t="s">
        <v>511</v>
      </c>
      <c r="W51" s="14" t="s">
        <v>4939</v>
      </c>
    </row>
    <row r="52" spans="1:23" x14ac:dyDescent="0.25">
      <c r="A52" s="14" t="s">
        <v>6348</v>
      </c>
      <c r="B52" s="14" t="s">
        <v>4095</v>
      </c>
      <c r="C52" s="18" t="s">
        <v>111</v>
      </c>
      <c r="D52" s="14" t="s">
        <v>2889</v>
      </c>
      <c r="E52" s="14">
        <v>4</v>
      </c>
      <c r="F52" s="14" t="s">
        <v>4393</v>
      </c>
      <c r="H52" s="14" t="s">
        <v>133</v>
      </c>
      <c r="I52" s="14" t="s">
        <v>4678</v>
      </c>
      <c r="J52" s="14">
        <v>440</v>
      </c>
      <c r="K52" s="14" t="s">
        <v>5705</v>
      </c>
      <c r="M52" s="14" t="s">
        <v>150</v>
      </c>
      <c r="N52" s="14" t="s">
        <v>1665</v>
      </c>
      <c r="O52" s="14" t="s">
        <v>5704</v>
      </c>
      <c r="P52" s="14" t="s">
        <v>116</v>
      </c>
      <c r="Q52" s="14" t="s">
        <v>106</v>
      </c>
      <c r="R52" s="14" t="s">
        <v>5703</v>
      </c>
      <c r="S52" s="14" t="s">
        <v>133</v>
      </c>
      <c r="U52" s="14" t="s">
        <v>511</v>
      </c>
      <c r="W52" s="14" t="s">
        <v>4939</v>
      </c>
    </row>
    <row r="53" spans="1:23" x14ac:dyDescent="0.25">
      <c r="A53" s="14" t="s">
        <v>6348</v>
      </c>
      <c r="B53" s="14" t="s">
        <v>4089</v>
      </c>
      <c r="C53" s="18" t="s">
        <v>111</v>
      </c>
      <c r="D53" s="14" t="s">
        <v>2024</v>
      </c>
      <c r="E53" s="14">
        <v>4</v>
      </c>
      <c r="F53" s="14" t="s">
        <v>4392</v>
      </c>
      <c r="H53" s="14" t="s">
        <v>112</v>
      </c>
      <c r="I53" s="14" t="s">
        <v>172</v>
      </c>
      <c r="J53" s="14">
        <v>3200</v>
      </c>
      <c r="K53" s="14" t="s">
        <v>4997</v>
      </c>
      <c r="M53" s="14" t="s">
        <v>4996</v>
      </c>
      <c r="N53" s="14" t="s">
        <v>4995</v>
      </c>
      <c r="O53" s="14" t="s">
        <v>4994</v>
      </c>
      <c r="P53" s="14" t="s">
        <v>1686</v>
      </c>
      <c r="Q53" s="14" t="s">
        <v>106</v>
      </c>
      <c r="R53" s="14" t="s">
        <v>4993</v>
      </c>
      <c r="S53" s="14" t="s">
        <v>133</v>
      </c>
      <c r="U53" s="14" t="s">
        <v>510</v>
      </c>
      <c r="W53" s="14" t="s">
        <v>4939</v>
      </c>
    </row>
    <row r="54" spans="1:23" x14ac:dyDescent="0.25">
      <c r="A54" s="14" t="s">
        <v>6348</v>
      </c>
      <c r="B54" s="14" t="s">
        <v>4194</v>
      </c>
      <c r="C54" s="18" t="s">
        <v>120</v>
      </c>
      <c r="D54" s="14" t="s">
        <v>2420</v>
      </c>
      <c r="E54" s="14">
        <v>4</v>
      </c>
      <c r="F54" s="14" t="s">
        <v>4482</v>
      </c>
      <c r="H54" s="14" t="s">
        <v>112</v>
      </c>
      <c r="I54" s="14">
        <v>1000</v>
      </c>
      <c r="J54" s="14">
        <v>4200</v>
      </c>
      <c r="K54" s="14" t="s">
        <v>5393</v>
      </c>
      <c r="M54" s="14" t="s">
        <v>1523</v>
      </c>
      <c r="N54" s="14" t="s">
        <v>1457</v>
      </c>
      <c r="O54" s="14" t="s">
        <v>5392</v>
      </c>
      <c r="P54" s="14" t="s">
        <v>116</v>
      </c>
      <c r="Q54" s="14" t="s">
        <v>106</v>
      </c>
      <c r="R54" s="14" t="s">
        <v>5268</v>
      </c>
      <c r="S54" s="14" t="s">
        <v>133</v>
      </c>
      <c r="U54" s="14" t="s">
        <v>510</v>
      </c>
      <c r="W54" s="14" t="s">
        <v>4939</v>
      </c>
    </row>
    <row r="55" spans="1:23" s="15" customFormat="1" x14ac:dyDescent="0.25">
      <c r="A55" s="14" t="s">
        <v>6348</v>
      </c>
      <c r="B55" s="14" t="s">
        <v>399</v>
      </c>
      <c r="C55" s="18" t="s">
        <v>1029</v>
      </c>
      <c r="D55" s="14" t="s">
        <v>2657</v>
      </c>
      <c r="E55" s="14">
        <v>4</v>
      </c>
      <c r="F55" s="14" t="s">
        <v>4513</v>
      </c>
      <c r="G55" s="14"/>
      <c r="H55" s="14" t="s">
        <v>112</v>
      </c>
      <c r="I55" s="14" t="s">
        <v>4775</v>
      </c>
      <c r="J55" s="14">
        <v>3200</v>
      </c>
      <c r="K55" s="14" t="s">
        <v>5548</v>
      </c>
      <c r="L55" s="14"/>
      <c r="M55" s="14" t="s">
        <v>124</v>
      </c>
      <c r="N55" s="14" t="s">
        <v>1466</v>
      </c>
      <c r="O55" s="14" t="s">
        <v>5547</v>
      </c>
      <c r="P55" s="14" t="s">
        <v>1698</v>
      </c>
      <c r="Q55" s="14" t="s">
        <v>106</v>
      </c>
      <c r="R55" s="14" t="s">
        <v>5546</v>
      </c>
      <c r="S55" s="14" t="s">
        <v>133</v>
      </c>
      <c r="T55" s="14"/>
      <c r="U55" s="14"/>
      <c r="V55" s="14"/>
      <c r="W55" s="14" t="s">
        <v>4939</v>
      </c>
    </row>
    <row r="56" spans="1:23" x14ac:dyDescent="0.25">
      <c r="A56" s="14" t="s">
        <v>6348</v>
      </c>
      <c r="B56" s="14" t="s">
        <v>4179</v>
      </c>
      <c r="C56" s="18" t="s">
        <v>120</v>
      </c>
      <c r="D56" s="14" t="s">
        <v>3281</v>
      </c>
      <c r="F56" s="14" t="s">
        <v>4486</v>
      </c>
      <c r="H56" s="14" t="s">
        <v>254</v>
      </c>
      <c r="I56" s="14">
        <v>1000</v>
      </c>
      <c r="J56" s="14" t="s">
        <v>4810</v>
      </c>
      <c r="K56" s="14" t="s">
        <v>5970</v>
      </c>
      <c r="L56" s="14" t="s">
        <v>106</v>
      </c>
      <c r="M56" s="14" t="s">
        <v>5145</v>
      </c>
      <c r="N56" s="14" t="s">
        <v>4354</v>
      </c>
      <c r="O56" s="14" t="s">
        <v>5968</v>
      </c>
      <c r="Q56" s="14" t="s">
        <v>202</v>
      </c>
      <c r="R56" s="14" t="s">
        <v>5717</v>
      </c>
      <c r="W56" s="14" t="s">
        <v>4939</v>
      </c>
    </row>
    <row r="57" spans="1:23" x14ac:dyDescent="0.25">
      <c r="A57" s="14" t="s">
        <v>6348</v>
      </c>
      <c r="B57" s="14" t="s">
        <v>4306</v>
      </c>
      <c r="C57" s="18" t="s">
        <v>120</v>
      </c>
      <c r="D57" s="14" t="s">
        <v>1361</v>
      </c>
      <c r="E57" s="14">
        <v>4</v>
      </c>
      <c r="F57" s="14" t="s">
        <v>4400</v>
      </c>
      <c r="H57" s="14" t="s">
        <v>111</v>
      </c>
      <c r="I57" s="14" t="s">
        <v>927</v>
      </c>
      <c r="K57" s="14" t="s">
        <v>1652</v>
      </c>
      <c r="M57" s="14" t="s">
        <v>1197</v>
      </c>
      <c r="N57" s="14" t="s">
        <v>1517</v>
      </c>
      <c r="O57" s="14" t="s">
        <v>1619</v>
      </c>
      <c r="P57" s="14" t="s">
        <v>116</v>
      </c>
      <c r="Q57" s="14" t="s">
        <v>106</v>
      </c>
      <c r="R57" s="14" t="s">
        <v>1651</v>
      </c>
      <c r="S57" s="14" t="s">
        <v>133</v>
      </c>
      <c r="T57" s="14" t="s">
        <v>487</v>
      </c>
      <c r="V57" s="14" t="s">
        <v>5157</v>
      </c>
      <c r="W57" s="14" t="s">
        <v>4939</v>
      </c>
    </row>
    <row r="58" spans="1:23" x14ac:dyDescent="0.25">
      <c r="A58" s="14" t="s">
        <v>6348</v>
      </c>
      <c r="C58" s="18" t="s">
        <v>120</v>
      </c>
      <c r="D58" s="14" t="s">
        <v>1361</v>
      </c>
      <c r="E58" s="14">
        <v>4</v>
      </c>
      <c r="F58" s="14" t="s">
        <v>736</v>
      </c>
      <c r="H58" s="14" t="s">
        <v>111</v>
      </c>
      <c r="I58" s="14" t="s">
        <v>927</v>
      </c>
      <c r="K58" s="14" t="s">
        <v>1652</v>
      </c>
      <c r="M58" s="14" t="s">
        <v>1197</v>
      </c>
      <c r="N58" s="14" t="s">
        <v>1517</v>
      </c>
      <c r="O58" s="14" t="s">
        <v>1619</v>
      </c>
      <c r="P58" s="14" t="s">
        <v>116</v>
      </c>
      <c r="Q58" s="14" t="s">
        <v>106</v>
      </c>
      <c r="R58" s="14" t="s">
        <v>1651</v>
      </c>
      <c r="S58" s="14" t="s">
        <v>133</v>
      </c>
      <c r="T58" s="14" t="s">
        <v>487</v>
      </c>
      <c r="V58" s="14" t="s">
        <v>663</v>
      </c>
    </row>
    <row r="59" spans="1:23" x14ac:dyDescent="0.25">
      <c r="A59" s="14" t="s">
        <v>6348</v>
      </c>
      <c r="B59" s="14" t="s">
        <v>4179</v>
      </c>
      <c r="C59" s="18" t="s">
        <v>120</v>
      </c>
      <c r="D59" s="14" t="s">
        <v>3278</v>
      </c>
      <c r="E59" s="14">
        <v>4</v>
      </c>
      <c r="F59" s="14" t="s">
        <v>4398</v>
      </c>
      <c r="H59" s="14" t="s">
        <v>112</v>
      </c>
      <c r="I59" s="14">
        <v>1000</v>
      </c>
      <c r="J59" s="14">
        <v>4200</v>
      </c>
      <c r="K59" s="14" t="s">
        <v>5964</v>
      </c>
      <c r="M59" s="14" t="s">
        <v>1197</v>
      </c>
      <c r="N59" s="14" t="s">
        <v>1517</v>
      </c>
      <c r="O59" s="14" t="s">
        <v>5269</v>
      </c>
      <c r="P59" s="14" t="s">
        <v>126</v>
      </c>
      <c r="Q59" s="14" t="s">
        <v>106</v>
      </c>
      <c r="R59" s="14" t="s">
        <v>5254</v>
      </c>
      <c r="S59" s="14" t="s">
        <v>133</v>
      </c>
      <c r="U59" s="14" t="s">
        <v>510</v>
      </c>
      <c r="W59" s="14" t="s">
        <v>4939</v>
      </c>
    </row>
    <row r="60" spans="1:23" x14ac:dyDescent="0.25">
      <c r="A60" s="14" t="s">
        <v>6348</v>
      </c>
      <c r="C60" s="18" t="s">
        <v>120</v>
      </c>
      <c r="D60" s="14" t="s">
        <v>1360</v>
      </c>
      <c r="E60" s="14">
        <v>4</v>
      </c>
      <c r="F60" s="14" t="s">
        <v>737</v>
      </c>
      <c r="H60" s="14" t="s">
        <v>111</v>
      </c>
      <c r="I60" s="14" t="s">
        <v>899</v>
      </c>
      <c r="K60" s="14" t="s">
        <v>1650</v>
      </c>
      <c r="M60" s="14" t="s">
        <v>1197</v>
      </c>
      <c r="N60" s="14" t="s">
        <v>1517</v>
      </c>
      <c r="O60" s="14" t="s">
        <v>1533</v>
      </c>
      <c r="P60" s="14" t="s">
        <v>116</v>
      </c>
      <c r="Q60" s="14" t="s">
        <v>106</v>
      </c>
      <c r="R60" s="14" t="s">
        <v>1648</v>
      </c>
      <c r="S60" s="14" t="s">
        <v>133</v>
      </c>
      <c r="V60" s="14" t="s">
        <v>663</v>
      </c>
    </row>
    <row r="61" spans="1:23" x14ac:dyDescent="0.25">
      <c r="A61" s="14" t="s">
        <v>6348</v>
      </c>
      <c r="C61" s="18" t="s">
        <v>120</v>
      </c>
      <c r="D61" s="14" t="s">
        <v>1358</v>
      </c>
      <c r="E61" s="14">
        <v>4</v>
      </c>
      <c r="F61" s="14" t="s">
        <v>737</v>
      </c>
      <c r="H61" s="14" t="s">
        <v>111</v>
      </c>
      <c r="I61" s="14" t="s">
        <v>899</v>
      </c>
      <c r="K61" s="14" t="s">
        <v>1649</v>
      </c>
      <c r="M61" s="14" t="s">
        <v>1197</v>
      </c>
      <c r="N61" s="14" t="s">
        <v>1517</v>
      </c>
      <c r="O61" s="14" t="s">
        <v>1533</v>
      </c>
      <c r="P61" s="14" t="s">
        <v>116</v>
      </c>
      <c r="Q61" s="14" t="s">
        <v>106</v>
      </c>
      <c r="R61" s="14" t="s">
        <v>1648</v>
      </c>
      <c r="S61" s="14" t="s">
        <v>133</v>
      </c>
      <c r="V61" s="14" t="s">
        <v>663</v>
      </c>
    </row>
    <row r="62" spans="1:23" x14ac:dyDescent="0.25">
      <c r="A62" s="14" t="s">
        <v>6348</v>
      </c>
      <c r="C62" s="18" t="s">
        <v>120</v>
      </c>
      <c r="D62" s="14" t="s">
        <v>1359</v>
      </c>
      <c r="E62" s="14">
        <v>4</v>
      </c>
      <c r="F62" s="14" t="s">
        <v>737</v>
      </c>
      <c r="H62" s="14" t="s">
        <v>111</v>
      </c>
      <c r="I62" s="14" t="s">
        <v>899</v>
      </c>
      <c r="K62" s="14" t="s">
        <v>1649</v>
      </c>
      <c r="M62" s="14" t="s">
        <v>1197</v>
      </c>
      <c r="N62" s="14" t="s">
        <v>1517</v>
      </c>
      <c r="O62" s="14" t="s">
        <v>1533</v>
      </c>
      <c r="P62" s="14" t="s">
        <v>116</v>
      </c>
      <c r="Q62" s="14" t="s">
        <v>106</v>
      </c>
      <c r="R62" s="14" t="s">
        <v>1648</v>
      </c>
      <c r="S62" s="14" t="s">
        <v>133</v>
      </c>
      <c r="V62" s="14" t="s">
        <v>663</v>
      </c>
    </row>
    <row r="63" spans="1:23" x14ac:dyDescent="0.25">
      <c r="A63" s="14" t="s">
        <v>6348</v>
      </c>
      <c r="C63" s="18" t="s">
        <v>120</v>
      </c>
      <c r="D63" s="14" t="s">
        <v>1356</v>
      </c>
      <c r="E63" s="14">
        <v>4</v>
      </c>
      <c r="F63" s="14" t="s">
        <v>737</v>
      </c>
      <c r="H63" s="14" t="s">
        <v>89</v>
      </c>
      <c r="I63" s="14" t="s">
        <v>899</v>
      </c>
      <c r="K63" s="14" t="s">
        <v>1645</v>
      </c>
      <c r="M63" s="14" t="s">
        <v>1197</v>
      </c>
      <c r="N63" s="14" t="s">
        <v>1198</v>
      </c>
      <c r="O63" s="14" t="s">
        <v>1533</v>
      </c>
      <c r="P63" s="14" t="s">
        <v>116</v>
      </c>
      <c r="Q63" s="14" t="s">
        <v>106</v>
      </c>
      <c r="R63" s="14" t="s">
        <v>1644</v>
      </c>
      <c r="S63" s="14" t="s">
        <v>133</v>
      </c>
      <c r="V63" s="14" t="s">
        <v>663</v>
      </c>
    </row>
    <row r="64" spans="1:23" x14ac:dyDescent="0.25">
      <c r="A64" s="14" t="s">
        <v>6348</v>
      </c>
      <c r="B64" s="14" t="s">
        <v>4179</v>
      </c>
      <c r="C64" s="18" t="s">
        <v>120</v>
      </c>
      <c r="D64" s="14" t="s">
        <v>1351</v>
      </c>
      <c r="E64" s="14">
        <v>4</v>
      </c>
      <c r="F64" s="14" t="s">
        <v>4398</v>
      </c>
      <c r="H64" s="14" t="s">
        <v>112</v>
      </c>
      <c r="I64" s="14" t="s">
        <v>899</v>
      </c>
      <c r="K64" s="14" t="s">
        <v>1635</v>
      </c>
      <c r="M64" s="14" t="s">
        <v>1242</v>
      </c>
      <c r="N64" s="14" t="s">
        <v>1634</v>
      </c>
      <c r="O64" s="14" t="s">
        <v>1533</v>
      </c>
      <c r="P64" s="14" t="s">
        <v>116</v>
      </c>
      <c r="Q64" s="14" t="s">
        <v>106</v>
      </c>
      <c r="R64" s="14" t="s">
        <v>1633</v>
      </c>
      <c r="S64" s="14" t="s">
        <v>133</v>
      </c>
      <c r="T64" s="14" t="s">
        <v>510</v>
      </c>
      <c r="V64" s="14" t="s">
        <v>4954</v>
      </c>
      <c r="W64" s="14" t="s">
        <v>4939</v>
      </c>
    </row>
    <row r="65" spans="1:23" x14ac:dyDescent="0.25">
      <c r="A65" s="14" t="s">
        <v>6348</v>
      </c>
      <c r="C65" s="18" t="s">
        <v>120</v>
      </c>
      <c r="D65" s="14" t="s">
        <v>1351</v>
      </c>
      <c r="E65" s="14">
        <v>4</v>
      </c>
      <c r="F65" s="14" t="s">
        <v>737</v>
      </c>
      <c r="H65" s="14" t="s">
        <v>112</v>
      </c>
      <c r="I65" s="14" t="s">
        <v>899</v>
      </c>
      <c r="K65" s="14" t="s">
        <v>1635</v>
      </c>
      <c r="M65" s="14" t="s">
        <v>1242</v>
      </c>
      <c r="N65" s="14" t="s">
        <v>1634</v>
      </c>
      <c r="O65" s="14" t="s">
        <v>1533</v>
      </c>
      <c r="P65" s="14" t="s">
        <v>116</v>
      </c>
      <c r="Q65" s="14" t="s">
        <v>106</v>
      </c>
      <c r="R65" s="14" t="s">
        <v>1633</v>
      </c>
      <c r="S65" s="14" t="s">
        <v>133</v>
      </c>
      <c r="T65" s="14" t="s">
        <v>510</v>
      </c>
      <c r="V65" s="14" t="s">
        <v>674</v>
      </c>
    </row>
    <row r="66" spans="1:23" x14ac:dyDescent="0.25">
      <c r="A66" s="14" t="s">
        <v>6348</v>
      </c>
      <c r="B66" s="14" t="s">
        <v>4167</v>
      </c>
      <c r="C66" s="18" t="s">
        <v>120</v>
      </c>
      <c r="D66" s="14" t="s">
        <v>2263</v>
      </c>
      <c r="E66" s="14">
        <v>4</v>
      </c>
      <c r="F66" s="14" t="s">
        <v>4398</v>
      </c>
      <c r="H66" s="14" t="s">
        <v>112</v>
      </c>
      <c r="I66" s="14">
        <v>1000</v>
      </c>
      <c r="J66" s="14">
        <v>4200</v>
      </c>
      <c r="K66" s="14" t="s">
        <v>5270</v>
      </c>
      <c r="M66" s="14" t="s">
        <v>1506</v>
      </c>
      <c r="N66" s="14" t="s">
        <v>1495</v>
      </c>
      <c r="O66" s="14" t="s">
        <v>5269</v>
      </c>
      <c r="P66" s="14" t="s">
        <v>126</v>
      </c>
      <c r="Q66" s="14" t="s">
        <v>106</v>
      </c>
      <c r="R66" s="14" t="s">
        <v>5268</v>
      </c>
      <c r="S66" s="14" t="s">
        <v>133</v>
      </c>
      <c r="U66" s="14" t="s">
        <v>510</v>
      </c>
      <c r="W66" s="14" t="s">
        <v>4939</v>
      </c>
    </row>
    <row r="67" spans="1:23" x14ac:dyDescent="0.25">
      <c r="A67" s="14" t="s">
        <v>6348</v>
      </c>
      <c r="C67" s="18" t="s">
        <v>120</v>
      </c>
      <c r="D67" s="14" t="s">
        <v>1362</v>
      </c>
      <c r="E67" s="14">
        <v>4</v>
      </c>
      <c r="F67" s="14" t="s">
        <v>737</v>
      </c>
      <c r="H67" s="14" t="s">
        <v>150</v>
      </c>
      <c r="I67" s="14" t="s">
        <v>936</v>
      </c>
      <c r="K67" s="14" t="s">
        <v>1654</v>
      </c>
      <c r="M67" s="14" t="s">
        <v>1472</v>
      </c>
      <c r="N67" s="14" t="s">
        <v>1653</v>
      </c>
      <c r="O67" s="14" t="s">
        <v>1619</v>
      </c>
      <c r="P67" s="14" t="s">
        <v>116</v>
      </c>
      <c r="Q67" s="14" t="s">
        <v>106</v>
      </c>
      <c r="R67" s="14" t="s">
        <v>1486</v>
      </c>
      <c r="S67" s="14" t="s">
        <v>106</v>
      </c>
      <c r="T67" s="14" t="s">
        <v>511</v>
      </c>
      <c r="V67" s="14" t="s">
        <v>634</v>
      </c>
    </row>
    <row r="68" spans="1:23" x14ac:dyDescent="0.25">
      <c r="A68" s="14" t="s">
        <v>6348</v>
      </c>
      <c r="B68" s="14" t="s">
        <v>4101</v>
      </c>
      <c r="C68" s="18" t="s">
        <v>120</v>
      </c>
      <c r="D68" s="14" t="s">
        <v>2114</v>
      </c>
      <c r="E68" s="14">
        <v>4</v>
      </c>
      <c r="F68" s="14" t="s">
        <v>4398</v>
      </c>
      <c r="H68" s="14" t="s">
        <v>120</v>
      </c>
      <c r="I68" s="14" t="s">
        <v>4705</v>
      </c>
      <c r="J68" s="14">
        <v>3300</v>
      </c>
      <c r="K68" s="14" t="s">
        <v>5118</v>
      </c>
      <c r="M68" s="14" t="s">
        <v>1242</v>
      </c>
      <c r="N68" s="14" t="s">
        <v>1495</v>
      </c>
      <c r="O68" s="14" t="s">
        <v>5117</v>
      </c>
      <c r="P68" s="14" t="s">
        <v>109</v>
      </c>
      <c r="Q68" s="14" t="s">
        <v>106</v>
      </c>
      <c r="R68" s="14" t="s">
        <v>5116</v>
      </c>
      <c r="S68" s="14" t="s">
        <v>133</v>
      </c>
      <c r="U68" s="14" t="s">
        <v>510</v>
      </c>
      <c r="W68" s="14" t="s">
        <v>4939</v>
      </c>
    </row>
    <row r="69" spans="1:23" x14ac:dyDescent="0.25">
      <c r="A69" s="14" t="s">
        <v>6348</v>
      </c>
      <c r="B69" s="14" t="s">
        <v>4181</v>
      </c>
      <c r="C69" s="18" t="s">
        <v>120</v>
      </c>
      <c r="D69" s="14" t="s">
        <v>3742</v>
      </c>
      <c r="E69" s="14">
        <v>4</v>
      </c>
      <c r="F69" s="14" t="s">
        <v>4646</v>
      </c>
      <c r="H69" s="14" t="s">
        <v>112</v>
      </c>
      <c r="I69" s="14" t="s">
        <v>179</v>
      </c>
      <c r="J69" s="14">
        <v>7100</v>
      </c>
      <c r="K69" s="14" t="s">
        <v>6219</v>
      </c>
      <c r="M69" s="14" t="s">
        <v>105</v>
      </c>
      <c r="N69" s="14" t="s">
        <v>1617</v>
      </c>
      <c r="O69" s="14" t="s">
        <v>6218</v>
      </c>
      <c r="P69" s="14" t="s">
        <v>126</v>
      </c>
      <c r="Q69" s="14" t="s">
        <v>106</v>
      </c>
      <c r="R69" s="14" t="s">
        <v>6217</v>
      </c>
      <c r="S69" s="14" t="s">
        <v>133</v>
      </c>
      <c r="U69" s="14" t="s">
        <v>510</v>
      </c>
    </row>
    <row r="70" spans="1:23" x14ac:dyDescent="0.25">
      <c r="A70" s="14" t="s">
        <v>6348</v>
      </c>
      <c r="B70" s="14" t="s">
        <v>4088</v>
      </c>
      <c r="C70" s="18" t="s">
        <v>120</v>
      </c>
      <c r="D70" s="14" t="s">
        <v>3739</v>
      </c>
      <c r="E70" s="14">
        <v>4</v>
      </c>
      <c r="F70" s="14" t="s">
        <v>4646</v>
      </c>
      <c r="H70" s="14" t="s">
        <v>112</v>
      </c>
      <c r="I70" s="14" t="s">
        <v>179</v>
      </c>
      <c r="J70" s="14">
        <v>7100</v>
      </c>
      <c r="K70" s="14" t="s">
        <v>6212</v>
      </c>
      <c r="M70" s="14" t="s">
        <v>1200</v>
      </c>
      <c r="N70" s="14" t="s">
        <v>1457</v>
      </c>
      <c r="O70" s="14" t="s">
        <v>5886</v>
      </c>
      <c r="P70" s="14" t="s">
        <v>126</v>
      </c>
      <c r="Q70" s="14" t="s">
        <v>106</v>
      </c>
      <c r="R70" s="14" t="s">
        <v>5706</v>
      </c>
      <c r="S70" s="14" t="s">
        <v>133</v>
      </c>
      <c r="W70" s="14" t="s">
        <v>4939</v>
      </c>
    </row>
    <row r="71" spans="1:23" x14ac:dyDescent="0.25">
      <c r="A71" s="14" t="s">
        <v>6348</v>
      </c>
      <c r="B71" s="14" t="s">
        <v>4255</v>
      </c>
      <c r="C71" s="18" t="s">
        <v>120</v>
      </c>
      <c r="D71" s="14" t="s">
        <v>2812</v>
      </c>
      <c r="E71" s="14">
        <v>4</v>
      </c>
      <c r="F71" s="14" t="s">
        <v>4532</v>
      </c>
      <c r="H71" s="14" t="s">
        <v>120</v>
      </c>
      <c r="I71" s="14" t="s">
        <v>179</v>
      </c>
      <c r="J71" s="14">
        <v>6400</v>
      </c>
      <c r="K71" s="14" t="s">
        <v>5641</v>
      </c>
      <c r="M71" s="14" t="s">
        <v>111</v>
      </c>
      <c r="N71" s="14" t="s">
        <v>5640</v>
      </c>
      <c r="O71" s="14" t="s">
        <v>5079</v>
      </c>
      <c r="P71" s="14" t="s">
        <v>1698</v>
      </c>
      <c r="Q71" s="14" t="s">
        <v>5639</v>
      </c>
      <c r="R71" s="14" t="s">
        <v>5638</v>
      </c>
      <c r="S71" s="14" t="s">
        <v>133</v>
      </c>
      <c r="W71" s="14" t="s">
        <v>4939</v>
      </c>
    </row>
    <row r="72" spans="1:23" x14ac:dyDescent="0.25">
      <c r="A72" s="14" t="s">
        <v>6348</v>
      </c>
      <c r="B72" s="14" t="s">
        <v>4133</v>
      </c>
      <c r="C72" s="18" t="s">
        <v>120</v>
      </c>
      <c r="D72" s="14" t="s">
        <v>2660</v>
      </c>
      <c r="E72" s="14">
        <v>4</v>
      </c>
      <c r="F72" s="14" t="s">
        <v>4515</v>
      </c>
      <c r="H72" s="14" t="s">
        <v>112</v>
      </c>
      <c r="I72" s="14" t="s">
        <v>4725</v>
      </c>
      <c r="J72" s="14">
        <v>2200</v>
      </c>
      <c r="K72" s="14" t="s">
        <v>5553</v>
      </c>
      <c r="M72" s="14" t="s">
        <v>150</v>
      </c>
      <c r="N72" s="14" t="s">
        <v>1514</v>
      </c>
      <c r="O72" s="14" t="s">
        <v>5547</v>
      </c>
      <c r="P72" s="14" t="s">
        <v>1698</v>
      </c>
      <c r="Q72" s="14" t="s">
        <v>106</v>
      </c>
      <c r="R72" s="14" t="s">
        <v>5552</v>
      </c>
      <c r="S72" s="14" t="s">
        <v>133</v>
      </c>
      <c r="U72" s="14" t="s">
        <v>510</v>
      </c>
      <c r="W72" s="14" t="s">
        <v>4939</v>
      </c>
    </row>
    <row r="73" spans="1:23" x14ac:dyDescent="0.25">
      <c r="A73" s="14" t="s">
        <v>6348</v>
      </c>
      <c r="B73" s="14" t="s">
        <v>4167</v>
      </c>
      <c r="C73" s="18" t="s">
        <v>120</v>
      </c>
      <c r="D73" s="14" t="s">
        <v>2903</v>
      </c>
      <c r="F73" s="14" t="s">
        <v>32</v>
      </c>
      <c r="H73" s="14">
        <v>14</v>
      </c>
      <c r="I73" s="14">
        <v>1000</v>
      </c>
      <c r="J73" s="14" t="s">
        <v>4810</v>
      </c>
      <c r="K73" s="14" t="s">
        <v>5719</v>
      </c>
      <c r="L73" s="14" t="s">
        <v>111</v>
      </c>
      <c r="M73" s="14" t="s">
        <v>120</v>
      </c>
      <c r="N73" s="14" t="s">
        <v>156</v>
      </c>
      <c r="O73" s="14" t="s">
        <v>5718</v>
      </c>
      <c r="Q73" s="14" t="s">
        <v>202</v>
      </c>
      <c r="R73" s="14" t="s">
        <v>5717</v>
      </c>
      <c r="W73" s="14" t="s">
        <v>4939</v>
      </c>
    </row>
    <row r="74" spans="1:23" x14ac:dyDescent="0.25">
      <c r="A74" s="14" t="s">
        <v>6348</v>
      </c>
      <c r="C74" s="18">
        <v>6</v>
      </c>
      <c r="D74" s="14" t="s">
        <v>1370</v>
      </c>
      <c r="E74" s="14">
        <v>4</v>
      </c>
      <c r="F74" s="14" t="s">
        <v>740</v>
      </c>
      <c r="H74" s="14">
        <v>4</v>
      </c>
      <c r="I74" s="14" t="s">
        <v>900</v>
      </c>
      <c r="K74" s="14" t="s">
        <v>1673</v>
      </c>
      <c r="M74" s="14" t="s">
        <v>33</v>
      </c>
      <c r="N74" s="14" t="s">
        <v>1461</v>
      </c>
      <c r="O74" s="14" t="s">
        <v>1661</v>
      </c>
      <c r="P74" s="14">
        <v>-7</v>
      </c>
      <c r="Q74" s="14">
        <v>4</v>
      </c>
      <c r="R74" s="14" t="s">
        <v>1672</v>
      </c>
      <c r="S74" s="14">
        <v>3</v>
      </c>
      <c r="U74" s="14">
        <v>1915</v>
      </c>
    </row>
    <row r="75" spans="1:23" ht="30" x14ac:dyDescent="0.25">
      <c r="A75" s="14" t="s">
        <v>6348</v>
      </c>
      <c r="C75" s="18">
        <v>6</v>
      </c>
      <c r="D75" s="19" t="s">
        <v>6388</v>
      </c>
      <c r="E75" s="14">
        <v>4</v>
      </c>
      <c r="F75" s="14" t="s">
        <v>740</v>
      </c>
      <c r="H75" s="14">
        <v>6</v>
      </c>
      <c r="I75" s="14" t="s">
        <v>911</v>
      </c>
      <c r="K75" s="14" t="s">
        <v>1667</v>
      </c>
      <c r="M75" s="14" t="s">
        <v>1242</v>
      </c>
      <c r="N75" s="14" t="s">
        <v>1495</v>
      </c>
      <c r="O75" s="14" t="s">
        <v>1661</v>
      </c>
      <c r="P75" s="14">
        <v>-8</v>
      </c>
      <c r="Q75" s="14">
        <v>2</v>
      </c>
      <c r="R75" s="14" t="s">
        <v>1666</v>
      </c>
      <c r="S75" s="14">
        <v>3</v>
      </c>
      <c r="T75" s="14" t="s">
        <v>510</v>
      </c>
      <c r="U75" s="14">
        <v>1917</v>
      </c>
    </row>
    <row r="76" spans="1:23" x14ac:dyDescent="0.25">
      <c r="A76" s="14" t="s">
        <v>6348</v>
      </c>
      <c r="C76" s="18">
        <v>6</v>
      </c>
      <c r="D76" s="14" t="s">
        <v>1368</v>
      </c>
      <c r="E76" s="14">
        <v>4</v>
      </c>
      <c r="F76" s="14" t="s">
        <v>740</v>
      </c>
      <c r="H76" s="14">
        <v>5</v>
      </c>
      <c r="I76" s="14" t="s">
        <v>900</v>
      </c>
      <c r="K76" s="14" t="s">
        <v>1669</v>
      </c>
      <c r="M76" s="14" t="s">
        <v>33</v>
      </c>
      <c r="N76" s="14" t="s">
        <v>1495</v>
      </c>
      <c r="O76" s="14" t="s">
        <v>1661</v>
      </c>
      <c r="P76" s="14">
        <v>-8</v>
      </c>
      <c r="Q76" s="14">
        <v>2</v>
      </c>
      <c r="R76" s="14" t="s">
        <v>1668</v>
      </c>
      <c r="S76" s="14">
        <v>3</v>
      </c>
      <c r="T76" s="14" t="s">
        <v>510</v>
      </c>
      <c r="U76" s="14">
        <v>1915</v>
      </c>
    </row>
    <row r="77" spans="1:23" x14ac:dyDescent="0.25">
      <c r="A77" s="17" t="s">
        <v>6348</v>
      </c>
      <c r="B77" s="17" t="s">
        <v>4090</v>
      </c>
      <c r="C77" s="21" t="s">
        <v>111</v>
      </c>
      <c r="D77" s="17" t="s">
        <v>3465</v>
      </c>
      <c r="E77" s="17">
        <v>4</v>
      </c>
      <c r="F77" s="17" t="s">
        <v>740</v>
      </c>
      <c r="G77" s="17"/>
      <c r="H77" s="17" t="s">
        <v>112</v>
      </c>
      <c r="I77" s="17">
        <v>1000</v>
      </c>
      <c r="J77" s="17">
        <v>4200</v>
      </c>
      <c r="K77" s="17" t="s">
        <v>6078</v>
      </c>
      <c r="L77" s="17"/>
      <c r="M77" s="17" t="s">
        <v>6077</v>
      </c>
      <c r="N77" s="17"/>
      <c r="O77" s="17" t="s">
        <v>5886</v>
      </c>
      <c r="P77" s="17" t="s">
        <v>109</v>
      </c>
      <c r="Q77" s="17" t="s">
        <v>106</v>
      </c>
      <c r="R77" s="17" t="s">
        <v>5673</v>
      </c>
      <c r="S77" s="17" t="s">
        <v>6076</v>
      </c>
      <c r="T77" s="17"/>
      <c r="U77" s="17"/>
      <c r="V77" s="17"/>
      <c r="W77" s="17" t="s">
        <v>4939</v>
      </c>
    </row>
    <row r="78" spans="1:23" x14ac:dyDescent="0.25">
      <c r="A78" s="14" t="s">
        <v>6348</v>
      </c>
      <c r="C78" s="18" t="s">
        <v>120</v>
      </c>
      <c r="D78" s="14" t="s">
        <v>1355</v>
      </c>
      <c r="E78" s="14">
        <v>4</v>
      </c>
      <c r="F78" s="14" t="s">
        <v>740</v>
      </c>
      <c r="H78" s="14" t="s">
        <v>112</v>
      </c>
      <c r="I78" s="14" t="s">
        <v>899</v>
      </c>
      <c r="K78" s="14" t="s">
        <v>1643</v>
      </c>
      <c r="M78" s="14" t="s">
        <v>1197</v>
      </c>
      <c r="N78" s="14" t="s">
        <v>1642</v>
      </c>
      <c r="O78" s="14" t="s">
        <v>1619</v>
      </c>
      <c r="P78" s="14" t="s">
        <v>116</v>
      </c>
      <c r="Q78" s="14" t="s">
        <v>106</v>
      </c>
      <c r="R78" s="14" t="s">
        <v>1641</v>
      </c>
      <c r="S78" s="14" t="s">
        <v>133</v>
      </c>
      <c r="T78" s="14" t="s">
        <v>510</v>
      </c>
      <c r="V78" s="14" t="s">
        <v>670</v>
      </c>
    </row>
    <row r="79" spans="1:23" x14ac:dyDescent="0.25">
      <c r="A79" s="14" t="s">
        <v>6348</v>
      </c>
      <c r="B79" s="14" t="s">
        <v>4086</v>
      </c>
      <c r="C79" s="18" t="s">
        <v>120</v>
      </c>
      <c r="D79" s="14" t="s">
        <v>1348</v>
      </c>
      <c r="E79" s="14">
        <v>4</v>
      </c>
      <c r="F79" s="14" t="s">
        <v>740</v>
      </c>
      <c r="H79" s="14" t="s">
        <v>112</v>
      </c>
      <c r="I79" s="14" t="s">
        <v>899</v>
      </c>
      <c r="K79" s="14" t="s">
        <v>1628</v>
      </c>
      <c r="M79" s="14" t="s">
        <v>1242</v>
      </c>
      <c r="N79" s="14" t="s">
        <v>1495</v>
      </c>
      <c r="O79" s="14" t="s">
        <v>1619</v>
      </c>
      <c r="P79" s="14" t="s">
        <v>109</v>
      </c>
      <c r="Q79" s="14" t="s">
        <v>106</v>
      </c>
      <c r="R79" s="14" t="s">
        <v>1627</v>
      </c>
      <c r="S79" s="14" t="s">
        <v>133</v>
      </c>
      <c r="V79" s="14" t="s">
        <v>5192</v>
      </c>
      <c r="W79" s="14" t="s">
        <v>4939</v>
      </c>
    </row>
    <row r="80" spans="1:23" x14ac:dyDescent="0.25">
      <c r="A80" s="14" t="s">
        <v>6348</v>
      </c>
      <c r="C80" s="18" t="s">
        <v>120</v>
      </c>
      <c r="D80" s="14" t="s">
        <v>1348</v>
      </c>
      <c r="E80" s="14">
        <v>4</v>
      </c>
      <c r="F80" s="14" t="s">
        <v>740</v>
      </c>
      <c r="H80" s="14" t="s">
        <v>112</v>
      </c>
      <c r="I80" s="14" t="s">
        <v>899</v>
      </c>
      <c r="K80" s="14" t="s">
        <v>1628</v>
      </c>
      <c r="M80" s="14" t="s">
        <v>1242</v>
      </c>
      <c r="N80" s="14" t="s">
        <v>1495</v>
      </c>
      <c r="O80" s="14" t="s">
        <v>1619</v>
      </c>
      <c r="P80" s="14" t="s">
        <v>109</v>
      </c>
      <c r="Q80" s="14" t="s">
        <v>106</v>
      </c>
      <c r="R80" s="14" t="s">
        <v>1627</v>
      </c>
      <c r="S80" s="14" t="s">
        <v>133</v>
      </c>
      <c r="V80" s="14" t="s">
        <v>675</v>
      </c>
    </row>
    <row r="81" spans="1:23" x14ac:dyDescent="0.25">
      <c r="A81" s="14" t="s">
        <v>6348</v>
      </c>
      <c r="B81" s="14" t="s">
        <v>4086</v>
      </c>
      <c r="C81" s="18" t="s">
        <v>120</v>
      </c>
      <c r="D81" s="14" t="s">
        <v>1354</v>
      </c>
      <c r="E81" s="14">
        <v>4</v>
      </c>
      <c r="F81" s="14" t="s">
        <v>740</v>
      </c>
      <c r="H81" s="14" t="s">
        <v>112</v>
      </c>
      <c r="I81" s="14" t="s">
        <v>899</v>
      </c>
      <c r="K81" s="14" t="s">
        <v>1640</v>
      </c>
      <c r="M81" s="14" t="s">
        <v>1242</v>
      </c>
      <c r="N81" s="14" t="s">
        <v>1495</v>
      </c>
      <c r="O81" s="14" t="s">
        <v>1619</v>
      </c>
      <c r="P81" s="14" t="s">
        <v>109</v>
      </c>
      <c r="Q81" s="14" t="s">
        <v>106</v>
      </c>
      <c r="R81" s="14" t="s">
        <v>1627</v>
      </c>
      <c r="S81" s="14" t="s">
        <v>133</v>
      </c>
      <c r="T81" s="14" t="s">
        <v>589</v>
      </c>
      <c r="V81" s="14" t="s">
        <v>5597</v>
      </c>
      <c r="W81" s="14" t="s">
        <v>4939</v>
      </c>
    </row>
    <row r="82" spans="1:23" x14ac:dyDescent="0.25">
      <c r="A82" s="14" t="s">
        <v>6348</v>
      </c>
      <c r="C82" s="18" t="s">
        <v>120</v>
      </c>
      <c r="D82" s="14" t="s">
        <v>1354</v>
      </c>
      <c r="E82" s="14">
        <v>4</v>
      </c>
      <c r="F82" s="14" t="s">
        <v>740</v>
      </c>
      <c r="H82" s="14" t="s">
        <v>112</v>
      </c>
      <c r="I82" s="14" t="s">
        <v>899</v>
      </c>
      <c r="K82" s="14" t="s">
        <v>1640</v>
      </c>
      <c r="M82" s="14" t="s">
        <v>1242</v>
      </c>
      <c r="N82" s="14" t="s">
        <v>1495</v>
      </c>
      <c r="O82" s="14" t="s">
        <v>1619</v>
      </c>
      <c r="P82" s="14" t="s">
        <v>109</v>
      </c>
      <c r="Q82" s="14" t="s">
        <v>106</v>
      </c>
      <c r="R82" s="14" t="s">
        <v>1627</v>
      </c>
      <c r="S82" s="14" t="s">
        <v>133</v>
      </c>
      <c r="T82" s="14" t="s">
        <v>589</v>
      </c>
      <c r="V82" s="14" t="s">
        <v>670</v>
      </c>
    </row>
    <row r="83" spans="1:23" x14ac:dyDescent="0.25">
      <c r="A83" s="14" t="s">
        <v>6348</v>
      </c>
      <c r="C83" s="18" t="s">
        <v>120</v>
      </c>
      <c r="D83" s="14" t="s">
        <v>1353</v>
      </c>
      <c r="E83" s="14">
        <v>4</v>
      </c>
      <c r="F83" s="14" t="s">
        <v>740</v>
      </c>
      <c r="H83" s="14" t="s">
        <v>112</v>
      </c>
      <c r="I83" s="14" t="s">
        <v>899</v>
      </c>
      <c r="K83" s="14" t="s">
        <v>1639</v>
      </c>
      <c r="M83" s="14" t="s">
        <v>1242</v>
      </c>
      <c r="N83" s="14" t="s">
        <v>1495</v>
      </c>
      <c r="O83" s="14" t="s">
        <v>1619</v>
      </c>
      <c r="P83" s="14" t="s">
        <v>109</v>
      </c>
      <c r="Q83" s="14" t="s">
        <v>106</v>
      </c>
      <c r="R83" s="14" t="s">
        <v>1625</v>
      </c>
      <c r="S83" s="14" t="s">
        <v>133</v>
      </c>
      <c r="T83" s="14" t="s">
        <v>510</v>
      </c>
      <c r="V83" s="14" t="s">
        <v>670</v>
      </c>
    </row>
    <row r="84" spans="1:23" x14ac:dyDescent="0.25">
      <c r="A84" s="14" t="s">
        <v>6348</v>
      </c>
      <c r="C84" s="18" t="s">
        <v>120</v>
      </c>
      <c r="D84" s="14" t="s">
        <v>1352</v>
      </c>
      <c r="E84" s="14">
        <v>4</v>
      </c>
      <c r="F84" s="14" t="s">
        <v>740</v>
      </c>
      <c r="H84" s="14" t="s">
        <v>112</v>
      </c>
      <c r="I84" s="14" t="s">
        <v>899</v>
      </c>
      <c r="K84" s="14" t="s">
        <v>1638</v>
      </c>
      <c r="M84" s="14" t="s">
        <v>1242</v>
      </c>
      <c r="N84" s="14" t="s">
        <v>1637</v>
      </c>
      <c r="O84" s="14" t="s">
        <v>1619</v>
      </c>
      <c r="P84" s="14" t="s">
        <v>109</v>
      </c>
      <c r="Q84" s="14" t="s">
        <v>106</v>
      </c>
      <c r="R84" s="14" t="s">
        <v>1636</v>
      </c>
      <c r="S84" s="14" t="s">
        <v>133</v>
      </c>
      <c r="T84" s="14" t="s">
        <v>510</v>
      </c>
      <c r="V84" s="14" t="s">
        <v>670</v>
      </c>
    </row>
    <row r="85" spans="1:23" x14ac:dyDescent="0.25">
      <c r="A85" s="14" t="s">
        <v>6348</v>
      </c>
      <c r="B85" s="14" t="s">
        <v>4188</v>
      </c>
      <c r="C85" s="18" t="s">
        <v>120</v>
      </c>
      <c r="D85" s="14" t="s">
        <v>2424</v>
      </c>
      <c r="E85" s="14">
        <v>4</v>
      </c>
      <c r="F85" s="14" t="s">
        <v>740</v>
      </c>
      <c r="H85" s="14" t="s">
        <v>112</v>
      </c>
      <c r="I85" s="14" t="s">
        <v>915</v>
      </c>
      <c r="K85" s="14" t="s">
        <v>1626</v>
      </c>
      <c r="M85" s="14" t="s">
        <v>1217</v>
      </c>
      <c r="N85" s="14" t="s">
        <v>1495</v>
      </c>
      <c r="O85" s="14" t="s">
        <v>1619</v>
      </c>
      <c r="P85" s="14" t="s">
        <v>116</v>
      </c>
      <c r="Q85" s="14" t="s">
        <v>106</v>
      </c>
      <c r="R85" s="14" t="s">
        <v>1625</v>
      </c>
      <c r="S85" s="14" t="s">
        <v>133</v>
      </c>
      <c r="T85" s="14" t="s">
        <v>510</v>
      </c>
      <c r="V85" s="14" t="s">
        <v>5192</v>
      </c>
      <c r="W85" s="14" t="s">
        <v>4939</v>
      </c>
    </row>
    <row r="86" spans="1:23" x14ac:dyDescent="0.25">
      <c r="A86" s="14" t="s">
        <v>6348</v>
      </c>
      <c r="C86" s="18" t="s">
        <v>120</v>
      </c>
      <c r="D86" s="14" t="s">
        <v>1350</v>
      </c>
      <c r="E86" s="14">
        <v>4</v>
      </c>
      <c r="F86" s="14" t="s">
        <v>740</v>
      </c>
      <c r="H86" s="14" t="s">
        <v>112</v>
      </c>
      <c r="I86" s="14" t="s">
        <v>899</v>
      </c>
      <c r="K86" s="14" t="s">
        <v>1632</v>
      </c>
      <c r="M86" s="14" t="s">
        <v>1197</v>
      </c>
      <c r="N86" s="14" t="s">
        <v>1495</v>
      </c>
      <c r="O86" s="14" t="s">
        <v>1619</v>
      </c>
      <c r="P86" s="14" t="s">
        <v>109</v>
      </c>
      <c r="Q86" s="14" t="s">
        <v>106</v>
      </c>
      <c r="R86" s="14" t="s">
        <v>1631</v>
      </c>
      <c r="S86" s="14" t="s">
        <v>133</v>
      </c>
      <c r="T86" s="14" t="s">
        <v>510</v>
      </c>
      <c r="V86" s="14" t="s">
        <v>674</v>
      </c>
    </row>
    <row r="87" spans="1:23" x14ac:dyDescent="0.25">
      <c r="A87" s="14" t="s">
        <v>6348</v>
      </c>
      <c r="C87" s="18" t="s">
        <v>120</v>
      </c>
      <c r="D87" s="14" t="s">
        <v>1365</v>
      </c>
      <c r="E87" s="14">
        <v>4</v>
      </c>
      <c r="F87" s="14" t="s">
        <v>740</v>
      </c>
      <c r="H87" s="14" t="s">
        <v>112</v>
      </c>
      <c r="I87" s="14" t="s">
        <v>936</v>
      </c>
      <c r="K87" s="14" t="s">
        <v>1658</v>
      </c>
      <c r="M87" s="14" t="s">
        <v>1197</v>
      </c>
      <c r="N87" s="14" t="s">
        <v>1495</v>
      </c>
      <c r="O87" s="14" t="s">
        <v>1619</v>
      </c>
      <c r="P87" s="14" t="s">
        <v>109</v>
      </c>
      <c r="Q87" s="14" t="s">
        <v>106</v>
      </c>
      <c r="R87" s="14" t="s">
        <v>1625</v>
      </c>
      <c r="S87" s="14" t="s">
        <v>133</v>
      </c>
      <c r="T87" s="14" t="s">
        <v>510</v>
      </c>
      <c r="V87" s="14" t="s">
        <v>634</v>
      </c>
    </row>
    <row r="88" spans="1:23" ht="45" x14ac:dyDescent="0.25">
      <c r="A88" s="14" t="s">
        <v>6348</v>
      </c>
      <c r="C88" s="18" t="s">
        <v>120</v>
      </c>
      <c r="D88" s="19" t="s">
        <v>6389</v>
      </c>
      <c r="E88" s="14">
        <v>4</v>
      </c>
      <c r="F88" s="14" t="s">
        <v>742</v>
      </c>
      <c r="H88" s="14" t="s">
        <v>112</v>
      </c>
      <c r="I88" s="14" t="s">
        <v>979</v>
      </c>
      <c r="K88" s="14" t="s">
        <v>1621</v>
      </c>
      <c r="M88" s="14" t="s">
        <v>1242</v>
      </c>
      <c r="N88" s="14" t="s">
        <v>1495</v>
      </c>
      <c r="O88" s="14" t="s">
        <v>1619</v>
      </c>
      <c r="P88" s="14" t="s">
        <v>109</v>
      </c>
      <c r="Q88" s="14" t="s">
        <v>106</v>
      </c>
      <c r="R88" s="14" t="s">
        <v>1486</v>
      </c>
      <c r="S88" s="14" t="s">
        <v>133</v>
      </c>
      <c r="T88" s="14" t="s">
        <v>510</v>
      </c>
      <c r="V88" s="14" t="s">
        <v>680</v>
      </c>
    </row>
    <row r="89" spans="1:23" ht="45" x14ac:dyDescent="0.25">
      <c r="A89" s="14" t="s">
        <v>6348</v>
      </c>
      <c r="C89" s="18" t="s">
        <v>120</v>
      </c>
      <c r="D89" s="19" t="s">
        <v>6391</v>
      </c>
      <c r="E89" s="14">
        <v>4</v>
      </c>
      <c r="F89" s="14" t="s">
        <v>742</v>
      </c>
      <c r="H89" s="14" t="s">
        <v>112</v>
      </c>
      <c r="I89" s="14" t="s">
        <v>979</v>
      </c>
      <c r="K89" s="14" t="s">
        <v>1620</v>
      </c>
      <c r="M89" s="14" t="s">
        <v>1197</v>
      </c>
      <c r="N89" s="14" t="s">
        <v>1495</v>
      </c>
      <c r="O89" s="14" t="s">
        <v>1619</v>
      </c>
      <c r="P89" s="14" t="s">
        <v>116</v>
      </c>
      <c r="Q89" s="14" t="s">
        <v>106</v>
      </c>
      <c r="R89" s="14" t="s">
        <v>1494</v>
      </c>
      <c r="S89" s="14" t="s">
        <v>133</v>
      </c>
      <c r="T89" s="14" t="s">
        <v>510</v>
      </c>
      <c r="V89" s="14" t="s">
        <v>680</v>
      </c>
    </row>
    <row r="90" spans="1:23" x14ac:dyDescent="0.25">
      <c r="A90" s="14" t="s">
        <v>6348</v>
      </c>
      <c r="C90" s="18" t="s">
        <v>120</v>
      </c>
      <c r="D90" s="14" t="s">
        <v>1366</v>
      </c>
      <c r="E90" s="14">
        <v>4</v>
      </c>
      <c r="F90" s="14" t="s">
        <v>742</v>
      </c>
      <c r="H90" s="14" t="s">
        <v>112</v>
      </c>
      <c r="I90" s="14" t="s">
        <v>979</v>
      </c>
      <c r="K90" s="14" t="s">
        <v>1660</v>
      </c>
      <c r="M90" s="14" t="s">
        <v>1242</v>
      </c>
      <c r="N90" s="14" t="s">
        <v>1495</v>
      </c>
      <c r="O90" s="14" t="s">
        <v>1619</v>
      </c>
      <c r="P90" s="14" t="s">
        <v>109</v>
      </c>
      <c r="Q90" s="14" t="s">
        <v>106</v>
      </c>
      <c r="R90" s="14" t="s">
        <v>1659</v>
      </c>
      <c r="S90" s="14" t="s">
        <v>106</v>
      </c>
      <c r="T90" s="14" t="s">
        <v>511</v>
      </c>
      <c r="V90" s="14" t="s">
        <v>634</v>
      </c>
    </row>
    <row r="91" spans="1:23" x14ac:dyDescent="0.25">
      <c r="A91" s="14" t="s">
        <v>6348</v>
      </c>
      <c r="B91" s="14" t="s">
        <v>4104</v>
      </c>
      <c r="C91" s="18" t="s">
        <v>120</v>
      </c>
      <c r="D91" s="14" t="s">
        <v>3652</v>
      </c>
      <c r="E91" s="14">
        <v>4</v>
      </c>
      <c r="F91" s="14" t="s">
        <v>4385</v>
      </c>
      <c r="H91" s="14" t="s">
        <v>112</v>
      </c>
      <c r="I91" s="14" t="s">
        <v>165</v>
      </c>
      <c r="J91" s="14">
        <v>4500</v>
      </c>
      <c r="K91" s="14" t="s">
        <v>6174</v>
      </c>
      <c r="M91" s="14" t="s">
        <v>1242</v>
      </c>
      <c r="N91" s="14" t="s">
        <v>1495</v>
      </c>
      <c r="O91" s="14" t="s">
        <v>6173</v>
      </c>
      <c r="P91" s="14" t="s">
        <v>109</v>
      </c>
      <c r="Q91" s="14" t="s">
        <v>106</v>
      </c>
      <c r="R91" s="14" t="s">
        <v>6172</v>
      </c>
      <c r="S91" s="14" t="s">
        <v>133</v>
      </c>
      <c r="U91" s="14" t="s">
        <v>5065</v>
      </c>
      <c r="W91" s="14" t="s">
        <v>4939</v>
      </c>
    </row>
    <row r="92" spans="1:23" s="15" customFormat="1" x14ac:dyDescent="0.25">
      <c r="A92" s="14" t="s">
        <v>6348</v>
      </c>
      <c r="B92" s="14" t="s">
        <v>4085</v>
      </c>
      <c r="C92" s="18" t="s">
        <v>120</v>
      </c>
      <c r="D92" s="14" t="s">
        <v>2919</v>
      </c>
      <c r="E92" s="14">
        <v>4</v>
      </c>
      <c r="F92" s="14" t="s">
        <v>4385</v>
      </c>
      <c r="G92" s="14"/>
      <c r="H92" s="14" t="s">
        <v>120</v>
      </c>
      <c r="I92" s="14">
        <v>1000</v>
      </c>
      <c r="J92" s="14">
        <v>4400</v>
      </c>
      <c r="K92" s="14" t="s">
        <v>5741</v>
      </c>
      <c r="L92" s="14"/>
      <c r="M92" s="14" t="s">
        <v>1197</v>
      </c>
      <c r="N92" s="14" t="s">
        <v>1495</v>
      </c>
      <c r="O92" s="14" t="s">
        <v>5269</v>
      </c>
      <c r="P92" s="14" t="s">
        <v>126</v>
      </c>
      <c r="Q92" s="14" t="s">
        <v>106</v>
      </c>
      <c r="R92" s="14" t="s">
        <v>5740</v>
      </c>
      <c r="S92" s="14" t="s">
        <v>133</v>
      </c>
      <c r="T92" s="14"/>
      <c r="U92" s="14" t="s">
        <v>510</v>
      </c>
      <c r="V92" s="14"/>
      <c r="W92" s="14" t="s">
        <v>4939</v>
      </c>
    </row>
    <row r="93" spans="1:23" x14ac:dyDescent="0.25">
      <c r="A93" s="14" t="s">
        <v>6348</v>
      </c>
      <c r="B93" s="14" t="s">
        <v>4086</v>
      </c>
      <c r="C93" s="18" t="s">
        <v>120</v>
      </c>
      <c r="D93" s="14" t="s">
        <v>2755</v>
      </c>
      <c r="E93" s="14">
        <v>4</v>
      </c>
      <c r="F93" s="14" t="s">
        <v>4386</v>
      </c>
      <c r="H93" s="14" t="s">
        <v>120</v>
      </c>
      <c r="I93" s="14">
        <v>1000</v>
      </c>
      <c r="J93" s="14">
        <v>4400</v>
      </c>
      <c r="K93" s="14" t="s">
        <v>5607</v>
      </c>
      <c r="M93" s="14" t="s">
        <v>1242</v>
      </c>
      <c r="N93" s="14" t="s">
        <v>1495</v>
      </c>
      <c r="O93" s="14" t="s">
        <v>5269</v>
      </c>
      <c r="P93" s="14" t="s">
        <v>126</v>
      </c>
      <c r="Q93" s="14" t="s">
        <v>106</v>
      </c>
      <c r="R93" s="14" t="s">
        <v>5116</v>
      </c>
      <c r="S93" s="14" t="s">
        <v>133</v>
      </c>
      <c r="U93" s="14" t="s">
        <v>510</v>
      </c>
      <c r="W93" s="14" t="s">
        <v>4939</v>
      </c>
    </row>
    <row r="94" spans="1:23" x14ac:dyDescent="0.25">
      <c r="A94" s="14" t="s">
        <v>6351</v>
      </c>
      <c r="B94" s="14" t="s">
        <v>4186</v>
      </c>
      <c r="D94" s="14" t="s">
        <v>2352</v>
      </c>
      <c r="F94" s="14" t="s">
        <v>4474</v>
      </c>
      <c r="H94" s="14">
        <v>12</v>
      </c>
      <c r="I94" s="14" t="s">
        <v>4734</v>
      </c>
      <c r="J94" s="14" t="s">
        <v>122</v>
      </c>
      <c r="K94" s="14" t="s">
        <v>5340</v>
      </c>
      <c r="L94" s="14" t="s">
        <v>5339</v>
      </c>
      <c r="M94" s="14" t="s">
        <v>4911</v>
      </c>
      <c r="N94" s="14" t="s">
        <v>133</v>
      </c>
      <c r="R94" s="14" t="s">
        <v>119</v>
      </c>
      <c r="W94" s="14" t="s">
        <v>4939</v>
      </c>
    </row>
    <row r="95" spans="1:23" x14ac:dyDescent="0.25">
      <c r="A95" s="14" t="s">
        <v>6351</v>
      </c>
      <c r="C95" s="18" t="s">
        <v>111</v>
      </c>
      <c r="D95" s="14" t="s">
        <v>3153</v>
      </c>
      <c r="E95" s="14">
        <v>4</v>
      </c>
      <c r="F95" s="14" t="s">
        <v>4586</v>
      </c>
      <c r="H95" s="14" t="s">
        <v>106</v>
      </c>
      <c r="I95" s="14" t="s">
        <v>152</v>
      </c>
      <c r="J95" s="14" t="s">
        <v>4843</v>
      </c>
      <c r="K95" s="14" t="s">
        <v>397</v>
      </c>
      <c r="L95" s="14" t="s">
        <v>5888</v>
      </c>
      <c r="M95" s="14" t="s">
        <v>150</v>
      </c>
      <c r="N95" s="14" t="s">
        <v>5887</v>
      </c>
      <c r="O95" s="14" t="s">
        <v>5886</v>
      </c>
      <c r="P95" s="14" t="s">
        <v>1699</v>
      </c>
      <c r="Q95" s="14" t="s">
        <v>133</v>
      </c>
      <c r="R95" s="14" t="s">
        <v>5673</v>
      </c>
      <c r="S95" s="14" t="s">
        <v>133</v>
      </c>
      <c r="W95" s="14" t="s">
        <v>4939</v>
      </c>
    </row>
    <row r="96" spans="1:23" x14ac:dyDescent="0.25">
      <c r="A96" s="14" t="s">
        <v>6351</v>
      </c>
      <c r="C96" s="18" t="s">
        <v>111</v>
      </c>
      <c r="D96" s="14" t="s">
        <v>3152</v>
      </c>
      <c r="E96" s="14">
        <v>4</v>
      </c>
      <c r="F96" s="14" t="s">
        <v>4579</v>
      </c>
      <c r="H96" s="14" t="s">
        <v>106</v>
      </c>
      <c r="I96" s="14" t="s">
        <v>1028</v>
      </c>
      <c r="J96" s="14" t="s">
        <v>4840</v>
      </c>
      <c r="K96" s="14" t="s">
        <v>156</v>
      </c>
      <c r="L96" s="14" t="s">
        <v>5847</v>
      </c>
      <c r="M96" s="14" t="s">
        <v>5860</v>
      </c>
      <c r="N96" s="14" t="s">
        <v>5885</v>
      </c>
      <c r="O96" s="14" t="s">
        <v>5269</v>
      </c>
      <c r="P96" s="14" t="s">
        <v>1698</v>
      </c>
      <c r="Q96" s="14" t="s">
        <v>133</v>
      </c>
      <c r="R96" s="14" t="s">
        <v>5673</v>
      </c>
      <c r="S96" s="14" t="s">
        <v>133</v>
      </c>
      <c r="W96" s="14" t="s">
        <v>4939</v>
      </c>
    </row>
    <row r="97" spans="1:23" x14ac:dyDescent="0.25">
      <c r="A97" s="14" t="s">
        <v>6351</v>
      </c>
      <c r="C97" s="18" t="s">
        <v>111</v>
      </c>
      <c r="D97" s="14" t="s">
        <v>3074</v>
      </c>
      <c r="E97" s="14">
        <v>4</v>
      </c>
      <c r="F97" s="14" t="s">
        <v>4579</v>
      </c>
      <c r="H97" s="14" t="s">
        <v>106</v>
      </c>
      <c r="I97" s="14" t="s">
        <v>1028</v>
      </c>
      <c r="J97" s="14" t="s">
        <v>4840</v>
      </c>
      <c r="K97" s="14" t="s">
        <v>146</v>
      </c>
      <c r="L97" s="14" t="s">
        <v>5847</v>
      </c>
      <c r="M97" s="14" t="s">
        <v>111</v>
      </c>
      <c r="N97" s="14" t="s">
        <v>505</v>
      </c>
      <c r="O97" s="14" t="s">
        <v>5392</v>
      </c>
      <c r="P97" s="14" t="s">
        <v>1686</v>
      </c>
      <c r="Q97" s="14" t="s">
        <v>133</v>
      </c>
      <c r="R97" s="14" t="s">
        <v>5846</v>
      </c>
      <c r="S97" s="14" t="s">
        <v>133</v>
      </c>
      <c r="W97" s="14" t="s">
        <v>4939</v>
      </c>
    </row>
    <row r="98" spans="1:23" x14ac:dyDescent="0.25">
      <c r="A98" s="14" t="s">
        <v>1256</v>
      </c>
      <c r="C98" s="18" t="s">
        <v>120</v>
      </c>
      <c r="D98" s="14" t="s">
        <v>1336</v>
      </c>
      <c r="E98" s="14">
        <v>4</v>
      </c>
      <c r="F98" s="14" t="s">
        <v>1335</v>
      </c>
      <c r="H98" s="14" t="s">
        <v>112</v>
      </c>
      <c r="I98" s="14" t="s">
        <v>1597</v>
      </c>
      <c r="K98" s="14" t="s">
        <v>1596</v>
      </c>
      <c r="M98" s="14" t="s">
        <v>133</v>
      </c>
      <c r="N98" s="14" t="s">
        <v>245</v>
      </c>
      <c r="O98" s="14" t="s">
        <v>1031</v>
      </c>
      <c r="P98" s="14" t="s">
        <v>116</v>
      </c>
      <c r="Q98" s="14" t="s">
        <v>112</v>
      </c>
      <c r="R98" s="14" t="s">
        <v>1160</v>
      </c>
      <c r="S98" s="14" t="s">
        <v>133</v>
      </c>
      <c r="T98" s="14" t="s">
        <v>510</v>
      </c>
      <c r="V98" s="14" t="s">
        <v>634</v>
      </c>
    </row>
    <row r="99" spans="1:23" x14ac:dyDescent="0.25">
      <c r="A99" s="14" t="s">
        <v>1256</v>
      </c>
      <c r="C99" s="18" t="s">
        <v>120</v>
      </c>
      <c r="D99" s="14" t="s">
        <v>1331</v>
      </c>
      <c r="E99" s="14">
        <v>4</v>
      </c>
      <c r="F99" s="14" t="s">
        <v>1330</v>
      </c>
      <c r="H99" s="14" t="s">
        <v>120</v>
      </c>
      <c r="I99" s="14" t="s">
        <v>1590</v>
      </c>
      <c r="K99" s="14" t="s">
        <v>1589</v>
      </c>
      <c r="M99" s="14" t="s">
        <v>133</v>
      </c>
      <c r="N99" s="14" t="s">
        <v>1588</v>
      </c>
      <c r="O99" s="14" t="s">
        <v>1533</v>
      </c>
      <c r="P99" s="14" t="s">
        <v>116</v>
      </c>
      <c r="Q99" s="14" t="s">
        <v>150</v>
      </c>
      <c r="R99" s="14" t="s">
        <v>1587</v>
      </c>
      <c r="S99" s="14" t="s">
        <v>133</v>
      </c>
      <c r="T99" s="14" t="s">
        <v>510</v>
      </c>
      <c r="V99" s="14" t="s">
        <v>670</v>
      </c>
    </row>
    <row r="100" spans="1:23" x14ac:dyDescent="0.25">
      <c r="A100" s="14" t="s">
        <v>1256</v>
      </c>
      <c r="B100" s="14" t="s">
        <v>4243</v>
      </c>
      <c r="C100" s="18" t="s">
        <v>120</v>
      </c>
      <c r="D100" s="14" t="s">
        <v>2722</v>
      </c>
      <c r="E100" s="14">
        <v>4</v>
      </c>
      <c r="F100" s="14" t="s">
        <v>4521</v>
      </c>
      <c r="H100" s="14" t="s">
        <v>120</v>
      </c>
      <c r="I100" s="14" t="s">
        <v>1590</v>
      </c>
      <c r="K100" s="14" t="s">
        <v>1589</v>
      </c>
      <c r="M100" s="14" t="s">
        <v>133</v>
      </c>
      <c r="N100" s="14" t="s">
        <v>1588</v>
      </c>
      <c r="O100" s="14" t="s">
        <v>1533</v>
      </c>
      <c r="P100" s="14" t="s">
        <v>116</v>
      </c>
      <c r="Q100" s="14" t="s">
        <v>150</v>
      </c>
      <c r="R100" s="14" t="s">
        <v>1587</v>
      </c>
      <c r="S100" s="14" t="s">
        <v>133</v>
      </c>
      <c r="T100" s="14" t="s">
        <v>510</v>
      </c>
      <c r="V100" s="14" t="s">
        <v>5597</v>
      </c>
      <c r="W100" s="14" t="s">
        <v>4939</v>
      </c>
    </row>
    <row r="101" spans="1:23" x14ac:dyDescent="0.25">
      <c r="A101" s="14" t="s">
        <v>1256</v>
      </c>
      <c r="C101" s="18" t="s">
        <v>120</v>
      </c>
      <c r="D101" s="14" t="s">
        <v>1329</v>
      </c>
      <c r="E101" s="14">
        <v>4</v>
      </c>
      <c r="F101" s="14" t="s">
        <v>1327</v>
      </c>
      <c r="H101" s="14" t="s">
        <v>112</v>
      </c>
      <c r="I101" s="14" t="s">
        <v>1585</v>
      </c>
      <c r="K101" s="14" t="s">
        <v>1586</v>
      </c>
      <c r="M101" s="14" t="s">
        <v>133</v>
      </c>
      <c r="N101" s="14" t="s">
        <v>862</v>
      </c>
      <c r="O101" s="14" t="s">
        <v>1064</v>
      </c>
      <c r="P101" s="14" t="s">
        <v>109</v>
      </c>
      <c r="Q101" s="14" t="s">
        <v>112</v>
      </c>
      <c r="R101" s="14" t="s">
        <v>883</v>
      </c>
      <c r="S101" s="14" t="s">
        <v>133</v>
      </c>
      <c r="T101" s="14" t="s">
        <v>510</v>
      </c>
      <c r="V101" s="14" t="s">
        <v>675</v>
      </c>
    </row>
    <row r="102" spans="1:23" x14ac:dyDescent="0.25">
      <c r="A102" s="14" t="s">
        <v>1256</v>
      </c>
      <c r="B102" s="14" t="s">
        <v>4136</v>
      </c>
      <c r="C102" s="18" t="s">
        <v>120</v>
      </c>
      <c r="D102" s="14" t="s">
        <v>2728</v>
      </c>
      <c r="E102" s="14">
        <v>4</v>
      </c>
      <c r="F102" s="14" t="s">
        <v>4522</v>
      </c>
      <c r="H102" s="14" t="s">
        <v>112</v>
      </c>
      <c r="I102" s="14" t="s">
        <v>1585</v>
      </c>
      <c r="K102" s="14" t="s">
        <v>1586</v>
      </c>
      <c r="M102" s="14" t="s">
        <v>133</v>
      </c>
      <c r="N102" s="14" t="s">
        <v>862</v>
      </c>
      <c r="O102" s="14" t="s">
        <v>1064</v>
      </c>
      <c r="P102" s="14" t="s">
        <v>109</v>
      </c>
      <c r="Q102" s="14" t="s">
        <v>112</v>
      </c>
      <c r="R102" s="14" t="s">
        <v>883</v>
      </c>
      <c r="S102" s="14" t="s">
        <v>133</v>
      </c>
      <c r="T102" s="14" t="s">
        <v>510</v>
      </c>
      <c r="V102" s="14" t="s">
        <v>5192</v>
      </c>
      <c r="W102" s="14" t="s">
        <v>4939</v>
      </c>
    </row>
    <row r="103" spans="1:23" x14ac:dyDescent="0.25">
      <c r="A103" s="14" t="s">
        <v>1256</v>
      </c>
      <c r="B103" s="14" t="s">
        <v>4244</v>
      </c>
      <c r="C103" s="18" t="s">
        <v>120</v>
      </c>
      <c r="D103" s="14" t="s">
        <v>2726</v>
      </c>
      <c r="E103" s="14">
        <v>4</v>
      </c>
      <c r="F103" s="14" t="s">
        <v>4522</v>
      </c>
      <c r="H103" s="14" t="s">
        <v>112</v>
      </c>
      <c r="I103" s="14" t="s">
        <v>1585</v>
      </c>
      <c r="K103" s="14" t="s">
        <v>1584</v>
      </c>
      <c r="M103" s="14" t="s">
        <v>133</v>
      </c>
      <c r="N103" s="14" t="s">
        <v>888</v>
      </c>
      <c r="O103" s="14" t="s">
        <v>1064</v>
      </c>
      <c r="P103" s="14" t="s">
        <v>109</v>
      </c>
      <c r="Q103" s="14" t="s">
        <v>112</v>
      </c>
      <c r="R103" s="14" t="s">
        <v>1583</v>
      </c>
      <c r="S103" s="14" t="s">
        <v>133</v>
      </c>
      <c r="T103" s="14" t="s">
        <v>510</v>
      </c>
      <c r="V103" s="14" t="s">
        <v>5192</v>
      </c>
      <c r="W103" s="14" t="s">
        <v>4939</v>
      </c>
    </row>
    <row r="104" spans="1:23" x14ac:dyDescent="0.25">
      <c r="A104" s="14" t="s">
        <v>1256</v>
      </c>
      <c r="C104" s="18" t="s">
        <v>120</v>
      </c>
      <c r="D104" s="14" t="s">
        <v>1328</v>
      </c>
      <c r="E104" s="14">
        <v>4</v>
      </c>
      <c r="F104" s="14" t="s">
        <v>1327</v>
      </c>
      <c r="H104" s="14" t="s">
        <v>112</v>
      </c>
      <c r="I104" s="14" t="s">
        <v>1585</v>
      </c>
      <c r="K104" s="14" t="s">
        <v>1584</v>
      </c>
      <c r="M104" s="14" t="s">
        <v>133</v>
      </c>
      <c r="N104" s="14" t="s">
        <v>888</v>
      </c>
      <c r="O104" s="14" t="s">
        <v>1064</v>
      </c>
      <c r="P104" s="14" t="s">
        <v>109</v>
      </c>
      <c r="Q104" s="14" t="s">
        <v>112</v>
      </c>
      <c r="R104" s="14" t="s">
        <v>1583</v>
      </c>
      <c r="S104" s="14" t="s">
        <v>133</v>
      </c>
      <c r="T104" s="14" t="s">
        <v>510</v>
      </c>
      <c r="V104" s="14" t="s">
        <v>675</v>
      </c>
    </row>
    <row r="105" spans="1:23" x14ac:dyDescent="0.25">
      <c r="A105" s="14" t="s">
        <v>1256</v>
      </c>
      <c r="C105" s="18" t="s">
        <v>120</v>
      </c>
      <c r="D105" s="14" t="s">
        <v>1333</v>
      </c>
      <c r="E105" s="14">
        <v>4</v>
      </c>
      <c r="F105" s="14" t="s">
        <v>1332</v>
      </c>
      <c r="H105" s="14" t="s">
        <v>120</v>
      </c>
      <c r="I105" s="14" t="s">
        <v>1585</v>
      </c>
      <c r="K105" s="14" t="s">
        <v>1592</v>
      </c>
      <c r="M105" s="14" t="s">
        <v>120</v>
      </c>
      <c r="N105" s="14" t="s">
        <v>181</v>
      </c>
      <c r="O105" s="14" t="s">
        <v>956</v>
      </c>
      <c r="P105" s="14" t="s">
        <v>126</v>
      </c>
      <c r="Q105" s="14" t="s">
        <v>112</v>
      </c>
      <c r="R105" s="14" t="s">
        <v>1591</v>
      </c>
      <c r="S105" s="14" t="s">
        <v>133</v>
      </c>
      <c r="T105" s="14" t="s">
        <v>510</v>
      </c>
      <c r="V105" s="14" t="s">
        <v>663</v>
      </c>
    </row>
    <row r="106" spans="1:23" x14ac:dyDescent="0.25">
      <c r="A106" s="14" t="s">
        <v>1256</v>
      </c>
      <c r="B106" s="14" t="s">
        <v>4166</v>
      </c>
      <c r="C106" s="18" t="s">
        <v>120</v>
      </c>
      <c r="D106" s="14" t="s">
        <v>1334</v>
      </c>
      <c r="E106" s="14">
        <v>4</v>
      </c>
      <c r="F106" s="14" t="s">
        <v>4440</v>
      </c>
      <c r="H106" s="14" t="s">
        <v>120</v>
      </c>
      <c r="I106" s="14" t="s">
        <v>1585</v>
      </c>
      <c r="K106" s="14" t="s">
        <v>1595</v>
      </c>
      <c r="M106" s="14" t="s">
        <v>133</v>
      </c>
      <c r="N106" s="14" t="s">
        <v>1594</v>
      </c>
      <c r="O106" s="14" t="s">
        <v>956</v>
      </c>
      <c r="P106" s="14" t="s">
        <v>126</v>
      </c>
      <c r="Q106" s="14" t="s">
        <v>112</v>
      </c>
      <c r="R106" s="14" t="s">
        <v>1593</v>
      </c>
      <c r="S106" s="14" t="s">
        <v>133</v>
      </c>
      <c r="T106" s="14" t="s">
        <v>511</v>
      </c>
      <c r="V106" s="14" t="s">
        <v>5119</v>
      </c>
      <c r="W106" s="14" t="s">
        <v>4939</v>
      </c>
    </row>
    <row r="107" spans="1:23" x14ac:dyDescent="0.25">
      <c r="A107" s="14" t="s">
        <v>1256</v>
      </c>
      <c r="C107" s="18" t="s">
        <v>120</v>
      </c>
      <c r="D107" s="14" t="s">
        <v>1334</v>
      </c>
      <c r="E107" s="14">
        <v>4</v>
      </c>
      <c r="F107" s="14" t="s">
        <v>1332</v>
      </c>
      <c r="H107" s="14" t="s">
        <v>120</v>
      </c>
      <c r="I107" s="14" t="s">
        <v>1585</v>
      </c>
      <c r="K107" s="14" t="s">
        <v>1595</v>
      </c>
      <c r="M107" s="14" t="s">
        <v>133</v>
      </c>
      <c r="N107" s="14" t="s">
        <v>1594</v>
      </c>
      <c r="O107" s="14" t="s">
        <v>956</v>
      </c>
      <c r="P107" s="14" t="s">
        <v>126</v>
      </c>
      <c r="Q107" s="14" t="s">
        <v>112</v>
      </c>
      <c r="R107" s="14" t="s">
        <v>1593</v>
      </c>
      <c r="S107" s="14" t="s">
        <v>133</v>
      </c>
      <c r="T107" s="14" t="s">
        <v>511</v>
      </c>
      <c r="V107" s="14" t="s">
        <v>658</v>
      </c>
    </row>
    <row r="108" spans="1:23" x14ac:dyDescent="0.25">
      <c r="A108" s="14" t="s">
        <v>1256</v>
      </c>
      <c r="B108" s="14" t="s">
        <v>4144</v>
      </c>
      <c r="C108" s="18" t="s">
        <v>120</v>
      </c>
      <c r="D108" s="14" t="s">
        <v>2152</v>
      </c>
      <c r="E108" s="14">
        <v>4</v>
      </c>
      <c r="F108" s="14" t="s">
        <v>4440</v>
      </c>
      <c r="H108" s="14" t="s">
        <v>120</v>
      </c>
      <c r="I108" s="14" t="s">
        <v>1585</v>
      </c>
      <c r="K108" s="14" t="s">
        <v>1592</v>
      </c>
      <c r="M108" s="14" t="s">
        <v>120</v>
      </c>
      <c r="N108" s="14" t="s">
        <v>181</v>
      </c>
      <c r="O108" s="14" t="s">
        <v>956</v>
      </c>
      <c r="P108" s="14" t="s">
        <v>126</v>
      </c>
      <c r="Q108" s="14" t="s">
        <v>112</v>
      </c>
      <c r="R108" s="14" t="s">
        <v>1591</v>
      </c>
      <c r="S108" s="14" t="s">
        <v>133</v>
      </c>
      <c r="T108" s="14" t="s">
        <v>510</v>
      </c>
      <c r="V108" s="14" t="s">
        <v>5157</v>
      </c>
      <c r="W108" s="14" t="s">
        <v>4939</v>
      </c>
    </row>
    <row r="109" spans="1:23" x14ac:dyDescent="0.25">
      <c r="A109" s="14" t="s">
        <v>6350</v>
      </c>
      <c r="B109" s="14" t="s">
        <v>4153</v>
      </c>
      <c r="C109" s="18" t="s">
        <v>111</v>
      </c>
      <c r="D109" s="14" t="s">
        <v>3422</v>
      </c>
      <c r="E109" s="14">
        <v>4</v>
      </c>
      <c r="F109" s="14" t="s">
        <v>4623</v>
      </c>
      <c r="H109" s="14" t="s">
        <v>106</v>
      </c>
      <c r="I109" s="14" t="s">
        <v>1569</v>
      </c>
      <c r="K109" s="14" t="s">
        <v>1568</v>
      </c>
      <c r="M109" s="14" t="s">
        <v>133</v>
      </c>
      <c r="N109" s="14" t="s">
        <v>862</v>
      </c>
      <c r="O109" s="14" t="s">
        <v>869</v>
      </c>
      <c r="P109" s="14" t="s">
        <v>63</v>
      </c>
      <c r="Q109" s="14" t="s">
        <v>106</v>
      </c>
      <c r="R109" s="14" t="s">
        <v>151</v>
      </c>
      <c r="S109" s="14" t="s">
        <v>133</v>
      </c>
      <c r="T109" s="14" t="s">
        <v>986</v>
      </c>
      <c r="W109" s="14" t="s">
        <v>4939</v>
      </c>
    </row>
    <row r="110" spans="1:23" x14ac:dyDescent="0.25">
      <c r="A110" s="14" t="s">
        <v>6350</v>
      </c>
      <c r="C110" s="18" t="s">
        <v>111</v>
      </c>
      <c r="D110" s="14" t="s">
        <v>1311</v>
      </c>
      <c r="E110" s="14">
        <v>4</v>
      </c>
      <c r="F110" s="14" t="s">
        <v>1310</v>
      </c>
      <c r="H110" s="14" t="s">
        <v>106</v>
      </c>
      <c r="I110" s="14" t="s">
        <v>1569</v>
      </c>
      <c r="K110" s="14" t="s">
        <v>1568</v>
      </c>
      <c r="M110" s="14" t="s">
        <v>133</v>
      </c>
      <c r="N110" s="14" t="s">
        <v>862</v>
      </c>
      <c r="O110" s="14" t="s">
        <v>869</v>
      </c>
      <c r="P110" s="14" t="s">
        <v>63</v>
      </c>
      <c r="Q110" s="14" t="s">
        <v>106</v>
      </c>
      <c r="R110" s="14" t="s">
        <v>151</v>
      </c>
      <c r="S110" s="14" t="s">
        <v>133</v>
      </c>
      <c r="T110" s="14" t="s">
        <v>986</v>
      </c>
    </row>
    <row r="111" spans="1:23" x14ac:dyDescent="0.25">
      <c r="A111" s="14" t="s">
        <v>6350</v>
      </c>
      <c r="C111" s="18" t="s">
        <v>120</v>
      </c>
      <c r="D111" s="14" t="s">
        <v>1326</v>
      </c>
      <c r="E111" s="14">
        <v>4</v>
      </c>
      <c r="F111" s="14" t="s">
        <v>1325</v>
      </c>
      <c r="H111" s="14" t="s">
        <v>638</v>
      </c>
      <c r="I111" s="14" t="s">
        <v>1575</v>
      </c>
      <c r="K111" s="14" t="s">
        <v>1582</v>
      </c>
      <c r="M111" s="14" t="s">
        <v>133</v>
      </c>
      <c r="N111" s="14" t="s">
        <v>503</v>
      </c>
      <c r="O111" s="14" t="s">
        <v>465</v>
      </c>
      <c r="P111" s="14" t="s">
        <v>116</v>
      </c>
      <c r="Q111" s="14" t="s">
        <v>150</v>
      </c>
      <c r="R111" s="14" t="s">
        <v>506</v>
      </c>
      <c r="S111" s="14" t="s">
        <v>133</v>
      </c>
      <c r="T111" s="14" t="s">
        <v>510</v>
      </c>
      <c r="V111" s="14" t="s">
        <v>634</v>
      </c>
    </row>
    <row r="112" spans="1:23" x14ac:dyDescent="0.25">
      <c r="A112" s="14" t="s">
        <v>6350</v>
      </c>
      <c r="C112" s="18" t="s">
        <v>120</v>
      </c>
      <c r="D112" s="14" t="s">
        <v>1326</v>
      </c>
      <c r="E112" s="14">
        <v>4</v>
      </c>
      <c r="F112" s="14" t="s">
        <v>4536</v>
      </c>
      <c r="H112" s="14" t="s">
        <v>638</v>
      </c>
      <c r="I112" s="14" t="s">
        <v>1575</v>
      </c>
      <c r="K112" s="14" t="s">
        <v>1582</v>
      </c>
      <c r="M112" s="14" t="s">
        <v>133</v>
      </c>
      <c r="N112" s="14" t="s">
        <v>503</v>
      </c>
      <c r="O112" s="14" t="s">
        <v>465</v>
      </c>
      <c r="P112" s="14" t="s">
        <v>116</v>
      </c>
      <c r="Q112" s="14" t="s">
        <v>150</v>
      </c>
      <c r="R112" s="14" t="s">
        <v>506</v>
      </c>
      <c r="S112" s="14" t="s">
        <v>133</v>
      </c>
      <c r="T112" s="14" t="s">
        <v>510</v>
      </c>
      <c r="V112" s="14" t="s">
        <v>5017</v>
      </c>
      <c r="W112" s="14" t="s">
        <v>4939</v>
      </c>
    </row>
    <row r="113" spans="1:23" x14ac:dyDescent="0.25">
      <c r="A113" s="14" t="s">
        <v>6350</v>
      </c>
      <c r="C113" s="18" t="s">
        <v>120</v>
      </c>
      <c r="D113" s="14" t="s">
        <v>3064</v>
      </c>
      <c r="E113" s="14">
        <v>4</v>
      </c>
      <c r="F113" s="14" t="s">
        <v>4577</v>
      </c>
      <c r="H113" s="14" t="s">
        <v>638</v>
      </c>
      <c r="I113" s="14" t="s">
        <v>1579</v>
      </c>
      <c r="K113" s="14" t="s">
        <v>1578</v>
      </c>
      <c r="M113" s="14" t="s">
        <v>133</v>
      </c>
      <c r="N113" s="14" t="s">
        <v>503</v>
      </c>
      <c r="O113" s="14" t="s">
        <v>465</v>
      </c>
      <c r="P113" s="14" t="s">
        <v>116</v>
      </c>
      <c r="Q113" s="14" t="s">
        <v>150</v>
      </c>
      <c r="R113" s="14" t="s">
        <v>506</v>
      </c>
      <c r="S113" s="14" t="s">
        <v>133</v>
      </c>
      <c r="T113" s="14" t="s">
        <v>1572</v>
      </c>
      <c r="V113" s="14" t="s">
        <v>4985</v>
      </c>
      <c r="W113" s="14" t="s">
        <v>4939</v>
      </c>
    </row>
    <row r="114" spans="1:23" x14ac:dyDescent="0.25">
      <c r="A114" s="14" t="s">
        <v>6350</v>
      </c>
      <c r="C114" s="18" t="s">
        <v>120</v>
      </c>
      <c r="D114" s="14" t="s">
        <v>1320</v>
      </c>
      <c r="E114" s="14">
        <v>4</v>
      </c>
      <c r="F114" s="14" t="s">
        <v>1318</v>
      </c>
      <c r="H114" s="14" t="s">
        <v>638</v>
      </c>
      <c r="I114" s="14" t="s">
        <v>1579</v>
      </c>
      <c r="K114" s="14" t="s">
        <v>1578</v>
      </c>
      <c r="M114" s="14" t="s">
        <v>133</v>
      </c>
      <c r="N114" s="14" t="s">
        <v>503</v>
      </c>
      <c r="O114" s="14" t="s">
        <v>465</v>
      </c>
      <c r="P114" s="14" t="s">
        <v>116</v>
      </c>
      <c r="Q114" s="14" t="s">
        <v>150</v>
      </c>
      <c r="R114" s="14" t="s">
        <v>506</v>
      </c>
      <c r="S114" s="14" t="s">
        <v>133</v>
      </c>
      <c r="T114" s="14" t="s">
        <v>1572</v>
      </c>
      <c r="V114" s="14" t="s">
        <v>680</v>
      </c>
    </row>
    <row r="115" spans="1:23" x14ac:dyDescent="0.25">
      <c r="A115" s="14" t="s">
        <v>6350</v>
      </c>
      <c r="C115" s="18" t="s">
        <v>120</v>
      </c>
      <c r="D115" s="14" t="s">
        <v>3060</v>
      </c>
      <c r="E115" s="14">
        <v>4</v>
      </c>
      <c r="F115" s="14" t="s">
        <v>4577</v>
      </c>
      <c r="H115" s="14" t="s">
        <v>638</v>
      </c>
      <c r="I115" s="14" t="s">
        <v>1575</v>
      </c>
      <c r="K115" s="14" t="s">
        <v>1577</v>
      </c>
      <c r="M115" s="14" t="s">
        <v>133</v>
      </c>
      <c r="N115" s="14" t="s">
        <v>503</v>
      </c>
      <c r="O115" s="14" t="s">
        <v>465</v>
      </c>
      <c r="P115" s="14" t="s">
        <v>116</v>
      </c>
      <c r="Q115" s="14" t="s">
        <v>150</v>
      </c>
      <c r="R115" s="14" t="s">
        <v>506</v>
      </c>
      <c r="S115" s="14" t="s">
        <v>133</v>
      </c>
      <c r="T115" s="14" t="s">
        <v>1576</v>
      </c>
      <c r="V115" s="14" t="s">
        <v>4985</v>
      </c>
      <c r="W115" s="14" t="s">
        <v>4939</v>
      </c>
    </row>
    <row r="116" spans="1:23" x14ac:dyDescent="0.25">
      <c r="A116" s="14" t="s">
        <v>6350</v>
      </c>
      <c r="C116" s="18" t="s">
        <v>120</v>
      </c>
      <c r="D116" s="14" t="s">
        <v>1319</v>
      </c>
      <c r="E116" s="14">
        <v>4</v>
      </c>
      <c r="F116" s="14" t="s">
        <v>1318</v>
      </c>
      <c r="H116" s="14" t="s">
        <v>638</v>
      </c>
      <c r="I116" s="14" t="s">
        <v>1575</v>
      </c>
      <c r="K116" s="14" t="s">
        <v>1577</v>
      </c>
      <c r="M116" s="14" t="s">
        <v>133</v>
      </c>
      <c r="N116" s="14" t="s">
        <v>503</v>
      </c>
      <c r="O116" s="14" t="s">
        <v>465</v>
      </c>
      <c r="P116" s="14" t="s">
        <v>116</v>
      </c>
      <c r="Q116" s="14" t="s">
        <v>150</v>
      </c>
      <c r="R116" s="14" t="s">
        <v>506</v>
      </c>
      <c r="S116" s="14" t="s">
        <v>133</v>
      </c>
      <c r="T116" s="14" t="s">
        <v>1576</v>
      </c>
      <c r="V116" s="14" t="s">
        <v>680</v>
      </c>
    </row>
    <row r="117" spans="1:23" x14ac:dyDescent="0.25">
      <c r="A117" s="14" t="s">
        <v>6350</v>
      </c>
      <c r="C117" s="18" t="s">
        <v>111</v>
      </c>
      <c r="D117" s="14" t="s">
        <v>1313</v>
      </c>
      <c r="E117" s="14">
        <v>4</v>
      </c>
      <c r="F117" s="14" t="s">
        <v>1312</v>
      </c>
      <c r="H117" s="14" t="s">
        <v>106</v>
      </c>
      <c r="I117" s="14" t="s">
        <v>1571</v>
      </c>
      <c r="K117" s="14" t="s">
        <v>1570</v>
      </c>
      <c r="M117" s="14" t="s">
        <v>133</v>
      </c>
      <c r="N117" s="14" t="s">
        <v>862</v>
      </c>
      <c r="O117" s="14" t="s">
        <v>869</v>
      </c>
      <c r="P117" s="14" t="s">
        <v>63</v>
      </c>
      <c r="Q117" s="14" t="s">
        <v>106</v>
      </c>
      <c r="R117" s="14" t="s">
        <v>172</v>
      </c>
      <c r="S117" s="14" t="s">
        <v>133</v>
      </c>
      <c r="T117" s="14" t="s">
        <v>652</v>
      </c>
    </row>
    <row r="118" spans="1:23" x14ac:dyDescent="0.25">
      <c r="A118" s="14" t="s">
        <v>6350</v>
      </c>
      <c r="B118" s="14" t="s">
        <v>4095</v>
      </c>
      <c r="C118" s="18" t="s">
        <v>111</v>
      </c>
      <c r="D118" s="14" t="s">
        <v>3048</v>
      </c>
      <c r="E118" s="14">
        <v>4</v>
      </c>
      <c r="F118" s="14" t="s">
        <v>4573</v>
      </c>
      <c r="H118" s="14" t="s">
        <v>106</v>
      </c>
      <c r="I118" s="14" t="s">
        <v>1571</v>
      </c>
      <c r="K118" s="14" t="s">
        <v>1570</v>
      </c>
      <c r="M118" s="14" t="s">
        <v>133</v>
      </c>
      <c r="N118" s="14" t="s">
        <v>862</v>
      </c>
      <c r="O118" s="14" t="s">
        <v>869</v>
      </c>
      <c r="P118" s="14" t="s">
        <v>63</v>
      </c>
      <c r="Q118" s="14" t="s">
        <v>106</v>
      </c>
      <c r="R118" s="14" t="s">
        <v>172</v>
      </c>
      <c r="S118" s="14" t="s">
        <v>133</v>
      </c>
      <c r="T118" s="14" t="s">
        <v>652</v>
      </c>
      <c r="W118" s="14" t="s">
        <v>4939</v>
      </c>
    </row>
    <row r="119" spans="1:23" x14ac:dyDescent="0.25">
      <c r="A119" s="14" t="s">
        <v>6350</v>
      </c>
      <c r="B119" s="14" t="s">
        <v>4095</v>
      </c>
      <c r="C119" s="18" t="s">
        <v>111</v>
      </c>
      <c r="D119" s="14" t="s">
        <v>3627</v>
      </c>
      <c r="E119" s="14">
        <v>4</v>
      </c>
      <c r="F119" s="14" t="s">
        <v>4393</v>
      </c>
      <c r="H119" s="14" t="s">
        <v>133</v>
      </c>
      <c r="I119" s="14" t="s">
        <v>4678</v>
      </c>
      <c r="J119" s="14">
        <v>440</v>
      </c>
      <c r="K119" s="14" t="s">
        <v>6162</v>
      </c>
      <c r="M119" s="14" t="s">
        <v>133</v>
      </c>
      <c r="N119" s="14" t="s">
        <v>5675</v>
      </c>
      <c r="O119" s="14" t="s">
        <v>301</v>
      </c>
      <c r="P119" s="14" t="s">
        <v>63</v>
      </c>
      <c r="Q119" s="14" t="s">
        <v>106</v>
      </c>
      <c r="R119" s="14" t="s">
        <v>5484</v>
      </c>
      <c r="S119" s="14" t="s">
        <v>133</v>
      </c>
      <c r="U119" s="14" t="s">
        <v>5065</v>
      </c>
      <c r="W119" s="14" t="s">
        <v>4939</v>
      </c>
    </row>
    <row r="120" spans="1:23" x14ac:dyDescent="0.25">
      <c r="A120" s="14" t="s">
        <v>6350</v>
      </c>
      <c r="B120" s="14" t="s">
        <v>4095</v>
      </c>
      <c r="C120" s="18" t="s">
        <v>111</v>
      </c>
      <c r="D120" s="14" t="s">
        <v>2991</v>
      </c>
      <c r="E120" s="14">
        <v>4</v>
      </c>
      <c r="F120" s="14" t="s">
        <v>4393</v>
      </c>
      <c r="H120" s="14" t="s">
        <v>133</v>
      </c>
      <c r="I120" s="14" t="s">
        <v>4678</v>
      </c>
      <c r="J120" s="14">
        <v>440</v>
      </c>
      <c r="K120" s="14" t="s">
        <v>5790</v>
      </c>
      <c r="M120" s="14" t="s">
        <v>133</v>
      </c>
      <c r="N120" s="14" t="s">
        <v>5675</v>
      </c>
      <c r="O120" s="14" t="s">
        <v>301</v>
      </c>
      <c r="P120" s="14" t="s">
        <v>240</v>
      </c>
      <c r="Q120" s="14" t="s">
        <v>106</v>
      </c>
      <c r="R120" s="14" t="s">
        <v>642</v>
      </c>
      <c r="S120" s="14" t="s">
        <v>133</v>
      </c>
      <c r="U120" s="14" t="s">
        <v>510</v>
      </c>
      <c r="W120" s="14" t="s">
        <v>4939</v>
      </c>
    </row>
    <row r="121" spans="1:23" x14ac:dyDescent="0.25">
      <c r="A121" s="14" t="s">
        <v>6350</v>
      </c>
      <c r="B121" s="14" t="s">
        <v>4095</v>
      </c>
      <c r="C121" s="18" t="s">
        <v>111</v>
      </c>
      <c r="D121" s="14" t="s">
        <v>2815</v>
      </c>
      <c r="E121" s="14">
        <v>4</v>
      </c>
      <c r="F121" s="14" t="s">
        <v>4393</v>
      </c>
      <c r="H121" s="14" t="s">
        <v>133</v>
      </c>
      <c r="I121" s="14" t="s">
        <v>4678</v>
      </c>
      <c r="J121" s="14">
        <v>440</v>
      </c>
      <c r="K121" s="14" t="s">
        <v>5644</v>
      </c>
      <c r="M121" s="14" t="s">
        <v>106</v>
      </c>
      <c r="N121" s="14" t="s">
        <v>5643</v>
      </c>
      <c r="O121" s="14" t="s">
        <v>5382</v>
      </c>
      <c r="P121" s="14" t="s">
        <v>118</v>
      </c>
      <c r="Q121" s="14" t="s">
        <v>106</v>
      </c>
      <c r="R121" s="14" t="s">
        <v>5410</v>
      </c>
      <c r="S121" s="14" t="s">
        <v>133</v>
      </c>
      <c r="U121" s="14" t="s">
        <v>510</v>
      </c>
      <c r="W121" s="14" t="s">
        <v>4939</v>
      </c>
    </row>
    <row r="122" spans="1:23" x14ac:dyDescent="0.25">
      <c r="A122" s="14" t="s">
        <v>6350</v>
      </c>
      <c r="C122" s="18" t="s">
        <v>105</v>
      </c>
      <c r="D122" s="14" t="s">
        <v>1306</v>
      </c>
      <c r="E122" s="14">
        <v>4</v>
      </c>
      <c r="F122" s="14" t="s">
        <v>1305</v>
      </c>
      <c r="H122" s="14" t="s">
        <v>106</v>
      </c>
      <c r="I122" s="14" t="s">
        <v>1563</v>
      </c>
      <c r="K122" s="14" t="s">
        <v>1562</v>
      </c>
      <c r="M122" s="14" t="s">
        <v>133</v>
      </c>
      <c r="N122" s="14" t="s">
        <v>503</v>
      </c>
      <c r="O122" s="14" t="s">
        <v>869</v>
      </c>
      <c r="P122" s="14" t="s">
        <v>63</v>
      </c>
      <c r="Q122" s="14" t="s">
        <v>106</v>
      </c>
      <c r="R122" s="14" t="s">
        <v>159</v>
      </c>
      <c r="S122" s="14" t="s">
        <v>133</v>
      </c>
      <c r="T122" s="14" t="s">
        <v>1561</v>
      </c>
    </row>
    <row r="123" spans="1:23" x14ac:dyDescent="0.25">
      <c r="A123" s="14" t="s">
        <v>6350</v>
      </c>
      <c r="C123" s="18" t="s">
        <v>111</v>
      </c>
      <c r="D123" s="14" t="s">
        <v>1309</v>
      </c>
      <c r="E123" s="14">
        <v>4</v>
      </c>
      <c r="F123" s="14" t="s">
        <v>1307</v>
      </c>
      <c r="H123" s="14" t="s">
        <v>133</v>
      </c>
      <c r="I123" s="14" t="s">
        <v>1567</v>
      </c>
      <c r="K123" s="14" t="s">
        <v>1566</v>
      </c>
      <c r="M123" s="14" t="s">
        <v>133</v>
      </c>
      <c r="N123" s="14" t="s">
        <v>503</v>
      </c>
      <c r="O123" s="14" t="s">
        <v>869</v>
      </c>
      <c r="P123" s="14" t="s">
        <v>63</v>
      </c>
      <c r="Q123" s="14" t="s">
        <v>106</v>
      </c>
      <c r="R123" s="14" t="s">
        <v>142</v>
      </c>
      <c r="S123" s="14" t="s">
        <v>133</v>
      </c>
      <c r="T123" s="14" t="s">
        <v>1565</v>
      </c>
    </row>
    <row r="124" spans="1:23" x14ac:dyDescent="0.25">
      <c r="A124" s="14" t="s">
        <v>6350</v>
      </c>
      <c r="C124" s="18" t="s">
        <v>111</v>
      </c>
      <c r="D124" s="14" t="s">
        <v>1309</v>
      </c>
      <c r="E124" s="14">
        <v>4</v>
      </c>
      <c r="F124" s="14" t="s">
        <v>4552</v>
      </c>
      <c r="H124" s="14" t="s">
        <v>133</v>
      </c>
      <c r="I124" s="14" t="s">
        <v>1567</v>
      </c>
      <c r="K124" s="14" t="s">
        <v>1566</v>
      </c>
      <c r="M124" s="14" t="s">
        <v>133</v>
      </c>
      <c r="N124" s="14" t="s">
        <v>503</v>
      </c>
      <c r="O124" s="14" t="s">
        <v>869</v>
      </c>
      <c r="P124" s="14" t="s">
        <v>63</v>
      </c>
      <c r="Q124" s="14" t="s">
        <v>106</v>
      </c>
      <c r="R124" s="14" t="s">
        <v>142</v>
      </c>
      <c r="S124" s="14" t="s">
        <v>133</v>
      </c>
      <c r="T124" s="14" t="s">
        <v>1565</v>
      </c>
      <c r="W124" s="14" t="s">
        <v>4939</v>
      </c>
    </row>
    <row r="125" spans="1:23" x14ac:dyDescent="0.25">
      <c r="A125" s="14" t="s">
        <v>6350</v>
      </c>
      <c r="C125" s="18" t="s">
        <v>120</v>
      </c>
      <c r="D125" s="14" t="s">
        <v>1322</v>
      </c>
      <c r="E125" s="14">
        <v>4</v>
      </c>
      <c r="F125" s="14" t="s">
        <v>1321</v>
      </c>
      <c r="H125" s="14" t="s">
        <v>638</v>
      </c>
      <c r="I125" s="14" t="s">
        <v>1580</v>
      </c>
      <c r="K125" s="14" t="s">
        <v>1573</v>
      </c>
      <c r="M125" s="14" t="s">
        <v>133</v>
      </c>
      <c r="N125" s="14" t="s">
        <v>503</v>
      </c>
      <c r="O125" s="14" t="s">
        <v>465</v>
      </c>
      <c r="P125" s="14" t="s">
        <v>116</v>
      </c>
      <c r="Q125" s="14" t="s">
        <v>150</v>
      </c>
      <c r="R125" s="14" t="s">
        <v>506</v>
      </c>
      <c r="S125" s="14" t="s">
        <v>133</v>
      </c>
      <c r="T125" s="14" t="s">
        <v>1572</v>
      </c>
      <c r="V125" s="14" t="s">
        <v>680</v>
      </c>
    </row>
    <row r="126" spans="1:23" x14ac:dyDescent="0.25">
      <c r="A126" s="14" t="s">
        <v>6350</v>
      </c>
      <c r="C126" s="18" t="s">
        <v>120</v>
      </c>
      <c r="D126" s="14" t="s">
        <v>1322</v>
      </c>
      <c r="E126" s="14">
        <v>4</v>
      </c>
      <c r="F126" s="14" t="s">
        <v>1321</v>
      </c>
      <c r="H126" s="14" t="s">
        <v>638</v>
      </c>
      <c r="I126" s="14" t="s">
        <v>1580</v>
      </c>
      <c r="K126" s="14" t="s">
        <v>1573</v>
      </c>
      <c r="M126" s="14" t="s">
        <v>133</v>
      </c>
      <c r="N126" s="14" t="s">
        <v>503</v>
      </c>
      <c r="O126" s="14" t="s">
        <v>465</v>
      </c>
      <c r="P126" s="14" t="s">
        <v>116</v>
      </c>
      <c r="Q126" s="14" t="s">
        <v>150</v>
      </c>
      <c r="R126" s="14" t="s">
        <v>506</v>
      </c>
      <c r="S126" s="14" t="s">
        <v>133</v>
      </c>
      <c r="T126" s="14" t="s">
        <v>1572</v>
      </c>
      <c r="V126" s="14" t="s">
        <v>4985</v>
      </c>
      <c r="W126" s="14" t="s">
        <v>4939</v>
      </c>
    </row>
    <row r="127" spans="1:23" x14ac:dyDescent="0.25">
      <c r="A127" s="14" t="s">
        <v>6350</v>
      </c>
      <c r="C127" s="18" t="s">
        <v>120</v>
      </c>
      <c r="D127" s="14" t="s">
        <v>1315</v>
      </c>
      <c r="F127" s="14" t="s">
        <v>1314</v>
      </c>
      <c r="H127" s="14" t="s">
        <v>638</v>
      </c>
      <c r="I127" s="14" t="s">
        <v>1574</v>
      </c>
      <c r="K127" s="14" t="s">
        <v>1573</v>
      </c>
      <c r="M127" s="14" t="s">
        <v>133</v>
      </c>
      <c r="N127" s="14" t="s">
        <v>503</v>
      </c>
      <c r="O127" s="14" t="s">
        <v>465</v>
      </c>
      <c r="P127" s="14" t="s">
        <v>116</v>
      </c>
      <c r="Q127" s="14" t="s">
        <v>150</v>
      </c>
      <c r="R127" s="14" t="s">
        <v>506</v>
      </c>
      <c r="S127" s="14" t="s">
        <v>133</v>
      </c>
      <c r="T127" s="14" t="s">
        <v>1572</v>
      </c>
      <c r="V127" s="14" t="s">
        <v>680</v>
      </c>
    </row>
    <row r="128" spans="1:23" x14ac:dyDescent="0.25">
      <c r="A128" s="14" t="s">
        <v>6350</v>
      </c>
      <c r="C128" s="18" t="s">
        <v>120</v>
      </c>
      <c r="D128" s="14" t="s">
        <v>3046</v>
      </c>
      <c r="E128" s="14">
        <v>4</v>
      </c>
      <c r="F128" s="14" t="s">
        <v>1316</v>
      </c>
      <c r="H128" s="14" t="s">
        <v>638</v>
      </c>
      <c r="I128" s="14" t="s">
        <v>1575</v>
      </c>
      <c r="K128" s="14" t="s">
        <v>1573</v>
      </c>
      <c r="M128" s="14" t="s">
        <v>133</v>
      </c>
      <c r="N128" s="14" t="s">
        <v>503</v>
      </c>
      <c r="O128" s="14" t="s">
        <v>465</v>
      </c>
      <c r="P128" s="14" t="s">
        <v>116</v>
      </c>
      <c r="Q128" s="14" t="s">
        <v>150</v>
      </c>
      <c r="R128" s="14" t="s">
        <v>506</v>
      </c>
      <c r="S128" s="14" t="s">
        <v>133</v>
      </c>
      <c r="T128" s="14" t="s">
        <v>1572</v>
      </c>
      <c r="V128" s="14" t="s">
        <v>4985</v>
      </c>
      <c r="W128" s="14" t="s">
        <v>4939</v>
      </c>
    </row>
    <row r="129" spans="1:23" x14ac:dyDescent="0.25">
      <c r="A129" s="14" t="s">
        <v>6350</v>
      </c>
      <c r="C129" s="18" t="s">
        <v>120</v>
      </c>
      <c r="D129" s="14" t="s">
        <v>1317</v>
      </c>
      <c r="E129" s="14">
        <v>4</v>
      </c>
      <c r="F129" s="14" t="s">
        <v>1316</v>
      </c>
      <c r="H129" s="14" t="s">
        <v>638</v>
      </c>
      <c r="I129" s="14" t="s">
        <v>1575</v>
      </c>
      <c r="K129" s="14" t="s">
        <v>1573</v>
      </c>
      <c r="M129" s="14" t="s">
        <v>133</v>
      </c>
      <c r="N129" s="14" t="s">
        <v>503</v>
      </c>
      <c r="O129" s="14" t="s">
        <v>465</v>
      </c>
      <c r="P129" s="14" t="s">
        <v>116</v>
      </c>
      <c r="Q129" s="14" t="s">
        <v>150</v>
      </c>
      <c r="R129" s="14" t="s">
        <v>506</v>
      </c>
      <c r="S129" s="14" t="s">
        <v>133</v>
      </c>
      <c r="T129" s="14" t="s">
        <v>1572</v>
      </c>
      <c r="V129" s="14" t="s">
        <v>680</v>
      </c>
    </row>
    <row r="130" spans="1:23" s="15" customFormat="1" x14ac:dyDescent="0.25">
      <c r="A130" s="14" t="s">
        <v>6350</v>
      </c>
      <c r="B130" s="14"/>
      <c r="C130" s="18" t="s">
        <v>120</v>
      </c>
      <c r="D130" s="14" t="s">
        <v>1324</v>
      </c>
      <c r="E130" s="14">
        <v>4</v>
      </c>
      <c r="F130" s="14" t="s">
        <v>1323</v>
      </c>
      <c r="G130" s="14"/>
      <c r="H130" s="14" t="s">
        <v>638</v>
      </c>
      <c r="I130" s="14" t="s">
        <v>1575</v>
      </c>
      <c r="J130" s="14"/>
      <c r="K130" s="14" t="s">
        <v>1323</v>
      </c>
      <c r="L130" s="14"/>
      <c r="M130" s="14" t="s">
        <v>133</v>
      </c>
      <c r="N130" s="14" t="s">
        <v>503</v>
      </c>
      <c r="O130" s="14" t="s">
        <v>465</v>
      </c>
      <c r="P130" s="14" t="s">
        <v>116</v>
      </c>
      <c r="Q130" s="14" t="s">
        <v>150</v>
      </c>
      <c r="R130" s="14" t="s">
        <v>1323</v>
      </c>
      <c r="S130" s="14" t="s">
        <v>133</v>
      </c>
      <c r="T130" s="14" t="s">
        <v>1581</v>
      </c>
      <c r="U130" s="14"/>
      <c r="V130" s="14" t="s">
        <v>680</v>
      </c>
      <c r="W130" s="14"/>
    </row>
    <row r="131" spans="1:23" s="15" customFormat="1" x14ac:dyDescent="0.25">
      <c r="A131" s="14" t="s">
        <v>6345</v>
      </c>
      <c r="B131" s="14"/>
      <c r="C131" s="18" t="s">
        <v>120</v>
      </c>
      <c r="D131" s="14" t="s">
        <v>1302</v>
      </c>
      <c r="E131" s="14">
        <v>4</v>
      </c>
      <c r="F131" s="14" t="s">
        <v>1301</v>
      </c>
      <c r="G131" s="14"/>
      <c r="H131" s="14" t="s">
        <v>124</v>
      </c>
      <c r="I131" s="14" t="s">
        <v>1557</v>
      </c>
      <c r="J131" s="14"/>
      <c r="K131" s="14" t="s">
        <v>1556</v>
      </c>
      <c r="L131" s="14"/>
      <c r="M131" s="14" t="s">
        <v>133</v>
      </c>
      <c r="N131" s="14" t="s">
        <v>648</v>
      </c>
      <c r="O131" s="14" t="s">
        <v>465</v>
      </c>
      <c r="P131" s="14" t="s">
        <v>118</v>
      </c>
      <c r="Q131" s="14" t="s">
        <v>112</v>
      </c>
      <c r="R131" s="14" t="s">
        <v>633</v>
      </c>
      <c r="S131" s="14" t="s">
        <v>133</v>
      </c>
      <c r="T131" s="14" t="s">
        <v>1555</v>
      </c>
      <c r="U131" s="14"/>
      <c r="V131" s="14" t="s">
        <v>634</v>
      </c>
      <c r="W131" s="14"/>
    </row>
    <row r="132" spans="1:23" s="15" customFormat="1" x14ac:dyDescent="0.25">
      <c r="A132" s="14" t="s">
        <v>6345</v>
      </c>
      <c r="B132" s="14" t="s">
        <v>4248</v>
      </c>
      <c r="C132" s="18" t="s">
        <v>120</v>
      </c>
      <c r="D132" s="14" t="s">
        <v>2771</v>
      </c>
      <c r="E132" s="14">
        <v>4</v>
      </c>
      <c r="F132" s="14" t="s">
        <v>4527</v>
      </c>
      <c r="G132" s="14"/>
      <c r="H132" s="14" t="s">
        <v>124</v>
      </c>
      <c r="I132" s="14" t="s">
        <v>1557</v>
      </c>
      <c r="J132" s="14"/>
      <c r="K132" s="14" t="s">
        <v>1556</v>
      </c>
      <c r="L132" s="14"/>
      <c r="M132" s="14" t="s">
        <v>133</v>
      </c>
      <c r="N132" s="14" t="s">
        <v>648</v>
      </c>
      <c r="O132" s="14" t="s">
        <v>465</v>
      </c>
      <c r="P132" s="14" t="s">
        <v>118</v>
      </c>
      <c r="Q132" s="14" t="s">
        <v>112</v>
      </c>
      <c r="R132" s="14" t="s">
        <v>633</v>
      </c>
      <c r="S132" s="14" t="s">
        <v>133</v>
      </c>
      <c r="T132" s="14" t="s">
        <v>1555</v>
      </c>
      <c r="U132" s="14"/>
      <c r="V132" s="14" t="s">
        <v>5017</v>
      </c>
      <c r="W132" s="14" t="s">
        <v>4939</v>
      </c>
    </row>
    <row r="133" spans="1:23" s="15" customFormat="1" x14ac:dyDescent="0.25">
      <c r="A133" s="14" t="s">
        <v>6345</v>
      </c>
      <c r="B133" s="14" t="s">
        <v>4335</v>
      </c>
      <c r="C133" s="18" t="s">
        <v>105</v>
      </c>
      <c r="D133" s="14" t="s">
        <v>3926</v>
      </c>
      <c r="E133" s="14">
        <v>4</v>
      </c>
      <c r="F133" s="14" t="s">
        <v>4660</v>
      </c>
      <c r="G133" s="14"/>
      <c r="H133" s="14" t="s">
        <v>150</v>
      </c>
      <c r="I133" s="14" t="s">
        <v>1543</v>
      </c>
      <c r="J133" s="14"/>
      <c r="K133" s="14" t="s">
        <v>246</v>
      </c>
      <c r="L133" s="14"/>
      <c r="M133" s="14" t="s">
        <v>133</v>
      </c>
      <c r="N133" s="14" t="s">
        <v>1535</v>
      </c>
      <c r="O133" s="14" t="s">
        <v>461</v>
      </c>
      <c r="P133" s="14" t="s">
        <v>240</v>
      </c>
      <c r="Q133" s="14" t="s">
        <v>133</v>
      </c>
      <c r="R133" s="14" t="s">
        <v>1542</v>
      </c>
      <c r="S133" s="14" t="s">
        <v>133</v>
      </c>
      <c r="T133" s="14" t="s">
        <v>511</v>
      </c>
      <c r="U133" s="14"/>
      <c r="V133" s="14"/>
      <c r="W133" s="14" t="s">
        <v>4939</v>
      </c>
    </row>
    <row r="134" spans="1:23" x14ac:dyDescent="0.25">
      <c r="A134" s="14" t="s">
        <v>6345</v>
      </c>
      <c r="C134" s="18" t="s">
        <v>120</v>
      </c>
      <c r="D134" s="14" t="s">
        <v>1300</v>
      </c>
      <c r="F134" s="14" t="s">
        <v>1291</v>
      </c>
      <c r="H134" s="14" t="s">
        <v>124</v>
      </c>
      <c r="I134" s="14" t="s">
        <v>1552</v>
      </c>
      <c r="K134" s="14" t="s">
        <v>1554</v>
      </c>
      <c r="M134" s="14" t="s">
        <v>133</v>
      </c>
      <c r="N134" s="14" t="s">
        <v>862</v>
      </c>
      <c r="O134" s="14" t="s">
        <v>461</v>
      </c>
      <c r="P134" s="14" t="s">
        <v>116</v>
      </c>
      <c r="Q134" s="14" t="s">
        <v>133</v>
      </c>
      <c r="R134" s="14" t="s">
        <v>883</v>
      </c>
      <c r="S134" s="14" t="s">
        <v>133</v>
      </c>
      <c r="T134" s="14" t="s">
        <v>1553</v>
      </c>
      <c r="V134" s="14" t="s">
        <v>680</v>
      </c>
    </row>
    <row r="135" spans="1:23" x14ac:dyDescent="0.25">
      <c r="A135" s="14" t="s">
        <v>6345</v>
      </c>
      <c r="B135" s="14" t="s">
        <v>4294</v>
      </c>
      <c r="C135" s="18" t="s">
        <v>120</v>
      </c>
      <c r="D135" s="14" t="s">
        <v>3063</v>
      </c>
      <c r="F135" s="14" t="s">
        <v>4578</v>
      </c>
      <c r="H135" s="14" t="s">
        <v>454</v>
      </c>
      <c r="I135" s="14" t="s">
        <v>1549</v>
      </c>
      <c r="K135" s="14" t="s">
        <v>1548</v>
      </c>
      <c r="M135" s="14" t="s">
        <v>133</v>
      </c>
      <c r="N135" s="14" t="s">
        <v>1547</v>
      </c>
      <c r="O135" s="14" t="s">
        <v>910</v>
      </c>
      <c r="P135" s="14" t="s">
        <v>126</v>
      </c>
      <c r="Q135" s="14" t="s">
        <v>133</v>
      </c>
      <c r="R135" s="14" t="s">
        <v>1546</v>
      </c>
      <c r="S135" s="14" t="s">
        <v>133</v>
      </c>
      <c r="T135" s="14" t="s">
        <v>1545</v>
      </c>
      <c r="V135" s="14" t="s">
        <v>4985</v>
      </c>
      <c r="W135" s="14" t="s">
        <v>4939</v>
      </c>
    </row>
    <row r="136" spans="1:23" x14ac:dyDescent="0.25">
      <c r="A136" s="14" t="s">
        <v>6345</v>
      </c>
      <c r="C136" s="18" t="s">
        <v>120</v>
      </c>
      <c r="D136" s="14" t="s">
        <v>1298</v>
      </c>
      <c r="F136" s="14" t="s">
        <v>1291</v>
      </c>
      <c r="H136" s="14" t="s">
        <v>454</v>
      </c>
      <c r="I136" s="14" t="s">
        <v>1549</v>
      </c>
      <c r="K136" s="14" t="s">
        <v>1548</v>
      </c>
      <c r="M136" s="14" t="s">
        <v>133</v>
      </c>
      <c r="N136" s="14" t="s">
        <v>1547</v>
      </c>
      <c r="O136" s="14" t="s">
        <v>910</v>
      </c>
      <c r="P136" s="14" t="s">
        <v>126</v>
      </c>
      <c r="Q136" s="14" t="s">
        <v>133</v>
      </c>
      <c r="R136" s="14" t="s">
        <v>1546</v>
      </c>
      <c r="S136" s="14" t="s">
        <v>133</v>
      </c>
      <c r="T136" s="14" t="s">
        <v>1545</v>
      </c>
      <c r="V136" s="14" t="s">
        <v>680</v>
      </c>
    </row>
    <row r="137" spans="1:23" x14ac:dyDescent="0.25">
      <c r="A137" s="14" t="s">
        <v>6345</v>
      </c>
      <c r="C137" s="18" t="s">
        <v>120</v>
      </c>
      <c r="D137" s="14" t="s">
        <v>1299</v>
      </c>
      <c r="F137" s="14" t="s">
        <v>1291</v>
      </c>
      <c r="H137" s="14" t="s">
        <v>124</v>
      </c>
      <c r="I137" s="14" t="s">
        <v>1552</v>
      </c>
      <c r="K137" s="14" t="s">
        <v>1551</v>
      </c>
      <c r="M137" s="14" t="s">
        <v>133</v>
      </c>
      <c r="N137" s="14" t="s">
        <v>862</v>
      </c>
      <c r="O137" s="14" t="s">
        <v>461</v>
      </c>
      <c r="P137" s="14" t="s">
        <v>116</v>
      </c>
      <c r="Q137" s="14" t="s">
        <v>133</v>
      </c>
      <c r="R137" s="14" t="s">
        <v>883</v>
      </c>
      <c r="S137" s="14" t="s">
        <v>133</v>
      </c>
      <c r="T137" s="14" t="s">
        <v>1550</v>
      </c>
      <c r="V137" s="14" t="s">
        <v>680</v>
      </c>
    </row>
    <row r="138" spans="1:23" x14ac:dyDescent="0.25">
      <c r="A138" s="14" t="s">
        <v>6345</v>
      </c>
      <c r="C138" s="18" t="s">
        <v>120</v>
      </c>
      <c r="D138" s="14" t="s">
        <v>2786</v>
      </c>
      <c r="F138" s="14" t="s">
        <v>4508</v>
      </c>
      <c r="H138" s="14" t="s">
        <v>105</v>
      </c>
      <c r="I138" s="14" t="s">
        <v>4790</v>
      </c>
      <c r="J138" s="14" t="s">
        <v>205</v>
      </c>
      <c r="K138" s="14" t="s">
        <v>5624</v>
      </c>
      <c r="L138" s="14" t="s">
        <v>63</v>
      </c>
      <c r="M138" s="14" t="s">
        <v>133</v>
      </c>
      <c r="N138" s="14" t="s">
        <v>133</v>
      </c>
      <c r="R138" s="14" t="s">
        <v>5623</v>
      </c>
      <c r="U138" s="14" t="s">
        <v>5155</v>
      </c>
      <c r="V138" s="14" t="s">
        <v>4955</v>
      </c>
      <c r="W138" s="14" t="s">
        <v>4939</v>
      </c>
    </row>
    <row r="139" spans="1:23" x14ac:dyDescent="0.25">
      <c r="A139" s="14" t="s">
        <v>6345</v>
      </c>
      <c r="B139" s="14" t="s">
        <v>4218</v>
      </c>
      <c r="C139" s="18" t="s">
        <v>111</v>
      </c>
      <c r="D139" s="14" t="s">
        <v>2645</v>
      </c>
      <c r="F139" s="14" t="s">
        <v>4508</v>
      </c>
      <c r="H139" s="14" t="s">
        <v>145</v>
      </c>
      <c r="I139" s="14" t="s">
        <v>4770</v>
      </c>
      <c r="J139" s="14" t="s">
        <v>151</v>
      </c>
      <c r="K139" s="14" t="s">
        <v>5533</v>
      </c>
      <c r="L139" s="14" t="s">
        <v>5532</v>
      </c>
      <c r="M139" s="14" t="s">
        <v>5019</v>
      </c>
      <c r="N139" s="14" t="s">
        <v>133</v>
      </c>
      <c r="R139" s="14" t="s">
        <v>5531</v>
      </c>
      <c r="U139" s="14">
        <v>1979</v>
      </c>
      <c r="V139" s="14" t="s">
        <v>5192</v>
      </c>
      <c r="W139" s="14" t="s">
        <v>4939</v>
      </c>
    </row>
    <row r="140" spans="1:23" x14ac:dyDescent="0.25">
      <c r="A140" s="14" t="s">
        <v>6345</v>
      </c>
      <c r="D140" s="14" t="s">
        <v>2792</v>
      </c>
      <c r="F140" s="14" t="s">
        <v>4511</v>
      </c>
      <c r="H140" s="14">
        <v>8</v>
      </c>
      <c r="I140" s="14" t="s">
        <v>4791</v>
      </c>
      <c r="J140" s="14" t="s">
        <v>205</v>
      </c>
      <c r="K140" s="14" t="s">
        <v>5630</v>
      </c>
      <c r="L140" s="14" t="s">
        <v>63</v>
      </c>
      <c r="M140" s="14" t="s">
        <v>133</v>
      </c>
      <c r="N140" s="14" t="s">
        <v>133</v>
      </c>
      <c r="R140" s="14" t="s">
        <v>131</v>
      </c>
      <c r="U140" s="14" t="s">
        <v>5155</v>
      </c>
      <c r="V140" s="14" t="s">
        <v>4955</v>
      </c>
      <c r="W140" s="14" t="s">
        <v>4939</v>
      </c>
    </row>
    <row r="141" spans="1:23" x14ac:dyDescent="0.25">
      <c r="A141" s="14" t="s">
        <v>6345</v>
      </c>
      <c r="B141" s="14" t="s">
        <v>4229</v>
      </c>
      <c r="D141" s="14" t="s">
        <v>2648</v>
      </c>
      <c r="F141" s="14" t="s">
        <v>4511</v>
      </c>
      <c r="H141" s="14">
        <v>9</v>
      </c>
      <c r="I141" s="14" t="s">
        <v>4770</v>
      </c>
      <c r="J141" s="14" t="s">
        <v>4772</v>
      </c>
      <c r="K141" s="14" t="s">
        <v>5540</v>
      </c>
      <c r="L141" s="14" t="s">
        <v>5532</v>
      </c>
      <c r="M141" s="14" t="s">
        <v>5019</v>
      </c>
      <c r="N141" s="14" t="s">
        <v>133</v>
      </c>
      <c r="R141" s="14" t="s">
        <v>107</v>
      </c>
      <c r="U141" s="14">
        <v>1968</v>
      </c>
      <c r="V141" s="14" t="s">
        <v>5192</v>
      </c>
      <c r="W141" s="14" t="s">
        <v>4939</v>
      </c>
    </row>
    <row r="142" spans="1:23" x14ac:dyDescent="0.25">
      <c r="A142" s="14" t="s">
        <v>6345</v>
      </c>
      <c r="B142" s="14" t="s">
        <v>4317</v>
      </c>
      <c r="C142" s="18" t="s">
        <v>111</v>
      </c>
      <c r="D142" s="14" t="s">
        <v>3301</v>
      </c>
      <c r="E142" s="14">
        <v>4</v>
      </c>
      <c r="F142" s="14" t="s">
        <v>4607</v>
      </c>
      <c r="H142" s="14" t="s">
        <v>4606</v>
      </c>
      <c r="I142" s="14" t="s">
        <v>4870</v>
      </c>
      <c r="J142" s="14">
        <v>1200</v>
      </c>
      <c r="K142" s="14" t="s">
        <v>5982</v>
      </c>
      <c r="M142" s="14" t="s">
        <v>133</v>
      </c>
      <c r="N142" s="14" t="s">
        <v>1534</v>
      </c>
      <c r="O142" s="14" t="s">
        <v>5382</v>
      </c>
      <c r="P142" s="14" t="s">
        <v>116</v>
      </c>
      <c r="Q142" s="14" t="s">
        <v>133</v>
      </c>
      <c r="R142" s="14" t="s">
        <v>642</v>
      </c>
      <c r="S142" s="14" t="s">
        <v>106</v>
      </c>
      <c r="W142" s="14" t="s">
        <v>4939</v>
      </c>
    </row>
    <row r="143" spans="1:23" x14ac:dyDescent="0.25">
      <c r="A143" s="14" t="s">
        <v>6345</v>
      </c>
      <c r="B143" s="14" t="s">
        <v>4287</v>
      </c>
      <c r="D143" s="14" t="s">
        <v>2993</v>
      </c>
      <c r="F143" s="14" t="s">
        <v>4510</v>
      </c>
      <c r="H143" s="14">
        <v>9</v>
      </c>
      <c r="I143" s="14" t="s">
        <v>4821</v>
      </c>
      <c r="J143" s="14" t="s">
        <v>136</v>
      </c>
      <c r="K143" s="14" t="s">
        <v>112</v>
      </c>
      <c r="L143" s="14" t="s">
        <v>63</v>
      </c>
      <c r="M143" s="14" t="s">
        <v>133</v>
      </c>
      <c r="N143" s="14" t="s">
        <v>133</v>
      </c>
      <c r="R143" s="14" t="s">
        <v>5791</v>
      </c>
      <c r="U143" s="14" t="s">
        <v>5068</v>
      </c>
      <c r="V143" s="14" t="s">
        <v>4985</v>
      </c>
      <c r="W143" s="14" t="s">
        <v>4939</v>
      </c>
    </row>
    <row r="144" spans="1:23" x14ac:dyDescent="0.25">
      <c r="A144" s="14" t="s">
        <v>6345</v>
      </c>
      <c r="B144" s="14" t="s">
        <v>4287</v>
      </c>
      <c r="C144" s="18" t="s">
        <v>111</v>
      </c>
      <c r="D144" s="14" t="s">
        <v>2992</v>
      </c>
      <c r="F144" s="14" t="s">
        <v>4510</v>
      </c>
      <c r="H144" s="14" t="s">
        <v>145</v>
      </c>
      <c r="I144" s="14" t="s">
        <v>4821</v>
      </c>
      <c r="J144" s="14" t="s">
        <v>136</v>
      </c>
      <c r="K144" s="14" t="s">
        <v>112</v>
      </c>
      <c r="L144" s="14" t="s">
        <v>63</v>
      </c>
      <c r="M144" s="14" t="s">
        <v>133</v>
      </c>
      <c r="N144" s="14" t="s">
        <v>133</v>
      </c>
      <c r="R144" s="14" t="s">
        <v>5791</v>
      </c>
      <c r="U144" s="14" t="s">
        <v>4968</v>
      </c>
      <c r="V144" s="14" t="s">
        <v>4985</v>
      </c>
      <c r="W144" s="14" t="s">
        <v>4939</v>
      </c>
    </row>
    <row r="145" spans="1:23" x14ac:dyDescent="0.25">
      <c r="A145" s="14" t="s">
        <v>6345</v>
      </c>
      <c r="B145" s="14" t="s">
        <v>4228</v>
      </c>
      <c r="D145" s="14" t="s">
        <v>2647</v>
      </c>
      <c r="F145" s="14" t="s">
        <v>4510</v>
      </c>
      <c r="H145" s="14">
        <v>9</v>
      </c>
      <c r="I145" s="14" t="s">
        <v>4771</v>
      </c>
      <c r="J145" s="14" t="s">
        <v>157</v>
      </c>
      <c r="K145" s="14" t="s">
        <v>5539</v>
      </c>
      <c r="L145" s="14" t="s">
        <v>5538</v>
      </c>
      <c r="M145" s="14" t="s">
        <v>133</v>
      </c>
      <c r="N145" s="14" t="s">
        <v>133</v>
      </c>
      <c r="R145" s="14" t="s">
        <v>157</v>
      </c>
      <c r="U145" s="14" t="s">
        <v>5537</v>
      </c>
      <c r="V145" s="14" t="s">
        <v>5192</v>
      </c>
      <c r="W145" s="14" t="s">
        <v>4939</v>
      </c>
    </row>
    <row r="146" spans="1:23" x14ac:dyDescent="0.25">
      <c r="A146" s="14" t="s">
        <v>6345</v>
      </c>
      <c r="B146" s="14" t="s">
        <v>4368</v>
      </c>
      <c r="D146" s="14" t="s">
        <v>3927</v>
      </c>
      <c r="E146" s="14">
        <v>4</v>
      </c>
      <c r="F146" s="14" t="s">
        <v>4561</v>
      </c>
      <c r="H146" s="14" t="s">
        <v>150</v>
      </c>
      <c r="I146" s="14" t="s">
        <v>4731</v>
      </c>
      <c r="J146" s="14" t="s">
        <v>4923</v>
      </c>
      <c r="K146" s="14" t="s">
        <v>6286</v>
      </c>
      <c r="L146" s="14" t="s">
        <v>5190</v>
      </c>
      <c r="M146" s="14" t="s">
        <v>133</v>
      </c>
      <c r="N146" s="14" t="s">
        <v>133</v>
      </c>
      <c r="R146" s="14" t="s">
        <v>220</v>
      </c>
      <c r="U146" s="14" t="s">
        <v>5162</v>
      </c>
      <c r="V146" s="14" t="s">
        <v>4955</v>
      </c>
      <c r="W146" s="14" t="s">
        <v>4939</v>
      </c>
    </row>
    <row r="147" spans="1:23" x14ac:dyDescent="0.25">
      <c r="A147" s="14" t="s">
        <v>6345</v>
      </c>
      <c r="C147" s="18" t="s">
        <v>111</v>
      </c>
      <c r="D147" s="14" t="s">
        <v>1297</v>
      </c>
      <c r="E147" s="14">
        <v>4</v>
      </c>
      <c r="F147" s="14" t="s">
        <v>1296</v>
      </c>
      <c r="H147" s="14" t="s">
        <v>150</v>
      </c>
      <c r="I147" s="14" t="s">
        <v>1544</v>
      </c>
      <c r="K147" s="14" t="s">
        <v>112</v>
      </c>
      <c r="M147" s="14" t="s">
        <v>133</v>
      </c>
      <c r="N147" s="14" t="s">
        <v>1535</v>
      </c>
      <c r="O147" s="14" t="s">
        <v>461</v>
      </c>
      <c r="P147" s="14" t="s">
        <v>240</v>
      </c>
      <c r="Q147" s="14" t="s">
        <v>133</v>
      </c>
      <c r="R147" s="14" t="s">
        <v>151</v>
      </c>
      <c r="S147" s="14" t="s">
        <v>133</v>
      </c>
      <c r="T147" s="14" t="s">
        <v>1536</v>
      </c>
    </row>
    <row r="148" spans="1:23" x14ac:dyDescent="0.25">
      <c r="A148" s="14" t="s">
        <v>6345</v>
      </c>
      <c r="B148" s="14" t="s">
        <v>4287</v>
      </c>
      <c r="D148" s="14" t="s">
        <v>2994</v>
      </c>
      <c r="E148" s="14">
        <v>4</v>
      </c>
      <c r="F148" s="14" t="s">
        <v>4561</v>
      </c>
      <c r="H148" s="14" t="s">
        <v>150</v>
      </c>
      <c r="I148" s="14" t="s">
        <v>1544</v>
      </c>
      <c r="K148" s="14" t="s">
        <v>112</v>
      </c>
      <c r="M148" s="14" t="s">
        <v>133</v>
      </c>
      <c r="N148" s="14" t="s">
        <v>1535</v>
      </c>
      <c r="O148" s="14" t="s">
        <v>461</v>
      </c>
      <c r="P148" s="14" t="s">
        <v>240</v>
      </c>
      <c r="Q148" s="14" t="s">
        <v>133</v>
      </c>
      <c r="R148" s="14" t="s">
        <v>151</v>
      </c>
      <c r="S148" s="14" t="s">
        <v>133</v>
      </c>
      <c r="T148" s="14" t="s">
        <v>1536</v>
      </c>
      <c r="W148" s="14" t="s">
        <v>4939</v>
      </c>
    </row>
    <row r="149" spans="1:23" x14ac:dyDescent="0.25">
      <c r="A149" s="14" t="s">
        <v>6345</v>
      </c>
      <c r="B149" s="14" t="s">
        <v>4222</v>
      </c>
      <c r="C149" s="18" t="s">
        <v>111</v>
      </c>
      <c r="D149" s="14" t="s">
        <v>2635</v>
      </c>
      <c r="F149" s="14" t="s">
        <v>4504</v>
      </c>
      <c r="H149" s="14" t="s">
        <v>143</v>
      </c>
      <c r="I149" s="14" t="s">
        <v>4763</v>
      </c>
      <c r="J149" s="14" t="s">
        <v>4762</v>
      </c>
      <c r="K149" s="14" t="s">
        <v>5097</v>
      </c>
      <c r="L149" s="14" t="s">
        <v>5520</v>
      </c>
      <c r="M149" s="14" t="s">
        <v>5019</v>
      </c>
      <c r="N149" s="14" t="s">
        <v>133</v>
      </c>
      <c r="R149" s="14" t="s">
        <v>5519</v>
      </c>
      <c r="U149" s="14" t="s">
        <v>5518</v>
      </c>
      <c r="V149" s="14" t="s">
        <v>5192</v>
      </c>
      <c r="W149" s="14" t="s">
        <v>4939</v>
      </c>
    </row>
    <row r="150" spans="1:23" x14ac:dyDescent="0.25">
      <c r="A150" s="14" t="s">
        <v>6345</v>
      </c>
      <c r="B150" s="14" t="s">
        <v>4222</v>
      </c>
      <c r="D150" s="14" t="s">
        <v>2636</v>
      </c>
      <c r="F150" s="14" t="s">
        <v>4505</v>
      </c>
      <c r="H150" s="14">
        <v>10</v>
      </c>
      <c r="I150" s="14" t="s">
        <v>4763</v>
      </c>
      <c r="J150" s="14" t="s">
        <v>4762</v>
      </c>
      <c r="K150" s="14" t="s">
        <v>5097</v>
      </c>
      <c r="L150" s="14" t="s">
        <v>5520</v>
      </c>
      <c r="M150" s="14" t="s">
        <v>5019</v>
      </c>
      <c r="N150" s="14" t="s">
        <v>133</v>
      </c>
      <c r="R150" s="14" t="s">
        <v>113</v>
      </c>
      <c r="U150" s="14" t="s">
        <v>5521</v>
      </c>
      <c r="V150" s="14" t="s">
        <v>5192</v>
      </c>
      <c r="W150" s="14" t="s">
        <v>4939</v>
      </c>
    </row>
    <row r="151" spans="1:23" x14ac:dyDescent="0.25">
      <c r="A151" s="14" t="s">
        <v>6345</v>
      </c>
      <c r="B151" s="14" t="s">
        <v>54</v>
      </c>
      <c r="C151" s="18" t="s">
        <v>111</v>
      </c>
      <c r="D151" s="14" t="s">
        <v>3713</v>
      </c>
      <c r="F151" s="14" t="s">
        <v>4474</v>
      </c>
      <c r="H151" s="14" t="s">
        <v>143</v>
      </c>
      <c r="I151" s="14" t="s">
        <v>107</v>
      </c>
      <c r="J151" s="14" t="s">
        <v>4904</v>
      </c>
      <c r="K151" s="14" t="s">
        <v>5812</v>
      </c>
      <c r="L151" s="14" t="s">
        <v>112</v>
      </c>
      <c r="M151" s="14" t="s">
        <v>5019</v>
      </c>
      <c r="N151" s="14" t="s">
        <v>133</v>
      </c>
      <c r="R151" s="14" t="s">
        <v>6199</v>
      </c>
      <c r="W151" s="14" t="s">
        <v>4939</v>
      </c>
    </row>
    <row r="152" spans="1:23" x14ac:dyDescent="0.25">
      <c r="A152" s="14" t="s">
        <v>6345</v>
      </c>
      <c r="C152" s="18" t="s">
        <v>105</v>
      </c>
      <c r="D152" s="14" t="s">
        <v>1295</v>
      </c>
      <c r="E152" s="14">
        <v>4</v>
      </c>
      <c r="F152" s="14" t="s">
        <v>1294</v>
      </c>
      <c r="H152" s="14" t="s">
        <v>124</v>
      </c>
      <c r="I152" s="14" t="s">
        <v>1541</v>
      </c>
      <c r="K152" s="14" t="s">
        <v>1540</v>
      </c>
      <c r="M152" s="14" t="s">
        <v>133</v>
      </c>
      <c r="N152" s="14" t="s">
        <v>1535</v>
      </c>
      <c r="O152" s="14" t="s">
        <v>461</v>
      </c>
      <c r="P152" s="14" t="s">
        <v>118</v>
      </c>
      <c r="Q152" s="14" t="s">
        <v>133</v>
      </c>
      <c r="R152" s="14" t="s">
        <v>220</v>
      </c>
      <c r="S152" s="14" t="s">
        <v>133</v>
      </c>
      <c r="T152" s="14" t="s">
        <v>1536</v>
      </c>
    </row>
    <row r="153" spans="1:23" x14ac:dyDescent="0.25">
      <c r="A153" s="14" t="s">
        <v>6345</v>
      </c>
      <c r="B153" s="14" t="s">
        <v>54</v>
      </c>
      <c r="C153" s="18" t="s">
        <v>105</v>
      </c>
      <c r="D153" s="14" t="s">
        <v>3081</v>
      </c>
      <c r="E153" s="14">
        <v>4</v>
      </c>
      <c r="F153" s="14" t="s">
        <v>4580</v>
      </c>
      <c r="H153" s="14" t="s">
        <v>124</v>
      </c>
      <c r="I153" s="14" t="s">
        <v>1541</v>
      </c>
      <c r="K153" s="14" t="s">
        <v>1540</v>
      </c>
      <c r="M153" s="14" t="s">
        <v>133</v>
      </c>
      <c r="N153" s="14" t="s">
        <v>1535</v>
      </c>
      <c r="O153" s="14" t="s">
        <v>461</v>
      </c>
      <c r="P153" s="14" t="s">
        <v>118</v>
      </c>
      <c r="Q153" s="14" t="s">
        <v>133</v>
      </c>
      <c r="R153" s="14" t="s">
        <v>220</v>
      </c>
      <c r="S153" s="14" t="s">
        <v>133</v>
      </c>
      <c r="T153" s="14" t="s">
        <v>1536</v>
      </c>
      <c r="W153" s="14" t="s">
        <v>4939</v>
      </c>
    </row>
    <row r="154" spans="1:23" x14ac:dyDescent="0.25">
      <c r="A154" s="14" t="s">
        <v>6345</v>
      </c>
      <c r="C154" s="18" t="s">
        <v>105</v>
      </c>
      <c r="D154" s="14" t="s">
        <v>1293</v>
      </c>
      <c r="E154" s="14">
        <v>4</v>
      </c>
      <c r="F154" s="14" t="s">
        <v>1292</v>
      </c>
      <c r="H154" s="14" t="s">
        <v>150</v>
      </c>
      <c r="I154" s="14" t="s">
        <v>1539</v>
      </c>
      <c r="K154" s="14" t="s">
        <v>1538</v>
      </c>
      <c r="M154" s="14" t="s">
        <v>133</v>
      </c>
      <c r="N154" s="14" t="s">
        <v>862</v>
      </c>
      <c r="O154" s="14" t="s">
        <v>461</v>
      </c>
      <c r="P154" s="14" t="s">
        <v>118</v>
      </c>
      <c r="Q154" s="14" t="s">
        <v>133</v>
      </c>
      <c r="R154" s="14" t="s">
        <v>1537</v>
      </c>
      <c r="S154" s="14" t="s">
        <v>133</v>
      </c>
      <c r="T154" s="14" t="s">
        <v>1536</v>
      </c>
    </row>
    <row r="155" spans="1:23" x14ac:dyDescent="0.25">
      <c r="A155" s="14" t="s">
        <v>6345</v>
      </c>
      <c r="B155" s="14" t="s">
        <v>4189</v>
      </c>
      <c r="C155" s="18" t="s">
        <v>105</v>
      </c>
      <c r="D155" s="14" t="s">
        <v>2892</v>
      </c>
      <c r="E155" s="14">
        <v>4</v>
      </c>
      <c r="F155" s="14" t="s">
        <v>4546</v>
      </c>
      <c r="H155" s="14" t="s">
        <v>150</v>
      </c>
      <c r="I155" s="14" t="s">
        <v>1539</v>
      </c>
      <c r="K155" s="14" t="s">
        <v>1538</v>
      </c>
      <c r="M155" s="14" t="s">
        <v>133</v>
      </c>
      <c r="N155" s="14" t="s">
        <v>862</v>
      </c>
      <c r="O155" s="14" t="s">
        <v>461</v>
      </c>
      <c r="P155" s="14" t="s">
        <v>118</v>
      </c>
      <c r="Q155" s="14" t="s">
        <v>133</v>
      </c>
      <c r="R155" s="14" t="s">
        <v>1537</v>
      </c>
      <c r="S155" s="14" t="s">
        <v>133</v>
      </c>
      <c r="T155" s="14" t="s">
        <v>1536</v>
      </c>
      <c r="W155" s="14" t="s">
        <v>4939</v>
      </c>
    </row>
    <row r="156" spans="1:23" x14ac:dyDescent="0.25">
      <c r="A156" s="14" t="s">
        <v>6345</v>
      </c>
      <c r="B156" s="14" t="s">
        <v>4189</v>
      </c>
      <c r="D156" s="14" t="s">
        <v>2362</v>
      </c>
      <c r="F156" s="14" t="s">
        <v>4476</v>
      </c>
      <c r="H156" s="14">
        <v>9</v>
      </c>
      <c r="I156" s="14" t="s">
        <v>172</v>
      </c>
      <c r="J156" s="14" t="s">
        <v>121</v>
      </c>
      <c r="K156" s="14" t="s">
        <v>5347</v>
      </c>
      <c r="L156" s="14" t="s">
        <v>246</v>
      </c>
      <c r="M156" s="14" t="s">
        <v>4911</v>
      </c>
      <c r="N156" s="14" t="s">
        <v>133</v>
      </c>
      <c r="R156" s="14" t="s">
        <v>1537</v>
      </c>
      <c r="W156" s="14" t="s">
        <v>4939</v>
      </c>
    </row>
    <row r="157" spans="1:23" x14ac:dyDescent="0.25">
      <c r="A157" s="14" t="s">
        <v>6345</v>
      </c>
      <c r="B157" s="14" t="s">
        <v>4288</v>
      </c>
      <c r="C157" s="18" t="s">
        <v>111</v>
      </c>
      <c r="D157" s="14" t="s">
        <v>3011</v>
      </c>
      <c r="F157" s="14" t="s">
        <v>4563</v>
      </c>
      <c r="H157" s="14" t="s">
        <v>134</v>
      </c>
      <c r="I157" s="14" t="s">
        <v>4826</v>
      </c>
      <c r="J157" s="14" t="s">
        <v>4825</v>
      </c>
      <c r="K157" s="14" t="s">
        <v>5818</v>
      </c>
      <c r="L157" s="14" t="s">
        <v>141</v>
      </c>
      <c r="M157" s="14" t="s">
        <v>5817</v>
      </c>
      <c r="N157" s="14" t="s">
        <v>133</v>
      </c>
      <c r="R157" s="14" t="s">
        <v>5816</v>
      </c>
      <c r="U157" s="14" t="s">
        <v>5815</v>
      </c>
      <c r="V157" s="14" t="s">
        <v>4985</v>
      </c>
      <c r="W157" s="14" t="s">
        <v>4939</v>
      </c>
    </row>
    <row r="158" spans="1:23" x14ac:dyDescent="0.25">
      <c r="A158" s="14" t="s">
        <v>6345</v>
      </c>
      <c r="B158" s="14" t="s">
        <v>4300</v>
      </c>
      <c r="D158" s="14" t="s">
        <v>3149</v>
      </c>
      <c r="F158" s="14" t="s">
        <v>4585</v>
      </c>
      <c r="H158" s="14">
        <v>10</v>
      </c>
      <c r="I158" s="14" t="s">
        <v>4842</v>
      </c>
      <c r="J158" s="14" t="s">
        <v>1028</v>
      </c>
      <c r="K158" s="14" t="s">
        <v>4318</v>
      </c>
      <c r="L158" s="14" t="s">
        <v>63</v>
      </c>
      <c r="M158" s="14" t="s">
        <v>133</v>
      </c>
      <c r="N158" s="14" t="s">
        <v>133</v>
      </c>
      <c r="R158" s="14" t="s">
        <v>149</v>
      </c>
      <c r="W158" s="14" t="s">
        <v>4939</v>
      </c>
    </row>
    <row r="159" spans="1:23" x14ac:dyDescent="0.25">
      <c r="A159" s="14" t="s">
        <v>6345</v>
      </c>
      <c r="B159" s="14" t="s">
        <v>4369</v>
      </c>
      <c r="D159" s="14" t="s">
        <v>3940</v>
      </c>
      <c r="F159" s="14" t="s">
        <v>4661</v>
      </c>
      <c r="H159" s="14">
        <v>10</v>
      </c>
      <c r="I159" s="14" t="s">
        <v>4926</v>
      </c>
      <c r="J159" s="14" t="s">
        <v>172</v>
      </c>
      <c r="K159" s="14" t="s">
        <v>6293</v>
      </c>
      <c r="L159" s="14" t="s">
        <v>4958</v>
      </c>
      <c r="M159" s="14" t="s">
        <v>133</v>
      </c>
      <c r="N159" s="14" t="s">
        <v>133</v>
      </c>
      <c r="R159" s="14" t="s">
        <v>144</v>
      </c>
      <c r="W159" s="14" t="s">
        <v>4939</v>
      </c>
    </row>
    <row r="160" spans="1:23" ht="30" x14ac:dyDescent="0.25">
      <c r="A160" s="14" t="s">
        <v>6345</v>
      </c>
      <c r="B160" s="14" t="s">
        <v>4227</v>
      </c>
      <c r="C160" s="18" t="s">
        <v>111</v>
      </c>
      <c r="D160" s="14" t="s">
        <v>2646</v>
      </c>
      <c r="E160" s="14">
        <v>4</v>
      </c>
      <c r="F160" s="19" t="s">
        <v>4509</v>
      </c>
      <c r="H160" s="14" t="s">
        <v>133</v>
      </c>
      <c r="I160" s="14" t="s">
        <v>156</v>
      </c>
      <c r="J160" s="14" t="s">
        <v>1028</v>
      </c>
      <c r="K160" s="14" t="s">
        <v>5536</v>
      </c>
      <c r="L160" s="14" t="s">
        <v>5535</v>
      </c>
      <c r="M160" s="14" t="s">
        <v>5534</v>
      </c>
      <c r="N160" s="14" t="s">
        <v>862</v>
      </c>
      <c r="O160" s="14" t="s">
        <v>313</v>
      </c>
      <c r="P160" s="14" t="s">
        <v>116</v>
      </c>
      <c r="Q160" s="14" t="s">
        <v>133</v>
      </c>
      <c r="R160" s="14" t="s">
        <v>1820</v>
      </c>
      <c r="S160" s="14" t="s">
        <v>133</v>
      </c>
      <c r="U160" s="14" t="s">
        <v>5379</v>
      </c>
      <c r="V160" s="14" t="s">
        <v>5192</v>
      </c>
      <c r="W160" s="14" t="s">
        <v>4939</v>
      </c>
    </row>
    <row r="161" spans="1:23" x14ac:dyDescent="0.25">
      <c r="A161" s="14" t="s">
        <v>6345</v>
      </c>
      <c r="D161" s="14" t="s">
        <v>2429</v>
      </c>
      <c r="F161" s="14" t="s">
        <v>4485</v>
      </c>
      <c r="H161" s="14">
        <v>10</v>
      </c>
      <c r="I161" s="14" t="s">
        <v>4742</v>
      </c>
      <c r="J161" s="14" t="s">
        <v>154</v>
      </c>
      <c r="K161" s="14" t="s">
        <v>5347</v>
      </c>
      <c r="L161" s="14" t="s">
        <v>5403</v>
      </c>
      <c r="M161" s="14" t="s">
        <v>5402</v>
      </c>
      <c r="N161" s="14" t="s">
        <v>133</v>
      </c>
      <c r="R161" s="14" t="s">
        <v>119</v>
      </c>
      <c r="W161" s="14" t="s">
        <v>4939</v>
      </c>
    </row>
    <row r="162" spans="1:23" x14ac:dyDescent="0.25">
      <c r="A162" s="14" t="s">
        <v>6345</v>
      </c>
      <c r="C162" s="18" t="s">
        <v>120</v>
      </c>
      <c r="D162" s="14" t="s">
        <v>1304</v>
      </c>
      <c r="E162" s="14">
        <v>4</v>
      </c>
      <c r="F162" s="14" t="s">
        <v>1303</v>
      </c>
      <c r="H162" s="14" t="s">
        <v>106</v>
      </c>
      <c r="I162" s="14" t="s">
        <v>1560</v>
      </c>
      <c r="K162" s="14" t="s">
        <v>1559</v>
      </c>
      <c r="M162" s="14" t="s">
        <v>133</v>
      </c>
      <c r="N162" s="14" t="s">
        <v>862</v>
      </c>
      <c r="O162" s="14" t="s">
        <v>869</v>
      </c>
      <c r="P162" s="14" t="s">
        <v>109</v>
      </c>
      <c r="Q162" s="14" t="s">
        <v>133</v>
      </c>
      <c r="R162" s="14" t="s">
        <v>490</v>
      </c>
      <c r="S162" s="14" t="s">
        <v>133</v>
      </c>
      <c r="T162" s="14" t="s">
        <v>1558</v>
      </c>
      <c r="V162" s="14" t="s">
        <v>634</v>
      </c>
    </row>
    <row r="163" spans="1:23" x14ac:dyDescent="0.25">
      <c r="A163" s="14" t="s">
        <v>6345</v>
      </c>
      <c r="C163" s="18" t="s">
        <v>120</v>
      </c>
      <c r="D163" s="14" t="s">
        <v>1304</v>
      </c>
      <c r="E163" s="14">
        <v>4</v>
      </c>
      <c r="F163" s="14" t="s">
        <v>1303</v>
      </c>
      <c r="H163" s="14" t="s">
        <v>106</v>
      </c>
      <c r="I163" s="14" t="s">
        <v>1560</v>
      </c>
      <c r="K163" s="14" t="s">
        <v>1559</v>
      </c>
      <c r="M163" s="14" t="s">
        <v>133</v>
      </c>
      <c r="N163" s="14" t="s">
        <v>862</v>
      </c>
      <c r="O163" s="14" t="s">
        <v>869</v>
      </c>
      <c r="P163" s="14" t="s">
        <v>109</v>
      </c>
      <c r="Q163" s="14" t="s">
        <v>133</v>
      </c>
      <c r="R163" s="14" t="s">
        <v>490</v>
      </c>
      <c r="S163" s="14" t="s">
        <v>133</v>
      </c>
      <c r="T163" s="14" t="s">
        <v>1558</v>
      </c>
      <c r="V163" s="14" t="s">
        <v>5017</v>
      </c>
      <c r="W163" s="14" t="s">
        <v>4939</v>
      </c>
    </row>
    <row r="164" spans="1:23" x14ac:dyDescent="0.25">
      <c r="A164" s="14" t="s">
        <v>6345</v>
      </c>
      <c r="B164" s="14" t="s">
        <v>4287</v>
      </c>
      <c r="D164" s="14" t="s">
        <v>3049</v>
      </c>
      <c r="E164" s="14">
        <v>4</v>
      </c>
      <c r="F164" s="14" t="s">
        <v>4574</v>
      </c>
      <c r="H164" s="14">
        <v>11</v>
      </c>
      <c r="I164" s="14" t="s">
        <v>4839</v>
      </c>
      <c r="J164" s="14" t="s">
        <v>152</v>
      </c>
      <c r="K164" s="14" t="s">
        <v>5841</v>
      </c>
      <c r="L164" s="14" t="s">
        <v>5840</v>
      </c>
      <c r="M164" s="14" t="s">
        <v>133</v>
      </c>
      <c r="N164" s="14" t="s">
        <v>150</v>
      </c>
      <c r="R164" s="14" t="s">
        <v>127</v>
      </c>
      <c r="V164" s="14" t="s">
        <v>4985</v>
      </c>
      <c r="W164" s="14" t="s">
        <v>4939</v>
      </c>
    </row>
    <row r="165" spans="1:23" x14ac:dyDescent="0.25">
      <c r="A165" s="14" t="s">
        <v>6347</v>
      </c>
      <c r="B165" s="14" t="s">
        <v>4258</v>
      </c>
      <c r="D165" s="14" t="s">
        <v>3191</v>
      </c>
      <c r="F165" s="14" t="s">
        <v>4591</v>
      </c>
      <c r="H165" s="14" t="s">
        <v>120</v>
      </c>
      <c r="I165" s="14" t="s">
        <v>397</v>
      </c>
      <c r="J165" s="14">
        <v>1600</v>
      </c>
      <c r="K165" s="14" t="s">
        <v>5913</v>
      </c>
      <c r="L165" s="14" t="s">
        <v>1812</v>
      </c>
      <c r="M165" s="14" t="s">
        <v>105</v>
      </c>
      <c r="N165" s="14" t="s">
        <v>174</v>
      </c>
      <c r="O165" s="14" t="s">
        <v>145</v>
      </c>
      <c r="Q165" s="14" t="s">
        <v>202</v>
      </c>
      <c r="R165" s="14" t="s">
        <v>877</v>
      </c>
      <c r="T165" s="14" t="s">
        <v>118</v>
      </c>
      <c r="W165" s="14" t="s">
        <v>4939</v>
      </c>
    </row>
    <row r="166" spans="1:23" x14ac:dyDescent="0.25">
      <c r="A166" s="14" t="s">
        <v>6347</v>
      </c>
      <c r="B166" s="14" t="s">
        <v>4084</v>
      </c>
      <c r="D166" s="14" t="s">
        <v>3810</v>
      </c>
      <c r="F166" s="14" t="s">
        <v>4384</v>
      </c>
      <c r="H166" s="14" t="s">
        <v>120</v>
      </c>
      <c r="I166" s="14" t="s">
        <v>394</v>
      </c>
      <c r="J166" s="14">
        <v>1900</v>
      </c>
      <c r="K166" s="14" t="s">
        <v>134</v>
      </c>
      <c r="L166" s="14" t="s">
        <v>1862</v>
      </c>
      <c r="M166" s="14" t="s">
        <v>4975</v>
      </c>
      <c r="N166" s="14" t="s">
        <v>146</v>
      </c>
      <c r="O166" s="14" t="s">
        <v>143</v>
      </c>
      <c r="Q166" s="14" t="s">
        <v>202</v>
      </c>
      <c r="R166" s="14" t="s">
        <v>633</v>
      </c>
      <c r="T166" s="14" t="s">
        <v>118</v>
      </c>
      <c r="W166" s="14" t="s">
        <v>4939</v>
      </c>
    </row>
    <row r="167" spans="1:23" x14ac:dyDescent="0.25">
      <c r="A167" s="14" t="s">
        <v>6347</v>
      </c>
      <c r="B167" s="14" t="s">
        <v>4134</v>
      </c>
      <c r="D167" s="14" t="s">
        <v>2731</v>
      </c>
      <c r="F167" s="14" t="s">
        <v>4524</v>
      </c>
      <c r="H167" s="14" t="s">
        <v>120</v>
      </c>
      <c r="I167" s="14" t="s">
        <v>394</v>
      </c>
      <c r="J167" s="14">
        <v>1900</v>
      </c>
      <c r="K167" s="14" t="s">
        <v>5602</v>
      </c>
      <c r="L167" s="14" t="s">
        <v>150</v>
      </c>
      <c r="M167" s="14" t="s">
        <v>5246</v>
      </c>
      <c r="N167" s="14" t="s">
        <v>343</v>
      </c>
      <c r="O167" s="14" t="s">
        <v>143</v>
      </c>
      <c r="Q167" s="14" t="s">
        <v>202</v>
      </c>
      <c r="R167" s="14" t="s">
        <v>613</v>
      </c>
      <c r="T167" s="14" t="s">
        <v>118</v>
      </c>
      <c r="W167" s="14" t="s">
        <v>4939</v>
      </c>
    </row>
    <row r="168" spans="1:23" x14ac:dyDescent="0.25">
      <c r="A168" s="14" t="s">
        <v>6347</v>
      </c>
      <c r="B168" s="14" t="s">
        <v>4084</v>
      </c>
      <c r="D168" s="14" t="s">
        <v>6366</v>
      </c>
      <c r="F168" s="14" t="s">
        <v>4443</v>
      </c>
      <c r="H168" s="14" t="s">
        <v>120</v>
      </c>
      <c r="I168" s="14" t="s">
        <v>394</v>
      </c>
      <c r="J168" s="14">
        <v>1900</v>
      </c>
      <c r="K168" s="14" t="s">
        <v>5877</v>
      </c>
      <c r="L168" s="14" t="s">
        <v>1859</v>
      </c>
      <c r="M168" s="14" t="s">
        <v>4979</v>
      </c>
      <c r="N168" s="14" t="s">
        <v>407</v>
      </c>
      <c r="O168" s="14" t="s">
        <v>143</v>
      </c>
      <c r="Q168" s="14" t="s">
        <v>202</v>
      </c>
      <c r="R168" s="14" t="s">
        <v>482</v>
      </c>
      <c r="T168" s="14" t="s">
        <v>240</v>
      </c>
      <c r="W168" s="14" t="s">
        <v>4939</v>
      </c>
    </row>
    <row r="169" spans="1:23" x14ac:dyDescent="0.25">
      <c r="A169" s="14" t="s">
        <v>6347</v>
      </c>
      <c r="B169" s="14" t="s">
        <v>4089</v>
      </c>
      <c r="C169" s="18" t="s">
        <v>111</v>
      </c>
      <c r="D169" s="14" t="s">
        <v>2256</v>
      </c>
      <c r="E169" s="14">
        <v>4</v>
      </c>
      <c r="F169" s="14" t="s">
        <v>4465</v>
      </c>
      <c r="H169" s="14" t="s">
        <v>150</v>
      </c>
      <c r="I169" s="14" t="s">
        <v>4724</v>
      </c>
      <c r="J169" s="14">
        <v>2700</v>
      </c>
      <c r="K169" s="14" t="s">
        <v>5258</v>
      </c>
      <c r="M169" s="14" t="s">
        <v>1219</v>
      </c>
      <c r="N169" s="14" t="s">
        <v>1457</v>
      </c>
      <c r="O169" s="14" t="s">
        <v>5255</v>
      </c>
      <c r="P169" s="14" t="s">
        <v>118</v>
      </c>
      <c r="Q169" s="14" t="s">
        <v>106</v>
      </c>
      <c r="R169" s="14" t="s">
        <v>5254</v>
      </c>
      <c r="S169" s="14" t="s">
        <v>133</v>
      </c>
      <c r="W169" s="14" t="s">
        <v>4939</v>
      </c>
    </row>
    <row r="170" spans="1:23" x14ac:dyDescent="0.25">
      <c r="A170" s="14" t="s">
        <v>6347</v>
      </c>
      <c r="B170" s="14" t="s">
        <v>4089</v>
      </c>
      <c r="C170" s="18" t="s">
        <v>105</v>
      </c>
      <c r="D170" s="14" t="s">
        <v>3937</v>
      </c>
      <c r="E170" s="14">
        <v>4</v>
      </c>
      <c r="F170" s="14" t="s">
        <v>4404</v>
      </c>
      <c r="H170" s="14" t="s">
        <v>150</v>
      </c>
      <c r="I170" s="14" t="s">
        <v>4925</v>
      </c>
      <c r="J170" s="14">
        <v>2900</v>
      </c>
      <c r="K170" s="14" t="s">
        <v>6289</v>
      </c>
      <c r="M170" s="14" t="s">
        <v>143</v>
      </c>
      <c r="N170" s="14" t="s">
        <v>1457</v>
      </c>
      <c r="O170" s="14" t="s">
        <v>313</v>
      </c>
      <c r="P170" s="14" t="s">
        <v>240</v>
      </c>
      <c r="Q170" s="14" t="s">
        <v>106</v>
      </c>
      <c r="R170" s="14" t="s">
        <v>6288</v>
      </c>
      <c r="S170" s="14" t="s">
        <v>133</v>
      </c>
      <c r="W170" s="14" t="s">
        <v>4939</v>
      </c>
    </row>
    <row r="171" spans="1:23" x14ac:dyDescent="0.25">
      <c r="A171" s="14" t="s">
        <v>6347</v>
      </c>
      <c r="B171" s="14" t="s">
        <v>4146</v>
      </c>
      <c r="C171" s="18" t="s">
        <v>111</v>
      </c>
      <c r="D171" s="14" t="s">
        <v>2649</v>
      </c>
      <c r="E171" s="14">
        <v>4</v>
      </c>
      <c r="F171" s="14" t="s">
        <v>4404</v>
      </c>
      <c r="H171" s="14" t="s">
        <v>150</v>
      </c>
      <c r="I171" s="14" t="s">
        <v>4773</v>
      </c>
      <c r="J171" s="14">
        <v>2300</v>
      </c>
      <c r="K171" s="14" t="s">
        <v>5542</v>
      </c>
      <c r="M171" s="14" t="s">
        <v>246</v>
      </c>
      <c r="N171" s="14" t="s">
        <v>5541</v>
      </c>
      <c r="O171" s="14" t="s">
        <v>5027</v>
      </c>
      <c r="P171" s="14" t="s">
        <v>116</v>
      </c>
      <c r="Q171" s="14" t="s">
        <v>106</v>
      </c>
      <c r="R171" s="14" t="s">
        <v>5410</v>
      </c>
      <c r="S171" s="14" t="s">
        <v>133</v>
      </c>
    </row>
    <row r="172" spans="1:23" x14ac:dyDescent="0.25">
      <c r="A172" s="14" t="s">
        <v>6347</v>
      </c>
      <c r="B172" s="14" t="s">
        <v>4345</v>
      </c>
      <c r="C172" s="18" t="s">
        <v>111</v>
      </c>
      <c r="D172" s="14" t="s">
        <v>3622</v>
      </c>
      <c r="E172" s="14">
        <v>4</v>
      </c>
      <c r="F172" s="14" t="s">
        <v>4392</v>
      </c>
      <c r="H172" s="14" t="s">
        <v>112</v>
      </c>
      <c r="I172" s="14" t="s">
        <v>4723</v>
      </c>
      <c r="J172" s="14">
        <v>2900</v>
      </c>
      <c r="K172" s="14" t="s">
        <v>6154</v>
      </c>
      <c r="M172" s="14" t="s">
        <v>417</v>
      </c>
      <c r="N172" s="14" t="s">
        <v>1495</v>
      </c>
      <c r="O172" s="14" t="s">
        <v>5266</v>
      </c>
      <c r="P172" s="14" t="s">
        <v>116</v>
      </c>
      <c r="Q172" s="14" t="s">
        <v>106</v>
      </c>
      <c r="R172" s="14" t="s">
        <v>6153</v>
      </c>
      <c r="S172" s="14" t="s">
        <v>106</v>
      </c>
      <c r="W172" s="14" t="s">
        <v>4939</v>
      </c>
    </row>
    <row r="173" spans="1:23" x14ac:dyDescent="0.25">
      <c r="A173" s="14" t="s">
        <v>6347</v>
      </c>
      <c r="B173" s="14" t="s">
        <v>4089</v>
      </c>
      <c r="C173" s="18" t="s">
        <v>111</v>
      </c>
      <c r="D173" s="14" t="s">
        <v>2255</v>
      </c>
      <c r="E173" s="14">
        <v>4</v>
      </c>
      <c r="F173" s="14" t="s">
        <v>4392</v>
      </c>
      <c r="H173" s="14" t="s">
        <v>112</v>
      </c>
      <c r="I173" s="14" t="s">
        <v>4723</v>
      </c>
      <c r="J173" s="14">
        <v>2900</v>
      </c>
      <c r="K173" s="14" t="s">
        <v>5257</v>
      </c>
      <c r="M173" s="14" t="s">
        <v>1483</v>
      </c>
      <c r="N173" s="14" t="s">
        <v>1664</v>
      </c>
      <c r="O173" s="14" t="s">
        <v>5255</v>
      </c>
      <c r="P173" s="14" t="s">
        <v>116</v>
      </c>
      <c r="Q173" s="14" t="s">
        <v>106</v>
      </c>
      <c r="R173" s="14" t="s">
        <v>5254</v>
      </c>
      <c r="S173" s="14" t="s">
        <v>133</v>
      </c>
      <c r="U173" s="14" t="s">
        <v>510</v>
      </c>
      <c r="W173" s="14" t="s">
        <v>4939</v>
      </c>
    </row>
    <row r="174" spans="1:23" x14ac:dyDescent="0.25">
      <c r="A174" s="14" t="s">
        <v>6347</v>
      </c>
      <c r="B174" s="14" t="s">
        <v>4089</v>
      </c>
      <c r="C174" s="18" t="s">
        <v>111</v>
      </c>
      <c r="D174" s="14" t="s">
        <v>2254</v>
      </c>
      <c r="E174" s="14">
        <v>4</v>
      </c>
      <c r="F174" s="14" t="s">
        <v>4392</v>
      </c>
      <c r="H174" s="14" t="s">
        <v>112</v>
      </c>
      <c r="I174" s="14" t="s">
        <v>4723</v>
      </c>
      <c r="J174" s="14">
        <v>2900</v>
      </c>
      <c r="K174" s="14" t="s">
        <v>5256</v>
      </c>
      <c r="M174" s="14" t="s">
        <v>1483</v>
      </c>
      <c r="N174" s="14" t="s">
        <v>1664</v>
      </c>
      <c r="O174" s="14" t="s">
        <v>5255</v>
      </c>
      <c r="P174" s="14" t="s">
        <v>116</v>
      </c>
      <c r="Q174" s="14" t="s">
        <v>106</v>
      </c>
      <c r="R174" s="14" t="s">
        <v>5254</v>
      </c>
      <c r="S174" s="14" t="s">
        <v>133</v>
      </c>
      <c r="U174" s="14" t="s">
        <v>510</v>
      </c>
      <c r="W174" s="14" t="s">
        <v>4939</v>
      </c>
    </row>
    <row r="175" spans="1:23" x14ac:dyDescent="0.25">
      <c r="A175" s="14" t="s">
        <v>6347</v>
      </c>
      <c r="B175" s="14" t="s">
        <v>4152</v>
      </c>
      <c r="D175" s="14" t="s">
        <v>2632</v>
      </c>
      <c r="F175" s="14" t="s">
        <v>4387</v>
      </c>
      <c r="H175" s="14" t="s">
        <v>4444</v>
      </c>
      <c r="I175" s="14" t="s">
        <v>915</v>
      </c>
      <c r="J175" s="14">
        <v>3900</v>
      </c>
      <c r="K175" s="14" t="s">
        <v>5512</v>
      </c>
      <c r="L175" s="14" t="s">
        <v>5511</v>
      </c>
      <c r="M175" s="14" t="s">
        <v>4970</v>
      </c>
      <c r="N175" s="14" t="s">
        <v>174</v>
      </c>
      <c r="O175" s="14" t="s">
        <v>5437</v>
      </c>
      <c r="Q175" s="14" t="s">
        <v>202</v>
      </c>
      <c r="R175" s="14" t="s">
        <v>4779</v>
      </c>
      <c r="T175" s="14" t="s">
        <v>5513</v>
      </c>
      <c r="U175" s="14" t="s">
        <v>4974</v>
      </c>
      <c r="V175" s="14" t="s">
        <v>5192</v>
      </c>
      <c r="W175" s="14" t="s">
        <v>4939</v>
      </c>
    </row>
    <row r="176" spans="1:23" x14ac:dyDescent="0.25">
      <c r="A176" s="14" t="s">
        <v>6347</v>
      </c>
      <c r="B176" s="14" t="s">
        <v>4152</v>
      </c>
      <c r="D176" s="14" t="s">
        <v>2631</v>
      </c>
      <c r="F176" s="14" t="s">
        <v>4387</v>
      </c>
      <c r="H176" s="14" t="s">
        <v>4444</v>
      </c>
      <c r="I176" s="14" t="s">
        <v>915</v>
      </c>
      <c r="J176" s="14">
        <v>3900</v>
      </c>
      <c r="K176" s="14" t="s">
        <v>5512</v>
      </c>
      <c r="L176" s="14" t="s">
        <v>5511</v>
      </c>
      <c r="M176" s="14" t="s">
        <v>4970</v>
      </c>
      <c r="N176" s="14" t="s">
        <v>174</v>
      </c>
      <c r="O176" s="14" t="s">
        <v>5437</v>
      </c>
      <c r="Q176" s="14" t="s">
        <v>202</v>
      </c>
      <c r="R176" s="14" t="s">
        <v>4779</v>
      </c>
      <c r="U176" s="14" t="s">
        <v>4974</v>
      </c>
      <c r="V176" s="14" t="s">
        <v>5192</v>
      </c>
    </row>
    <row r="177" spans="1:23" x14ac:dyDescent="0.25">
      <c r="A177" s="14" t="s">
        <v>6347</v>
      </c>
      <c r="B177" s="14" t="s">
        <v>4168</v>
      </c>
      <c r="C177" s="18" t="s">
        <v>120</v>
      </c>
      <c r="D177" s="14" t="s">
        <v>2833</v>
      </c>
      <c r="E177" s="14">
        <v>4</v>
      </c>
      <c r="F177" s="14" t="s">
        <v>4448</v>
      </c>
      <c r="H177" s="14" t="s">
        <v>112</v>
      </c>
      <c r="I177" s="14" t="s">
        <v>4741</v>
      </c>
      <c r="J177" s="14">
        <v>3200</v>
      </c>
      <c r="K177" s="14" t="s">
        <v>5670</v>
      </c>
      <c r="M177" s="14" t="s">
        <v>1197</v>
      </c>
      <c r="N177" s="14" t="s">
        <v>5669</v>
      </c>
      <c r="O177" s="14" t="s">
        <v>4952</v>
      </c>
      <c r="P177" s="14" t="s">
        <v>109</v>
      </c>
      <c r="Q177" s="14" t="s">
        <v>106</v>
      </c>
      <c r="R177" s="14" t="s">
        <v>5268</v>
      </c>
      <c r="S177" s="14" t="s">
        <v>133</v>
      </c>
      <c r="U177" s="14" t="s">
        <v>5065</v>
      </c>
      <c r="W177" s="14" t="s">
        <v>4939</v>
      </c>
    </row>
    <row r="178" spans="1:23" x14ac:dyDescent="0.25">
      <c r="A178" s="14" t="s">
        <v>6347</v>
      </c>
      <c r="C178" s="18" t="s">
        <v>120</v>
      </c>
      <c r="D178" s="14" t="s">
        <v>1283</v>
      </c>
      <c r="E178" s="14">
        <v>4</v>
      </c>
      <c r="F178" s="14" t="s">
        <v>736</v>
      </c>
      <c r="H178" s="14" t="s">
        <v>124</v>
      </c>
      <c r="I178" s="14" t="s">
        <v>927</v>
      </c>
      <c r="K178" s="14" t="s">
        <v>1513</v>
      </c>
      <c r="M178" s="14" t="s">
        <v>1197</v>
      </c>
      <c r="N178" s="14" t="s">
        <v>1198</v>
      </c>
      <c r="O178" s="14" t="s">
        <v>956</v>
      </c>
      <c r="P178" s="14" t="s">
        <v>116</v>
      </c>
      <c r="Q178" s="14" t="s">
        <v>150</v>
      </c>
      <c r="R178" s="14" t="s">
        <v>1512</v>
      </c>
      <c r="S178" s="14" t="s">
        <v>106</v>
      </c>
      <c r="T178" s="14" t="s">
        <v>940</v>
      </c>
      <c r="V178" s="14" t="s">
        <v>663</v>
      </c>
    </row>
    <row r="179" spans="1:23" x14ac:dyDescent="0.25">
      <c r="A179" s="14" t="s">
        <v>6347</v>
      </c>
      <c r="C179" s="18" t="s">
        <v>120</v>
      </c>
      <c r="D179" s="14" t="s">
        <v>1282</v>
      </c>
      <c r="E179" s="14">
        <v>4</v>
      </c>
      <c r="F179" s="14" t="s">
        <v>736</v>
      </c>
      <c r="H179" s="14" t="s">
        <v>124</v>
      </c>
      <c r="I179" s="14" t="s">
        <v>927</v>
      </c>
      <c r="K179" s="14" t="s">
        <v>1511</v>
      </c>
      <c r="M179" s="14" t="s">
        <v>1197</v>
      </c>
      <c r="N179" s="14" t="s">
        <v>1198</v>
      </c>
      <c r="O179" s="14" t="s">
        <v>956</v>
      </c>
      <c r="P179" s="14" t="s">
        <v>109</v>
      </c>
      <c r="Q179" s="14" t="s">
        <v>150</v>
      </c>
      <c r="R179" s="14" t="s">
        <v>1508</v>
      </c>
      <c r="S179" s="14" t="s">
        <v>106</v>
      </c>
      <c r="T179" s="14" t="s">
        <v>940</v>
      </c>
      <c r="V179" s="14" t="s">
        <v>663</v>
      </c>
    </row>
    <row r="180" spans="1:23" x14ac:dyDescent="0.25">
      <c r="A180" s="14" t="s">
        <v>6347</v>
      </c>
      <c r="C180" s="18" t="s">
        <v>120</v>
      </c>
      <c r="D180" s="14" t="s">
        <v>1281</v>
      </c>
      <c r="E180" s="14">
        <v>4</v>
      </c>
      <c r="F180" s="14" t="s">
        <v>736</v>
      </c>
      <c r="H180" s="14" t="s">
        <v>124</v>
      </c>
      <c r="I180" s="14" t="s">
        <v>927</v>
      </c>
      <c r="K180" s="14" t="s">
        <v>1510</v>
      </c>
      <c r="M180" s="14" t="s">
        <v>1197</v>
      </c>
      <c r="N180" s="14" t="s">
        <v>1198</v>
      </c>
      <c r="O180" s="14" t="s">
        <v>956</v>
      </c>
      <c r="P180" s="14" t="s">
        <v>116</v>
      </c>
      <c r="Q180" s="14" t="s">
        <v>150</v>
      </c>
      <c r="R180" s="14" t="s">
        <v>1508</v>
      </c>
      <c r="S180" s="14" t="s">
        <v>106</v>
      </c>
      <c r="T180" s="14" t="s">
        <v>940</v>
      </c>
      <c r="V180" s="14" t="s">
        <v>663</v>
      </c>
    </row>
    <row r="181" spans="1:23" x14ac:dyDescent="0.25">
      <c r="A181" s="14" t="s">
        <v>6347</v>
      </c>
      <c r="B181" s="14" t="s">
        <v>4140</v>
      </c>
      <c r="C181" s="18" t="s">
        <v>111</v>
      </c>
      <c r="D181" s="14" t="s">
        <v>2650</v>
      </c>
      <c r="E181" s="14">
        <v>4</v>
      </c>
      <c r="F181" s="14" t="s">
        <v>4400</v>
      </c>
      <c r="H181" s="14" t="s">
        <v>150</v>
      </c>
      <c r="I181" s="14" t="s">
        <v>4774</v>
      </c>
      <c r="J181" s="14">
        <v>3900</v>
      </c>
      <c r="K181" s="14" t="s">
        <v>5543</v>
      </c>
      <c r="M181" s="14" t="s">
        <v>1217</v>
      </c>
      <c r="N181" s="14" t="s">
        <v>1457</v>
      </c>
      <c r="O181" s="14" t="s">
        <v>5255</v>
      </c>
      <c r="P181" s="14" t="s">
        <v>116</v>
      </c>
      <c r="Q181" s="14" t="s">
        <v>106</v>
      </c>
      <c r="R181" s="14" t="s">
        <v>5410</v>
      </c>
      <c r="S181" s="14" t="s">
        <v>133</v>
      </c>
      <c r="W181" s="14" t="s">
        <v>4939</v>
      </c>
    </row>
    <row r="182" spans="1:23" x14ac:dyDescent="0.25">
      <c r="A182" s="14" t="s">
        <v>6347</v>
      </c>
      <c r="C182" s="18" t="s">
        <v>120</v>
      </c>
      <c r="D182" s="14" t="s">
        <v>1287</v>
      </c>
      <c r="E182" s="14">
        <v>4</v>
      </c>
      <c r="F182" s="14" t="s">
        <v>737</v>
      </c>
      <c r="H182" s="14" t="s">
        <v>150</v>
      </c>
      <c r="I182" s="14" t="s">
        <v>936</v>
      </c>
      <c r="K182" s="14" t="s">
        <v>1520</v>
      </c>
      <c r="M182" s="14" t="s">
        <v>143</v>
      </c>
      <c r="N182" s="14" t="s">
        <v>1198</v>
      </c>
      <c r="O182" s="14" t="s">
        <v>1064</v>
      </c>
      <c r="P182" s="14" t="s">
        <v>116</v>
      </c>
      <c r="Q182" s="14" t="s">
        <v>124</v>
      </c>
      <c r="R182" s="14" t="s">
        <v>1502</v>
      </c>
      <c r="S182" s="14" t="s">
        <v>106</v>
      </c>
      <c r="T182" s="14" t="s">
        <v>511</v>
      </c>
      <c r="V182" s="14" t="s">
        <v>634</v>
      </c>
    </row>
    <row r="183" spans="1:23" x14ac:dyDescent="0.25">
      <c r="A183" s="14" t="s">
        <v>6347</v>
      </c>
      <c r="C183" s="18" t="s">
        <v>120</v>
      </c>
      <c r="D183" s="14" t="s">
        <v>1286</v>
      </c>
      <c r="E183" s="14">
        <v>4</v>
      </c>
      <c r="F183" s="14" t="s">
        <v>737</v>
      </c>
      <c r="H183" s="14" t="s">
        <v>150</v>
      </c>
      <c r="I183" s="14" t="s">
        <v>1519</v>
      </c>
      <c r="K183" s="14" t="s">
        <v>1518</v>
      </c>
      <c r="M183" s="14" t="s">
        <v>105</v>
      </c>
      <c r="N183" s="14" t="s">
        <v>1517</v>
      </c>
      <c r="O183" s="14" t="s">
        <v>1064</v>
      </c>
      <c r="P183" s="14" t="s">
        <v>116</v>
      </c>
      <c r="Q183" s="14" t="s">
        <v>124</v>
      </c>
      <c r="R183" s="14" t="s">
        <v>486</v>
      </c>
      <c r="S183" s="14" t="s">
        <v>106</v>
      </c>
      <c r="T183" s="14" t="s">
        <v>511</v>
      </c>
      <c r="V183" s="14" t="s">
        <v>634</v>
      </c>
    </row>
    <row r="184" spans="1:23" x14ac:dyDescent="0.25">
      <c r="A184" s="14" t="s">
        <v>6347</v>
      </c>
      <c r="B184" s="14" t="s">
        <v>4101</v>
      </c>
      <c r="C184" s="18" t="s">
        <v>120</v>
      </c>
      <c r="D184" s="14" t="s">
        <v>3277</v>
      </c>
      <c r="E184" s="14">
        <v>4</v>
      </c>
      <c r="F184" s="14" t="s">
        <v>4398</v>
      </c>
      <c r="H184" s="14" t="s">
        <v>150</v>
      </c>
      <c r="I184" s="14" t="s">
        <v>1519</v>
      </c>
      <c r="K184" s="14" t="s">
        <v>1518</v>
      </c>
      <c r="M184" s="14" t="s">
        <v>105</v>
      </c>
      <c r="N184" s="14" t="s">
        <v>1517</v>
      </c>
      <c r="O184" s="14" t="s">
        <v>1064</v>
      </c>
      <c r="P184" s="14" t="s">
        <v>116</v>
      </c>
      <c r="Q184" s="14" t="s">
        <v>124</v>
      </c>
      <c r="R184" s="14" t="s">
        <v>486</v>
      </c>
      <c r="S184" s="14" t="s">
        <v>106</v>
      </c>
      <c r="T184" s="14" t="s">
        <v>511</v>
      </c>
      <c r="V184" s="14" t="s">
        <v>5017</v>
      </c>
      <c r="W184" s="14" t="s">
        <v>4939</v>
      </c>
    </row>
    <row r="185" spans="1:23" x14ac:dyDescent="0.25">
      <c r="A185" s="14" t="s">
        <v>6347</v>
      </c>
      <c r="B185" s="14" t="s">
        <v>4101</v>
      </c>
      <c r="C185" s="18" t="s">
        <v>120</v>
      </c>
      <c r="D185" s="14" t="s">
        <v>3116</v>
      </c>
      <c r="E185" s="14">
        <v>4</v>
      </c>
      <c r="F185" s="14" t="s">
        <v>4398</v>
      </c>
      <c r="H185" s="14" t="s">
        <v>112</v>
      </c>
      <c r="I185" s="14" t="s">
        <v>4705</v>
      </c>
      <c r="J185" s="14">
        <v>3300</v>
      </c>
      <c r="K185" s="14" t="s">
        <v>5870</v>
      </c>
      <c r="M185" s="14" t="s">
        <v>33</v>
      </c>
      <c r="N185" s="14" t="s">
        <v>5869</v>
      </c>
      <c r="O185" s="14" t="s">
        <v>5868</v>
      </c>
      <c r="P185" s="14" t="s">
        <v>109</v>
      </c>
      <c r="Q185" s="14" t="s">
        <v>106</v>
      </c>
      <c r="R185" s="14" t="s">
        <v>5867</v>
      </c>
      <c r="S185" s="14" t="s">
        <v>133</v>
      </c>
      <c r="U185" s="14" t="s">
        <v>510</v>
      </c>
      <c r="W185" s="14" t="s">
        <v>4939</v>
      </c>
    </row>
    <row r="186" spans="1:23" x14ac:dyDescent="0.25">
      <c r="A186" s="14" t="s">
        <v>6347</v>
      </c>
      <c r="C186" s="18" t="s">
        <v>120</v>
      </c>
      <c r="D186" s="14" t="s">
        <v>1280</v>
      </c>
      <c r="E186" s="14">
        <v>4</v>
      </c>
      <c r="F186" s="14" t="s">
        <v>737</v>
      </c>
      <c r="H186" s="14" t="s">
        <v>150</v>
      </c>
      <c r="I186" s="14" t="s">
        <v>899</v>
      </c>
      <c r="K186" s="14" t="s">
        <v>1509</v>
      </c>
      <c r="M186" s="14" t="s">
        <v>1200</v>
      </c>
      <c r="N186" s="14" t="s">
        <v>1198</v>
      </c>
      <c r="O186" s="14" t="s">
        <v>1064</v>
      </c>
      <c r="P186" s="14" t="s">
        <v>116</v>
      </c>
      <c r="Q186" s="14" t="s">
        <v>150</v>
      </c>
      <c r="R186" s="14" t="s">
        <v>1508</v>
      </c>
      <c r="S186" s="14" t="s">
        <v>106</v>
      </c>
      <c r="T186" s="14" t="s">
        <v>510</v>
      </c>
      <c r="V186" s="14" t="s">
        <v>663</v>
      </c>
    </row>
    <row r="187" spans="1:23" x14ac:dyDescent="0.25">
      <c r="A187" s="14" t="s">
        <v>6347</v>
      </c>
      <c r="B187" s="14" t="s">
        <v>4101</v>
      </c>
      <c r="C187" s="18" t="s">
        <v>120</v>
      </c>
      <c r="D187" s="14" t="s">
        <v>2113</v>
      </c>
      <c r="E187" s="14">
        <v>4</v>
      </c>
      <c r="F187" s="14" t="s">
        <v>4398</v>
      </c>
      <c r="H187" s="14" t="s">
        <v>112</v>
      </c>
      <c r="I187" s="14" t="s">
        <v>4705</v>
      </c>
      <c r="J187" s="14">
        <v>3300</v>
      </c>
      <c r="K187" s="14" t="s">
        <v>5115</v>
      </c>
      <c r="M187" s="14" t="s">
        <v>143</v>
      </c>
      <c r="N187" s="14" t="s">
        <v>1198</v>
      </c>
      <c r="O187" s="14" t="s">
        <v>4952</v>
      </c>
      <c r="P187" s="14" t="s">
        <v>109</v>
      </c>
      <c r="Q187" s="14" t="s">
        <v>106</v>
      </c>
      <c r="R187" s="14" t="s">
        <v>5114</v>
      </c>
      <c r="S187" s="14" t="s">
        <v>133</v>
      </c>
      <c r="U187" s="14" t="s">
        <v>510</v>
      </c>
      <c r="W187" s="14" t="s">
        <v>4939</v>
      </c>
    </row>
    <row r="188" spans="1:23" x14ac:dyDescent="0.25">
      <c r="A188" s="14" t="s">
        <v>6347</v>
      </c>
      <c r="C188" s="18" t="s">
        <v>120</v>
      </c>
      <c r="D188" s="14" t="s">
        <v>1279</v>
      </c>
      <c r="F188" s="14" t="s">
        <v>32</v>
      </c>
      <c r="H188" s="14" t="s">
        <v>112</v>
      </c>
      <c r="I188" s="14" t="s">
        <v>899</v>
      </c>
      <c r="K188" s="14" t="s">
        <v>1505</v>
      </c>
      <c r="M188" s="14" t="s">
        <v>145</v>
      </c>
      <c r="N188" s="14" t="s">
        <v>978</v>
      </c>
      <c r="O188" s="14" t="s">
        <v>956</v>
      </c>
      <c r="P188" s="14" t="s">
        <v>116</v>
      </c>
      <c r="Q188" s="14" t="s">
        <v>106</v>
      </c>
      <c r="R188" s="14" t="s">
        <v>1504</v>
      </c>
      <c r="S188" s="14" t="s">
        <v>106</v>
      </c>
      <c r="T188" s="14" t="s">
        <v>510</v>
      </c>
      <c r="V188" s="14" t="s">
        <v>670</v>
      </c>
    </row>
    <row r="189" spans="1:23" x14ac:dyDescent="0.25">
      <c r="A189" s="14" t="s">
        <v>6347</v>
      </c>
      <c r="B189" s="14" t="s">
        <v>4085</v>
      </c>
      <c r="C189" s="18" t="s">
        <v>120</v>
      </c>
      <c r="D189" s="14" t="s">
        <v>2723</v>
      </c>
      <c r="F189" s="14" t="s">
        <v>32</v>
      </c>
      <c r="H189" s="14" t="s">
        <v>112</v>
      </c>
      <c r="I189" s="14" t="s">
        <v>899</v>
      </c>
      <c r="K189" s="14" t="s">
        <v>1505</v>
      </c>
      <c r="M189" s="14" t="s">
        <v>145</v>
      </c>
      <c r="N189" s="14" t="s">
        <v>978</v>
      </c>
      <c r="O189" s="14" t="s">
        <v>956</v>
      </c>
      <c r="P189" s="14" t="s">
        <v>116</v>
      </c>
      <c r="Q189" s="14" t="s">
        <v>106</v>
      </c>
      <c r="R189" s="14" t="s">
        <v>1504</v>
      </c>
      <c r="S189" s="14" t="s">
        <v>106</v>
      </c>
      <c r="T189" s="14" t="s">
        <v>510</v>
      </c>
      <c r="V189" s="14" t="s">
        <v>5597</v>
      </c>
      <c r="W189" s="14" t="s">
        <v>4939</v>
      </c>
    </row>
    <row r="190" spans="1:23" x14ac:dyDescent="0.25">
      <c r="A190" s="14" t="s">
        <v>6347</v>
      </c>
      <c r="B190" s="14" t="s">
        <v>4104</v>
      </c>
      <c r="C190" s="18">
        <v>6</v>
      </c>
      <c r="D190" s="14" t="s">
        <v>3748</v>
      </c>
      <c r="E190" s="14">
        <v>4</v>
      </c>
      <c r="F190" s="14" t="s">
        <v>740</v>
      </c>
      <c r="H190" s="14">
        <v>5</v>
      </c>
      <c r="I190" s="14" t="s">
        <v>911</v>
      </c>
      <c r="M190" s="14">
        <v>9</v>
      </c>
      <c r="N190" s="14" t="s">
        <v>978</v>
      </c>
      <c r="O190" s="14" t="s">
        <v>956</v>
      </c>
      <c r="P190" s="14">
        <v>-6</v>
      </c>
      <c r="Q190" s="14">
        <v>3</v>
      </c>
      <c r="R190" s="14">
        <v>50</v>
      </c>
      <c r="S190" s="14">
        <v>1</v>
      </c>
      <c r="U190" s="14">
        <v>1917</v>
      </c>
      <c r="W190" s="14" t="s">
        <v>4939</v>
      </c>
    </row>
    <row r="191" spans="1:23" x14ac:dyDescent="0.25">
      <c r="A191" s="14" t="s">
        <v>6347</v>
      </c>
      <c r="B191" s="14" t="s">
        <v>4104</v>
      </c>
      <c r="C191" s="18" t="s">
        <v>120</v>
      </c>
      <c r="D191" s="14" t="s">
        <v>3740</v>
      </c>
      <c r="E191" s="14">
        <v>4</v>
      </c>
      <c r="F191" s="14" t="s">
        <v>740</v>
      </c>
      <c r="H191" s="14" t="s">
        <v>112</v>
      </c>
      <c r="I191" s="14">
        <v>1000</v>
      </c>
      <c r="J191" s="14">
        <v>4400</v>
      </c>
      <c r="K191" s="14" t="s">
        <v>6214</v>
      </c>
      <c r="M191" s="14" t="s">
        <v>1472</v>
      </c>
      <c r="N191" s="14" t="s">
        <v>1457</v>
      </c>
      <c r="O191" s="14" t="s">
        <v>5868</v>
      </c>
      <c r="P191" s="14" t="s">
        <v>109</v>
      </c>
      <c r="Q191" s="14" t="s">
        <v>106</v>
      </c>
      <c r="R191" s="14" t="s">
        <v>6213</v>
      </c>
      <c r="S191" s="14" t="s">
        <v>133</v>
      </c>
      <c r="W191" s="14" t="s">
        <v>4939</v>
      </c>
    </row>
    <row r="192" spans="1:23" x14ac:dyDescent="0.25">
      <c r="A192" s="14" t="s">
        <v>6347</v>
      </c>
      <c r="C192" s="18" t="s">
        <v>111</v>
      </c>
      <c r="D192" s="14" t="s">
        <v>1266</v>
      </c>
      <c r="E192" s="14">
        <v>4</v>
      </c>
      <c r="F192" s="14" t="s">
        <v>740</v>
      </c>
      <c r="H192" s="14" t="s">
        <v>112</v>
      </c>
      <c r="I192" s="14" t="s">
        <v>899</v>
      </c>
      <c r="K192" s="14" t="s">
        <v>1467</v>
      </c>
      <c r="M192" s="14" t="s">
        <v>1200</v>
      </c>
      <c r="N192" s="14" t="s">
        <v>1466</v>
      </c>
      <c r="O192" s="14" t="s">
        <v>1064</v>
      </c>
      <c r="P192" s="14" t="s">
        <v>116</v>
      </c>
      <c r="Q192" s="14" t="s">
        <v>106</v>
      </c>
      <c r="R192" s="14" t="s">
        <v>1465</v>
      </c>
      <c r="S192" s="14" t="s">
        <v>133</v>
      </c>
    </row>
    <row r="193" spans="1:23" x14ac:dyDescent="0.25">
      <c r="A193" s="14" t="s">
        <v>6347</v>
      </c>
      <c r="C193" s="18" t="s">
        <v>120</v>
      </c>
      <c r="D193" s="14" t="s">
        <v>1277</v>
      </c>
      <c r="E193" s="14">
        <v>4</v>
      </c>
      <c r="F193" s="14" t="s">
        <v>740</v>
      </c>
      <c r="H193" s="14" t="s">
        <v>112</v>
      </c>
      <c r="I193" s="14" t="s">
        <v>915</v>
      </c>
      <c r="K193" s="14" t="s">
        <v>1501</v>
      </c>
      <c r="M193" s="14" t="s">
        <v>1242</v>
      </c>
      <c r="N193" s="14" t="s">
        <v>1500</v>
      </c>
      <c r="O193" s="14" t="s">
        <v>1064</v>
      </c>
      <c r="P193" s="14" t="s">
        <v>116</v>
      </c>
      <c r="Q193" s="14" t="s">
        <v>124</v>
      </c>
      <c r="R193" s="14" t="s">
        <v>1499</v>
      </c>
      <c r="S193" s="14" t="s">
        <v>106</v>
      </c>
      <c r="T193" s="14" t="s">
        <v>510</v>
      </c>
      <c r="V193" s="14" t="s">
        <v>675</v>
      </c>
    </row>
    <row r="194" spans="1:23" x14ac:dyDescent="0.25">
      <c r="A194" s="14" t="s">
        <v>6347</v>
      </c>
      <c r="B194" s="14" t="s">
        <v>4086</v>
      </c>
      <c r="C194" s="18" t="s">
        <v>120</v>
      </c>
      <c r="D194" s="14" t="s">
        <v>3580</v>
      </c>
      <c r="E194" s="14">
        <v>4</v>
      </c>
      <c r="F194" s="14" t="s">
        <v>740</v>
      </c>
      <c r="H194" s="14" t="s">
        <v>112</v>
      </c>
      <c r="I194" s="14" t="s">
        <v>915</v>
      </c>
      <c r="K194" s="14" t="s">
        <v>1507</v>
      </c>
      <c r="M194" s="14" t="s">
        <v>1242</v>
      </c>
      <c r="N194" s="14" t="s">
        <v>1500</v>
      </c>
      <c r="O194" s="14" t="s">
        <v>1031</v>
      </c>
      <c r="P194" s="14" t="s">
        <v>116</v>
      </c>
      <c r="Q194" s="14" t="s">
        <v>124</v>
      </c>
      <c r="R194" s="14" t="s">
        <v>882</v>
      </c>
      <c r="S194" s="14" t="s">
        <v>106</v>
      </c>
      <c r="T194" s="14" t="s">
        <v>589</v>
      </c>
      <c r="V194" s="14" t="s">
        <v>5597</v>
      </c>
      <c r="W194" s="14" t="s">
        <v>4939</v>
      </c>
    </row>
    <row r="195" spans="1:23" x14ac:dyDescent="0.25">
      <c r="A195" s="14" t="s">
        <v>6347</v>
      </c>
      <c r="C195" s="18" t="s">
        <v>111</v>
      </c>
      <c r="D195" s="14" t="s">
        <v>1269</v>
      </c>
      <c r="E195" s="14">
        <v>4</v>
      </c>
      <c r="F195" s="14" t="s">
        <v>740</v>
      </c>
      <c r="H195" s="14" t="s">
        <v>112</v>
      </c>
      <c r="I195" s="14" t="s">
        <v>899</v>
      </c>
      <c r="K195" s="14" t="s">
        <v>1475</v>
      </c>
      <c r="M195" s="14" t="s">
        <v>1219</v>
      </c>
      <c r="N195" s="14" t="s">
        <v>1457</v>
      </c>
      <c r="O195" s="14" t="s">
        <v>956</v>
      </c>
      <c r="P195" s="14" t="s">
        <v>116</v>
      </c>
      <c r="Q195" s="14" t="s">
        <v>106</v>
      </c>
      <c r="R195" s="14" t="s">
        <v>1474</v>
      </c>
      <c r="S195" s="14" t="s">
        <v>133</v>
      </c>
      <c r="T195" s="14" t="s">
        <v>487</v>
      </c>
    </row>
    <row r="196" spans="1:23" x14ac:dyDescent="0.25">
      <c r="A196" s="14" t="s">
        <v>6347</v>
      </c>
      <c r="C196" s="18" t="s">
        <v>120</v>
      </c>
      <c r="D196" s="14" t="s">
        <v>1285</v>
      </c>
      <c r="E196" s="14">
        <v>4</v>
      </c>
      <c r="F196" s="14" t="s">
        <v>740</v>
      </c>
      <c r="H196" s="14" t="s">
        <v>112</v>
      </c>
      <c r="I196" s="14" t="s">
        <v>1032</v>
      </c>
      <c r="K196" s="14" t="s">
        <v>1516</v>
      </c>
      <c r="M196" s="14" t="s">
        <v>33</v>
      </c>
      <c r="N196" s="14" t="s">
        <v>1500</v>
      </c>
      <c r="O196" s="14" t="s">
        <v>1064</v>
      </c>
      <c r="P196" s="14" t="s">
        <v>116</v>
      </c>
      <c r="Q196" s="14" t="s">
        <v>124</v>
      </c>
      <c r="R196" s="14" t="s">
        <v>883</v>
      </c>
      <c r="S196" s="14" t="s">
        <v>106</v>
      </c>
      <c r="T196" s="14" t="s">
        <v>625</v>
      </c>
      <c r="V196" s="14" t="s">
        <v>634</v>
      </c>
    </row>
    <row r="197" spans="1:23" x14ac:dyDescent="0.25">
      <c r="A197" s="14" t="s">
        <v>6347</v>
      </c>
      <c r="C197" s="18">
        <v>7</v>
      </c>
      <c r="D197" s="14" t="s">
        <v>1275</v>
      </c>
      <c r="E197" s="14">
        <v>4</v>
      </c>
      <c r="F197" s="14" t="s">
        <v>740</v>
      </c>
      <c r="H197" s="14" t="s">
        <v>1528</v>
      </c>
      <c r="I197" s="14" t="s">
        <v>900</v>
      </c>
      <c r="K197" s="14" t="s">
        <v>1532</v>
      </c>
      <c r="M197" s="14">
        <v>15</v>
      </c>
      <c r="N197" s="14" t="s">
        <v>1466</v>
      </c>
      <c r="O197" s="14" t="s">
        <v>1064</v>
      </c>
      <c r="P197" s="14">
        <v>-6</v>
      </c>
      <c r="Q197" s="14">
        <v>2</v>
      </c>
      <c r="R197" s="14" t="s">
        <v>1531</v>
      </c>
      <c r="S197" s="14">
        <v>1</v>
      </c>
      <c r="T197" s="14" t="s">
        <v>510</v>
      </c>
      <c r="V197" s="14" t="s">
        <v>624</v>
      </c>
    </row>
    <row r="198" spans="1:23" x14ac:dyDescent="0.25">
      <c r="A198" s="14" t="s">
        <v>6347</v>
      </c>
      <c r="C198" s="18" t="s">
        <v>111</v>
      </c>
      <c r="D198" s="14" t="s">
        <v>1275</v>
      </c>
      <c r="E198" s="14">
        <v>4</v>
      </c>
      <c r="F198" s="14" t="s">
        <v>740</v>
      </c>
      <c r="H198" s="14" t="s">
        <v>1490</v>
      </c>
      <c r="I198" s="14" t="s">
        <v>900</v>
      </c>
      <c r="K198" s="14" t="s">
        <v>1489</v>
      </c>
      <c r="M198" s="14" t="s">
        <v>141</v>
      </c>
      <c r="N198" s="14" t="s">
        <v>1466</v>
      </c>
      <c r="O198" s="14" t="s">
        <v>1064</v>
      </c>
      <c r="P198" s="14" t="s">
        <v>116</v>
      </c>
      <c r="Q198" s="14" t="s">
        <v>106</v>
      </c>
      <c r="R198" s="14" t="s">
        <v>1488</v>
      </c>
      <c r="S198" s="14" t="s">
        <v>133</v>
      </c>
      <c r="T198" s="14" t="s">
        <v>589</v>
      </c>
      <c r="V198" s="14" t="s">
        <v>670</v>
      </c>
    </row>
    <row r="199" spans="1:23" x14ac:dyDescent="0.25">
      <c r="A199" s="14" t="s">
        <v>6347</v>
      </c>
      <c r="C199" s="18">
        <v>7</v>
      </c>
      <c r="D199" s="14" t="s">
        <v>1290</v>
      </c>
      <c r="E199" s="14">
        <v>4</v>
      </c>
      <c r="F199" s="14" t="s">
        <v>740</v>
      </c>
      <c r="H199" s="14" t="s">
        <v>1528</v>
      </c>
      <c r="I199" s="14" t="s">
        <v>900</v>
      </c>
      <c r="K199" s="14" t="s">
        <v>1530</v>
      </c>
      <c r="M199" s="14" t="s">
        <v>1472</v>
      </c>
      <c r="N199" s="14" t="s">
        <v>1466</v>
      </c>
      <c r="O199" s="14" t="s">
        <v>1064</v>
      </c>
      <c r="P199" s="14">
        <v>-6</v>
      </c>
      <c r="Q199" s="14">
        <v>3</v>
      </c>
      <c r="R199" s="14" t="s">
        <v>1529</v>
      </c>
      <c r="S199" s="14">
        <v>1</v>
      </c>
      <c r="T199" s="14" t="s">
        <v>510</v>
      </c>
      <c r="V199" s="14" t="s">
        <v>624</v>
      </c>
    </row>
    <row r="200" spans="1:23" x14ac:dyDescent="0.25">
      <c r="A200" s="14" t="s">
        <v>6347</v>
      </c>
      <c r="B200" s="14" t="s">
        <v>4086</v>
      </c>
      <c r="C200" s="18" t="s">
        <v>111</v>
      </c>
      <c r="D200" s="14" t="s">
        <v>2762</v>
      </c>
      <c r="E200" s="14">
        <v>4</v>
      </c>
      <c r="F200" s="14" t="s">
        <v>740</v>
      </c>
      <c r="H200" s="14" t="s">
        <v>112</v>
      </c>
      <c r="I200" s="14" t="s">
        <v>899</v>
      </c>
      <c r="K200" s="14" t="s">
        <v>1475</v>
      </c>
      <c r="M200" s="14" t="s">
        <v>1219</v>
      </c>
      <c r="N200" s="14" t="s">
        <v>1457</v>
      </c>
      <c r="O200" s="14" t="s">
        <v>956</v>
      </c>
      <c r="P200" s="14" t="s">
        <v>116</v>
      </c>
      <c r="Q200" s="14" t="s">
        <v>106</v>
      </c>
      <c r="R200" s="14" t="s">
        <v>1474</v>
      </c>
      <c r="S200" s="14" t="s">
        <v>133</v>
      </c>
      <c r="T200" s="14" t="s">
        <v>487</v>
      </c>
      <c r="W200" s="14" t="s">
        <v>4939</v>
      </c>
    </row>
    <row r="201" spans="1:23" x14ac:dyDescent="0.25">
      <c r="A201" s="14" t="s">
        <v>6347</v>
      </c>
      <c r="C201" s="18" t="s">
        <v>111</v>
      </c>
      <c r="D201" s="14" t="s">
        <v>1268</v>
      </c>
      <c r="E201" s="14">
        <v>4</v>
      </c>
      <c r="F201" s="14" t="s">
        <v>740</v>
      </c>
      <c r="H201" s="14" t="s">
        <v>112</v>
      </c>
      <c r="I201" s="14" t="s">
        <v>911</v>
      </c>
      <c r="K201" s="14" t="s">
        <v>1473</v>
      </c>
      <c r="M201" s="14" t="s">
        <v>1472</v>
      </c>
      <c r="N201" s="14" t="s">
        <v>1471</v>
      </c>
      <c r="O201" s="14" t="s">
        <v>1064</v>
      </c>
      <c r="P201" s="14" t="s">
        <v>116</v>
      </c>
      <c r="Q201" s="14" t="s">
        <v>106</v>
      </c>
      <c r="R201" s="14" t="s">
        <v>1470</v>
      </c>
      <c r="S201" s="14" t="s">
        <v>133</v>
      </c>
      <c r="T201" s="14" t="s">
        <v>487</v>
      </c>
    </row>
    <row r="202" spans="1:23" x14ac:dyDescent="0.25">
      <c r="A202" s="14" t="s">
        <v>6347</v>
      </c>
      <c r="C202" s="18">
        <v>7</v>
      </c>
      <c r="D202" s="14" t="s">
        <v>1289</v>
      </c>
      <c r="E202" s="14">
        <v>4</v>
      </c>
      <c r="F202" s="14" t="s">
        <v>740</v>
      </c>
      <c r="H202" s="14" t="s">
        <v>1528</v>
      </c>
      <c r="I202" s="14" t="s">
        <v>966</v>
      </c>
      <c r="K202" s="14" t="s">
        <v>1527</v>
      </c>
      <c r="M202" s="14" t="s">
        <v>1526</v>
      </c>
      <c r="N202" s="14" t="s">
        <v>1466</v>
      </c>
      <c r="O202" s="14" t="s">
        <v>1064</v>
      </c>
      <c r="P202" s="14">
        <v>-6</v>
      </c>
      <c r="Q202" s="14">
        <v>3</v>
      </c>
      <c r="R202" s="14" t="s">
        <v>1525</v>
      </c>
      <c r="S202" s="14">
        <v>1</v>
      </c>
      <c r="T202" s="14" t="s">
        <v>511</v>
      </c>
      <c r="V202" s="14" t="s">
        <v>624</v>
      </c>
    </row>
    <row r="203" spans="1:23" x14ac:dyDescent="0.25">
      <c r="A203" s="14" t="s">
        <v>6347</v>
      </c>
      <c r="C203" s="18">
        <v>7</v>
      </c>
      <c r="D203" s="14" t="s">
        <v>1288</v>
      </c>
      <c r="E203" s="14">
        <v>4</v>
      </c>
      <c r="F203" s="14" t="s">
        <v>740</v>
      </c>
      <c r="H203" s="14">
        <v>5</v>
      </c>
      <c r="I203" s="14" t="s">
        <v>900</v>
      </c>
      <c r="K203" s="14" t="s">
        <v>1524</v>
      </c>
      <c r="M203" s="14" t="s">
        <v>1523</v>
      </c>
      <c r="N203" s="14" t="s">
        <v>1466</v>
      </c>
      <c r="O203" s="14" t="s">
        <v>1064</v>
      </c>
      <c r="P203" s="14">
        <v>-6</v>
      </c>
      <c r="Q203" s="14">
        <v>4</v>
      </c>
      <c r="R203" s="14" t="s">
        <v>1522</v>
      </c>
      <c r="S203" s="14">
        <v>1</v>
      </c>
      <c r="T203" s="14" t="s">
        <v>511</v>
      </c>
      <c r="V203" s="14" t="s">
        <v>624</v>
      </c>
    </row>
    <row r="204" spans="1:23" x14ac:dyDescent="0.25">
      <c r="A204" s="14" t="s">
        <v>6347</v>
      </c>
      <c r="C204" s="18" t="s">
        <v>111</v>
      </c>
      <c r="D204" s="14" t="s">
        <v>1267</v>
      </c>
      <c r="E204" s="14">
        <v>4</v>
      </c>
      <c r="F204" s="14" t="s">
        <v>740</v>
      </c>
      <c r="H204" s="14" t="s">
        <v>112</v>
      </c>
      <c r="I204" s="14" t="s">
        <v>911</v>
      </c>
      <c r="K204" s="14" t="s">
        <v>1469</v>
      </c>
      <c r="M204" s="14" t="s">
        <v>1242</v>
      </c>
      <c r="N204" s="14" t="s">
        <v>1457</v>
      </c>
      <c r="O204" s="14" t="s">
        <v>1064</v>
      </c>
      <c r="P204" s="14" t="s">
        <v>116</v>
      </c>
      <c r="Q204" s="14" t="s">
        <v>106</v>
      </c>
      <c r="R204" s="14" t="s">
        <v>1468</v>
      </c>
      <c r="S204" s="14" t="s">
        <v>133</v>
      </c>
      <c r="T204" s="14" t="s">
        <v>487</v>
      </c>
    </row>
    <row r="205" spans="1:23" x14ac:dyDescent="0.25">
      <c r="A205" s="14" t="s">
        <v>6347</v>
      </c>
      <c r="C205" s="18" t="s">
        <v>105</v>
      </c>
      <c r="D205" s="14" t="s">
        <v>1261</v>
      </c>
      <c r="E205" s="14">
        <v>4</v>
      </c>
      <c r="F205" s="14" t="s">
        <v>740</v>
      </c>
      <c r="H205" s="14" t="s">
        <v>112</v>
      </c>
      <c r="I205" s="14" t="s">
        <v>911</v>
      </c>
      <c r="K205" s="14" t="s">
        <v>1458</v>
      </c>
      <c r="M205" s="14" t="s">
        <v>33</v>
      </c>
      <c r="N205" s="14" t="s">
        <v>1457</v>
      </c>
      <c r="O205" s="14" t="s">
        <v>1064</v>
      </c>
      <c r="P205" s="14" t="s">
        <v>118</v>
      </c>
      <c r="Q205" s="14" t="s">
        <v>106</v>
      </c>
      <c r="R205" s="14" t="s">
        <v>1456</v>
      </c>
      <c r="S205" s="14" t="s">
        <v>133</v>
      </c>
      <c r="T205" s="14" t="s">
        <v>487</v>
      </c>
    </row>
    <row r="206" spans="1:23" x14ac:dyDescent="0.25">
      <c r="A206" s="14" t="s">
        <v>6347</v>
      </c>
      <c r="B206" s="14" t="s">
        <v>4104</v>
      </c>
      <c r="C206" s="18" t="s">
        <v>120</v>
      </c>
      <c r="D206" s="14" t="s">
        <v>3747</v>
      </c>
      <c r="E206" s="14">
        <v>4</v>
      </c>
      <c r="F206" s="14" t="s">
        <v>742</v>
      </c>
      <c r="H206" s="14" t="s">
        <v>112</v>
      </c>
      <c r="I206" s="14" t="s">
        <v>979</v>
      </c>
      <c r="K206" s="14" t="s">
        <v>1498</v>
      </c>
      <c r="M206" s="14" t="s">
        <v>33</v>
      </c>
      <c r="N206" s="14" t="s">
        <v>978</v>
      </c>
      <c r="O206" s="14" t="s">
        <v>956</v>
      </c>
      <c r="P206" s="14" t="s">
        <v>116</v>
      </c>
      <c r="Q206" s="14" t="s">
        <v>124</v>
      </c>
      <c r="R206" s="14" t="s">
        <v>576</v>
      </c>
      <c r="S206" s="14" t="s">
        <v>106</v>
      </c>
      <c r="T206" s="14" t="s">
        <v>1497</v>
      </c>
      <c r="V206" s="14" t="s">
        <v>4985</v>
      </c>
      <c r="W206" s="14" t="s">
        <v>4939</v>
      </c>
    </row>
    <row r="207" spans="1:23" ht="45" x14ac:dyDescent="0.25">
      <c r="A207" s="14" t="s">
        <v>6347</v>
      </c>
      <c r="C207" s="18" t="s">
        <v>120</v>
      </c>
      <c r="D207" s="19" t="s">
        <v>6390</v>
      </c>
      <c r="E207" s="14">
        <v>4</v>
      </c>
      <c r="F207" s="14" t="s">
        <v>742</v>
      </c>
      <c r="H207" s="14" t="s">
        <v>112</v>
      </c>
      <c r="I207" s="14" t="s">
        <v>979</v>
      </c>
      <c r="K207" s="14" t="s">
        <v>1496</v>
      </c>
      <c r="M207" s="14" t="s">
        <v>1197</v>
      </c>
      <c r="N207" s="14" t="s">
        <v>1495</v>
      </c>
      <c r="O207" s="14" t="s">
        <v>1064</v>
      </c>
      <c r="P207" s="14" t="s">
        <v>116</v>
      </c>
      <c r="Q207" s="14" t="s">
        <v>106</v>
      </c>
      <c r="R207" s="14" t="s">
        <v>1494</v>
      </c>
      <c r="S207" s="14" t="s">
        <v>133</v>
      </c>
      <c r="T207" s="14" t="s">
        <v>1493</v>
      </c>
      <c r="V207" s="14" t="s">
        <v>680</v>
      </c>
    </row>
    <row r="208" spans="1:23" x14ac:dyDescent="0.25">
      <c r="A208" s="14" t="s">
        <v>6347</v>
      </c>
      <c r="C208" s="18" t="s">
        <v>120</v>
      </c>
      <c r="D208" s="14" t="s">
        <v>1276</v>
      </c>
      <c r="E208" s="14">
        <v>4</v>
      </c>
      <c r="F208" s="14" t="s">
        <v>742</v>
      </c>
      <c r="H208" s="14" t="s">
        <v>112</v>
      </c>
      <c r="I208" s="14" t="s">
        <v>903</v>
      </c>
      <c r="K208" s="14" t="s">
        <v>1492</v>
      </c>
      <c r="M208" s="14" t="s">
        <v>145</v>
      </c>
      <c r="N208" s="14" t="s">
        <v>978</v>
      </c>
      <c r="O208" s="14" t="s">
        <v>910</v>
      </c>
      <c r="P208" s="14" t="s">
        <v>118</v>
      </c>
      <c r="Q208" s="14" t="s">
        <v>124</v>
      </c>
      <c r="R208" s="14" t="s">
        <v>1491</v>
      </c>
      <c r="S208" s="14" t="s">
        <v>106</v>
      </c>
      <c r="T208" s="14" t="s">
        <v>545</v>
      </c>
      <c r="V208" s="14" t="s">
        <v>680</v>
      </c>
    </row>
    <row r="209" spans="1:23" x14ac:dyDescent="0.25">
      <c r="A209" s="14" t="s">
        <v>6347</v>
      </c>
      <c r="C209" s="18" t="s">
        <v>120</v>
      </c>
      <c r="D209" s="14" t="s">
        <v>1284</v>
      </c>
      <c r="E209" s="14">
        <v>4</v>
      </c>
      <c r="F209" s="14" t="s">
        <v>742</v>
      </c>
      <c r="H209" s="14" t="s">
        <v>112</v>
      </c>
      <c r="I209" s="14" t="s">
        <v>979</v>
      </c>
      <c r="K209" s="14" t="s">
        <v>1515</v>
      </c>
      <c r="M209" s="14" t="s">
        <v>33</v>
      </c>
      <c r="N209" s="14" t="s">
        <v>1500</v>
      </c>
      <c r="O209" s="14" t="s">
        <v>1064</v>
      </c>
      <c r="P209" s="14" t="s">
        <v>116</v>
      </c>
      <c r="Q209" s="14" t="s">
        <v>124</v>
      </c>
      <c r="R209" s="14" t="s">
        <v>883</v>
      </c>
      <c r="S209" s="14" t="s">
        <v>106</v>
      </c>
      <c r="T209" s="14" t="s">
        <v>511</v>
      </c>
      <c r="V209" s="14" t="s">
        <v>634</v>
      </c>
    </row>
    <row r="210" spans="1:23" x14ac:dyDescent="0.25">
      <c r="A210" s="14" t="s">
        <v>6347</v>
      </c>
      <c r="C210" s="18" t="s">
        <v>111</v>
      </c>
      <c r="D210" s="14" t="s">
        <v>1274</v>
      </c>
      <c r="E210" s="14">
        <v>4</v>
      </c>
      <c r="F210" s="14" t="s">
        <v>742</v>
      </c>
      <c r="H210" s="14" t="s">
        <v>112</v>
      </c>
      <c r="I210" s="14" t="s">
        <v>979</v>
      </c>
      <c r="K210" s="14" t="s">
        <v>1487</v>
      </c>
      <c r="M210" s="14" t="s">
        <v>1472</v>
      </c>
      <c r="N210" s="14" t="s">
        <v>1466</v>
      </c>
      <c r="O210" s="14" t="s">
        <v>1064</v>
      </c>
      <c r="P210" s="14" t="s">
        <v>116</v>
      </c>
      <c r="Q210" s="14" t="s">
        <v>106</v>
      </c>
      <c r="R210" s="14" t="s">
        <v>1486</v>
      </c>
      <c r="S210" s="14" t="s">
        <v>133</v>
      </c>
      <c r="T210" s="14" t="s">
        <v>1485</v>
      </c>
      <c r="V210" s="14" t="s">
        <v>680</v>
      </c>
    </row>
    <row r="211" spans="1:23" x14ac:dyDescent="0.25">
      <c r="A211" s="14" t="s">
        <v>6347</v>
      </c>
      <c r="B211" s="14" t="s">
        <v>4090</v>
      </c>
      <c r="C211" s="18" t="s">
        <v>111</v>
      </c>
      <c r="D211" s="14" t="s">
        <v>3004</v>
      </c>
      <c r="E211" s="14">
        <v>4</v>
      </c>
      <c r="F211" s="14" t="s">
        <v>4549</v>
      </c>
      <c r="H211" s="14" t="s">
        <v>150</v>
      </c>
      <c r="I211" s="14" t="s">
        <v>4824</v>
      </c>
      <c r="J211" s="14">
        <v>3750</v>
      </c>
      <c r="K211" s="14" t="s">
        <v>5808</v>
      </c>
      <c r="M211" s="14" t="s">
        <v>33</v>
      </c>
      <c r="N211" s="14" t="s">
        <v>1457</v>
      </c>
      <c r="O211" s="14" t="s">
        <v>5807</v>
      </c>
      <c r="P211" s="14" t="s">
        <v>116</v>
      </c>
      <c r="Q211" s="14" t="s">
        <v>106</v>
      </c>
      <c r="R211" s="14" t="s">
        <v>5804</v>
      </c>
      <c r="S211" s="14" t="s">
        <v>133</v>
      </c>
      <c r="W211" s="14" t="s">
        <v>4939</v>
      </c>
    </row>
    <row r="212" spans="1:23" x14ac:dyDescent="0.25">
      <c r="A212" s="14" t="s">
        <v>6347</v>
      </c>
      <c r="B212" s="14" t="s">
        <v>4085</v>
      </c>
      <c r="C212" s="18" t="s">
        <v>111</v>
      </c>
      <c r="D212" s="14" t="s">
        <v>2904</v>
      </c>
      <c r="E212" s="14">
        <v>4</v>
      </c>
      <c r="F212" s="14" t="s">
        <v>4549</v>
      </c>
      <c r="H212" s="14">
        <v>5</v>
      </c>
      <c r="I212" s="14">
        <v>1000</v>
      </c>
      <c r="J212" s="14">
        <v>4400</v>
      </c>
      <c r="K212" s="14" t="s">
        <v>5721</v>
      </c>
      <c r="M212" s="14" t="s">
        <v>1523</v>
      </c>
      <c r="N212" s="14" t="s">
        <v>1466</v>
      </c>
      <c r="O212" s="14" t="s">
        <v>4952</v>
      </c>
      <c r="P212" s="14" t="s">
        <v>116</v>
      </c>
      <c r="Q212" s="14" t="s">
        <v>106</v>
      </c>
      <c r="R212" s="14" t="s">
        <v>5720</v>
      </c>
      <c r="S212" s="14" t="s">
        <v>106</v>
      </c>
      <c r="W212" s="14" t="s">
        <v>4939</v>
      </c>
    </row>
    <row r="213" spans="1:23" x14ac:dyDescent="0.25">
      <c r="A213" s="14" t="s">
        <v>6347</v>
      </c>
      <c r="B213" s="14" t="s">
        <v>4085</v>
      </c>
      <c r="C213" s="18" t="s">
        <v>111</v>
      </c>
      <c r="D213" s="14" t="s">
        <v>2904</v>
      </c>
      <c r="E213" s="14">
        <v>4</v>
      </c>
      <c r="F213" s="14" t="s">
        <v>4549</v>
      </c>
      <c r="H213" s="14">
        <v>5</v>
      </c>
      <c r="I213" s="14">
        <v>1000</v>
      </c>
      <c r="J213" s="14">
        <v>4400</v>
      </c>
      <c r="K213" s="14" t="s">
        <v>5721</v>
      </c>
      <c r="M213" s="14" t="s">
        <v>1523</v>
      </c>
      <c r="N213" s="14" t="s">
        <v>1466</v>
      </c>
      <c r="O213" s="14" t="s">
        <v>4952</v>
      </c>
      <c r="P213" s="14" t="s">
        <v>116</v>
      </c>
      <c r="Q213" s="14" t="s">
        <v>106</v>
      </c>
      <c r="R213" s="14" t="s">
        <v>5720</v>
      </c>
      <c r="S213" s="14" t="s">
        <v>106</v>
      </c>
    </row>
    <row r="214" spans="1:23" x14ac:dyDescent="0.25">
      <c r="A214" s="14" t="s">
        <v>6347</v>
      </c>
      <c r="B214" s="14" t="s">
        <v>4090</v>
      </c>
      <c r="C214" s="18" t="s">
        <v>111</v>
      </c>
      <c r="D214" s="14" t="s">
        <v>3003</v>
      </c>
      <c r="E214" s="14">
        <v>4</v>
      </c>
      <c r="F214" s="14" t="s">
        <v>4386</v>
      </c>
      <c r="H214" s="14" t="s">
        <v>112</v>
      </c>
      <c r="I214" s="14">
        <v>1000</v>
      </c>
      <c r="J214" s="14">
        <v>4200</v>
      </c>
      <c r="K214" s="14" t="s">
        <v>5806</v>
      </c>
      <c r="M214" s="14" t="s">
        <v>33</v>
      </c>
      <c r="N214" s="14" t="s">
        <v>1457</v>
      </c>
      <c r="O214" s="14" t="s">
        <v>5805</v>
      </c>
      <c r="P214" s="14" t="s">
        <v>109</v>
      </c>
      <c r="Q214" s="14" t="s">
        <v>106</v>
      </c>
      <c r="R214" s="14" t="s">
        <v>5804</v>
      </c>
      <c r="S214" s="14" t="s">
        <v>133</v>
      </c>
      <c r="W214" s="14" t="s">
        <v>4939</v>
      </c>
    </row>
    <row r="215" spans="1:23" x14ac:dyDescent="0.25">
      <c r="A215" s="14" t="s">
        <v>6347</v>
      </c>
      <c r="B215" s="14" t="s">
        <v>4286</v>
      </c>
      <c r="C215" s="18" t="s">
        <v>120</v>
      </c>
      <c r="D215" s="14" t="s">
        <v>2983</v>
      </c>
      <c r="E215" s="14">
        <v>4</v>
      </c>
      <c r="F215" s="14" t="s">
        <v>4386</v>
      </c>
      <c r="H215" s="14" t="s">
        <v>112</v>
      </c>
      <c r="I215" s="14">
        <v>1000</v>
      </c>
      <c r="J215" s="14">
        <v>4200</v>
      </c>
      <c r="K215" s="14" t="s">
        <v>5787</v>
      </c>
      <c r="M215" s="14" t="s">
        <v>1224</v>
      </c>
      <c r="N215" s="14" t="s">
        <v>1198</v>
      </c>
      <c r="O215" s="14" t="s">
        <v>4952</v>
      </c>
      <c r="P215" s="14" t="s">
        <v>109</v>
      </c>
      <c r="Q215" s="14" t="s">
        <v>106</v>
      </c>
      <c r="R215" s="14" t="s">
        <v>5786</v>
      </c>
      <c r="S215" s="14" t="s">
        <v>133</v>
      </c>
      <c r="U215" s="14" t="s">
        <v>510</v>
      </c>
      <c r="W215" s="14" t="s">
        <v>4939</v>
      </c>
    </row>
    <row r="216" spans="1:23" x14ac:dyDescent="0.25">
      <c r="A216" s="14" t="s">
        <v>6347</v>
      </c>
      <c r="B216" s="14" t="s">
        <v>4085</v>
      </c>
      <c r="C216" s="18" t="s">
        <v>120</v>
      </c>
      <c r="D216" s="14" t="s">
        <v>2902</v>
      </c>
      <c r="E216" s="14">
        <v>4</v>
      </c>
      <c r="F216" s="14" t="s">
        <v>4386</v>
      </c>
      <c r="H216" s="14" t="s">
        <v>112</v>
      </c>
      <c r="I216" s="14" t="s">
        <v>165</v>
      </c>
      <c r="J216" s="14">
        <v>4400</v>
      </c>
      <c r="K216" s="14" t="s">
        <v>5716</v>
      </c>
      <c r="M216" s="14" t="s">
        <v>145</v>
      </c>
      <c r="N216" s="14" t="s">
        <v>1206</v>
      </c>
      <c r="O216" s="14" t="s">
        <v>4952</v>
      </c>
      <c r="P216" s="14" t="s">
        <v>5715</v>
      </c>
      <c r="Q216" s="14" t="s">
        <v>106</v>
      </c>
      <c r="R216" s="14" t="s">
        <v>5265</v>
      </c>
      <c r="S216" s="14" t="s">
        <v>133</v>
      </c>
      <c r="U216" s="14" t="s">
        <v>510</v>
      </c>
      <c r="W216" s="14" t="s">
        <v>4939</v>
      </c>
    </row>
    <row r="217" spans="1:23" x14ac:dyDescent="0.25">
      <c r="A217" s="14" t="s">
        <v>6347</v>
      </c>
      <c r="B217" s="14" t="s">
        <v>4085</v>
      </c>
      <c r="C217" s="18" t="s">
        <v>120</v>
      </c>
      <c r="D217" s="14" t="s">
        <v>2410</v>
      </c>
      <c r="E217" s="14">
        <v>4</v>
      </c>
      <c r="F217" s="14" t="s">
        <v>4386</v>
      </c>
      <c r="H217" s="14" t="s">
        <v>112</v>
      </c>
      <c r="I217" s="14" t="s">
        <v>165</v>
      </c>
      <c r="J217" s="14">
        <v>4400</v>
      </c>
      <c r="K217" s="14" t="s">
        <v>5386</v>
      </c>
      <c r="M217" s="14" t="s">
        <v>145</v>
      </c>
      <c r="N217" s="14" t="s">
        <v>1206</v>
      </c>
      <c r="O217" s="14" t="s">
        <v>5385</v>
      </c>
      <c r="P217" s="14" t="s">
        <v>109</v>
      </c>
      <c r="Q217" s="14" t="s">
        <v>106</v>
      </c>
      <c r="R217" s="14" t="s">
        <v>5384</v>
      </c>
      <c r="S217" s="14" t="s">
        <v>133</v>
      </c>
      <c r="U217" s="14" t="s">
        <v>510</v>
      </c>
      <c r="W217" s="14" t="s">
        <v>4939</v>
      </c>
    </row>
    <row r="218" spans="1:23" x14ac:dyDescent="0.25">
      <c r="A218" s="14" t="s">
        <v>6347</v>
      </c>
      <c r="B218" s="14" t="s">
        <v>4085</v>
      </c>
      <c r="C218" s="18" t="s">
        <v>120</v>
      </c>
      <c r="D218" s="14" t="s">
        <v>2261</v>
      </c>
      <c r="E218" s="14">
        <v>4</v>
      </c>
      <c r="F218" s="14" t="s">
        <v>4386</v>
      </c>
      <c r="H218" s="14" t="s">
        <v>112</v>
      </c>
      <c r="I218" s="14" t="s">
        <v>165</v>
      </c>
      <c r="J218" s="14">
        <v>4400</v>
      </c>
      <c r="K218" s="14" t="s">
        <v>5267</v>
      </c>
      <c r="M218" s="14" t="s">
        <v>246</v>
      </c>
      <c r="N218" s="14" t="s">
        <v>1206</v>
      </c>
      <c r="O218" s="14" t="s">
        <v>5266</v>
      </c>
      <c r="P218" s="14" t="s">
        <v>116</v>
      </c>
      <c r="Q218" s="14" t="s">
        <v>106</v>
      </c>
      <c r="R218" s="14" t="s">
        <v>5265</v>
      </c>
      <c r="S218" s="14" t="s">
        <v>133</v>
      </c>
      <c r="U218" s="14" t="s">
        <v>510</v>
      </c>
      <c r="W218" s="14" t="s">
        <v>4939</v>
      </c>
    </row>
    <row r="219" spans="1:23" x14ac:dyDescent="0.25">
      <c r="A219" s="14" t="s">
        <v>6347</v>
      </c>
      <c r="B219" s="14" t="s">
        <v>4085</v>
      </c>
      <c r="C219" s="18" t="s">
        <v>120</v>
      </c>
      <c r="D219" s="14" t="s">
        <v>1999</v>
      </c>
      <c r="E219" s="14">
        <v>4</v>
      </c>
      <c r="F219" s="14" t="s">
        <v>4386</v>
      </c>
      <c r="H219" s="14" t="s">
        <v>112</v>
      </c>
      <c r="I219" s="14" t="s">
        <v>165</v>
      </c>
      <c r="J219" s="14">
        <v>4400</v>
      </c>
      <c r="K219" s="14" t="s">
        <v>4953</v>
      </c>
      <c r="M219" s="14" t="s">
        <v>105</v>
      </c>
      <c r="N219" s="14" t="s">
        <v>978</v>
      </c>
      <c r="O219" s="14" t="s">
        <v>4952</v>
      </c>
      <c r="P219" s="14" t="s">
        <v>109</v>
      </c>
      <c r="Q219" s="14" t="s">
        <v>106</v>
      </c>
      <c r="R219" s="14" t="s">
        <v>4951</v>
      </c>
      <c r="S219" s="14" t="s">
        <v>133</v>
      </c>
      <c r="U219" s="14" t="s">
        <v>510</v>
      </c>
      <c r="W219" s="14" t="s">
        <v>4939</v>
      </c>
    </row>
    <row r="220" spans="1:23" x14ac:dyDescent="0.25">
      <c r="A220" s="14" t="s">
        <v>6347</v>
      </c>
      <c r="B220" s="14" t="s">
        <v>4152</v>
      </c>
      <c r="D220" s="14" t="s">
        <v>2630</v>
      </c>
      <c r="E220" s="14" t="s">
        <v>150</v>
      </c>
      <c r="N220" s="14" t="s">
        <v>174</v>
      </c>
      <c r="U220" s="14" t="s">
        <v>5162</v>
      </c>
      <c r="V220" s="14" t="s">
        <v>5192</v>
      </c>
      <c r="W220" s="14" t="s">
        <v>4939</v>
      </c>
    </row>
    <row r="221" spans="1:23" x14ac:dyDescent="0.25">
      <c r="A221" s="14" t="s">
        <v>6347</v>
      </c>
      <c r="B221" s="14" t="s">
        <v>4140</v>
      </c>
      <c r="D221" s="14" t="s">
        <v>2629</v>
      </c>
      <c r="E221" s="14" t="s">
        <v>150</v>
      </c>
      <c r="N221" s="14" t="s">
        <v>174</v>
      </c>
      <c r="U221" s="14" t="s">
        <v>5510</v>
      </c>
      <c r="V221" s="14" t="s">
        <v>5192</v>
      </c>
      <c r="W221" s="14" t="s">
        <v>4939</v>
      </c>
    </row>
    <row r="222" spans="1:23" x14ac:dyDescent="0.25">
      <c r="A222" s="14" t="s">
        <v>6347</v>
      </c>
      <c r="B222" s="14" t="s">
        <v>4140</v>
      </c>
      <c r="D222" s="14" t="s">
        <v>2628</v>
      </c>
      <c r="E222" s="14" t="s">
        <v>150</v>
      </c>
      <c r="N222" s="14" t="s">
        <v>174</v>
      </c>
      <c r="U222" s="14" t="s">
        <v>4978</v>
      </c>
      <c r="V222" s="14" t="s">
        <v>5192</v>
      </c>
      <c r="W222" s="14" t="s">
        <v>4939</v>
      </c>
    </row>
    <row r="223" spans="1:23" x14ac:dyDescent="0.25">
      <c r="A223" s="14" t="s">
        <v>6347</v>
      </c>
      <c r="B223" s="14" t="s">
        <v>4140</v>
      </c>
      <c r="D223" s="14" t="s">
        <v>2627</v>
      </c>
      <c r="E223" s="14" t="s">
        <v>150</v>
      </c>
      <c r="K223" s="14" t="s">
        <v>5509</v>
      </c>
      <c r="N223" s="14" t="s">
        <v>174</v>
      </c>
      <c r="U223" s="14" t="s">
        <v>5508</v>
      </c>
      <c r="V223" s="14" t="s">
        <v>5192</v>
      </c>
      <c r="W223" s="14" t="s">
        <v>4939</v>
      </c>
    </row>
    <row r="224" spans="1:23" x14ac:dyDescent="0.25">
      <c r="A224" s="14" t="s">
        <v>6347</v>
      </c>
      <c r="B224" s="14" t="s">
        <v>4152</v>
      </c>
      <c r="D224" s="14" t="s">
        <v>2626</v>
      </c>
      <c r="E224" s="14" t="s">
        <v>150</v>
      </c>
      <c r="K224" s="14" t="s">
        <v>5507</v>
      </c>
      <c r="N224" s="14" t="s">
        <v>174</v>
      </c>
      <c r="U224" s="14" t="s">
        <v>5220</v>
      </c>
      <c r="V224" s="14" t="s">
        <v>5192</v>
      </c>
      <c r="W224" s="14" t="s">
        <v>4939</v>
      </c>
    </row>
    <row r="225" spans="1:23" x14ac:dyDescent="0.25">
      <c r="A225" s="14" t="s">
        <v>6347</v>
      </c>
      <c r="B225" s="14" t="s">
        <v>4152</v>
      </c>
      <c r="D225" s="14" t="s">
        <v>2625</v>
      </c>
      <c r="E225" s="14" t="s">
        <v>150</v>
      </c>
      <c r="N225" s="14" t="s">
        <v>174</v>
      </c>
      <c r="U225" s="14" t="s">
        <v>4968</v>
      </c>
      <c r="V225" s="14" t="s">
        <v>5192</v>
      </c>
      <c r="W225" s="14" t="s">
        <v>4939</v>
      </c>
    </row>
    <row r="226" spans="1:23" x14ac:dyDescent="0.25">
      <c r="A226" s="14" t="s">
        <v>6347</v>
      </c>
      <c r="B226" s="14" t="s">
        <v>4140</v>
      </c>
      <c r="D226" s="14" t="s">
        <v>2624</v>
      </c>
      <c r="E226" s="14" t="s">
        <v>150</v>
      </c>
      <c r="N226" s="14" t="s">
        <v>174</v>
      </c>
      <c r="U226" s="14" t="s">
        <v>5068</v>
      </c>
      <c r="V226" s="14" t="s">
        <v>5192</v>
      </c>
      <c r="W226" s="14" t="s">
        <v>4939</v>
      </c>
    </row>
    <row r="227" spans="1:23" x14ac:dyDescent="0.25">
      <c r="A227" t="s">
        <v>6343</v>
      </c>
      <c r="B227" t="s">
        <v>4191</v>
      </c>
      <c r="C227" s="13">
        <v>5</v>
      </c>
      <c r="D227" t="s">
        <v>3656</v>
      </c>
      <c r="E227">
        <v>4</v>
      </c>
      <c r="F227" t="s">
        <v>4423</v>
      </c>
      <c r="G227"/>
      <c r="H227">
        <v>1</v>
      </c>
      <c r="I227" t="s">
        <v>479</v>
      </c>
      <c r="J227"/>
      <c r="K227" t="s">
        <v>543</v>
      </c>
      <c r="L227"/>
      <c r="M227">
        <v>3</v>
      </c>
      <c r="N227" t="s">
        <v>522</v>
      </c>
      <c r="O227">
        <v>9</v>
      </c>
      <c r="P227">
        <v>-2</v>
      </c>
      <c r="Q227">
        <v>2</v>
      </c>
      <c r="R227" t="s">
        <v>541</v>
      </c>
      <c r="S227">
        <v>3</v>
      </c>
      <c r="T227"/>
      <c r="U227">
        <v>1877</v>
      </c>
      <c r="V227"/>
      <c r="W227" t="s">
        <v>4939</v>
      </c>
    </row>
    <row r="228" spans="1:23" ht="30" x14ac:dyDescent="0.25">
      <c r="A228" t="s">
        <v>6343</v>
      </c>
      <c r="B228" t="s">
        <v>4110</v>
      </c>
      <c r="C228" s="13">
        <v>5</v>
      </c>
      <c r="D228" t="s">
        <v>526</v>
      </c>
      <c r="E228">
        <v>4</v>
      </c>
      <c r="F228" s="12" t="s">
        <v>527</v>
      </c>
      <c r="G228"/>
      <c r="H228" t="s">
        <v>528</v>
      </c>
      <c r="I228" t="s">
        <v>529</v>
      </c>
      <c r="J228"/>
      <c r="K228" t="s">
        <v>533</v>
      </c>
      <c r="L228"/>
      <c r="M228">
        <v>1</v>
      </c>
      <c r="N228" t="s">
        <v>523</v>
      </c>
      <c r="O228">
        <v>8</v>
      </c>
      <c r="P228">
        <v>-1</v>
      </c>
      <c r="Q228">
        <v>2</v>
      </c>
      <c r="R228" t="s">
        <v>534</v>
      </c>
      <c r="S228">
        <v>3</v>
      </c>
      <c r="T228"/>
      <c r="U228">
        <v>1873</v>
      </c>
      <c r="V228"/>
      <c r="W228"/>
    </row>
    <row r="229" spans="1:23" x14ac:dyDescent="0.25">
      <c r="A229" t="s">
        <v>6343</v>
      </c>
      <c r="B229" t="s">
        <v>4110</v>
      </c>
      <c r="C229" s="13">
        <v>5</v>
      </c>
      <c r="D229" t="s">
        <v>547</v>
      </c>
      <c r="E229">
        <v>4</v>
      </c>
      <c r="F229" t="s">
        <v>548</v>
      </c>
      <c r="G229"/>
      <c r="H229">
        <v>1</v>
      </c>
      <c r="I229" t="s">
        <v>479</v>
      </c>
      <c r="J229"/>
      <c r="K229" t="s">
        <v>546</v>
      </c>
      <c r="L229"/>
      <c r="M229">
        <v>3</v>
      </c>
      <c r="N229" t="s">
        <v>517</v>
      </c>
      <c r="O229">
        <v>9</v>
      </c>
      <c r="P229">
        <v>-2</v>
      </c>
      <c r="Q229">
        <v>2</v>
      </c>
      <c r="R229" t="s">
        <v>544</v>
      </c>
      <c r="S229">
        <v>3</v>
      </c>
      <c r="T229"/>
      <c r="U229">
        <v>1878</v>
      </c>
      <c r="V229"/>
      <c r="W229"/>
    </row>
    <row r="230" spans="1:23" x14ac:dyDescent="0.25">
      <c r="A230" t="s">
        <v>6343</v>
      </c>
      <c r="B230" t="s">
        <v>4107</v>
      </c>
      <c r="C230" s="13">
        <v>5</v>
      </c>
      <c r="D230" t="s">
        <v>3644</v>
      </c>
      <c r="E230">
        <v>4</v>
      </c>
      <c r="F230" t="s">
        <v>4595</v>
      </c>
      <c r="G230"/>
      <c r="H230">
        <v>1</v>
      </c>
      <c r="I230" t="s">
        <v>532</v>
      </c>
      <c r="J230"/>
      <c r="K230" t="s">
        <v>533</v>
      </c>
      <c r="L230"/>
      <c r="M230">
        <v>1</v>
      </c>
      <c r="N230" t="s">
        <v>523</v>
      </c>
      <c r="O230">
        <v>8</v>
      </c>
      <c r="P230">
        <v>-1</v>
      </c>
      <c r="Q230">
        <v>2</v>
      </c>
      <c r="R230" t="s">
        <v>492</v>
      </c>
      <c r="S230">
        <v>3</v>
      </c>
      <c r="T230"/>
      <c r="U230">
        <v>1874</v>
      </c>
      <c r="V230"/>
      <c r="W230" t="s">
        <v>4939</v>
      </c>
    </row>
    <row r="231" spans="1:23" x14ac:dyDescent="0.25">
      <c r="A231" t="s">
        <v>6343</v>
      </c>
      <c r="B231"/>
      <c r="C231" s="13">
        <v>5</v>
      </c>
      <c r="D231" t="s">
        <v>542</v>
      </c>
      <c r="E231">
        <v>4</v>
      </c>
      <c r="F231" t="s">
        <v>531</v>
      </c>
      <c r="G231"/>
      <c r="H231">
        <v>1</v>
      </c>
      <c r="I231" t="s">
        <v>532</v>
      </c>
      <c r="J231"/>
      <c r="K231" t="s">
        <v>535</v>
      </c>
      <c r="L231"/>
      <c r="M231">
        <v>1</v>
      </c>
      <c r="N231" t="s">
        <v>536</v>
      </c>
      <c r="O231">
        <v>8</v>
      </c>
      <c r="P231">
        <v>-1</v>
      </c>
      <c r="Q231">
        <v>2</v>
      </c>
      <c r="R231" t="s">
        <v>520</v>
      </c>
      <c r="S231">
        <v>3</v>
      </c>
      <c r="T231"/>
      <c r="U231">
        <v>1874</v>
      </c>
      <c r="V231"/>
      <c r="W231"/>
    </row>
    <row r="232" spans="1:23" x14ac:dyDescent="0.25">
      <c r="A232" s="14" t="s">
        <v>6343</v>
      </c>
      <c r="B232" s="14" t="s">
        <v>4107</v>
      </c>
      <c r="C232" s="18" t="s">
        <v>120</v>
      </c>
      <c r="D232" s="14" t="s">
        <v>3314</v>
      </c>
      <c r="E232" s="14">
        <v>4</v>
      </c>
      <c r="F232" s="14" t="s">
        <v>4439</v>
      </c>
      <c r="H232" s="14" t="s">
        <v>133</v>
      </c>
      <c r="I232" s="14" t="s">
        <v>4758</v>
      </c>
      <c r="J232" s="14">
        <v>850</v>
      </c>
      <c r="K232" s="14" t="s">
        <v>5987</v>
      </c>
      <c r="M232" s="14" t="s">
        <v>124</v>
      </c>
      <c r="N232" s="14" t="s">
        <v>5488</v>
      </c>
      <c r="O232" s="14" t="s">
        <v>120</v>
      </c>
      <c r="P232" s="14" t="s">
        <v>202</v>
      </c>
      <c r="Q232" s="14" t="s">
        <v>106</v>
      </c>
      <c r="R232" s="14" t="s">
        <v>633</v>
      </c>
      <c r="S232" s="14" t="s">
        <v>124</v>
      </c>
      <c r="T232" s="14" t="s">
        <v>510</v>
      </c>
      <c r="W232" s="14" t="s">
        <v>4939</v>
      </c>
    </row>
    <row r="233" spans="1:23" x14ac:dyDescent="0.25">
      <c r="A233" s="14" t="s">
        <v>6343</v>
      </c>
      <c r="C233" s="18" t="s">
        <v>120</v>
      </c>
      <c r="D233" s="14" t="s">
        <v>685</v>
      </c>
      <c r="E233" s="14">
        <v>4</v>
      </c>
      <c r="F233" s="14" t="s">
        <v>513</v>
      </c>
      <c r="H233" s="14" t="s">
        <v>106</v>
      </c>
      <c r="I233" s="14" t="s">
        <v>686</v>
      </c>
      <c r="K233" s="14" t="s">
        <v>615</v>
      </c>
      <c r="M233" s="14" t="s">
        <v>124</v>
      </c>
      <c r="N233" s="14" t="s">
        <v>689</v>
      </c>
      <c r="O233" s="14" t="s">
        <v>143</v>
      </c>
      <c r="P233" s="14" t="s">
        <v>148</v>
      </c>
      <c r="Q233" s="14" t="s">
        <v>124</v>
      </c>
      <c r="R233" s="14" t="s">
        <v>490</v>
      </c>
      <c r="S233" s="14" t="s">
        <v>124</v>
      </c>
      <c r="T233" s="14" t="s">
        <v>511</v>
      </c>
      <c r="V233" s="14" t="s">
        <v>680</v>
      </c>
    </row>
    <row r="234" spans="1:23" x14ac:dyDescent="0.25">
      <c r="A234" s="14" t="s">
        <v>6343</v>
      </c>
      <c r="B234" s="14" t="s">
        <v>4107</v>
      </c>
      <c r="C234" s="18" t="s">
        <v>120</v>
      </c>
      <c r="D234" s="14" t="s">
        <v>3290</v>
      </c>
      <c r="E234" s="14">
        <v>4</v>
      </c>
      <c r="F234" s="14" t="s">
        <v>4439</v>
      </c>
      <c r="H234" s="14" t="s">
        <v>106</v>
      </c>
      <c r="I234" s="14" t="s">
        <v>686</v>
      </c>
      <c r="K234" s="14" t="s">
        <v>687</v>
      </c>
      <c r="M234" s="14" t="s">
        <v>124</v>
      </c>
      <c r="N234" s="14" t="s">
        <v>216</v>
      </c>
      <c r="O234" s="14" t="s">
        <v>111</v>
      </c>
      <c r="P234" s="14" t="s">
        <v>148</v>
      </c>
      <c r="Q234" s="14" t="s">
        <v>106</v>
      </c>
      <c r="R234" s="14" t="s">
        <v>688</v>
      </c>
      <c r="S234" s="14" t="s">
        <v>124</v>
      </c>
      <c r="T234" s="14" t="s">
        <v>656</v>
      </c>
      <c r="V234" s="14" t="s">
        <v>4985</v>
      </c>
      <c r="W234" s="14" t="s">
        <v>4939</v>
      </c>
    </row>
    <row r="235" spans="1:23" x14ac:dyDescent="0.25">
      <c r="A235" s="14" t="s">
        <v>6343</v>
      </c>
      <c r="B235" s="14" t="s">
        <v>4128</v>
      </c>
      <c r="C235" s="18" t="s">
        <v>120</v>
      </c>
      <c r="D235" s="14" t="s">
        <v>3113</v>
      </c>
      <c r="E235" s="14">
        <v>4</v>
      </c>
      <c r="F235" s="14" t="s">
        <v>4439</v>
      </c>
      <c r="H235" s="14" t="s">
        <v>133</v>
      </c>
      <c r="I235" s="14" t="s">
        <v>568</v>
      </c>
      <c r="J235" s="14">
        <v>950</v>
      </c>
      <c r="K235" s="14" t="s">
        <v>577</v>
      </c>
      <c r="M235" s="14" t="s">
        <v>124</v>
      </c>
      <c r="N235" s="14" t="s">
        <v>228</v>
      </c>
      <c r="O235" s="14" t="s">
        <v>111</v>
      </c>
      <c r="P235" s="14" t="s">
        <v>202</v>
      </c>
      <c r="Q235" s="14" t="s">
        <v>106</v>
      </c>
      <c r="R235" s="14" t="s">
        <v>5089</v>
      </c>
      <c r="S235" s="14" t="s">
        <v>124</v>
      </c>
      <c r="W235" s="14" t="s">
        <v>4939</v>
      </c>
    </row>
    <row r="236" spans="1:23" x14ac:dyDescent="0.25">
      <c r="A236" s="14" t="s">
        <v>6343</v>
      </c>
      <c r="B236" s="14" t="s">
        <v>286</v>
      </c>
      <c r="C236" s="18" t="s">
        <v>105</v>
      </c>
      <c r="D236" s="14" t="s">
        <v>287</v>
      </c>
      <c r="E236" s="14">
        <v>4</v>
      </c>
      <c r="F236" s="14" t="s">
        <v>288</v>
      </c>
      <c r="G236" s="14" t="s">
        <v>219</v>
      </c>
      <c r="H236" s="14" t="s">
        <v>106</v>
      </c>
      <c r="I236" s="14" t="s">
        <v>174</v>
      </c>
      <c r="J236" s="14" t="s">
        <v>156</v>
      </c>
      <c r="K236" s="14" t="s">
        <v>289</v>
      </c>
      <c r="M236" s="14" t="s">
        <v>133</v>
      </c>
      <c r="N236" s="14" t="s">
        <v>185</v>
      </c>
      <c r="O236" s="14" t="s">
        <v>145</v>
      </c>
      <c r="P236" s="14" t="s">
        <v>135</v>
      </c>
      <c r="Q236" s="14" t="s">
        <v>106</v>
      </c>
      <c r="R236" s="14" t="s">
        <v>128</v>
      </c>
    </row>
    <row r="237" spans="1:23" x14ac:dyDescent="0.25">
      <c r="A237" s="14" t="s">
        <v>6343</v>
      </c>
      <c r="B237" s="14" t="s">
        <v>4233</v>
      </c>
      <c r="D237" s="14" t="s">
        <v>2702</v>
      </c>
      <c r="F237" s="14" t="s">
        <v>4518</v>
      </c>
      <c r="H237" s="14" t="s">
        <v>133</v>
      </c>
      <c r="I237" s="14" t="s">
        <v>4781</v>
      </c>
      <c r="J237" s="14">
        <v>650</v>
      </c>
      <c r="K237" s="14" t="s">
        <v>5271</v>
      </c>
      <c r="M237" s="14" t="s">
        <v>133</v>
      </c>
      <c r="N237" s="14" t="s">
        <v>106</v>
      </c>
      <c r="O237" s="14" t="s">
        <v>145</v>
      </c>
      <c r="Q237" s="14" t="s">
        <v>202</v>
      </c>
      <c r="R237" s="14" t="s">
        <v>5581</v>
      </c>
      <c r="T237" s="14" t="s">
        <v>5201</v>
      </c>
      <c r="W237" s="14" t="s">
        <v>4939</v>
      </c>
    </row>
    <row r="238" spans="1:23" x14ac:dyDescent="0.25">
      <c r="A238" s="14" t="s">
        <v>6343</v>
      </c>
      <c r="B238" s="14" t="s">
        <v>255</v>
      </c>
      <c r="C238" s="18" t="s">
        <v>111</v>
      </c>
      <c r="D238" s="14" t="s">
        <v>256</v>
      </c>
      <c r="E238" s="14">
        <v>4</v>
      </c>
      <c r="F238" s="14" t="s">
        <v>257</v>
      </c>
      <c r="G238" s="14" t="s">
        <v>18</v>
      </c>
      <c r="H238" s="14" t="s">
        <v>106</v>
      </c>
      <c r="I238" s="14" t="s">
        <v>159</v>
      </c>
      <c r="J238" s="14" t="s">
        <v>154</v>
      </c>
      <c r="K238" s="14" t="s">
        <v>258</v>
      </c>
      <c r="M238" s="14" t="s">
        <v>124</v>
      </c>
      <c r="N238" s="14" t="s">
        <v>259</v>
      </c>
      <c r="O238" s="14" t="s">
        <v>105</v>
      </c>
      <c r="P238" s="14" t="s">
        <v>148</v>
      </c>
      <c r="Q238" s="14" t="s">
        <v>106</v>
      </c>
      <c r="R238" s="14" t="s">
        <v>151</v>
      </c>
    </row>
    <row r="239" spans="1:23" x14ac:dyDescent="0.25">
      <c r="A239" s="14" t="s">
        <v>6343</v>
      </c>
      <c r="B239" s="14" t="s">
        <v>4107</v>
      </c>
      <c r="D239" s="14" t="s">
        <v>2594</v>
      </c>
      <c r="F239" s="14" t="s">
        <v>4424</v>
      </c>
      <c r="H239" s="14" t="s">
        <v>150</v>
      </c>
      <c r="I239" s="14">
        <v>75</v>
      </c>
      <c r="J239" s="14">
        <v>1200</v>
      </c>
      <c r="K239" s="14" t="s">
        <v>262</v>
      </c>
      <c r="M239" s="14" t="s">
        <v>5014</v>
      </c>
      <c r="N239" s="14" t="s">
        <v>4617</v>
      </c>
      <c r="O239" s="14" t="s">
        <v>111</v>
      </c>
      <c r="Q239" s="14" t="s">
        <v>202</v>
      </c>
      <c r="R239" s="14" t="s">
        <v>151</v>
      </c>
      <c r="T239" s="14" t="s">
        <v>5491</v>
      </c>
      <c r="W239" s="14" t="s">
        <v>4939</v>
      </c>
    </row>
    <row r="240" spans="1:23" x14ac:dyDescent="0.25">
      <c r="A240" s="14" t="s">
        <v>6343</v>
      </c>
      <c r="B240" s="14" t="s">
        <v>4185</v>
      </c>
      <c r="D240" s="14" t="s">
        <v>2349</v>
      </c>
      <c r="F240" s="14" t="s">
        <v>4424</v>
      </c>
      <c r="H240" s="14" t="s">
        <v>133</v>
      </c>
      <c r="I240" s="14">
        <v>50</v>
      </c>
      <c r="J240" s="14">
        <v>600</v>
      </c>
      <c r="K240" s="14" t="s">
        <v>543</v>
      </c>
      <c r="M240" s="14" t="s">
        <v>5338</v>
      </c>
      <c r="N240" s="14" t="s">
        <v>150</v>
      </c>
      <c r="O240" s="14" t="s">
        <v>143</v>
      </c>
      <c r="Q240" s="14" t="s">
        <v>202</v>
      </c>
      <c r="R240" s="14" t="s">
        <v>172</v>
      </c>
      <c r="T240" s="14" t="s">
        <v>5337</v>
      </c>
      <c r="W240" s="14" t="s">
        <v>4939</v>
      </c>
    </row>
    <row r="241" spans="1:23" x14ac:dyDescent="0.25">
      <c r="A241" s="14" t="s">
        <v>6343</v>
      </c>
      <c r="B241" s="14" t="s">
        <v>4107</v>
      </c>
      <c r="D241" s="14" t="s">
        <v>2201</v>
      </c>
      <c r="F241" s="14" t="s">
        <v>4424</v>
      </c>
      <c r="H241" s="14" t="s">
        <v>150</v>
      </c>
      <c r="I241" s="14">
        <v>75</v>
      </c>
      <c r="J241" s="14">
        <v>1200</v>
      </c>
      <c r="K241" s="14" t="s">
        <v>5208</v>
      </c>
      <c r="M241" s="14" t="s">
        <v>5083</v>
      </c>
      <c r="N241" s="14" t="s">
        <v>4962</v>
      </c>
      <c r="O241" s="14" t="s">
        <v>105</v>
      </c>
      <c r="Q241" s="14" t="s">
        <v>202</v>
      </c>
      <c r="R241" s="14" t="s">
        <v>157</v>
      </c>
      <c r="W241" s="14" t="s">
        <v>4939</v>
      </c>
    </row>
    <row r="242" spans="1:23" x14ac:dyDescent="0.25">
      <c r="A242" s="14" t="s">
        <v>6343</v>
      </c>
      <c r="B242" s="14" t="s">
        <v>4246</v>
      </c>
      <c r="D242" s="14" t="s">
        <v>2729</v>
      </c>
      <c r="F242" s="14" t="s">
        <v>4523</v>
      </c>
      <c r="H242" s="14" t="s">
        <v>133</v>
      </c>
      <c r="I242" s="14">
        <v>80</v>
      </c>
      <c r="J242" s="14">
        <v>1100</v>
      </c>
      <c r="K242" s="14" t="s">
        <v>5599</v>
      </c>
      <c r="M242" s="14" t="s">
        <v>5014</v>
      </c>
      <c r="N242" s="14" t="s">
        <v>4962</v>
      </c>
      <c r="O242" s="14" t="s">
        <v>145</v>
      </c>
      <c r="Q242" s="14" t="s">
        <v>148</v>
      </c>
      <c r="R242" s="14" t="s">
        <v>136</v>
      </c>
      <c r="W242" s="14" t="s">
        <v>4939</v>
      </c>
    </row>
    <row r="243" spans="1:23" x14ac:dyDescent="0.25">
      <c r="A243" s="14" t="s">
        <v>6343</v>
      </c>
      <c r="B243" s="14" t="s">
        <v>340</v>
      </c>
      <c r="C243" s="18" t="s">
        <v>111</v>
      </c>
      <c r="D243" s="14" t="s">
        <v>729</v>
      </c>
      <c r="E243" s="14">
        <v>4</v>
      </c>
      <c r="F243" s="14" t="s">
        <v>485</v>
      </c>
      <c r="H243" s="14" t="s">
        <v>124</v>
      </c>
      <c r="I243" s="14" t="s">
        <v>705</v>
      </c>
      <c r="K243" s="14" t="s">
        <v>553</v>
      </c>
      <c r="M243" s="14" t="s">
        <v>124</v>
      </c>
      <c r="N243" s="14" t="s">
        <v>185</v>
      </c>
      <c r="O243" s="14" t="s">
        <v>105</v>
      </c>
      <c r="P243" s="14" t="s">
        <v>202</v>
      </c>
      <c r="Q243" s="14" t="s">
        <v>124</v>
      </c>
      <c r="R243" s="14" t="s">
        <v>217</v>
      </c>
      <c r="S243" s="14" t="s">
        <v>124</v>
      </c>
    </row>
    <row r="244" spans="1:23" x14ac:dyDescent="0.25">
      <c r="A244" s="14" t="s">
        <v>6343</v>
      </c>
      <c r="B244" s="14" t="s">
        <v>4107</v>
      </c>
      <c r="C244" s="18" t="s">
        <v>111</v>
      </c>
      <c r="D244" s="14" t="s">
        <v>2595</v>
      </c>
      <c r="E244" s="14">
        <v>4</v>
      </c>
      <c r="F244" s="14" t="s">
        <v>4407</v>
      </c>
      <c r="H244" s="14" t="s">
        <v>124</v>
      </c>
      <c r="I244" s="14" t="s">
        <v>705</v>
      </c>
      <c r="K244" s="14" t="s">
        <v>710</v>
      </c>
      <c r="M244" s="14" t="s">
        <v>124</v>
      </c>
      <c r="N244" s="14" t="s">
        <v>228</v>
      </c>
      <c r="O244" s="14" t="s">
        <v>111</v>
      </c>
      <c r="P244" s="14" t="s">
        <v>148</v>
      </c>
      <c r="Q244" s="14" t="s">
        <v>106</v>
      </c>
      <c r="R244" s="14" t="s">
        <v>711</v>
      </c>
      <c r="S244" s="14" t="s">
        <v>124</v>
      </c>
      <c r="W244" s="14" t="s">
        <v>4939</v>
      </c>
    </row>
    <row r="245" spans="1:23" x14ac:dyDescent="0.25">
      <c r="A245" s="14" t="s">
        <v>6343</v>
      </c>
      <c r="B245" s="14" t="s">
        <v>4209</v>
      </c>
      <c r="C245" s="18">
        <v>6</v>
      </c>
      <c r="D245" s="14" t="s">
        <v>2525</v>
      </c>
      <c r="E245" s="14">
        <v>4</v>
      </c>
      <c r="F245" s="14" t="s">
        <v>4407</v>
      </c>
      <c r="H245" s="14">
        <v>0</v>
      </c>
      <c r="I245" s="14" t="s">
        <v>4307</v>
      </c>
      <c r="J245" s="14" t="s">
        <v>241</v>
      </c>
      <c r="K245" s="14" t="s">
        <v>556</v>
      </c>
      <c r="M245" s="14">
        <v>3</v>
      </c>
      <c r="N245" s="14" t="s">
        <v>261</v>
      </c>
      <c r="O245" s="14">
        <v>7</v>
      </c>
      <c r="P245" s="14">
        <v>-1</v>
      </c>
      <c r="Q245" s="14">
        <v>2</v>
      </c>
      <c r="R245" s="14" t="s">
        <v>544</v>
      </c>
      <c r="S245" s="14">
        <v>3</v>
      </c>
      <c r="U245" s="14">
        <v>1887</v>
      </c>
      <c r="W245" s="14" t="s">
        <v>4939</v>
      </c>
    </row>
    <row r="246" spans="1:23" x14ac:dyDescent="0.25">
      <c r="A246" s="14" t="s">
        <v>6343</v>
      </c>
      <c r="C246" s="18" t="s">
        <v>120</v>
      </c>
      <c r="D246" s="14" t="s">
        <v>704</v>
      </c>
      <c r="E246" s="14">
        <v>4</v>
      </c>
      <c r="F246" s="14" t="s">
        <v>485</v>
      </c>
      <c r="H246" s="14" t="s">
        <v>106</v>
      </c>
      <c r="I246" s="14" t="s">
        <v>705</v>
      </c>
      <c r="K246" s="14" t="s">
        <v>579</v>
      </c>
      <c r="M246" s="14" t="s">
        <v>124</v>
      </c>
      <c r="N246" s="14" t="s">
        <v>706</v>
      </c>
      <c r="O246" s="14" t="s">
        <v>145</v>
      </c>
      <c r="P246" s="14" t="s">
        <v>148</v>
      </c>
      <c r="Q246" s="14" t="s">
        <v>106</v>
      </c>
      <c r="R246" s="14" t="s">
        <v>707</v>
      </c>
      <c r="S246" s="14" t="s">
        <v>124</v>
      </c>
    </row>
    <row r="247" spans="1:23" x14ac:dyDescent="0.25">
      <c r="A247" s="14" t="s">
        <v>6343</v>
      </c>
      <c r="B247" s="14" t="s">
        <v>4107</v>
      </c>
      <c r="C247" s="18" t="s">
        <v>120</v>
      </c>
      <c r="D247" s="14" t="s">
        <v>2085</v>
      </c>
      <c r="E247" s="14">
        <v>4</v>
      </c>
      <c r="F247" s="14" t="s">
        <v>4407</v>
      </c>
      <c r="H247" s="14" t="s">
        <v>106</v>
      </c>
      <c r="I247" s="14" t="s">
        <v>705</v>
      </c>
      <c r="K247" s="14" t="s">
        <v>567</v>
      </c>
      <c r="M247" s="14" t="s">
        <v>124</v>
      </c>
      <c r="N247" s="14" t="s">
        <v>216</v>
      </c>
      <c r="O247" s="14" t="s">
        <v>111</v>
      </c>
      <c r="P247" s="14" t="s">
        <v>202</v>
      </c>
      <c r="Q247" s="14" t="s">
        <v>106</v>
      </c>
      <c r="R247" s="14" t="s">
        <v>172</v>
      </c>
      <c r="S247" s="14" t="s">
        <v>124</v>
      </c>
      <c r="W247" s="14" t="s">
        <v>4939</v>
      </c>
    </row>
    <row r="248" spans="1:23" x14ac:dyDescent="0.25">
      <c r="A248" s="14" t="s">
        <v>6343</v>
      </c>
      <c r="B248" s="14" t="s">
        <v>263</v>
      </c>
      <c r="C248" s="18" t="s">
        <v>120</v>
      </c>
      <c r="D248" s="14" t="s">
        <v>264</v>
      </c>
      <c r="E248" s="14">
        <v>4</v>
      </c>
      <c r="F248" s="14" t="s">
        <v>265</v>
      </c>
      <c r="G248" s="14" t="s">
        <v>18</v>
      </c>
      <c r="H248" s="14" t="s">
        <v>133</v>
      </c>
      <c r="I248" s="14" t="s">
        <v>205</v>
      </c>
      <c r="J248" s="14" t="s">
        <v>220</v>
      </c>
      <c r="K248" s="14" t="s">
        <v>266</v>
      </c>
      <c r="M248" s="14" t="s">
        <v>124</v>
      </c>
      <c r="N248" s="14" t="s">
        <v>261</v>
      </c>
      <c r="O248" s="14" t="s">
        <v>105</v>
      </c>
      <c r="P248" s="14" t="s">
        <v>202</v>
      </c>
      <c r="Q248" s="14" t="s">
        <v>106</v>
      </c>
      <c r="R248" s="14" t="s">
        <v>5711</v>
      </c>
    </row>
    <row r="249" spans="1:23" x14ac:dyDescent="0.25">
      <c r="A249" s="14" t="s">
        <v>6343</v>
      </c>
      <c r="B249" s="14" t="s">
        <v>4207</v>
      </c>
      <c r="C249" s="18">
        <v>7</v>
      </c>
      <c r="D249" s="14" t="s">
        <v>2565</v>
      </c>
      <c r="F249" s="14" t="s">
        <v>265</v>
      </c>
      <c r="H249" s="14" t="s">
        <v>133</v>
      </c>
      <c r="I249" s="14" t="s">
        <v>205</v>
      </c>
      <c r="J249" s="14" t="s">
        <v>4755</v>
      </c>
      <c r="K249" s="14" t="s">
        <v>5475</v>
      </c>
      <c r="L249" s="14" t="s">
        <v>1808</v>
      </c>
      <c r="M249" s="14" t="s">
        <v>5014</v>
      </c>
      <c r="N249" s="14" t="s">
        <v>112</v>
      </c>
      <c r="O249" s="14" t="s">
        <v>105</v>
      </c>
      <c r="Q249" s="14" t="s">
        <v>148</v>
      </c>
      <c r="R249" s="14" t="s">
        <v>1593</v>
      </c>
      <c r="W249" s="14" t="s">
        <v>4939</v>
      </c>
    </row>
    <row r="250" spans="1:23" x14ac:dyDescent="0.25">
      <c r="A250" s="14" t="s">
        <v>6343</v>
      </c>
      <c r="C250" s="18" t="s">
        <v>120</v>
      </c>
      <c r="D250" s="14" t="s">
        <v>653</v>
      </c>
      <c r="E250" s="14">
        <v>4</v>
      </c>
      <c r="F250" s="14" t="s">
        <v>720</v>
      </c>
      <c r="G250" s="14" t="s">
        <v>219</v>
      </c>
      <c r="H250" s="14" t="s">
        <v>638</v>
      </c>
      <c r="I250" s="14" t="s">
        <v>654</v>
      </c>
      <c r="K250" s="14" t="s">
        <v>621</v>
      </c>
      <c r="M250" s="14" t="s">
        <v>124</v>
      </c>
      <c r="N250" s="14" t="s">
        <v>181</v>
      </c>
      <c r="O250" s="14" t="s">
        <v>105</v>
      </c>
      <c r="P250" s="14" t="s">
        <v>202</v>
      </c>
      <c r="Q250" s="14" t="s">
        <v>106</v>
      </c>
      <c r="R250" s="14" t="s">
        <v>601</v>
      </c>
      <c r="S250" s="14" t="s">
        <v>124</v>
      </c>
      <c r="T250" s="14" t="s">
        <v>510</v>
      </c>
      <c r="V250" s="14" t="s">
        <v>658</v>
      </c>
    </row>
    <row r="251" spans="1:23" x14ac:dyDescent="0.25">
      <c r="A251" s="14" t="s">
        <v>6343</v>
      </c>
      <c r="B251" s="14" t="s">
        <v>4116</v>
      </c>
      <c r="C251" s="18" t="s">
        <v>120</v>
      </c>
      <c r="D251" s="14" t="s">
        <v>2058</v>
      </c>
      <c r="E251" s="14">
        <v>4</v>
      </c>
      <c r="F251" s="14" t="s">
        <v>4420</v>
      </c>
      <c r="H251" s="14" t="s">
        <v>638</v>
      </c>
      <c r="I251" s="14" t="s">
        <v>654</v>
      </c>
      <c r="K251" s="14" t="s">
        <v>655</v>
      </c>
      <c r="M251" s="14" t="s">
        <v>133</v>
      </c>
      <c r="N251" s="14" t="s">
        <v>245</v>
      </c>
      <c r="O251" s="14" t="s">
        <v>105</v>
      </c>
      <c r="P251" s="14" t="s">
        <v>148</v>
      </c>
      <c r="Q251" s="14" t="s">
        <v>106</v>
      </c>
      <c r="R251" s="14" t="s">
        <v>642</v>
      </c>
      <c r="S251" s="14" t="s">
        <v>106</v>
      </c>
      <c r="T251" s="14" t="s">
        <v>656</v>
      </c>
      <c r="V251" s="14" t="s">
        <v>5017</v>
      </c>
      <c r="W251" s="14" t="s">
        <v>4939</v>
      </c>
    </row>
    <row r="252" spans="1:23" x14ac:dyDescent="0.25">
      <c r="A252" s="14" t="s">
        <v>6343</v>
      </c>
      <c r="B252" s="14" t="s">
        <v>4107</v>
      </c>
      <c r="C252" s="18" t="s">
        <v>120</v>
      </c>
      <c r="D252" s="14" t="s">
        <v>3619</v>
      </c>
      <c r="E252" s="14">
        <v>4</v>
      </c>
      <c r="F252" s="14" t="s">
        <v>4503</v>
      </c>
      <c r="H252" s="14" t="s">
        <v>638</v>
      </c>
      <c r="I252" s="14" t="s">
        <v>4758</v>
      </c>
      <c r="J252" s="14">
        <v>850</v>
      </c>
      <c r="K252" s="14" t="s">
        <v>6150</v>
      </c>
      <c r="M252" s="14" t="s">
        <v>124</v>
      </c>
      <c r="N252" s="14" t="s">
        <v>515</v>
      </c>
      <c r="O252" s="14" t="s">
        <v>105</v>
      </c>
      <c r="P252" s="14" t="s">
        <v>148</v>
      </c>
      <c r="Q252" s="14" t="s">
        <v>106</v>
      </c>
      <c r="R252" s="14" t="s">
        <v>1587</v>
      </c>
      <c r="S252" s="14" t="s">
        <v>124</v>
      </c>
      <c r="T252" s="14" t="s">
        <v>510</v>
      </c>
      <c r="W252" s="14" t="s">
        <v>4939</v>
      </c>
    </row>
    <row r="253" spans="1:23" x14ac:dyDescent="0.25">
      <c r="A253" s="14" t="s">
        <v>6343</v>
      </c>
      <c r="B253" s="14" t="s">
        <v>4107</v>
      </c>
      <c r="C253" s="18" t="s">
        <v>120</v>
      </c>
      <c r="D253" s="14" t="s">
        <v>3225</v>
      </c>
      <c r="E253" s="14">
        <v>4</v>
      </c>
      <c r="F253" s="14" t="s">
        <v>4503</v>
      </c>
      <c r="H253" s="14" t="s">
        <v>133</v>
      </c>
      <c r="I253" s="14" t="s">
        <v>4758</v>
      </c>
      <c r="J253" s="14">
        <v>850</v>
      </c>
      <c r="K253" s="14" t="s">
        <v>5937</v>
      </c>
      <c r="M253" s="14" t="s">
        <v>124</v>
      </c>
      <c r="N253" s="14" t="s">
        <v>5936</v>
      </c>
      <c r="O253" s="14" t="s">
        <v>111</v>
      </c>
      <c r="P253" s="14" t="s">
        <v>202</v>
      </c>
      <c r="Q253" s="14" t="s">
        <v>106</v>
      </c>
      <c r="R253" s="14" t="s">
        <v>486</v>
      </c>
      <c r="S253" s="14" t="s">
        <v>124</v>
      </c>
      <c r="T253" s="14" t="s">
        <v>510</v>
      </c>
      <c r="W253" s="14" t="s">
        <v>4939</v>
      </c>
    </row>
    <row r="254" spans="1:23" x14ac:dyDescent="0.25">
      <c r="A254" s="14" t="s">
        <v>6343</v>
      </c>
      <c r="B254" s="14" t="s">
        <v>4107</v>
      </c>
      <c r="C254" s="18" t="s">
        <v>120</v>
      </c>
      <c r="D254" s="14" t="s">
        <v>2860</v>
      </c>
      <c r="E254" s="14">
        <v>4</v>
      </c>
      <c r="F254" s="14" t="s">
        <v>4503</v>
      </c>
      <c r="H254" s="14" t="s">
        <v>638</v>
      </c>
      <c r="I254" s="14" t="s">
        <v>4758</v>
      </c>
      <c r="J254" s="14">
        <v>850</v>
      </c>
      <c r="K254" s="14" t="s">
        <v>5688</v>
      </c>
      <c r="M254" s="14" t="s">
        <v>124</v>
      </c>
      <c r="N254" s="14" t="s">
        <v>5687</v>
      </c>
      <c r="O254" s="14" t="s">
        <v>120</v>
      </c>
      <c r="P254" s="14" t="s">
        <v>202</v>
      </c>
      <c r="Q254" s="14" t="s">
        <v>106</v>
      </c>
      <c r="R254" s="14" t="s">
        <v>662</v>
      </c>
      <c r="S254" s="14" t="s">
        <v>124</v>
      </c>
      <c r="T254" s="14" t="s">
        <v>510</v>
      </c>
      <c r="W254" s="14" t="s">
        <v>4939</v>
      </c>
    </row>
    <row r="255" spans="1:23" x14ac:dyDescent="0.25">
      <c r="A255" s="14" t="s">
        <v>6343</v>
      </c>
      <c r="B255" s="14" t="s">
        <v>4107</v>
      </c>
      <c r="C255" s="18" t="s">
        <v>120</v>
      </c>
      <c r="D255" s="14" t="s">
        <v>2592</v>
      </c>
      <c r="E255" s="14">
        <v>4</v>
      </c>
      <c r="F255" s="14" t="s">
        <v>4503</v>
      </c>
      <c r="H255" s="14" t="s">
        <v>133</v>
      </c>
      <c r="I255" s="14" t="s">
        <v>4758</v>
      </c>
      <c r="J255" s="14">
        <v>850</v>
      </c>
      <c r="K255" s="14" t="s">
        <v>5489</v>
      </c>
      <c r="M255" s="14" t="s">
        <v>124</v>
      </c>
      <c r="N255" s="14" t="s">
        <v>5488</v>
      </c>
      <c r="O255" s="14" t="s">
        <v>111</v>
      </c>
      <c r="P255" s="14" t="s">
        <v>202</v>
      </c>
      <c r="Q255" s="14" t="s">
        <v>106</v>
      </c>
      <c r="R255" s="14" t="s">
        <v>1593</v>
      </c>
      <c r="S255" s="14" t="s">
        <v>124</v>
      </c>
      <c r="T255" s="14" t="s">
        <v>510</v>
      </c>
      <c r="W255" s="14" t="s">
        <v>4939</v>
      </c>
    </row>
    <row r="256" spans="1:23" x14ac:dyDescent="0.25">
      <c r="A256" s="14" t="s">
        <v>6343</v>
      </c>
      <c r="C256" s="18" t="s">
        <v>120</v>
      </c>
      <c r="D256" s="14" t="s">
        <v>668</v>
      </c>
      <c r="E256" s="14">
        <v>4</v>
      </c>
      <c r="F256" s="14" t="s">
        <v>177</v>
      </c>
      <c r="G256" s="14" t="s">
        <v>18</v>
      </c>
      <c r="H256" s="14" t="s">
        <v>133</v>
      </c>
      <c r="I256" s="14" t="s">
        <v>549</v>
      </c>
      <c r="K256" s="14" t="s">
        <v>567</v>
      </c>
      <c r="M256" s="14" t="s">
        <v>124</v>
      </c>
      <c r="N256" s="14" t="s">
        <v>185</v>
      </c>
      <c r="O256" s="14" t="s">
        <v>105</v>
      </c>
      <c r="P256" s="14" t="s">
        <v>202</v>
      </c>
      <c r="Q256" s="14" t="s">
        <v>106</v>
      </c>
      <c r="R256" s="14" t="s">
        <v>499</v>
      </c>
      <c r="S256" s="14" t="s">
        <v>124</v>
      </c>
      <c r="T256" s="14" t="s">
        <v>510</v>
      </c>
      <c r="V256" s="14" t="s">
        <v>670</v>
      </c>
    </row>
    <row r="257" spans="1:23" x14ac:dyDescent="0.25">
      <c r="A257" s="14" t="s">
        <v>6343</v>
      </c>
      <c r="B257" s="14" t="s">
        <v>209</v>
      </c>
      <c r="C257" s="18" t="s">
        <v>111</v>
      </c>
      <c r="D257" s="14" t="s">
        <v>211</v>
      </c>
      <c r="E257" s="14">
        <v>4</v>
      </c>
      <c r="F257" s="14" t="s">
        <v>177</v>
      </c>
      <c r="G257" s="14" t="s">
        <v>41</v>
      </c>
      <c r="H257" s="14" t="s">
        <v>106</v>
      </c>
      <c r="I257" s="14" t="s">
        <v>131</v>
      </c>
      <c r="J257" s="14" t="s">
        <v>210</v>
      </c>
      <c r="K257" s="14" t="s">
        <v>212</v>
      </c>
      <c r="M257" s="14" t="s">
        <v>124</v>
      </c>
      <c r="N257" s="14" t="s">
        <v>213</v>
      </c>
      <c r="O257" s="14" t="s">
        <v>134</v>
      </c>
      <c r="P257" s="14" t="s">
        <v>135</v>
      </c>
      <c r="Q257" s="14" t="s">
        <v>106</v>
      </c>
      <c r="R257" s="14" t="s">
        <v>182</v>
      </c>
    </row>
    <row r="258" spans="1:23" x14ac:dyDescent="0.25">
      <c r="A258" s="14" t="s">
        <v>6343</v>
      </c>
      <c r="B258" s="14" t="s">
        <v>175</v>
      </c>
      <c r="C258" s="18" t="s">
        <v>120</v>
      </c>
      <c r="D258" s="14" t="s">
        <v>176</v>
      </c>
      <c r="E258" s="14">
        <v>4</v>
      </c>
      <c r="F258" s="14" t="s">
        <v>177</v>
      </c>
      <c r="G258" s="14" t="s">
        <v>41</v>
      </c>
      <c r="H258" s="14" t="s">
        <v>106</v>
      </c>
      <c r="I258" s="14" t="s">
        <v>178</v>
      </c>
      <c r="J258" s="14" t="s">
        <v>179</v>
      </c>
      <c r="K258" s="14" t="s">
        <v>180</v>
      </c>
      <c r="M258" s="14" t="s">
        <v>124</v>
      </c>
      <c r="N258" s="14" t="s">
        <v>181</v>
      </c>
      <c r="O258" s="14" t="s">
        <v>143</v>
      </c>
      <c r="P258" s="14" t="s">
        <v>148</v>
      </c>
      <c r="Q258" s="14" t="s">
        <v>124</v>
      </c>
      <c r="R258" s="14" t="s">
        <v>182</v>
      </c>
    </row>
    <row r="259" spans="1:23" x14ac:dyDescent="0.25">
      <c r="A259" s="14" t="s">
        <v>6343</v>
      </c>
      <c r="B259" s="14" t="s">
        <v>209</v>
      </c>
      <c r="C259" s="18" t="s">
        <v>105</v>
      </c>
      <c r="D259" s="14" t="s">
        <v>214</v>
      </c>
      <c r="E259" s="14">
        <v>4</v>
      </c>
      <c r="F259" s="14" t="s">
        <v>177</v>
      </c>
      <c r="G259" s="14" t="s">
        <v>41</v>
      </c>
      <c r="H259" s="14" t="s">
        <v>106</v>
      </c>
      <c r="I259" s="14" t="s">
        <v>131</v>
      </c>
      <c r="J259" s="14" t="s">
        <v>210</v>
      </c>
      <c r="K259" s="14" t="s">
        <v>215</v>
      </c>
      <c r="M259" s="14" t="s">
        <v>124</v>
      </c>
      <c r="N259" s="14" t="s">
        <v>216</v>
      </c>
      <c r="O259" s="14" t="s">
        <v>134</v>
      </c>
      <c r="P259" s="14" t="s">
        <v>148</v>
      </c>
      <c r="Q259" s="14" t="s">
        <v>106</v>
      </c>
      <c r="R259" s="14" t="s">
        <v>217</v>
      </c>
    </row>
    <row r="260" spans="1:23" x14ac:dyDescent="0.25">
      <c r="A260" s="14" t="s">
        <v>6343</v>
      </c>
      <c r="B260" s="14" t="s">
        <v>175</v>
      </c>
      <c r="C260" s="18" t="s">
        <v>111</v>
      </c>
      <c r="D260" s="14" t="s">
        <v>186</v>
      </c>
      <c r="E260" s="14">
        <v>4</v>
      </c>
      <c r="F260" s="14" t="s">
        <v>177</v>
      </c>
      <c r="G260" s="14" t="s">
        <v>41</v>
      </c>
      <c r="H260" s="14" t="s">
        <v>106</v>
      </c>
      <c r="I260" s="14" t="s">
        <v>178</v>
      </c>
      <c r="J260" s="14" t="s">
        <v>179</v>
      </c>
      <c r="K260" s="14" t="s">
        <v>187</v>
      </c>
      <c r="M260" s="14" t="s">
        <v>124</v>
      </c>
      <c r="N260" s="14" t="s">
        <v>188</v>
      </c>
      <c r="O260" s="14" t="s">
        <v>143</v>
      </c>
      <c r="P260" s="14" t="s">
        <v>148</v>
      </c>
      <c r="Q260" s="14" t="s">
        <v>106</v>
      </c>
      <c r="R260" s="14" t="s">
        <v>169</v>
      </c>
    </row>
    <row r="261" spans="1:23" x14ac:dyDescent="0.25">
      <c r="A261" s="14" t="s">
        <v>6343</v>
      </c>
      <c r="B261" s="14" t="s">
        <v>203</v>
      </c>
      <c r="C261" s="18" t="s">
        <v>120</v>
      </c>
      <c r="D261" s="14" t="s">
        <v>204</v>
      </c>
      <c r="E261" s="14">
        <v>4</v>
      </c>
      <c r="F261" s="14" t="s">
        <v>177</v>
      </c>
      <c r="G261" s="14" t="s">
        <v>18</v>
      </c>
      <c r="H261" s="14" t="s">
        <v>106</v>
      </c>
      <c r="I261" s="14" t="s">
        <v>205</v>
      </c>
      <c r="J261" s="14" t="s">
        <v>206</v>
      </c>
      <c r="K261" s="14" t="s">
        <v>207</v>
      </c>
      <c r="M261" s="14" t="s">
        <v>124</v>
      </c>
      <c r="N261" s="14" t="s">
        <v>208</v>
      </c>
      <c r="O261" s="14" t="s">
        <v>143</v>
      </c>
      <c r="P261" s="14" t="s">
        <v>135</v>
      </c>
      <c r="Q261" s="14" t="s">
        <v>106</v>
      </c>
      <c r="R261" s="14" t="s">
        <v>121</v>
      </c>
    </row>
    <row r="262" spans="1:23" x14ac:dyDescent="0.25">
      <c r="A262" s="14" t="s">
        <v>6343</v>
      </c>
      <c r="B262" s="14" t="s">
        <v>175</v>
      </c>
      <c r="C262" s="18" t="s">
        <v>120</v>
      </c>
      <c r="D262" s="14" t="s">
        <v>189</v>
      </c>
      <c r="E262" s="14">
        <v>4</v>
      </c>
      <c r="F262" s="14" t="s">
        <v>177</v>
      </c>
      <c r="G262" s="14" t="s">
        <v>41</v>
      </c>
      <c r="H262" s="14" t="s">
        <v>106</v>
      </c>
      <c r="I262" s="14" t="s">
        <v>178</v>
      </c>
      <c r="J262" s="14" t="s">
        <v>179</v>
      </c>
      <c r="K262" s="14" t="s">
        <v>180</v>
      </c>
      <c r="M262" s="14" t="s">
        <v>124</v>
      </c>
      <c r="N262" s="14" t="s">
        <v>181</v>
      </c>
      <c r="O262" s="14" t="s">
        <v>143</v>
      </c>
      <c r="P262" s="14" t="s">
        <v>148</v>
      </c>
      <c r="Q262" s="14" t="s">
        <v>124</v>
      </c>
      <c r="R262" s="14" t="s">
        <v>182</v>
      </c>
    </row>
    <row r="263" spans="1:23" x14ac:dyDescent="0.25">
      <c r="A263" s="14" t="s">
        <v>6343</v>
      </c>
      <c r="B263" s="14" t="s">
        <v>175</v>
      </c>
      <c r="C263" s="18" t="s">
        <v>111</v>
      </c>
      <c r="D263" s="14" t="s">
        <v>183</v>
      </c>
      <c r="E263" s="14">
        <v>4</v>
      </c>
      <c r="F263" s="14" t="s">
        <v>177</v>
      </c>
      <c r="G263" s="14" t="s">
        <v>41</v>
      </c>
      <c r="H263" s="14" t="s">
        <v>106</v>
      </c>
      <c r="I263" s="14" t="s">
        <v>178</v>
      </c>
      <c r="J263" s="14" t="s">
        <v>179</v>
      </c>
      <c r="K263" s="14" t="s">
        <v>184</v>
      </c>
      <c r="M263" s="14" t="s">
        <v>124</v>
      </c>
      <c r="N263" s="14" t="s">
        <v>185</v>
      </c>
      <c r="O263" s="14" t="s">
        <v>143</v>
      </c>
      <c r="P263" s="14" t="s">
        <v>148</v>
      </c>
      <c r="Q263" s="14" t="s">
        <v>106</v>
      </c>
      <c r="R263" s="14" t="s">
        <v>172</v>
      </c>
    </row>
    <row r="264" spans="1:23" x14ac:dyDescent="0.25">
      <c r="A264" s="14" t="s">
        <v>6343</v>
      </c>
      <c r="B264" s="14" t="s">
        <v>4321</v>
      </c>
      <c r="C264" s="18" t="s">
        <v>111</v>
      </c>
      <c r="D264" s="14" t="s">
        <v>3950</v>
      </c>
      <c r="F264" s="14" t="s">
        <v>4390</v>
      </c>
      <c r="H264" s="14" t="s">
        <v>638</v>
      </c>
      <c r="I264" s="14" t="s">
        <v>423</v>
      </c>
      <c r="J264" s="14">
        <v>1500</v>
      </c>
      <c r="K264" s="14" t="s">
        <v>133</v>
      </c>
      <c r="L264" s="14" t="s">
        <v>1833</v>
      </c>
      <c r="M264" s="14" t="s">
        <v>5014</v>
      </c>
      <c r="N264" s="14" t="s">
        <v>454</v>
      </c>
      <c r="O264" s="14" t="s">
        <v>105</v>
      </c>
      <c r="Q264" s="14" t="s">
        <v>148</v>
      </c>
      <c r="R264" s="14" t="s">
        <v>6297</v>
      </c>
      <c r="W264" s="14" t="s">
        <v>4939</v>
      </c>
    </row>
    <row r="265" spans="1:23" x14ac:dyDescent="0.25">
      <c r="A265" s="14" t="s">
        <v>6343</v>
      </c>
      <c r="B265" s="14" t="s">
        <v>725</v>
      </c>
      <c r="C265" s="18" t="s">
        <v>111</v>
      </c>
      <c r="D265" s="14" t="s">
        <v>3948</v>
      </c>
      <c r="F265" s="14" t="s">
        <v>4390</v>
      </c>
      <c r="H265" s="14" t="s">
        <v>638</v>
      </c>
      <c r="I265" s="14" t="s">
        <v>423</v>
      </c>
      <c r="J265" s="14" t="s">
        <v>220</v>
      </c>
      <c r="K265" s="14" t="s">
        <v>1854</v>
      </c>
      <c r="L265" s="14" t="s">
        <v>6296</v>
      </c>
      <c r="M265" s="14" t="s">
        <v>5014</v>
      </c>
      <c r="N265" s="14" t="s">
        <v>454</v>
      </c>
      <c r="O265" s="14" t="s">
        <v>105</v>
      </c>
      <c r="Q265" s="14" t="s">
        <v>148</v>
      </c>
      <c r="R265" s="14" t="s">
        <v>6295</v>
      </c>
      <c r="W265" s="14" t="s">
        <v>4939</v>
      </c>
    </row>
    <row r="266" spans="1:23" x14ac:dyDescent="0.25">
      <c r="A266" s="14" t="s">
        <v>6343</v>
      </c>
      <c r="B266" s="14" t="s">
        <v>4321</v>
      </c>
      <c r="D266" s="14" t="s">
        <v>3816</v>
      </c>
      <c r="F266" s="14" t="s">
        <v>4390</v>
      </c>
      <c r="H266" s="14" t="s">
        <v>106</v>
      </c>
      <c r="I266" s="14" t="s">
        <v>423</v>
      </c>
      <c r="J266" s="14">
        <v>1500</v>
      </c>
      <c r="K266" s="14" t="s">
        <v>1868</v>
      </c>
      <c r="L266" s="14" t="s">
        <v>5070</v>
      </c>
      <c r="M266" s="14" t="s">
        <v>5014</v>
      </c>
      <c r="N266" s="14" t="s">
        <v>1599</v>
      </c>
      <c r="O266" s="14" t="s">
        <v>105</v>
      </c>
      <c r="Q266" s="14" t="s">
        <v>202</v>
      </c>
      <c r="R266" s="14" t="s">
        <v>601</v>
      </c>
      <c r="T266" s="14" t="s">
        <v>6240</v>
      </c>
      <c r="W266" s="14" t="s">
        <v>4939</v>
      </c>
    </row>
    <row r="267" spans="1:23" x14ac:dyDescent="0.25">
      <c r="A267" s="16" t="s">
        <v>6343</v>
      </c>
      <c r="B267" s="16" t="s">
        <v>4125</v>
      </c>
      <c r="C267" s="20"/>
      <c r="D267" s="16" t="s">
        <v>3662</v>
      </c>
      <c r="E267" s="16"/>
      <c r="F267" s="16" t="s">
        <v>4390</v>
      </c>
      <c r="G267" s="16"/>
      <c r="H267" s="16" t="s">
        <v>106</v>
      </c>
      <c r="I267" s="16">
        <v>125</v>
      </c>
      <c r="J267" s="16">
        <v>1500</v>
      </c>
      <c r="K267" s="16" t="s">
        <v>215</v>
      </c>
      <c r="L267" s="16"/>
      <c r="M267" s="16" t="s">
        <v>5014</v>
      </c>
      <c r="N267" s="16" t="s">
        <v>4962</v>
      </c>
      <c r="O267" s="16" t="s">
        <v>143</v>
      </c>
      <c r="P267" s="16"/>
      <c r="Q267" s="16" t="s">
        <v>202</v>
      </c>
      <c r="R267" s="16" t="s">
        <v>172</v>
      </c>
      <c r="S267" s="16"/>
      <c r="T267" s="16" t="s">
        <v>5491</v>
      </c>
      <c r="U267" s="16"/>
      <c r="V267" s="16"/>
      <c r="W267" s="16" t="s">
        <v>4939</v>
      </c>
    </row>
    <row r="268" spans="1:23" x14ac:dyDescent="0.25">
      <c r="A268" s="14" t="s">
        <v>6343</v>
      </c>
      <c r="B268" s="14" t="s">
        <v>4208</v>
      </c>
      <c r="D268" s="14" t="s">
        <v>2524</v>
      </c>
      <c r="F268" s="14" t="s">
        <v>4390</v>
      </c>
      <c r="H268" s="14" t="s">
        <v>106</v>
      </c>
      <c r="I268" s="14">
        <v>125</v>
      </c>
      <c r="J268" s="14">
        <v>1500</v>
      </c>
      <c r="K268" s="14" t="s">
        <v>221</v>
      </c>
      <c r="M268" s="14" t="s">
        <v>5083</v>
      </c>
      <c r="N268" s="14" t="s">
        <v>89</v>
      </c>
      <c r="O268" s="14" t="s">
        <v>105</v>
      </c>
      <c r="Q268" s="14" t="s">
        <v>202</v>
      </c>
      <c r="R268" s="14" t="s">
        <v>5447</v>
      </c>
      <c r="W268" s="14" t="s">
        <v>4939</v>
      </c>
    </row>
    <row r="269" spans="1:23" x14ac:dyDescent="0.25">
      <c r="A269" s="14" t="s">
        <v>6343</v>
      </c>
      <c r="B269" s="14" t="s">
        <v>726</v>
      </c>
      <c r="C269" s="18" t="s">
        <v>111</v>
      </c>
      <c r="D269" s="14" t="s">
        <v>3939</v>
      </c>
      <c r="E269" s="14">
        <v>4</v>
      </c>
      <c r="F269" s="14" t="s">
        <v>4383</v>
      </c>
      <c r="H269" s="14" t="s">
        <v>106</v>
      </c>
      <c r="I269" s="14" t="s">
        <v>131</v>
      </c>
      <c r="J269" s="14">
        <v>1600</v>
      </c>
      <c r="K269" s="14" t="s">
        <v>1895</v>
      </c>
      <c r="L269" s="14" t="s">
        <v>1962</v>
      </c>
      <c r="M269" s="14" t="s">
        <v>6292</v>
      </c>
      <c r="N269" s="14" t="s">
        <v>949</v>
      </c>
      <c r="O269" s="14" t="s">
        <v>145</v>
      </c>
      <c r="P269" s="14" t="s">
        <v>148</v>
      </c>
      <c r="Q269" s="14" t="s">
        <v>106</v>
      </c>
      <c r="R269" s="14" t="s">
        <v>6291</v>
      </c>
      <c r="S269" s="14" t="s">
        <v>106</v>
      </c>
      <c r="W269" s="14" t="s">
        <v>4939</v>
      </c>
    </row>
    <row r="270" spans="1:23" x14ac:dyDescent="0.25">
      <c r="A270" s="14" t="s">
        <v>6343</v>
      </c>
      <c r="B270" s="14" t="s">
        <v>4084</v>
      </c>
      <c r="C270" s="18" t="s">
        <v>120</v>
      </c>
      <c r="D270" s="14" t="s">
        <v>3822</v>
      </c>
      <c r="E270" s="14">
        <v>4</v>
      </c>
      <c r="F270" s="14" t="s">
        <v>4383</v>
      </c>
      <c r="H270" s="14" t="s">
        <v>133</v>
      </c>
      <c r="I270" s="14" t="s">
        <v>702</v>
      </c>
      <c r="J270" s="14">
        <v>1300</v>
      </c>
      <c r="K270" s="14" t="s">
        <v>491</v>
      </c>
      <c r="M270" s="14" t="s">
        <v>124</v>
      </c>
      <c r="N270" s="14" t="s">
        <v>181</v>
      </c>
      <c r="O270" s="14" t="s">
        <v>105</v>
      </c>
      <c r="P270" s="14" t="s">
        <v>202</v>
      </c>
      <c r="Q270" s="14" t="s">
        <v>106</v>
      </c>
      <c r="R270" s="14" t="s">
        <v>5075</v>
      </c>
      <c r="S270" s="14" t="s">
        <v>124</v>
      </c>
      <c r="W270" s="14" t="s">
        <v>4939</v>
      </c>
    </row>
    <row r="271" spans="1:23" x14ac:dyDescent="0.25">
      <c r="A271" s="14" t="s">
        <v>6343</v>
      </c>
      <c r="C271" s="18" t="s">
        <v>120</v>
      </c>
      <c r="D271" s="14" t="s">
        <v>657</v>
      </c>
      <c r="E271" s="14">
        <v>4</v>
      </c>
      <c r="F271" s="14" t="s">
        <v>538</v>
      </c>
      <c r="H271" s="14" t="s">
        <v>133</v>
      </c>
      <c r="I271" s="14" t="s">
        <v>570</v>
      </c>
      <c r="K271" s="14" t="s">
        <v>660</v>
      </c>
      <c r="M271" s="14" t="s">
        <v>124</v>
      </c>
      <c r="N271" s="14" t="s">
        <v>185</v>
      </c>
      <c r="O271" s="14" t="s">
        <v>105</v>
      </c>
      <c r="P271" s="14" t="s">
        <v>202</v>
      </c>
      <c r="Q271" s="14" t="s">
        <v>106</v>
      </c>
      <c r="R271" s="14" t="s">
        <v>601</v>
      </c>
      <c r="S271" s="14" t="s">
        <v>124</v>
      </c>
      <c r="T271" s="14" t="s">
        <v>511</v>
      </c>
      <c r="V271" s="14" t="s">
        <v>658</v>
      </c>
    </row>
    <row r="272" spans="1:23" x14ac:dyDescent="0.25">
      <c r="A272" s="14" t="s">
        <v>6343</v>
      </c>
      <c r="B272" s="14" t="s">
        <v>4321</v>
      </c>
      <c r="C272" s="18" t="s">
        <v>120</v>
      </c>
      <c r="D272" s="14" t="s">
        <v>3816</v>
      </c>
      <c r="E272" s="14">
        <v>4</v>
      </c>
      <c r="F272" s="14" t="s">
        <v>4383</v>
      </c>
      <c r="H272" s="14" t="s">
        <v>133</v>
      </c>
      <c r="I272" s="14" t="s">
        <v>570</v>
      </c>
      <c r="K272" s="14" t="s">
        <v>621</v>
      </c>
      <c r="M272" s="14" t="s">
        <v>124</v>
      </c>
      <c r="N272" s="14" t="s">
        <v>181</v>
      </c>
      <c r="O272" s="14" t="s">
        <v>105</v>
      </c>
      <c r="P272" s="14" t="s">
        <v>202</v>
      </c>
      <c r="Q272" s="14" t="s">
        <v>106</v>
      </c>
      <c r="R272" s="14" t="s">
        <v>601</v>
      </c>
      <c r="S272" s="14" t="s">
        <v>124</v>
      </c>
      <c r="T272" s="14" t="s">
        <v>510</v>
      </c>
      <c r="V272" s="14" t="s">
        <v>5119</v>
      </c>
      <c r="W272" s="14" t="s">
        <v>4939</v>
      </c>
    </row>
    <row r="273" spans="1:23" x14ac:dyDescent="0.25">
      <c r="A273" s="14" t="s">
        <v>6343</v>
      </c>
      <c r="C273" s="18" t="s">
        <v>120</v>
      </c>
      <c r="D273" s="14" t="s">
        <v>681</v>
      </c>
      <c r="E273" s="14">
        <v>4</v>
      </c>
      <c r="F273" s="14" t="s">
        <v>538</v>
      </c>
      <c r="H273" s="14" t="s">
        <v>106</v>
      </c>
      <c r="I273" s="14" t="s">
        <v>525</v>
      </c>
      <c r="K273" s="14" t="s">
        <v>605</v>
      </c>
      <c r="M273" s="14" t="s">
        <v>124</v>
      </c>
      <c r="N273" s="14" t="s">
        <v>228</v>
      </c>
      <c r="O273" s="14" t="s">
        <v>145</v>
      </c>
      <c r="P273" s="14" t="s">
        <v>148</v>
      </c>
      <c r="Q273" s="14" t="s">
        <v>106</v>
      </c>
      <c r="R273" s="14" t="s">
        <v>576</v>
      </c>
      <c r="S273" s="14" t="s">
        <v>124</v>
      </c>
      <c r="T273" s="14" t="s">
        <v>511</v>
      </c>
      <c r="V273" s="14" t="s">
        <v>680</v>
      </c>
    </row>
    <row r="274" spans="1:23" x14ac:dyDescent="0.25">
      <c r="A274" s="14" t="s">
        <v>6343</v>
      </c>
      <c r="B274" s="14" t="s">
        <v>4273</v>
      </c>
      <c r="C274" s="18" t="s">
        <v>120</v>
      </c>
      <c r="D274" s="14" t="s">
        <v>3642</v>
      </c>
      <c r="E274" s="14">
        <v>4</v>
      </c>
      <c r="F274" s="14" t="s">
        <v>4383</v>
      </c>
      <c r="H274" s="14" t="s">
        <v>106</v>
      </c>
      <c r="I274" s="14" t="s">
        <v>525</v>
      </c>
      <c r="K274" s="14" t="s">
        <v>682</v>
      </c>
      <c r="M274" s="14" t="s">
        <v>124</v>
      </c>
      <c r="N274" s="14" t="s">
        <v>261</v>
      </c>
      <c r="O274" s="14" t="s">
        <v>105</v>
      </c>
      <c r="P274" s="14" t="s">
        <v>148</v>
      </c>
      <c r="Q274" s="14" t="s">
        <v>106</v>
      </c>
      <c r="R274" s="14" t="s">
        <v>509</v>
      </c>
      <c r="S274" s="14" t="s">
        <v>124</v>
      </c>
      <c r="T274" s="14" t="s">
        <v>511</v>
      </c>
      <c r="V274" s="14" t="s">
        <v>4985</v>
      </c>
      <c r="W274" s="14" t="s">
        <v>4939</v>
      </c>
    </row>
    <row r="275" spans="1:23" x14ac:dyDescent="0.25">
      <c r="A275" s="14" t="s">
        <v>6343</v>
      </c>
      <c r="B275" s="14" t="s">
        <v>725</v>
      </c>
      <c r="C275" s="18" t="s">
        <v>105</v>
      </c>
      <c r="D275" s="14" t="s">
        <v>730</v>
      </c>
      <c r="E275" s="14">
        <v>4</v>
      </c>
      <c r="F275" s="14" t="s">
        <v>538</v>
      </c>
      <c r="H275" s="14" t="s">
        <v>106</v>
      </c>
      <c r="I275" s="14" t="s">
        <v>570</v>
      </c>
      <c r="K275" s="14" t="s">
        <v>553</v>
      </c>
      <c r="M275" s="14" t="s">
        <v>124</v>
      </c>
      <c r="N275" s="14" t="s">
        <v>185</v>
      </c>
      <c r="O275" s="14" t="s">
        <v>145</v>
      </c>
      <c r="P275" s="14" t="s">
        <v>148</v>
      </c>
      <c r="Q275" s="14" t="s">
        <v>106</v>
      </c>
      <c r="R275" s="14" t="s">
        <v>713</v>
      </c>
      <c r="S275" s="14" t="s">
        <v>124</v>
      </c>
    </row>
    <row r="276" spans="1:23" x14ac:dyDescent="0.25">
      <c r="A276" s="14" t="s">
        <v>6343</v>
      </c>
      <c r="B276" s="14" t="s">
        <v>4321</v>
      </c>
      <c r="C276" s="18" t="s">
        <v>105</v>
      </c>
      <c r="D276" s="14" t="s">
        <v>3343</v>
      </c>
      <c r="E276" s="14">
        <v>4</v>
      </c>
      <c r="F276" s="14" t="s">
        <v>4383</v>
      </c>
      <c r="H276" s="14" t="s">
        <v>106</v>
      </c>
      <c r="I276" s="14" t="s">
        <v>570</v>
      </c>
      <c r="K276" s="14" t="s">
        <v>712</v>
      </c>
      <c r="M276" s="14" t="s">
        <v>124</v>
      </c>
      <c r="N276" s="14" t="s">
        <v>185</v>
      </c>
      <c r="O276" s="14" t="s">
        <v>105</v>
      </c>
      <c r="P276" s="14" t="s">
        <v>148</v>
      </c>
      <c r="Q276" s="14" t="s">
        <v>106</v>
      </c>
      <c r="R276" s="14" t="s">
        <v>713</v>
      </c>
      <c r="S276" s="14" t="s">
        <v>124</v>
      </c>
      <c r="W276" s="14" t="s">
        <v>4939</v>
      </c>
    </row>
    <row r="277" spans="1:23" x14ac:dyDescent="0.25">
      <c r="A277" s="14" t="s">
        <v>6343</v>
      </c>
      <c r="B277" s="14" t="s">
        <v>726</v>
      </c>
      <c r="C277" s="18" t="s">
        <v>111</v>
      </c>
      <c r="D277" s="14" t="s">
        <v>728</v>
      </c>
      <c r="E277" s="14">
        <v>4</v>
      </c>
      <c r="F277" s="14" t="s">
        <v>538</v>
      </c>
      <c r="H277" s="14" t="s">
        <v>106</v>
      </c>
      <c r="I277" s="14" t="s">
        <v>708</v>
      </c>
      <c r="K277" s="14" t="s">
        <v>710</v>
      </c>
      <c r="M277" s="14" t="s">
        <v>124</v>
      </c>
      <c r="N277" s="14" t="s">
        <v>228</v>
      </c>
      <c r="O277" s="14" t="s">
        <v>111</v>
      </c>
      <c r="P277" s="14" t="s">
        <v>148</v>
      </c>
      <c r="Q277" s="14" t="s">
        <v>106</v>
      </c>
      <c r="R277" s="14" t="s">
        <v>711</v>
      </c>
      <c r="S277" s="14" t="s">
        <v>124</v>
      </c>
    </row>
    <row r="278" spans="1:23" x14ac:dyDescent="0.25">
      <c r="A278" s="14" t="s">
        <v>6343</v>
      </c>
      <c r="C278" s="18" t="s">
        <v>120</v>
      </c>
      <c r="D278" s="14" t="s">
        <v>665</v>
      </c>
      <c r="E278" s="14">
        <v>4</v>
      </c>
      <c r="F278" s="14" t="s">
        <v>538</v>
      </c>
      <c r="H278" s="14" t="s">
        <v>133</v>
      </c>
      <c r="I278" s="14" t="s">
        <v>549</v>
      </c>
      <c r="K278" s="14" t="s">
        <v>602</v>
      </c>
      <c r="M278" s="14" t="s">
        <v>124</v>
      </c>
      <c r="N278" s="14" t="s">
        <v>297</v>
      </c>
      <c r="O278" s="14" t="s">
        <v>145</v>
      </c>
      <c r="P278" s="14" t="s">
        <v>148</v>
      </c>
      <c r="Q278" s="14" t="s">
        <v>106</v>
      </c>
      <c r="R278" s="14" t="s">
        <v>502</v>
      </c>
      <c r="S278" s="14" t="s">
        <v>124</v>
      </c>
      <c r="T278" s="14" t="s">
        <v>618</v>
      </c>
      <c r="V278" s="14" t="s">
        <v>663</v>
      </c>
    </row>
    <row r="279" spans="1:23" x14ac:dyDescent="0.25">
      <c r="A279" s="14" t="s">
        <v>6343</v>
      </c>
      <c r="B279" s="14" t="s">
        <v>4258</v>
      </c>
      <c r="C279" s="18" t="s">
        <v>120</v>
      </c>
      <c r="D279" s="14" t="s">
        <v>2835</v>
      </c>
      <c r="E279" s="14">
        <v>4</v>
      </c>
      <c r="F279" s="14" t="s">
        <v>4383</v>
      </c>
      <c r="H279" s="14" t="s">
        <v>133</v>
      </c>
      <c r="I279" s="14" t="s">
        <v>549</v>
      </c>
      <c r="K279" s="14" t="s">
        <v>593</v>
      </c>
      <c r="M279" s="14" t="s">
        <v>124</v>
      </c>
      <c r="N279" s="14" t="s">
        <v>185</v>
      </c>
      <c r="O279" s="14" t="s">
        <v>145</v>
      </c>
      <c r="P279" s="14" t="s">
        <v>148</v>
      </c>
      <c r="Q279" s="14" t="s">
        <v>106</v>
      </c>
      <c r="R279" s="14" t="s">
        <v>507</v>
      </c>
      <c r="S279" s="14" t="s">
        <v>124</v>
      </c>
      <c r="T279" s="14" t="s">
        <v>666</v>
      </c>
      <c r="V279" s="14" t="s">
        <v>5157</v>
      </c>
      <c r="W279" s="14" t="s">
        <v>4939</v>
      </c>
    </row>
    <row r="280" spans="1:23" x14ac:dyDescent="0.25">
      <c r="A280" s="14" t="s">
        <v>6343</v>
      </c>
      <c r="C280" s="18" t="s">
        <v>120</v>
      </c>
      <c r="D280" s="14" t="s">
        <v>667</v>
      </c>
      <c r="E280" s="14">
        <v>4</v>
      </c>
      <c r="F280" s="14" t="s">
        <v>538</v>
      </c>
      <c r="H280" s="14" t="s">
        <v>638</v>
      </c>
      <c r="I280" s="14" t="s">
        <v>549</v>
      </c>
      <c r="K280" s="14" t="s">
        <v>595</v>
      </c>
      <c r="M280" s="14" t="s">
        <v>124</v>
      </c>
      <c r="N280" s="14" t="s">
        <v>185</v>
      </c>
      <c r="O280" s="14" t="s">
        <v>145</v>
      </c>
      <c r="P280" s="14" t="s">
        <v>148</v>
      </c>
      <c r="Q280" s="14" t="s">
        <v>106</v>
      </c>
      <c r="R280" s="14" t="s">
        <v>507</v>
      </c>
      <c r="S280" s="14" t="s">
        <v>124</v>
      </c>
      <c r="T280" s="14" t="s">
        <v>666</v>
      </c>
      <c r="V280" s="14" t="s">
        <v>663</v>
      </c>
    </row>
    <row r="281" spans="1:23" x14ac:dyDescent="0.25">
      <c r="A281" s="14" t="s">
        <v>6343</v>
      </c>
      <c r="B281" s="14" t="s">
        <v>4258</v>
      </c>
      <c r="C281" s="18" t="s">
        <v>120</v>
      </c>
      <c r="D281" s="14" t="s">
        <v>2834</v>
      </c>
      <c r="E281" s="14">
        <v>4</v>
      </c>
      <c r="F281" s="14" t="s">
        <v>4383</v>
      </c>
      <c r="H281" s="14" t="s">
        <v>638</v>
      </c>
      <c r="I281" s="14" t="s">
        <v>549</v>
      </c>
      <c r="K281" s="14" t="s">
        <v>602</v>
      </c>
      <c r="M281" s="14" t="s">
        <v>124</v>
      </c>
      <c r="N281" s="14" t="s">
        <v>297</v>
      </c>
      <c r="O281" s="14" t="s">
        <v>145</v>
      </c>
      <c r="P281" s="14" t="s">
        <v>148</v>
      </c>
      <c r="Q281" s="14" t="s">
        <v>106</v>
      </c>
      <c r="R281" s="14" t="s">
        <v>502</v>
      </c>
      <c r="S281" s="14" t="s">
        <v>124</v>
      </c>
      <c r="T281" s="14" t="s">
        <v>618</v>
      </c>
      <c r="V281" s="14" t="s">
        <v>5157</v>
      </c>
      <c r="W281" s="14" t="s">
        <v>4939</v>
      </c>
    </row>
    <row r="282" spans="1:23" x14ac:dyDescent="0.25">
      <c r="A282" s="14" t="s">
        <v>6343</v>
      </c>
      <c r="B282" s="14" t="s">
        <v>4258</v>
      </c>
      <c r="C282" s="18" t="s">
        <v>120</v>
      </c>
      <c r="D282" s="14" t="s">
        <v>2832</v>
      </c>
      <c r="E282" s="14">
        <v>4</v>
      </c>
      <c r="F282" s="14" t="s">
        <v>4383</v>
      </c>
      <c r="H282" s="14" t="s">
        <v>133</v>
      </c>
      <c r="I282" s="14" t="s">
        <v>4798</v>
      </c>
      <c r="J282" s="14">
        <v>1500</v>
      </c>
      <c r="K282" s="14" t="s">
        <v>622</v>
      </c>
      <c r="M282" s="14" t="s">
        <v>124</v>
      </c>
      <c r="N282" s="14" t="s">
        <v>297</v>
      </c>
      <c r="O282" s="14" t="s">
        <v>145</v>
      </c>
      <c r="P282" s="14" t="s">
        <v>202</v>
      </c>
      <c r="Q282" s="14" t="s">
        <v>106</v>
      </c>
      <c r="R282" s="14" t="s">
        <v>5668</v>
      </c>
      <c r="S282" s="14" t="s">
        <v>124</v>
      </c>
      <c r="W282" s="14" t="s">
        <v>4939</v>
      </c>
    </row>
    <row r="283" spans="1:23" x14ac:dyDescent="0.25">
      <c r="A283" s="14" t="s">
        <v>6343</v>
      </c>
      <c r="B283" s="14" t="s">
        <v>4258</v>
      </c>
      <c r="C283" s="18" t="s">
        <v>120</v>
      </c>
      <c r="D283" s="14" t="s">
        <v>2831</v>
      </c>
      <c r="E283" s="14">
        <v>4</v>
      </c>
      <c r="F283" s="14" t="s">
        <v>4383</v>
      </c>
      <c r="H283" s="14" t="s">
        <v>133</v>
      </c>
      <c r="I283" s="14" t="s">
        <v>549</v>
      </c>
      <c r="K283" s="14" t="s">
        <v>595</v>
      </c>
      <c r="M283" s="14" t="s">
        <v>124</v>
      </c>
      <c r="N283" s="14" t="s">
        <v>185</v>
      </c>
      <c r="O283" s="14" t="s">
        <v>145</v>
      </c>
      <c r="P283" s="14" t="s">
        <v>148</v>
      </c>
      <c r="Q283" s="14" t="s">
        <v>106</v>
      </c>
      <c r="R283" s="14" t="s">
        <v>507</v>
      </c>
      <c r="S283" s="14" t="s">
        <v>124</v>
      </c>
      <c r="T283" s="14" t="s">
        <v>666</v>
      </c>
      <c r="U283" s="14" t="s">
        <v>5667</v>
      </c>
      <c r="V283" s="14" t="s">
        <v>5157</v>
      </c>
      <c r="W283" s="14" t="s">
        <v>4939</v>
      </c>
    </row>
    <row r="284" spans="1:23" x14ac:dyDescent="0.25">
      <c r="A284" s="14" t="s">
        <v>6343</v>
      </c>
      <c r="B284" s="14" t="s">
        <v>4208</v>
      </c>
      <c r="C284" s="18" t="s">
        <v>120</v>
      </c>
      <c r="D284" s="14" t="s">
        <v>2808</v>
      </c>
      <c r="E284" s="14">
        <v>4</v>
      </c>
      <c r="F284" s="14" t="s">
        <v>4383</v>
      </c>
      <c r="H284" s="14" t="s">
        <v>133</v>
      </c>
      <c r="I284" s="14" t="s">
        <v>702</v>
      </c>
      <c r="J284" s="14">
        <v>1300</v>
      </c>
      <c r="K284" s="14" t="s">
        <v>5090</v>
      </c>
      <c r="M284" s="14" t="s">
        <v>124</v>
      </c>
      <c r="N284" s="14" t="s">
        <v>181</v>
      </c>
      <c r="O284" s="14" t="s">
        <v>105</v>
      </c>
      <c r="P284" s="14" t="s">
        <v>202</v>
      </c>
      <c r="Q284" s="14" t="s">
        <v>106</v>
      </c>
      <c r="R284" s="14" t="s">
        <v>5089</v>
      </c>
      <c r="S284" s="14" t="s">
        <v>124</v>
      </c>
      <c r="W284" s="14" t="s">
        <v>4939</v>
      </c>
    </row>
    <row r="285" spans="1:23" x14ac:dyDescent="0.25">
      <c r="A285" s="14" t="s">
        <v>6343</v>
      </c>
      <c r="B285" s="14" t="s">
        <v>726</v>
      </c>
      <c r="C285" s="18" t="s">
        <v>111</v>
      </c>
      <c r="D285" s="14" t="s">
        <v>2759</v>
      </c>
      <c r="E285" s="14">
        <v>4</v>
      </c>
      <c r="F285" s="14" t="s">
        <v>4383</v>
      </c>
      <c r="H285" s="14" t="s">
        <v>106</v>
      </c>
      <c r="I285" s="14" t="s">
        <v>708</v>
      </c>
      <c r="K285" s="14" t="s">
        <v>622</v>
      </c>
      <c r="M285" s="14" t="s">
        <v>124</v>
      </c>
      <c r="N285" s="14" t="s">
        <v>185</v>
      </c>
      <c r="O285" s="14" t="s">
        <v>105</v>
      </c>
      <c r="P285" s="14" t="s">
        <v>148</v>
      </c>
      <c r="Q285" s="14" t="s">
        <v>106</v>
      </c>
      <c r="R285" s="14" t="s">
        <v>709</v>
      </c>
      <c r="S285" s="14" t="s">
        <v>124</v>
      </c>
      <c r="W285" s="14" t="s">
        <v>4939</v>
      </c>
    </row>
    <row r="286" spans="1:23" x14ac:dyDescent="0.25">
      <c r="A286" s="14" t="s">
        <v>6343</v>
      </c>
      <c r="B286" s="14" t="s">
        <v>4208</v>
      </c>
      <c r="C286" s="18" t="s">
        <v>120</v>
      </c>
      <c r="D286" s="14" t="s">
        <v>2680</v>
      </c>
      <c r="E286" s="14">
        <v>4</v>
      </c>
      <c r="F286" s="14" t="s">
        <v>4383</v>
      </c>
      <c r="H286" s="14" t="s">
        <v>133</v>
      </c>
      <c r="I286" s="14" t="s">
        <v>702</v>
      </c>
      <c r="J286" s="14">
        <v>1300</v>
      </c>
      <c r="K286" s="14" t="s">
        <v>5090</v>
      </c>
      <c r="M286" s="14" t="s">
        <v>124</v>
      </c>
      <c r="N286" s="14" t="s">
        <v>181</v>
      </c>
      <c r="O286" s="14" t="s">
        <v>105</v>
      </c>
      <c r="P286" s="14" t="s">
        <v>202</v>
      </c>
      <c r="Q286" s="14" t="s">
        <v>106</v>
      </c>
      <c r="R286" s="14" t="s">
        <v>5571</v>
      </c>
      <c r="S286" s="14" t="s">
        <v>124</v>
      </c>
      <c r="W286" s="14" t="s">
        <v>4939</v>
      </c>
    </row>
    <row r="287" spans="1:23" x14ac:dyDescent="0.25">
      <c r="A287" s="14" t="s">
        <v>6343</v>
      </c>
      <c r="B287" s="14" t="s">
        <v>4207</v>
      </c>
      <c r="C287" s="18" t="s">
        <v>120</v>
      </c>
      <c r="D287" s="14" t="s">
        <v>2590</v>
      </c>
      <c r="E287" s="14">
        <v>4</v>
      </c>
      <c r="F287" s="14" t="s">
        <v>4383</v>
      </c>
      <c r="H287" s="14" t="s">
        <v>106</v>
      </c>
      <c r="I287" s="14" t="s">
        <v>708</v>
      </c>
      <c r="J287" s="14">
        <v>1200</v>
      </c>
      <c r="K287" s="14" t="s">
        <v>270</v>
      </c>
      <c r="M287" s="14" t="s">
        <v>124</v>
      </c>
      <c r="N287" s="14" t="s">
        <v>519</v>
      </c>
      <c r="O287" s="14" t="s">
        <v>145</v>
      </c>
      <c r="P287" s="14" t="s">
        <v>148</v>
      </c>
      <c r="Q287" s="14" t="s">
        <v>106</v>
      </c>
      <c r="R287" s="14" t="s">
        <v>642</v>
      </c>
      <c r="S287" s="14" t="s">
        <v>124</v>
      </c>
      <c r="T287" s="14" t="s">
        <v>510</v>
      </c>
      <c r="W287" s="14" t="s">
        <v>4939</v>
      </c>
    </row>
    <row r="288" spans="1:23" x14ac:dyDescent="0.25">
      <c r="A288" s="14" t="s">
        <v>6343</v>
      </c>
      <c r="B288" s="14" t="s">
        <v>4207</v>
      </c>
      <c r="C288" s="18" t="s">
        <v>111</v>
      </c>
      <c r="D288" s="14" t="s">
        <v>2573</v>
      </c>
      <c r="E288" s="14">
        <v>4</v>
      </c>
      <c r="F288" s="14" t="s">
        <v>4383</v>
      </c>
      <c r="H288" s="14" t="s">
        <v>106</v>
      </c>
      <c r="I288" s="14" t="s">
        <v>708</v>
      </c>
      <c r="J288" s="14">
        <v>1200</v>
      </c>
      <c r="K288" s="14" t="s">
        <v>593</v>
      </c>
      <c r="M288" s="14" t="s">
        <v>124</v>
      </c>
      <c r="N288" s="14" t="s">
        <v>261</v>
      </c>
      <c r="O288" s="14" t="s">
        <v>145</v>
      </c>
      <c r="P288" s="14" t="s">
        <v>148</v>
      </c>
      <c r="Q288" s="14" t="s">
        <v>106</v>
      </c>
      <c r="R288" s="14" t="s">
        <v>642</v>
      </c>
      <c r="S288" s="14" t="s">
        <v>124</v>
      </c>
      <c r="W288" s="14" t="s">
        <v>4939</v>
      </c>
    </row>
    <row r="289" spans="1:23" x14ac:dyDescent="0.25">
      <c r="A289" s="14" t="s">
        <v>6343</v>
      </c>
      <c r="C289" s="18">
        <v>6</v>
      </c>
      <c r="D289" s="14" t="s">
        <v>564</v>
      </c>
      <c r="E289" s="14">
        <v>4</v>
      </c>
      <c r="F289" s="14" t="s">
        <v>538</v>
      </c>
      <c r="H289" s="14">
        <v>2</v>
      </c>
      <c r="I289" s="14" t="s">
        <v>488</v>
      </c>
      <c r="K289" s="14" t="s">
        <v>558</v>
      </c>
      <c r="M289" s="14">
        <v>3</v>
      </c>
      <c r="N289" s="14" t="s">
        <v>261</v>
      </c>
      <c r="O289" s="14">
        <v>10</v>
      </c>
      <c r="P289" s="14">
        <v>-2</v>
      </c>
      <c r="Q289" s="14">
        <v>2</v>
      </c>
      <c r="R289" s="14" t="s">
        <v>509</v>
      </c>
      <c r="S289" s="14">
        <v>3</v>
      </c>
      <c r="U289" s="14">
        <v>1903</v>
      </c>
    </row>
    <row r="290" spans="1:23" x14ac:dyDescent="0.25">
      <c r="A290" s="14" t="s">
        <v>6343</v>
      </c>
      <c r="C290" s="18" t="s">
        <v>120</v>
      </c>
      <c r="D290" s="14" t="s">
        <v>693</v>
      </c>
      <c r="E290" s="14">
        <v>4</v>
      </c>
      <c r="F290" s="14" t="s">
        <v>538</v>
      </c>
      <c r="H290" s="14" t="s">
        <v>106</v>
      </c>
      <c r="I290" s="14" t="s">
        <v>525</v>
      </c>
      <c r="K290" s="14" t="s">
        <v>575</v>
      </c>
      <c r="M290" s="14" t="s">
        <v>124</v>
      </c>
      <c r="N290" s="14" t="s">
        <v>632</v>
      </c>
      <c r="O290" s="14" t="s">
        <v>145</v>
      </c>
      <c r="P290" s="14" t="s">
        <v>148</v>
      </c>
      <c r="Q290" s="14" t="s">
        <v>106</v>
      </c>
      <c r="R290" s="14" t="s">
        <v>695</v>
      </c>
      <c r="S290" s="14" t="s">
        <v>124</v>
      </c>
    </row>
    <row r="291" spans="1:23" x14ac:dyDescent="0.25">
      <c r="A291" s="14" t="s">
        <v>6343</v>
      </c>
      <c r="C291" s="18" t="s">
        <v>120</v>
      </c>
      <c r="D291" s="14" t="s">
        <v>693</v>
      </c>
      <c r="E291" s="14">
        <v>4</v>
      </c>
      <c r="F291" s="14" t="s">
        <v>538</v>
      </c>
      <c r="H291" s="14" t="s">
        <v>106</v>
      </c>
      <c r="I291" s="14" t="s">
        <v>488</v>
      </c>
      <c r="K291" s="14" t="s">
        <v>678</v>
      </c>
      <c r="M291" s="14" t="s">
        <v>124</v>
      </c>
      <c r="N291" s="14" t="s">
        <v>185</v>
      </c>
      <c r="O291" s="14" t="s">
        <v>145</v>
      </c>
      <c r="P291" s="14" t="s">
        <v>148</v>
      </c>
      <c r="Q291" s="14" t="s">
        <v>106</v>
      </c>
      <c r="R291" s="14" t="s">
        <v>700</v>
      </c>
      <c r="S291" s="14" t="s">
        <v>124</v>
      </c>
    </row>
    <row r="292" spans="1:23" x14ac:dyDescent="0.25">
      <c r="A292" s="14" t="s">
        <v>6343</v>
      </c>
      <c r="C292" s="18" t="s">
        <v>120</v>
      </c>
      <c r="D292" s="14" t="s">
        <v>701</v>
      </c>
      <c r="E292" s="14">
        <v>4</v>
      </c>
      <c r="F292" s="14" t="s">
        <v>538</v>
      </c>
      <c r="H292" s="14" t="s">
        <v>133</v>
      </c>
      <c r="I292" s="14" t="s">
        <v>702</v>
      </c>
      <c r="K292" s="14" t="s">
        <v>567</v>
      </c>
      <c r="M292" s="14" t="s">
        <v>124</v>
      </c>
      <c r="N292" s="14" t="s">
        <v>185</v>
      </c>
      <c r="O292" s="14" t="s">
        <v>105</v>
      </c>
      <c r="P292" s="14" t="s">
        <v>202</v>
      </c>
      <c r="Q292" s="14" t="s">
        <v>106</v>
      </c>
      <c r="R292" s="14" t="s">
        <v>172</v>
      </c>
      <c r="S292" s="14" t="s">
        <v>124</v>
      </c>
    </row>
    <row r="293" spans="1:23" x14ac:dyDescent="0.25">
      <c r="A293" s="14" t="s">
        <v>6343</v>
      </c>
      <c r="B293" s="14" t="s">
        <v>4125</v>
      </c>
      <c r="C293" s="18" t="s">
        <v>120</v>
      </c>
      <c r="D293" s="14" t="s">
        <v>2083</v>
      </c>
      <c r="E293" s="14">
        <v>4</v>
      </c>
      <c r="F293" s="14" t="s">
        <v>4383</v>
      </c>
      <c r="H293" s="14" t="s">
        <v>133</v>
      </c>
      <c r="I293" s="14" t="s">
        <v>702</v>
      </c>
      <c r="K293" s="14" t="s">
        <v>567</v>
      </c>
      <c r="M293" s="14" t="s">
        <v>124</v>
      </c>
      <c r="N293" s="14" t="s">
        <v>181</v>
      </c>
      <c r="O293" s="14" t="s">
        <v>105</v>
      </c>
      <c r="P293" s="14" t="s">
        <v>202</v>
      </c>
      <c r="Q293" s="14" t="s">
        <v>106</v>
      </c>
      <c r="R293" s="14" t="s">
        <v>172</v>
      </c>
      <c r="S293" s="14" t="s">
        <v>124</v>
      </c>
      <c r="W293" s="14" t="s">
        <v>4939</v>
      </c>
    </row>
    <row r="294" spans="1:23" x14ac:dyDescent="0.25">
      <c r="A294" s="14" t="s">
        <v>6343</v>
      </c>
      <c r="B294" s="14" t="s">
        <v>4125</v>
      </c>
      <c r="C294" s="18">
        <v>6</v>
      </c>
      <c r="D294" s="14" t="s">
        <v>2080</v>
      </c>
      <c r="E294" s="14">
        <v>4</v>
      </c>
      <c r="F294" s="14" t="s">
        <v>4383</v>
      </c>
      <c r="H294" s="14">
        <v>1</v>
      </c>
      <c r="I294" s="14" t="s">
        <v>630</v>
      </c>
      <c r="K294" s="14" t="s">
        <v>266</v>
      </c>
      <c r="M294" s="14">
        <v>3</v>
      </c>
      <c r="N294" s="14" t="s">
        <v>297</v>
      </c>
      <c r="O294" s="14">
        <v>7</v>
      </c>
      <c r="P294" s="14">
        <v>-1</v>
      </c>
      <c r="Q294" s="14">
        <v>2</v>
      </c>
      <c r="R294" s="14">
        <v>75</v>
      </c>
      <c r="S294" s="14">
        <v>3</v>
      </c>
      <c r="T294" s="14" t="s">
        <v>510</v>
      </c>
      <c r="V294" s="14" t="s">
        <v>4955</v>
      </c>
      <c r="W294" s="14" t="s">
        <v>4939</v>
      </c>
    </row>
    <row r="295" spans="1:23" x14ac:dyDescent="0.25">
      <c r="A295" s="14" t="s">
        <v>6343</v>
      </c>
      <c r="B295" s="14" t="s">
        <v>726</v>
      </c>
      <c r="C295" s="18" t="s">
        <v>111</v>
      </c>
      <c r="D295" s="14" t="s">
        <v>2015</v>
      </c>
      <c r="E295" s="14">
        <v>4</v>
      </c>
      <c r="F295" s="14" t="s">
        <v>4383</v>
      </c>
      <c r="H295" s="14" t="s">
        <v>133</v>
      </c>
      <c r="I295" s="14" t="s">
        <v>570</v>
      </c>
      <c r="K295" s="14" t="s">
        <v>553</v>
      </c>
      <c r="M295" s="14" t="s">
        <v>124</v>
      </c>
      <c r="N295" s="14" t="s">
        <v>185</v>
      </c>
      <c r="O295" s="14" t="s">
        <v>105</v>
      </c>
      <c r="P295" s="14" t="s">
        <v>202</v>
      </c>
      <c r="Q295" s="14" t="s">
        <v>124</v>
      </c>
      <c r="R295" s="14" t="s">
        <v>217</v>
      </c>
      <c r="S295" s="14" t="s">
        <v>124</v>
      </c>
      <c r="W295" s="14" t="s">
        <v>4939</v>
      </c>
    </row>
    <row r="296" spans="1:23" x14ac:dyDescent="0.25">
      <c r="A296" s="14" t="s">
        <v>6343</v>
      </c>
      <c r="B296" s="14" t="s">
        <v>726</v>
      </c>
      <c r="C296" s="18" t="s">
        <v>111</v>
      </c>
      <c r="D296" s="14" t="s">
        <v>2014</v>
      </c>
      <c r="E296" s="14">
        <v>4</v>
      </c>
      <c r="F296" s="14" t="s">
        <v>4383</v>
      </c>
      <c r="H296" s="14" t="s">
        <v>133</v>
      </c>
      <c r="I296" s="14" t="s">
        <v>570</v>
      </c>
      <c r="K296" s="14" t="s">
        <v>553</v>
      </c>
      <c r="M296" s="14" t="s">
        <v>124</v>
      </c>
      <c r="N296" s="14" t="s">
        <v>185</v>
      </c>
      <c r="O296" s="14" t="s">
        <v>105</v>
      </c>
      <c r="P296" s="14" t="s">
        <v>202</v>
      </c>
      <c r="Q296" s="14" t="s">
        <v>124</v>
      </c>
      <c r="R296" s="14" t="s">
        <v>217</v>
      </c>
      <c r="S296" s="14" t="s">
        <v>124</v>
      </c>
      <c r="W296" s="14" t="s">
        <v>4939</v>
      </c>
    </row>
    <row r="297" spans="1:23" x14ac:dyDescent="0.25">
      <c r="A297" s="14" t="s">
        <v>6343</v>
      </c>
      <c r="C297" s="18" t="s">
        <v>120</v>
      </c>
      <c r="D297" s="14" t="s">
        <v>661</v>
      </c>
      <c r="E297" s="14">
        <v>4</v>
      </c>
      <c r="F297" s="14" t="s">
        <v>597</v>
      </c>
      <c r="H297" s="14" t="s">
        <v>133</v>
      </c>
      <c r="I297" s="14" t="s">
        <v>549</v>
      </c>
      <c r="K297" s="14" t="s">
        <v>593</v>
      </c>
      <c r="M297" s="14" t="s">
        <v>124</v>
      </c>
      <c r="N297" s="14" t="s">
        <v>261</v>
      </c>
      <c r="O297" s="14" t="s">
        <v>105</v>
      </c>
      <c r="P297" s="14" t="s">
        <v>148</v>
      </c>
      <c r="Q297" s="14" t="s">
        <v>106</v>
      </c>
      <c r="R297" s="14" t="s">
        <v>506</v>
      </c>
      <c r="S297" s="14" t="s">
        <v>124</v>
      </c>
      <c r="T297" s="14" t="s">
        <v>511</v>
      </c>
      <c r="V297" s="14" t="s">
        <v>663</v>
      </c>
    </row>
    <row r="298" spans="1:23" x14ac:dyDescent="0.25">
      <c r="A298" s="14" t="s">
        <v>6343</v>
      </c>
      <c r="B298" s="14" t="s">
        <v>4259</v>
      </c>
      <c r="C298" s="18" t="s">
        <v>120</v>
      </c>
      <c r="D298" s="14" t="s">
        <v>3185</v>
      </c>
      <c r="E298" s="14">
        <v>4</v>
      </c>
      <c r="F298" s="14" t="s">
        <v>4557</v>
      </c>
      <c r="H298" s="14" t="s">
        <v>133</v>
      </c>
      <c r="I298" s="14" t="s">
        <v>549</v>
      </c>
      <c r="K298" s="14" t="s">
        <v>602</v>
      </c>
      <c r="M298" s="14" t="s">
        <v>124</v>
      </c>
      <c r="N298" s="14" t="s">
        <v>181</v>
      </c>
      <c r="O298" s="14" t="s">
        <v>111</v>
      </c>
      <c r="P298" s="14" t="s">
        <v>202</v>
      </c>
      <c r="Q298" s="14" t="s">
        <v>106</v>
      </c>
      <c r="R298" s="14" t="s">
        <v>662</v>
      </c>
      <c r="S298" s="14" t="s">
        <v>124</v>
      </c>
      <c r="T298" s="14" t="s">
        <v>511</v>
      </c>
      <c r="V298" s="14" t="s">
        <v>5157</v>
      </c>
      <c r="W298" s="14" t="s">
        <v>4939</v>
      </c>
    </row>
    <row r="299" spans="1:23" x14ac:dyDescent="0.25">
      <c r="A299" s="14" t="s">
        <v>6343</v>
      </c>
      <c r="C299" s="18" t="s">
        <v>120</v>
      </c>
      <c r="D299" s="14" t="s">
        <v>676</v>
      </c>
      <c r="E299" s="14">
        <v>4</v>
      </c>
      <c r="F299" s="14" t="s">
        <v>597</v>
      </c>
      <c r="H299" s="14" t="s">
        <v>106</v>
      </c>
      <c r="I299" s="14" t="s">
        <v>604</v>
      </c>
      <c r="K299" s="14" t="s">
        <v>678</v>
      </c>
      <c r="M299" s="14" t="s">
        <v>124</v>
      </c>
      <c r="N299" s="14" t="s">
        <v>185</v>
      </c>
      <c r="O299" s="14" t="s">
        <v>143</v>
      </c>
      <c r="P299" s="14" t="s">
        <v>148</v>
      </c>
      <c r="Q299" s="14" t="s">
        <v>106</v>
      </c>
      <c r="R299" s="14" t="s">
        <v>509</v>
      </c>
      <c r="S299" s="14" t="s">
        <v>124</v>
      </c>
      <c r="T299" s="14" t="s">
        <v>510</v>
      </c>
      <c r="V299" s="14" t="s">
        <v>675</v>
      </c>
    </row>
    <row r="300" spans="1:23" x14ac:dyDescent="0.25">
      <c r="A300" s="14" t="s">
        <v>6343</v>
      </c>
      <c r="C300" s="18">
        <v>6</v>
      </c>
      <c r="D300" s="14" t="s">
        <v>596</v>
      </c>
      <c r="E300" s="14">
        <v>4</v>
      </c>
      <c r="F300" s="14" t="s">
        <v>597</v>
      </c>
      <c r="H300" s="14">
        <v>2</v>
      </c>
      <c r="I300" s="14" t="s">
        <v>590</v>
      </c>
      <c r="K300" s="14" t="s">
        <v>558</v>
      </c>
      <c r="M300" s="14">
        <v>3</v>
      </c>
      <c r="N300" s="14" t="s">
        <v>261</v>
      </c>
      <c r="O300" s="14">
        <v>10</v>
      </c>
      <c r="P300" s="14">
        <v>-2</v>
      </c>
      <c r="Q300" s="14">
        <v>2</v>
      </c>
      <c r="R300" s="14" t="s">
        <v>509</v>
      </c>
      <c r="S300" s="14">
        <v>3</v>
      </c>
      <c r="U300" s="14">
        <v>1896</v>
      </c>
    </row>
    <row r="301" spans="1:23" x14ac:dyDescent="0.25">
      <c r="A301" s="16" t="s">
        <v>6343</v>
      </c>
      <c r="B301" s="16" t="s">
        <v>4141</v>
      </c>
      <c r="C301" s="20" t="s">
        <v>120</v>
      </c>
      <c r="D301" s="16" t="s">
        <v>3660</v>
      </c>
      <c r="E301" s="16">
        <v>4</v>
      </c>
      <c r="F301" s="16" t="s">
        <v>4433</v>
      </c>
      <c r="G301" s="16"/>
      <c r="H301" s="16" t="s">
        <v>106</v>
      </c>
      <c r="I301" s="16" t="s">
        <v>696</v>
      </c>
      <c r="J301" s="16">
        <v>1600</v>
      </c>
      <c r="K301" s="16" t="s">
        <v>579</v>
      </c>
      <c r="L301" s="16"/>
      <c r="M301" s="16" t="s">
        <v>124</v>
      </c>
      <c r="N301" s="16" t="s">
        <v>181</v>
      </c>
      <c r="O301" s="16" t="s">
        <v>143</v>
      </c>
      <c r="P301" s="16" t="s">
        <v>148</v>
      </c>
      <c r="Q301" s="16" t="s">
        <v>124</v>
      </c>
      <c r="R301" s="16" t="s">
        <v>697</v>
      </c>
      <c r="S301" s="16" t="s">
        <v>124</v>
      </c>
      <c r="T301" s="16"/>
      <c r="U301" s="16"/>
      <c r="V301" s="16"/>
      <c r="W301" s="16" t="s">
        <v>4939</v>
      </c>
    </row>
    <row r="302" spans="1:23" x14ac:dyDescent="0.25">
      <c r="A302" s="14" t="s">
        <v>6343</v>
      </c>
      <c r="C302" s="18">
        <v>6</v>
      </c>
      <c r="D302" s="14" t="s">
        <v>578</v>
      </c>
      <c r="E302" s="14">
        <v>4</v>
      </c>
      <c r="F302" s="14" t="s">
        <v>497</v>
      </c>
      <c r="H302" s="14">
        <v>2</v>
      </c>
      <c r="I302" s="14" t="s">
        <v>552</v>
      </c>
      <c r="K302" s="14" t="s">
        <v>262</v>
      </c>
      <c r="M302" s="14">
        <v>3</v>
      </c>
      <c r="N302" s="14" t="s">
        <v>261</v>
      </c>
      <c r="O302" s="14">
        <v>10</v>
      </c>
      <c r="P302" s="14">
        <v>-2</v>
      </c>
      <c r="Q302" s="14">
        <v>3</v>
      </c>
      <c r="R302" s="14" t="s">
        <v>490</v>
      </c>
      <c r="S302" s="14">
        <v>3</v>
      </c>
      <c r="U302" s="14">
        <v>1914</v>
      </c>
    </row>
    <row r="303" spans="1:23" x14ac:dyDescent="0.25">
      <c r="A303" s="14" t="s">
        <v>6343</v>
      </c>
      <c r="B303" s="14" t="s">
        <v>4141</v>
      </c>
      <c r="C303" s="18">
        <v>6</v>
      </c>
      <c r="D303" s="14" t="s">
        <v>3651</v>
      </c>
      <c r="E303" s="14">
        <v>4</v>
      </c>
      <c r="F303" s="14" t="s">
        <v>4433</v>
      </c>
      <c r="H303" s="14">
        <v>2</v>
      </c>
      <c r="I303" s="14" t="s">
        <v>586</v>
      </c>
      <c r="K303" s="14" t="s">
        <v>587</v>
      </c>
      <c r="M303" s="14">
        <v>3</v>
      </c>
      <c r="N303" s="14" t="s">
        <v>588</v>
      </c>
      <c r="O303" s="14">
        <v>10</v>
      </c>
      <c r="P303" s="14">
        <v>-2</v>
      </c>
      <c r="Q303" s="14">
        <v>3</v>
      </c>
      <c r="R303" s="14" t="s">
        <v>490</v>
      </c>
      <c r="S303" s="14">
        <v>3</v>
      </c>
      <c r="T303" s="14" t="s">
        <v>589</v>
      </c>
      <c r="U303" s="14">
        <v>1917</v>
      </c>
      <c r="W303" s="14" t="s">
        <v>4939</v>
      </c>
    </row>
    <row r="304" spans="1:23" x14ac:dyDescent="0.25">
      <c r="A304" s="14" t="s">
        <v>6343</v>
      </c>
      <c r="B304" s="14" t="s">
        <v>4141</v>
      </c>
      <c r="C304" s="18" t="s">
        <v>105</v>
      </c>
      <c r="D304" s="14" t="s">
        <v>3370</v>
      </c>
      <c r="E304" s="14">
        <v>4</v>
      </c>
      <c r="F304" s="14" t="s">
        <v>4433</v>
      </c>
      <c r="H304" s="14" t="s">
        <v>124</v>
      </c>
      <c r="I304" s="14" t="s">
        <v>696</v>
      </c>
      <c r="J304" s="14">
        <v>1600</v>
      </c>
      <c r="K304" s="14" t="s">
        <v>6021</v>
      </c>
      <c r="M304" s="14" t="s">
        <v>124</v>
      </c>
      <c r="N304" s="14" t="s">
        <v>213</v>
      </c>
      <c r="O304" s="14" t="s">
        <v>143</v>
      </c>
      <c r="P304" s="14" t="s">
        <v>135</v>
      </c>
      <c r="Q304" s="14" t="s">
        <v>124</v>
      </c>
      <c r="R304" s="14" t="s">
        <v>6020</v>
      </c>
      <c r="S304" s="14" t="s">
        <v>124</v>
      </c>
      <c r="U304" s="14" t="s">
        <v>643</v>
      </c>
      <c r="W304" s="14" t="s">
        <v>4939</v>
      </c>
    </row>
    <row r="305" spans="1:23" x14ac:dyDescent="0.25">
      <c r="A305" s="14" t="s">
        <v>6343</v>
      </c>
      <c r="C305" s="18" t="s">
        <v>120</v>
      </c>
      <c r="D305" s="14" t="s">
        <v>644</v>
      </c>
      <c r="E305" s="14">
        <v>4</v>
      </c>
      <c r="F305" s="14" t="s">
        <v>497</v>
      </c>
      <c r="H305" s="14" t="s">
        <v>106</v>
      </c>
      <c r="I305" s="14" t="s">
        <v>586</v>
      </c>
      <c r="K305" s="14" t="s">
        <v>593</v>
      </c>
      <c r="M305" s="14" t="s">
        <v>124</v>
      </c>
      <c r="N305" s="14" t="s">
        <v>261</v>
      </c>
      <c r="O305" s="14" t="s">
        <v>105</v>
      </c>
      <c r="P305" s="14" t="s">
        <v>148</v>
      </c>
      <c r="Q305" s="14" t="s">
        <v>106</v>
      </c>
      <c r="R305" s="14" t="s">
        <v>506</v>
      </c>
      <c r="S305" s="14" t="s">
        <v>124</v>
      </c>
      <c r="T305" s="14" t="s">
        <v>511</v>
      </c>
      <c r="V305" s="14" t="s">
        <v>634</v>
      </c>
    </row>
    <row r="306" spans="1:23" x14ac:dyDescent="0.25">
      <c r="A306" s="14" t="s">
        <v>6343</v>
      </c>
      <c r="B306" s="14" t="s">
        <v>4141</v>
      </c>
      <c r="C306" s="18" t="s">
        <v>120</v>
      </c>
      <c r="D306" s="14" t="s">
        <v>3308</v>
      </c>
      <c r="E306" s="14">
        <v>4</v>
      </c>
      <c r="F306" s="14" t="s">
        <v>4433</v>
      </c>
      <c r="H306" s="14" t="s">
        <v>106</v>
      </c>
      <c r="I306" s="14" t="s">
        <v>586</v>
      </c>
      <c r="K306" s="14" t="s">
        <v>212</v>
      </c>
      <c r="M306" s="14" t="s">
        <v>124</v>
      </c>
      <c r="N306" s="14" t="s">
        <v>181</v>
      </c>
      <c r="O306" s="14" t="s">
        <v>143</v>
      </c>
      <c r="P306" s="14" t="s">
        <v>148</v>
      </c>
      <c r="Q306" s="14" t="s">
        <v>124</v>
      </c>
      <c r="R306" s="14" t="s">
        <v>509</v>
      </c>
      <c r="S306" s="14" t="s">
        <v>124</v>
      </c>
      <c r="T306" s="14" t="s">
        <v>511</v>
      </c>
      <c r="V306" s="14" t="s">
        <v>5017</v>
      </c>
      <c r="W306" s="14" t="s">
        <v>4939</v>
      </c>
    </row>
    <row r="307" spans="1:23" x14ac:dyDescent="0.25">
      <c r="A307" s="14" t="s">
        <v>6343</v>
      </c>
      <c r="B307" s="14" t="s">
        <v>4110</v>
      </c>
      <c r="C307" s="18" t="s">
        <v>105</v>
      </c>
      <c r="D307" s="14" t="s">
        <v>3203</v>
      </c>
      <c r="E307" s="14">
        <v>4</v>
      </c>
      <c r="F307" s="14" t="s">
        <v>4433</v>
      </c>
      <c r="H307" s="14" t="s">
        <v>124</v>
      </c>
      <c r="I307" s="14" t="s">
        <v>696</v>
      </c>
      <c r="J307" s="14">
        <v>1600</v>
      </c>
      <c r="K307" s="14" t="s">
        <v>215</v>
      </c>
      <c r="M307" s="14" t="s">
        <v>124</v>
      </c>
      <c r="N307" s="14" t="s">
        <v>181</v>
      </c>
      <c r="O307" s="14" t="s">
        <v>143</v>
      </c>
      <c r="P307" s="14" t="s">
        <v>148</v>
      </c>
      <c r="Q307" s="14" t="s">
        <v>124</v>
      </c>
      <c r="R307" s="14" t="s">
        <v>5918</v>
      </c>
      <c r="S307" s="14" t="s">
        <v>124</v>
      </c>
      <c r="U307" s="14" t="s">
        <v>5261</v>
      </c>
      <c r="W307" s="14" t="s">
        <v>4939</v>
      </c>
    </row>
    <row r="308" spans="1:23" x14ac:dyDescent="0.25">
      <c r="A308" s="14" t="s">
        <v>6343</v>
      </c>
      <c r="B308" s="14" t="s">
        <v>4110</v>
      </c>
      <c r="C308" s="18" t="s">
        <v>105</v>
      </c>
      <c r="D308" s="14" t="s">
        <v>2611</v>
      </c>
      <c r="E308" s="14">
        <v>4</v>
      </c>
      <c r="F308" s="14" t="s">
        <v>4433</v>
      </c>
      <c r="H308" s="14" t="s">
        <v>106</v>
      </c>
      <c r="I308" s="14" t="s">
        <v>131</v>
      </c>
      <c r="J308" s="14">
        <v>1600</v>
      </c>
      <c r="K308" s="14" t="s">
        <v>5497</v>
      </c>
      <c r="L308" s="14" t="s">
        <v>718</v>
      </c>
      <c r="M308" s="14" t="s">
        <v>124</v>
      </c>
      <c r="N308" s="14" t="s">
        <v>181</v>
      </c>
      <c r="O308" s="14" t="s">
        <v>143</v>
      </c>
      <c r="P308" s="14" t="s">
        <v>148</v>
      </c>
      <c r="Q308" s="14" t="s">
        <v>124</v>
      </c>
      <c r="R308" s="14" t="s">
        <v>5496</v>
      </c>
      <c r="S308" s="14" t="s">
        <v>124</v>
      </c>
      <c r="W308" s="14" t="s">
        <v>4939</v>
      </c>
    </row>
    <row r="309" spans="1:23" x14ac:dyDescent="0.25">
      <c r="A309" s="14" t="s">
        <v>6343</v>
      </c>
      <c r="B309" s="14" t="s">
        <v>4177</v>
      </c>
      <c r="C309" s="18" t="s">
        <v>120</v>
      </c>
      <c r="D309" s="14" t="s">
        <v>2588</v>
      </c>
      <c r="E309" s="14">
        <v>4</v>
      </c>
      <c r="F309" s="14" t="s">
        <v>4433</v>
      </c>
      <c r="H309" s="14" t="s">
        <v>106</v>
      </c>
      <c r="I309" s="14" t="s">
        <v>4757</v>
      </c>
      <c r="J309" s="14">
        <v>1500</v>
      </c>
      <c r="K309" s="14" t="s">
        <v>262</v>
      </c>
      <c r="M309" s="14" t="s">
        <v>124</v>
      </c>
      <c r="N309" s="14" t="s">
        <v>519</v>
      </c>
      <c r="O309" s="14" t="s">
        <v>143</v>
      </c>
      <c r="P309" s="14" t="s">
        <v>148</v>
      </c>
      <c r="Q309" s="14" t="s">
        <v>124</v>
      </c>
      <c r="R309" s="14" t="s">
        <v>5484</v>
      </c>
      <c r="S309" s="14" t="s">
        <v>124</v>
      </c>
      <c r="T309" s="14" t="s">
        <v>510</v>
      </c>
      <c r="W309" s="14" t="s">
        <v>4939</v>
      </c>
    </row>
    <row r="310" spans="1:23" x14ac:dyDescent="0.25">
      <c r="A310" s="14" t="s">
        <v>6343</v>
      </c>
      <c r="C310" s="18" t="s">
        <v>120</v>
      </c>
      <c r="D310" s="14" t="s">
        <v>614</v>
      </c>
      <c r="E310" s="14">
        <v>4</v>
      </c>
      <c r="F310" s="14" t="s">
        <v>497</v>
      </c>
      <c r="H310" s="14" t="s">
        <v>106</v>
      </c>
      <c r="I310" s="14" t="s">
        <v>586</v>
      </c>
      <c r="K310" s="14" t="s">
        <v>692</v>
      </c>
      <c r="M310" s="14" t="s">
        <v>124</v>
      </c>
      <c r="N310" s="14" t="s">
        <v>261</v>
      </c>
      <c r="O310" s="14" t="s">
        <v>143</v>
      </c>
      <c r="P310" s="14" t="s">
        <v>148</v>
      </c>
      <c r="Q310" s="14" t="s">
        <v>124</v>
      </c>
      <c r="R310" s="14" t="s">
        <v>662</v>
      </c>
      <c r="S310" s="14" t="s">
        <v>124</v>
      </c>
      <c r="T310" s="14" t="s">
        <v>511</v>
      </c>
      <c r="V310" s="14" t="s">
        <v>680</v>
      </c>
    </row>
    <row r="311" spans="1:23" x14ac:dyDescent="0.25">
      <c r="A311" s="14" t="s">
        <v>6343</v>
      </c>
      <c r="B311" s="14" t="s">
        <v>4110</v>
      </c>
      <c r="C311" s="18">
        <v>6</v>
      </c>
      <c r="D311" s="14" t="s">
        <v>2572</v>
      </c>
      <c r="E311" s="14">
        <v>4</v>
      </c>
      <c r="F311" s="14" t="s">
        <v>4433</v>
      </c>
      <c r="H311" s="14">
        <v>2</v>
      </c>
      <c r="I311" s="14" t="s">
        <v>590</v>
      </c>
      <c r="K311" s="14" t="s">
        <v>262</v>
      </c>
      <c r="M311" s="14">
        <v>3</v>
      </c>
      <c r="N311" s="14" t="s">
        <v>591</v>
      </c>
      <c r="O311" s="14">
        <v>10</v>
      </c>
      <c r="P311" s="14">
        <v>-2</v>
      </c>
      <c r="Q311" s="14">
        <v>3</v>
      </c>
      <c r="R311" s="14" t="s">
        <v>490</v>
      </c>
      <c r="S311" s="14">
        <v>3</v>
      </c>
      <c r="T311" s="14" t="s">
        <v>589</v>
      </c>
      <c r="U311" s="14">
        <v>1917</v>
      </c>
      <c r="W311" s="14" t="s">
        <v>4939</v>
      </c>
    </row>
    <row r="312" spans="1:23" x14ac:dyDescent="0.25">
      <c r="A312" s="14" t="s">
        <v>6343</v>
      </c>
      <c r="B312" s="14" t="s">
        <v>721</v>
      </c>
      <c r="C312" s="18" t="s">
        <v>105</v>
      </c>
      <c r="D312" s="14" t="s">
        <v>724</v>
      </c>
      <c r="E312" s="14">
        <v>4</v>
      </c>
      <c r="F312" s="14" t="s">
        <v>497</v>
      </c>
      <c r="H312" s="14" t="s">
        <v>106</v>
      </c>
      <c r="I312" s="14" t="s">
        <v>552</v>
      </c>
      <c r="K312" s="14" t="s">
        <v>861</v>
      </c>
      <c r="M312" s="14">
        <v>1</v>
      </c>
      <c r="N312" s="14" t="s">
        <v>862</v>
      </c>
      <c r="O312" s="14" t="s">
        <v>461</v>
      </c>
      <c r="P312" s="14">
        <v>-5</v>
      </c>
      <c r="Q312" s="14">
        <v>3</v>
      </c>
      <c r="R312" s="14" t="s">
        <v>601</v>
      </c>
      <c r="S312" s="14">
        <v>3</v>
      </c>
      <c r="U312" s="14">
        <v>1866</v>
      </c>
    </row>
    <row r="313" spans="1:23" x14ac:dyDescent="0.25">
      <c r="A313" s="14" t="s">
        <v>6343</v>
      </c>
      <c r="B313" s="14" t="s">
        <v>4110</v>
      </c>
      <c r="C313" s="18" t="s">
        <v>105</v>
      </c>
      <c r="D313" s="14" t="s">
        <v>715</v>
      </c>
      <c r="E313" s="14">
        <v>4</v>
      </c>
      <c r="F313" s="14" t="s">
        <v>4433</v>
      </c>
      <c r="H313" s="14" t="s">
        <v>106</v>
      </c>
      <c r="I313" s="14" t="s">
        <v>552</v>
      </c>
      <c r="K313" s="14" t="s">
        <v>716</v>
      </c>
      <c r="M313" s="14" t="s">
        <v>124</v>
      </c>
      <c r="N313" s="14" t="s">
        <v>632</v>
      </c>
      <c r="O313" s="14" t="s">
        <v>143</v>
      </c>
      <c r="P313" s="14" t="s">
        <v>148</v>
      </c>
      <c r="Q313" s="14" t="s">
        <v>106</v>
      </c>
      <c r="R313" s="14" t="s">
        <v>172</v>
      </c>
      <c r="S313" s="14" t="s">
        <v>124</v>
      </c>
      <c r="W313" s="14" t="s">
        <v>4939</v>
      </c>
    </row>
    <row r="314" spans="1:23" x14ac:dyDescent="0.25">
      <c r="A314" s="14" t="s">
        <v>6343</v>
      </c>
      <c r="B314" s="14" t="s">
        <v>4110</v>
      </c>
      <c r="C314" s="18" t="s">
        <v>105</v>
      </c>
      <c r="D314" s="14" t="s">
        <v>2346</v>
      </c>
      <c r="E314" s="14">
        <v>4</v>
      </c>
      <c r="F314" s="14" t="s">
        <v>4433</v>
      </c>
      <c r="H314" s="14" t="s">
        <v>124</v>
      </c>
      <c r="I314" s="14" t="s">
        <v>696</v>
      </c>
      <c r="J314" s="14">
        <v>1600</v>
      </c>
      <c r="K314" s="14" t="s">
        <v>575</v>
      </c>
      <c r="M314" s="14" t="s">
        <v>124</v>
      </c>
      <c r="N314" s="14" t="s">
        <v>185</v>
      </c>
      <c r="O314" s="14" t="s">
        <v>143</v>
      </c>
      <c r="P314" s="14" t="s">
        <v>148</v>
      </c>
      <c r="Q314" s="14" t="s">
        <v>124</v>
      </c>
      <c r="R314" s="14" t="s">
        <v>5330</v>
      </c>
      <c r="S314" s="14" t="s">
        <v>124</v>
      </c>
      <c r="U314" s="14" t="s">
        <v>5261</v>
      </c>
      <c r="W314" s="14" t="s">
        <v>4939</v>
      </c>
    </row>
    <row r="315" spans="1:23" x14ac:dyDescent="0.25">
      <c r="A315" s="14" t="s">
        <v>6343</v>
      </c>
      <c r="B315" s="14" t="s">
        <v>4110</v>
      </c>
      <c r="C315" s="18" t="s">
        <v>105</v>
      </c>
      <c r="D315" s="14" t="s">
        <v>2238</v>
      </c>
      <c r="E315" s="14">
        <v>4</v>
      </c>
      <c r="F315" s="14" t="s">
        <v>4433</v>
      </c>
      <c r="H315" s="14" t="s">
        <v>124</v>
      </c>
      <c r="I315" s="14" t="s">
        <v>696</v>
      </c>
      <c r="J315" s="14">
        <v>1600</v>
      </c>
      <c r="K315" s="14" t="s">
        <v>5240</v>
      </c>
      <c r="M315" s="14" t="s">
        <v>124</v>
      </c>
      <c r="N315" s="14" t="s">
        <v>5239</v>
      </c>
      <c r="O315" s="14" t="s">
        <v>143</v>
      </c>
      <c r="P315" s="14" t="s">
        <v>135</v>
      </c>
      <c r="Q315" s="14" t="s">
        <v>124</v>
      </c>
      <c r="R315" s="14" t="s">
        <v>5238</v>
      </c>
      <c r="S315" s="14" t="s">
        <v>124</v>
      </c>
      <c r="U315" s="14" t="s">
        <v>5237</v>
      </c>
      <c r="W315" s="14" t="s">
        <v>4939</v>
      </c>
    </row>
    <row r="316" spans="1:23" x14ac:dyDescent="0.25">
      <c r="A316" s="14" t="s">
        <v>6343</v>
      </c>
      <c r="B316" s="14" t="s">
        <v>4122</v>
      </c>
      <c r="C316" s="18" t="s">
        <v>120</v>
      </c>
      <c r="D316" s="14" t="s">
        <v>2074</v>
      </c>
      <c r="E316" s="14">
        <v>4</v>
      </c>
      <c r="F316" s="14" t="s">
        <v>4433</v>
      </c>
      <c r="H316" s="14" t="s">
        <v>106</v>
      </c>
      <c r="I316" s="14" t="s">
        <v>696</v>
      </c>
      <c r="J316" s="14">
        <v>1600</v>
      </c>
      <c r="K316" s="14" t="s">
        <v>612</v>
      </c>
      <c r="M316" s="14" t="s">
        <v>124</v>
      </c>
      <c r="N316" s="14" t="s">
        <v>181</v>
      </c>
      <c r="O316" s="14" t="s">
        <v>143</v>
      </c>
      <c r="P316" s="14" t="s">
        <v>148</v>
      </c>
      <c r="Q316" s="14" t="s">
        <v>124</v>
      </c>
      <c r="R316" s="14" t="s">
        <v>5077</v>
      </c>
      <c r="S316" s="14" t="s">
        <v>124</v>
      </c>
      <c r="W316" s="14" t="s">
        <v>4939</v>
      </c>
    </row>
    <row r="317" spans="1:23" x14ac:dyDescent="0.25">
      <c r="A317" s="14" t="s">
        <v>6343</v>
      </c>
      <c r="B317" s="14" t="s">
        <v>4141</v>
      </c>
      <c r="D317" s="14" t="s">
        <v>3949</v>
      </c>
      <c r="F317" s="14" t="s">
        <v>4441</v>
      </c>
      <c r="H317" s="14" t="s">
        <v>133</v>
      </c>
      <c r="I317" s="14">
        <v>150</v>
      </c>
      <c r="J317" s="14">
        <v>1500</v>
      </c>
      <c r="K317" s="14" t="s">
        <v>6280</v>
      </c>
      <c r="M317" s="14" t="s">
        <v>5014</v>
      </c>
      <c r="N317" s="14" t="s">
        <v>454</v>
      </c>
      <c r="O317" s="14" t="s">
        <v>143</v>
      </c>
      <c r="Q317" s="14" t="s">
        <v>135</v>
      </c>
      <c r="R317" s="14" t="s">
        <v>217</v>
      </c>
      <c r="T317" s="14" t="s">
        <v>5491</v>
      </c>
      <c r="W317" s="14" t="s">
        <v>4939</v>
      </c>
    </row>
    <row r="318" spans="1:23" x14ac:dyDescent="0.25">
      <c r="A318" s="14" t="s">
        <v>6343</v>
      </c>
      <c r="B318" s="14" t="s">
        <v>4126</v>
      </c>
      <c r="D318" s="14" t="s">
        <v>3827</v>
      </c>
      <c r="F318" s="14" t="s">
        <v>4441</v>
      </c>
      <c r="H318" s="14" t="s">
        <v>124</v>
      </c>
      <c r="I318" s="14">
        <v>150</v>
      </c>
      <c r="J318" s="14">
        <v>1900</v>
      </c>
      <c r="K318" s="14" t="s">
        <v>710</v>
      </c>
      <c r="M318" s="14" t="s">
        <v>5014</v>
      </c>
      <c r="N318" s="14" t="s">
        <v>4616</v>
      </c>
      <c r="O318" s="14" t="s">
        <v>143</v>
      </c>
      <c r="Q318" s="14" t="s">
        <v>202</v>
      </c>
      <c r="R318" s="14" t="s">
        <v>4779</v>
      </c>
      <c r="W318" s="14" t="s">
        <v>4939</v>
      </c>
    </row>
    <row r="319" spans="1:23" x14ac:dyDescent="0.25">
      <c r="A319" s="14" t="s">
        <v>6343</v>
      </c>
      <c r="B319" s="14" t="s">
        <v>4126</v>
      </c>
      <c r="D319" s="14" t="s">
        <v>3798</v>
      </c>
      <c r="F319" s="14" t="s">
        <v>4441</v>
      </c>
      <c r="H319" s="14" t="s">
        <v>124</v>
      </c>
      <c r="I319" s="14">
        <v>150</v>
      </c>
      <c r="J319" s="14">
        <v>1900</v>
      </c>
      <c r="K319" s="14" t="s">
        <v>710</v>
      </c>
      <c r="M319" s="14" t="s">
        <v>5014</v>
      </c>
      <c r="N319" s="14" t="s">
        <v>4616</v>
      </c>
      <c r="O319" s="14" t="s">
        <v>143</v>
      </c>
      <c r="Q319" s="14" t="s">
        <v>202</v>
      </c>
      <c r="R319" s="14" t="s">
        <v>172</v>
      </c>
      <c r="W319" s="14" t="s">
        <v>4939</v>
      </c>
    </row>
    <row r="320" spans="1:23" x14ac:dyDescent="0.25">
      <c r="A320" s="14" t="s">
        <v>6343</v>
      </c>
      <c r="B320" s="14" t="s">
        <v>4126</v>
      </c>
      <c r="D320" s="14" t="s">
        <v>3745</v>
      </c>
      <c r="F320" s="14" t="s">
        <v>4441</v>
      </c>
      <c r="H320" s="14">
        <v>2</v>
      </c>
      <c r="I320" s="14">
        <v>150</v>
      </c>
      <c r="J320" s="14">
        <v>1900</v>
      </c>
      <c r="K320" s="14" t="s">
        <v>710</v>
      </c>
      <c r="M320" s="14" t="s">
        <v>5014</v>
      </c>
      <c r="N320" s="14" t="s">
        <v>4616</v>
      </c>
      <c r="O320" s="14" t="s">
        <v>143</v>
      </c>
      <c r="Q320" s="14" t="s">
        <v>202</v>
      </c>
      <c r="R320" s="14" t="s">
        <v>217</v>
      </c>
      <c r="T320" s="14" t="s">
        <v>5491</v>
      </c>
      <c r="W320" s="14" t="s">
        <v>4939</v>
      </c>
    </row>
    <row r="321" spans="1:23" x14ac:dyDescent="0.25">
      <c r="A321" s="14" t="s">
        <v>6343</v>
      </c>
      <c r="B321" s="14" t="s">
        <v>4126</v>
      </c>
      <c r="D321" s="14" t="s">
        <v>3612</v>
      </c>
      <c r="F321" s="14" t="s">
        <v>4441</v>
      </c>
      <c r="H321" s="14" t="s">
        <v>106</v>
      </c>
      <c r="I321" s="14">
        <v>150</v>
      </c>
      <c r="J321" s="14">
        <v>1900</v>
      </c>
      <c r="K321" s="14" t="s">
        <v>6146</v>
      </c>
      <c r="M321" s="14" t="s">
        <v>5014</v>
      </c>
      <c r="N321" s="14" t="s">
        <v>5121</v>
      </c>
      <c r="O321" s="14" t="s">
        <v>143</v>
      </c>
      <c r="Q321" s="14" t="s">
        <v>148</v>
      </c>
      <c r="R321" s="14" t="s">
        <v>136</v>
      </c>
      <c r="W321" s="14" t="s">
        <v>4939</v>
      </c>
    </row>
    <row r="322" spans="1:23" x14ac:dyDescent="0.25">
      <c r="A322" s="14" t="s">
        <v>6343</v>
      </c>
      <c r="B322" s="14" t="s">
        <v>4126</v>
      </c>
      <c r="D322" s="14" t="s">
        <v>3562</v>
      </c>
      <c r="F322" s="14" t="s">
        <v>4441</v>
      </c>
      <c r="H322" s="14" t="s">
        <v>124</v>
      </c>
      <c r="I322" s="14">
        <v>150</v>
      </c>
      <c r="J322" s="14">
        <v>1900</v>
      </c>
      <c r="K322" s="14" t="s">
        <v>5466</v>
      </c>
      <c r="M322" s="14" t="s">
        <v>5083</v>
      </c>
      <c r="N322" s="14" t="s">
        <v>4616</v>
      </c>
      <c r="O322" s="14" t="s">
        <v>143</v>
      </c>
      <c r="Q322" s="14" t="s">
        <v>202</v>
      </c>
      <c r="R322" s="14" t="s">
        <v>182</v>
      </c>
      <c r="W322" s="14" t="s">
        <v>4939</v>
      </c>
    </row>
    <row r="323" spans="1:23" x14ac:dyDescent="0.25">
      <c r="A323" s="14" t="s">
        <v>6343</v>
      </c>
      <c r="B323" s="14" t="s">
        <v>4141</v>
      </c>
      <c r="D323" s="14" t="s">
        <v>3427</v>
      </c>
      <c r="F323" s="14" t="s">
        <v>4441</v>
      </c>
      <c r="H323" s="14" t="s">
        <v>133</v>
      </c>
      <c r="I323" s="14">
        <v>150</v>
      </c>
      <c r="J323" s="14">
        <v>1500</v>
      </c>
      <c r="K323" s="14" t="s">
        <v>6066</v>
      </c>
      <c r="M323" s="14" t="s">
        <v>5083</v>
      </c>
      <c r="N323" s="14" t="s">
        <v>4617</v>
      </c>
      <c r="O323" s="14" t="s">
        <v>134</v>
      </c>
      <c r="Q323" s="14" t="s">
        <v>135</v>
      </c>
      <c r="R323" s="14" t="s">
        <v>5459</v>
      </c>
      <c r="T323" s="14" t="s">
        <v>5454</v>
      </c>
      <c r="W323" s="14" t="s">
        <v>4939</v>
      </c>
    </row>
    <row r="324" spans="1:23" x14ac:dyDescent="0.25">
      <c r="A324" s="14" t="s">
        <v>6343</v>
      </c>
      <c r="B324" s="14" t="s">
        <v>4126</v>
      </c>
      <c r="D324" s="14" t="s">
        <v>3326</v>
      </c>
      <c r="F324" s="14" t="s">
        <v>4441</v>
      </c>
      <c r="H324" s="14" t="s">
        <v>106</v>
      </c>
      <c r="I324" s="14">
        <v>140</v>
      </c>
      <c r="J324" s="14">
        <v>1800</v>
      </c>
      <c r="K324" s="14" t="s">
        <v>215</v>
      </c>
      <c r="M324" s="14" t="s">
        <v>5083</v>
      </c>
      <c r="N324" s="14" t="s">
        <v>4616</v>
      </c>
      <c r="O324" s="14" t="s">
        <v>143</v>
      </c>
      <c r="Q324" s="14" t="s">
        <v>202</v>
      </c>
      <c r="R324" s="14" t="s">
        <v>113</v>
      </c>
      <c r="W324" s="14" t="s">
        <v>4939</v>
      </c>
    </row>
    <row r="325" spans="1:23" x14ac:dyDescent="0.25">
      <c r="A325" s="14" t="s">
        <v>6343</v>
      </c>
      <c r="B325" s="14" t="s">
        <v>4141</v>
      </c>
      <c r="D325" s="14" t="s">
        <v>3325</v>
      </c>
      <c r="F325" s="14" t="s">
        <v>4441</v>
      </c>
      <c r="H325" s="14" t="s">
        <v>106</v>
      </c>
      <c r="I325" s="14">
        <v>165</v>
      </c>
      <c r="J325" s="14">
        <v>1600</v>
      </c>
      <c r="K325" s="14" t="s">
        <v>5207</v>
      </c>
      <c r="M325" s="14" t="s">
        <v>5083</v>
      </c>
      <c r="N325" s="14" t="s">
        <v>4617</v>
      </c>
      <c r="O325" s="14" t="s">
        <v>143</v>
      </c>
      <c r="Q325" s="14" t="s">
        <v>148</v>
      </c>
      <c r="R325" s="14" t="s">
        <v>113</v>
      </c>
      <c r="W325" s="14" t="s">
        <v>4939</v>
      </c>
    </row>
    <row r="326" spans="1:23" x14ac:dyDescent="0.25">
      <c r="A326" s="14" t="s">
        <v>6343</v>
      </c>
      <c r="B326" s="14" t="s">
        <v>4126</v>
      </c>
      <c r="D326" s="14" t="s">
        <v>3323</v>
      </c>
      <c r="F326" s="14" t="s">
        <v>4441</v>
      </c>
      <c r="H326" s="14" t="s">
        <v>150</v>
      </c>
      <c r="I326" s="14">
        <v>150</v>
      </c>
      <c r="J326" s="14">
        <v>1900</v>
      </c>
      <c r="K326" s="14" t="s">
        <v>5994</v>
      </c>
      <c r="M326" s="14" t="s">
        <v>5014</v>
      </c>
      <c r="N326" s="14" t="s">
        <v>5313</v>
      </c>
      <c r="O326" s="14" t="s">
        <v>143</v>
      </c>
      <c r="Q326" s="14" t="s">
        <v>202</v>
      </c>
      <c r="R326" s="14" t="s">
        <v>713</v>
      </c>
      <c r="W326" s="14" t="s">
        <v>4939</v>
      </c>
    </row>
    <row r="327" spans="1:23" x14ac:dyDescent="0.25">
      <c r="A327" s="14" t="s">
        <v>6343</v>
      </c>
      <c r="B327" s="14" t="s">
        <v>4126</v>
      </c>
      <c r="D327" s="14" t="s">
        <v>3319</v>
      </c>
      <c r="F327" s="14" t="s">
        <v>4441</v>
      </c>
      <c r="H327" s="14" t="s">
        <v>124</v>
      </c>
      <c r="I327" s="14">
        <v>150</v>
      </c>
      <c r="J327" s="14">
        <v>1900</v>
      </c>
      <c r="K327" s="14" t="s">
        <v>5990</v>
      </c>
      <c r="M327" s="14" t="s">
        <v>5083</v>
      </c>
      <c r="N327" s="14" t="s">
        <v>5012</v>
      </c>
      <c r="O327" s="14" t="s">
        <v>143</v>
      </c>
      <c r="Q327" s="14" t="s">
        <v>202</v>
      </c>
      <c r="R327" s="14" t="s">
        <v>154</v>
      </c>
      <c r="T327" s="14" t="s">
        <v>5369</v>
      </c>
      <c r="W327" s="14" t="s">
        <v>4939</v>
      </c>
    </row>
    <row r="328" spans="1:23" x14ac:dyDescent="0.25">
      <c r="A328" s="14" t="s">
        <v>6343</v>
      </c>
      <c r="B328" s="14" t="s">
        <v>4126</v>
      </c>
      <c r="C328" s="18" t="s">
        <v>111</v>
      </c>
      <c r="D328" s="14" t="s">
        <v>3213</v>
      </c>
      <c r="F328" s="14" t="s">
        <v>4441</v>
      </c>
      <c r="H328" s="14" t="s">
        <v>106</v>
      </c>
      <c r="I328" s="14" t="s">
        <v>397</v>
      </c>
      <c r="J328" s="14">
        <v>1800</v>
      </c>
      <c r="K328" s="14" t="s">
        <v>5925</v>
      </c>
      <c r="L328" s="14" t="s">
        <v>5070</v>
      </c>
      <c r="M328" s="14" t="s">
        <v>5083</v>
      </c>
      <c r="N328" s="14" t="s">
        <v>89</v>
      </c>
      <c r="O328" s="14" t="s">
        <v>143</v>
      </c>
      <c r="Q328" s="14" t="s">
        <v>202</v>
      </c>
      <c r="R328" s="14" t="s">
        <v>642</v>
      </c>
      <c r="W328" s="14" t="s">
        <v>4939</v>
      </c>
    </row>
    <row r="329" spans="1:23" x14ac:dyDescent="0.25">
      <c r="A329" s="14" t="s">
        <v>6343</v>
      </c>
      <c r="B329" s="14" t="s">
        <v>4126</v>
      </c>
      <c r="D329" s="14" t="s">
        <v>3211</v>
      </c>
      <c r="F329" s="14" t="s">
        <v>4441</v>
      </c>
      <c r="H329" s="14" t="s">
        <v>124</v>
      </c>
      <c r="I329" s="14">
        <v>150</v>
      </c>
      <c r="J329" s="14">
        <v>1900</v>
      </c>
      <c r="K329" s="14" t="s">
        <v>615</v>
      </c>
      <c r="M329" s="14" t="s">
        <v>5014</v>
      </c>
      <c r="N329" s="14" t="s">
        <v>4616</v>
      </c>
      <c r="O329" s="14" t="s">
        <v>143</v>
      </c>
      <c r="Q329" s="14" t="s">
        <v>202</v>
      </c>
      <c r="R329" s="14" t="s">
        <v>5493</v>
      </c>
      <c r="W329" s="14" t="s">
        <v>4939</v>
      </c>
    </row>
    <row r="330" spans="1:23" x14ac:dyDescent="0.25">
      <c r="A330" s="14" t="s">
        <v>6343</v>
      </c>
      <c r="B330" s="14" t="s">
        <v>4126</v>
      </c>
      <c r="D330" s="14" t="s">
        <v>2782</v>
      </c>
      <c r="F330" s="14" t="s">
        <v>4441</v>
      </c>
      <c r="H330" s="14" t="s">
        <v>124</v>
      </c>
      <c r="I330" s="14">
        <v>150</v>
      </c>
      <c r="J330" s="14">
        <v>1900</v>
      </c>
      <c r="K330" s="14" t="s">
        <v>5619</v>
      </c>
      <c r="M330" s="14" t="s">
        <v>5083</v>
      </c>
      <c r="N330" s="14" t="s">
        <v>5313</v>
      </c>
      <c r="O330" s="14" t="s">
        <v>143</v>
      </c>
      <c r="Q330" s="14" t="s">
        <v>202</v>
      </c>
      <c r="R330" s="14" t="s">
        <v>152</v>
      </c>
      <c r="W330" s="14" t="s">
        <v>4939</v>
      </c>
    </row>
    <row r="331" spans="1:23" x14ac:dyDescent="0.25">
      <c r="A331" s="14" t="s">
        <v>6343</v>
      </c>
      <c r="B331" s="14" t="s">
        <v>4156</v>
      </c>
      <c r="D331" s="14" t="s">
        <v>2601</v>
      </c>
      <c r="F331" s="14" t="s">
        <v>4441</v>
      </c>
      <c r="H331" s="14" t="s">
        <v>124</v>
      </c>
      <c r="I331" s="14">
        <v>150</v>
      </c>
      <c r="J331" s="14">
        <v>1900</v>
      </c>
      <c r="K331" s="14" t="s">
        <v>5207</v>
      </c>
      <c r="M331" s="14" t="s">
        <v>5014</v>
      </c>
      <c r="N331" s="14" t="s">
        <v>5121</v>
      </c>
      <c r="O331" s="14" t="s">
        <v>143</v>
      </c>
      <c r="Q331" s="14" t="s">
        <v>202</v>
      </c>
      <c r="R331" s="14" t="s">
        <v>5221</v>
      </c>
      <c r="W331" s="14" t="s">
        <v>4939</v>
      </c>
    </row>
    <row r="332" spans="1:23" x14ac:dyDescent="0.25">
      <c r="A332" s="14" t="s">
        <v>6343</v>
      </c>
      <c r="B332" s="14" t="s">
        <v>4156</v>
      </c>
      <c r="D332" s="14" t="s">
        <v>2559</v>
      </c>
      <c r="F332" s="14" t="s">
        <v>4441</v>
      </c>
      <c r="H332" s="14" t="s">
        <v>124</v>
      </c>
      <c r="I332" s="14">
        <v>150</v>
      </c>
      <c r="J332" s="14">
        <v>1900</v>
      </c>
      <c r="K332" s="14" t="s">
        <v>215</v>
      </c>
      <c r="M332" s="14" t="s">
        <v>5014</v>
      </c>
      <c r="N332" s="14" t="s">
        <v>4616</v>
      </c>
      <c r="O332" s="14" t="s">
        <v>143</v>
      </c>
      <c r="Q332" s="14" t="s">
        <v>202</v>
      </c>
      <c r="R332" s="14" t="s">
        <v>152</v>
      </c>
      <c r="W332" s="14" t="s">
        <v>4939</v>
      </c>
    </row>
    <row r="333" spans="1:23" x14ac:dyDescent="0.25">
      <c r="A333" s="14" t="s">
        <v>6343</v>
      </c>
      <c r="B333" s="14" t="s">
        <v>4156</v>
      </c>
      <c r="D333" s="14" t="s">
        <v>2557</v>
      </c>
      <c r="F333" s="14" t="s">
        <v>4441</v>
      </c>
      <c r="H333" s="14" t="s">
        <v>106</v>
      </c>
      <c r="I333" s="14">
        <v>150</v>
      </c>
      <c r="J333" s="14">
        <v>1900</v>
      </c>
      <c r="K333" s="14" t="s">
        <v>678</v>
      </c>
      <c r="M333" s="14" t="s">
        <v>5083</v>
      </c>
      <c r="N333" s="14" t="s">
        <v>4962</v>
      </c>
      <c r="O333" s="14" t="s">
        <v>143</v>
      </c>
      <c r="Q333" s="14" t="s">
        <v>202</v>
      </c>
      <c r="R333" s="14" t="s">
        <v>5469</v>
      </c>
      <c r="W333" s="14" t="s">
        <v>4939</v>
      </c>
    </row>
    <row r="334" spans="1:23" x14ac:dyDescent="0.25">
      <c r="A334" s="14" t="s">
        <v>6343</v>
      </c>
      <c r="B334" s="14" t="s">
        <v>4156</v>
      </c>
      <c r="D334" s="14" t="s">
        <v>2555</v>
      </c>
      <c r="F334" s="14" t="s">
        <v>4441</v>
      </c>
      <c r="H334" s="14" t="s">
        <v>124</v>
      </c>
      <c r="I334" s="14">
        <v>150</v>
      </c>
      <c r="J334" s="14">
        <v>1900</v>
      </c>
      <c r="K334" s="14" t="s">
        <v>5468</v>
      </c>
      <c r="M334" s="14" t="s">
        <v>5083</v>
      </c>
      <c r="N334" s="14" t="s">
        <v>4616</v>
      </c>
      <c r="O334" s="14" t="s">
        <v>143</v>
      </c>
      <c r="Q334" s="14" t="s">
        <v>202</v>
      </c>
      <c r="R334" s="14" t="s">
        <v>1041</v>
      </c>
      <c r="W334" s="14" t="s">
        <v>4939</v>
      </c>
    </row>
    <row r="335" spans="1:23" x14ac:dyDescent="0.25">
      <c r="A335" s="14" t="s">
        <v>6343</v>
      </c>
      <c r="B335" s="14" t="s">
        <v>4156</v>
      </c>
      <c r="D335" s="14" t="s">
        <v>2537</v>
      </c>
      <c r="F335" s="14" t="s">
        <v>4441</v>
      </c>
      <c r="H335" s="14" t="s">
        <v>124</v>
      </c>
      <c r="I335" s="14">
        <v>150</v>
      </c>
      <c r="J335" s="14">
        <v>1900</v>
      </c>
      <c r="K335" s="14" t="s">
        <v>69</v>
      </c>
      <c r="M335" s="14" t="s">
        <v>5014</v>
      </c>
      <c r="N335" s="14" t="s">
        <v>4616</v>
      </c>
      <c r="O335" s="14" t="s">
        <v>143</v>
      </c>
      <c r="Q335" s="14" t="s">
        <v>202</v>
      </c>
      <c r="R335" s="14" t="s">
        <v>217</v>
      </c>
      <c r="W335" s="14" t="s">
        <v>4939</v>
      </c>
    </row>
    <row r="336" spans="1:23" x14ac:dyDescent="0.25">
      <c r="A336" s="14" t="s">
        <v>6343</v>
      </c>
      <c r="B336" s="14" t="s">
        <v>4210</v>
      </c>
      <c r="D336" s="14" t="s">
        <v>2528</v>
      </c>
      <c r="F336" s="14" t="s">
        <v>4441</v>
      </c>
      <c r="H336" s="14" t="s">
        <v>124</v>
      </c>
      <c r="I336" s="14" t="s">
        <v>524</v>
      </c>
      <c r="J336" s="14">
        <v>1700</v>
      </c>
      <c r="K336" s="14" t="s">
        <v>262</v>
      </c>
      <c r="M336" s="14" t="s">
        <v>133</v>
      </c>
      <c r="N336" s="14" t="s">
        <v>120</v>
      </c>
      <c r="O336" s="14" t="s">
        <v>143</v>
      </c>
      <c r="Q336" s="14" t="s">
        <v>148</v>
      </c>
      <c r="R336" s="14" t="s">
        <v>5449</v>
      </c>
      <c r="T336" s="14" t="s">
        <v>5369</v>
      </c>
      <c r="W336" s="14" t="s">
        <v>4939</v>
      </c>
    </row>
    <row r="337" spans="1:23" x14ac:dyDescent="0.25">
      <c r="A337" s="14" t="s">
        <v>6343</v>
      </c>
      <c r="B337" s="14" t="s">
        <v>4156</v>
      </c>
      <c r="D337" s="14" t="s">
        <v>2522</v>
      </c>
      <c r="F337" s="14" t="s">
        <v>4441</v>
      </c>
      <c r="H337" s="14" t="s">
        <v>124</v>
      </c>
      <c r="I337" s="14">
        <v>150</v>
      </c>
      <c r="J337" s="14">
        <v>1900</v>
      </c>
      <c r="K337" s="14" t="s">
        <v>5446</v>
      </c>
      <c r="M337" s="14" t="s">
        <v>5014</v>
      </c>
      <c r="N337" s="14" t="s">
        <v>5012</v>
      </c>
      <c r="O337" s="14" t="s">
        <v>143</v>
      </c>
      <c r="Q337" s="14" t="s">
        <v>202</v>
      </c>
      <c r="R337" s="14" t="s">
        <v>107</v>
      </c>
      <c r="W337" s="14" t="s">
        <v>4939</v>
      </c>
    </row>
    <row r="338" spans="1:23" x14ac:dyDescent="0.25">
      <c r="A338" s="14" t="s">
        <v>6343</v>
      </c>
      <c r="B338" s="14" t="s">
        <v>4156</v>
      </c>
      <c r="C338" s="18" t="s">
        <v>111</v>
      </c>
      <c r="D338" s="14" t="s">
        <v>2393</v>
      </c>
      <c r="F338" s="14" t="s">
        <v>4441</v>
      </c>
      <c r="H338" s="14" t="s">
        <v>124</v>
      </c>
      <c r="I338" s="14" t="s">
        <v>131</v>
      </c>
      <c r="J338" s="14">
        <v>1900</v>
      </c>
      <c r="K338" s="14" t="s">
        <v>5372</v>
      </c>
      <c r="L338" s="14" t="s">
        <v>5371</v>
      </c>
      <c r="M338" s="14" t="s">
        <v>5014</v>
      </c>
      <c r="N338" s="14" t="s">
        <v>5121</v>
      </c>
      <c r="O338" s="14" t="s">
        <v>145</v>
      </c>
      <c r="Q338" s="14" t="s">
        <v>202</v>
      </c>
      <c r="R338" s="14" t="s">
        <v>5033</v>
      </c>
      <c r="W338" s="14" t="s">
        <v>4939</v>
      </c>
    </row>
    <row r="339" spans="1:23" x14ac:dyDescent="0.25">
      <c r="A339" s="14" t="s">
        <v>6343</v>
      </c>
      <c r="B339" s="14" t="s">
        <v>4156</v>
      </c>
      <c r="D339" s="14" t="s">
        <v>2387</v>
      </c>
      <c r="F339" s="14" t="s">
        <v>4441</v>
      </c>
      <c r="H339" s="14" t="s">
        <v>124</v>
      </c>
      <c r="I339" s="14">
        <v>150</v>
      </c>
      <c r="J339" s="14">
        <v>1900</v>
      </c>
      <c r="K339" s="14" t="s">
        <v>5368</v>
      </c>
      <c r="M339" s="14" t="s">
        <v>5083</v>
      </c>
      <c r="N339" s="14" t="s">
        <v>5121</v>
      </c>
      <c r="O339" s="14" t="s">
        <v>143</v>
      </c>
      <c r="Q339" s="14" t="s">
        <v>202</v>
      </c>
      <c r="R339" s="14" t="s">
        <v>5367</v>
      </c>
      <c r="W339" s="14" t="s">
        <v>4939</v>
      </c>
    </row>
    <row r="340" spans="1:23" x14ac:dyDescent="0.25">
      <c r="A340" s="14" t="s">
        <v>6343</v>
      </c>
      <c r="B340" s="14" t="s">
        <v>4110</v>
      </c>
      <c r="C340" s="18" t="s">
        <v>111</v>
      </c>
      <c r="D340" s="14" t="s">
        <v>6353</v>
      </c>
      <c r="F340" s="14" t="s">
        <v>4441</v>
      </c>
      <c r="H340" s="14" t="s">
        <v>150</v>
      </c>
      <c r="I340" s="14" t="s">
        <v>178</v>
      </c>
      <c r="J340" s="14" t="s">
        <v>179</v>
      </c>
      <c r="K340" s="14" t="s">
        <v>5333</v>
      </c>
      <c r="L340" s="14" t="s">
        <v>5271</v>
      </c>
      <c r="M340" s="14" t="s">
        <v>5014</v>
      </c>
      <c r="N340" s="14" t="s">
        <v>4962</v>
      </c>
      <c r="O340" s="14" t="s">
        <v>143</v>
      </c>
      <c r="Q340" s="14" t="s">
        <v>148</v>
      </c>
      <c r="R340" s="14" t="s">
        <v>5332</v>
      </c>
      <c r="W340" s="14" t="s">
        <v>4939</v>
      </c>
    </row>
    <row r="341" spans="1:23" x14ac:dyDescent="0.25">
      <c r="A341" s="14" t="s">
        <v>6343</v>
      </c>
      <c r="B341" s="14" t="s">
        <v>4156</v>
      </c>
      <c r="D341" s="14" t="s">
        <v>2329</v>
      </c>
      <c r="F341" s="14" t="s">
        <v>4441</v>
      </c>
      <c r="H341" s="14" t="s">
        <v>124</v>
      </c>
      <c r="I341" s="14">
        <v>150</v>
      </c>
      <c r="J341" s="14">
        <v>1900</v>
      </c>
      <c r="K341" s="14" t="s">
        <v>619</v>
      </c>
      <c r="M341" s="14" t="s">
        <v>5014</v>
      </c>
      <c r="N341" s="14" t="s">
        <v>1599</v>
      </c>
      <c r="O341" s="14" t="s">
        <v>143</v>
      </c>
      <c r="Q341" s="14" t="s">
        <v>202</v>
      </c>
      <c r="R341" s="14" t="s">
        <v>151</v>
      </c>
      <c r="W341" s="14" t="s">
        <v>4939</v>
      </c>
    </row>
    <row r="342" spans="1:23" x14ac:dyDescent="0.25">
      <c r="A342" s="14" t="s">
        <v>6343</v>
      </c>
      <c r="B342" s="14" t="s">
        <v>4156</v>
      </c>
      <c r="D342" s="14" t="s">
        <v>2326</v>
      </c>
      <c r="F342" s="14" t="s">
        <v>4441</v>
      </c>
      <c r="H342" s="14" t="s">
        <v>124</v>
      </c>
      <c r="I342" s="14">
        <v>150</v>
      </c>
      <c r="J342" s="14">
        <v>1900</v>
      </c>
      <c r="K342" s="14" t="s">
        <v>215</v>
      </c>
      <c r="M342" s="14" t="s">
        <v>5014</v>
      </c>
      <c r="N342" s="14" t="s">
        <v>5121</v>
      </c>
      <c r="O342" s="14" t="s">
        <v>143</v>
      </c>
      <c r="Q342" s="14" t="s">
        <v>202</v>
      </c>
      <c r="R342" s="14" t="s">
        <v>107</v>
      </c>
      <c r="W342" s="14" t="s">
        <v>4939</v>
      </c>
    </row>
    <row r="343" spans="1:23" x14ac:dyDescent="0.25">
      <c r="A343" s="14" t="s">
        <v>6343</v>
      </c>
      <c r="B343" s="14" t="s">
        <v>4156</v>
      </c>
      <c r="D343" s="14" t="s">
        <v>2202</v>
      </c>
      <c r="F343" s="14" t="s">
        <v>4441</v>
      </c>
      <c r="H343" s="14" t="s">
        <v>106</v>
      </c>
      <c r="I343" s="14">
        <v>150</v>
      </c>
      <c r="J343" s="14">
        <v>1900</v>
      </c>
      <c r="K343" s="14" t="s">
        <v>5209</v>
      </c>
      <c r="M343" s="14" t="s">
        <v>5083</v>
      </c>
      <c r="N343" s="14" t="s">
        <v>4616</v>
      </c>
      <c r="O343" s="14" t="s">
        <v>143</v>
      </c>
      <c r="Q343" s="14" t="s">
        <v>202</v>
      </c>
      <c r="R343" s="14" t="s">
        <v>4933</v>
      </c>
      <c r="W343" s="14" t="s">
        <v>4939</v>
      </c>
    </row>
    <row r="344" spans="1:23" x14ac:dyDescent="0.25">
      <c r="A344" s="14" t="s">
        <v>6343</v>
      </c>
      <c r="B344" s="14" t="s">
        <v>4126</v>
      </c>
      <c r="D344" s="14" t="s">
        <v>2148</v>
      </c>
      <c r="F344" s="14" t="s">
        <v>4441</v>
      </c>
      <c r="H344" s="14" t="s">
        <v>124</v>
      </c>
      <c r="I344" s="14">
        <v>150</v>
      </c>
      <c r="J344" s="14">
        <v>1900</v>
      </c>
      <c r="K344" s="14" t="s">
        <v>575</v>
      </c>
      <c r="M344" s="14" t="s">
        <v>5083</v>
      </c>
      <c r="N344" s="14" t="s">
        <v>5154</v>
      </c>
      <c r="O344" s="14" t="s">
        <v>143</v>
      </c>
      <c r="Q344" s="14" t="s">
        <v>202</v>
      </c>
      <c r="R344" s="14" t="s">
        <v>182</v>
      </c>
      <c r="W344" s="14" t="s">
        <v>4939</v>
      </c>
    </row>
    <row r="345" spans="1:23" x14ac:dyDescent="0.25">
      <c r="A345" s="14" t="s">
        <v>6343</v>
      </c>
      <c r="B345" s="14" t="s">
        <v>4126</v>
      </c>
      <c r="D345" s="14" t="s">
        <v>2118</v>
      </c>
      <c r="F345" s="14" t="s">
        <v>4441</v>
      </c>
      <c r="H345" s="14" t="s">
        <v>124</v>
      </c>
      <c r="I345" s="14" t="s">
        <v>604</v>
      </c>
      <c r="J345" s="14">
        <v>1900</v>
      </c>
      <c r="K345" s="14" t="s">
        <v>212</v>
      </c>
      <c r="M345" s="14" t="s">
        <v>5083</v>
      </c>
      <c r="N345" s="14" t="s">
        <v>5121</v>
      </c>
      <c r="O345" s="14" t="s">
        <v>143</v>
      </c>
      <c r="Q345" s="14" t="s">
        <v>202</v>
      </c>
      <c r="R345" s="14" t="s">
        <v>107</v>
      </c>
      <c r="W345" s="14" t="s">
        <v>4939</v>
      </c>
    </row>
    <row r="346" spans="1:23" x14ac:dyDescent="0.25">
      <c r="A346" s="14" t="s">
        <v>6343</v>
      </c>
      <c r="B346" s="14" t="s">
        <v>4279</v>
      </c>
      <c r="D346" s="14" t="s">
        <v>3751</v>
      </c>
      <c r="F346" s="14" t="s">
        <v>4394</v>
      </c>
      <c r="H346" s="14" t="s">
        <v>124</v>
      </c>
      <c r="I346" s="14">
        <v>140</v>
      </c>
      <c r="J346" s="14">
        <v>1800</v>
      </c>
      <c r="K346" s="14" t="s">
        <v>508</v>
      </c>
      <c r="M346" s="14" t="s">
        <v>5083</v>
      </c>
      <c r="N346" s="14" t="s">
        <v>143</v>
      </c>
      <c r="O346" s="14" t="s">
        <v>143</v>
      </c>
      <c r="Q346" s="14" t="s">
        <v>202</v>
      </c>
      <c r="R346" s="14" t="s">
        <v>169</v>
      </c>
      <c r="T346" s="14" t="s">
        <v>5491</v>
      </c>
      <c r="W346" s="14" t="s">
        <v>4939</v>
      </c>
    </row>
    <row r="347" spans="1:23" x14ac:dyDescent="0.25">
      <c r="A347" s="14" t="s">
        <v>6343</v>
      </c>
      <c r="B347" s="14" t="s">
        <v>4084</v>
      </c>
      <c r="D347" s="14" t="s">
        <v>3595</v>
      </c>
      <c r="F347" s="14" t="s">
        <v>4394</v>
      </c>
      <c r="H347" s="14" t="s">
        <v>124</v>
      </c>
      <c r="I347" s="14">
        <v>150</v>
      </c>
      <c r="J347" s="14">
        <v>1900</v>
      </c>
      <c r="K347" s="14" t="s">
        <v>5471</v>
      </c>
      <c r="M347" s="14" t="s">
        <v>5083</v>
      </c>
      <c r="N347" s="14" t="s">
        <v>5152</v>
      </c>
      <c r="O347" s="14" t="s">
        <v>145</v>
      </c>
      <c r="Q347" s="14" t="s">
        <v>202</v>
      </c>
      <c r="R347" s="14" t="s">
        <v>182</v>
      </c>
      <c r="W347" s="14" t="s">
        <v>4939</v>
      </c>
    </row>
    <row r="348" spans="1:23" x14ac:dyDescent="0.25">
      <c r="A348" s="14" t="s">
        <v>6343</v>
      </c>
      <c r="B348" s="14" t="s">
        <v>719</v>
      </c>
      <c r="C348" s="18" t="s">
        <v>105</v>
      </c>
      <c r="D348" s="14" t="s">
        <v>723</v>
      </c>
      <c r="F348" s="14" t="s">
        <v>410</v>
      </c>
      <c r="H348" s="14" t="s">
        <v>133</v>
      </c>
      <c r="I348" s="14" t="s">
        <v>598</v>
      </c>
      <c r="K348" s="14" t="s">
        <v>716</v>
      </c>
      <c r="M348" s="14" t="s">
        <v>124</v>
      </c>
      <c r="N348" s="14" t="s">
        <v>632</v>
      </c>
      <c r="O348" s="14" t="s">
        <v>143</v>
      </c>
      <c r="P348" s="14" t="s">
        <v>148</v>
      </c>
      <c r="Q348" s="14" t="s">
        <v>106</v>
      </c>
      <c r="R348" s="14" t="s">
        <v>172</v>
      </c>
      <c r="S348" s="14" t="s">
        <v>124</v>
      </c>
    </row>
    <row r="349" spans="1:23" x14ac:dyDescent="0.25">
      <c r="A349" s="14" t="s">
        <v>6343</v>
      </c>
      <c r="B349" s="14" t="s">
        <v>4084</v>
      </c>
      <c r="C349" s="18" t="s">
        <v>105</v>
      </c>
      <c r="D349" s="14" t="s">
        <v>2408</v>
      </c>
      <c r="F349" s="14" t="s">
        <v>4394</v>
      </c>
      <c r="H349" s="14" t="s">
        <v>133</v>
      </c>
      <c r="I349" s="14" t="s">
        <v>598</v>
      </c>
      <c r="K349" s="14" t="s">
        <v>714</v>
      </c>
      <c r="M349" s="14" t="s">
        <v>124</v>
      </c>
      <c r="N349" s="14" t="s">
        <v>632</v>
      </c>
      <c r="O349" s="14" t="s">
        <v>145</v>
      </c>
      <c r="P349" s="14" t="s">
        <v>148</v>
      </c>
      <c r="Q349" s="14" t="s">
        <v>106</v>
      </c>
      <c r="R349" s="14" t="s">
        <v>161</v>
      </c>
      <c r="S349" s="14" t="s">
        <v>124</v>
      </c>
      <c r="W349" s="14" t="s">
        <v>4939</v>
      </c>
    </row>
    <row r="350" spans="1:23" x14ac:dyDescent="0.25">
      <c r="A350" s="14" t="s">
        <v>6343</v>
      </c>
      <c r="B350" s="14" t="s">
        <v>4141</v>
      </c>
      <c r="D350" s="14" t="s">
        <v>3826</v>
      </c>
      <c r="F350" s="14" t="s">
        <v>4458</v>
      </c>
      <c r="H350" s="14" t="s">
        <v>124</v>
      </c>
      <c r="I350" s="14">
        <v>175</v>
      </c>
      <c r="J350" s="14">
        <v>1700</v>
      </c>
      <c r="K350" s="14" t="s">
        <v>5466</v>
      </c>
      <c r="M350" s="14" t="s">
        <v>5014</v>
      </c>
      <c r="N350" s="14" t="s">
        <v>4962</v>
      </c>
      <c r="O350" s="14" t="s">
        <v>143</v>
      </c>
      <c r="Q350" s="14" t="s">
        <v>148</v>
      </c>
      <c r="R350" s="14" t="s">
        <v>6248</v>
      </c>
      <c r="T350" s="14" t="s">
        <v>5491</v>
      </c>
      <c r="W350" s="14" t="s">
        <v>4939</v>
      </c>
    </row>
    <row r="351" spans="1:23" x14ac:dyDescent="0.25">
      <c r="A351" s="16" t="s">
        <v>6343</v>
      </c>
      <c r="B351" s="16" t="s">
        <v>4141</v>
      </c>
      <c r="C351" s="20"/>
      <c r="D351" s="16" t="s">
        <v>3667</v>
      </c>
      <c r="E351" s="16"/>
      <c r="F351" s="16" t="s">
        <v>4458</v>
      </c>
      <c r="G351" s="16"/>
      <c r="H351" s="16" t="s">
        <v>106</v>
      </c>
      <c r="I351" s="16">
        <v>175</v>
      </c>
      <c r="J351" s="16">
        <v>1900</v>
      </c>
      <c r="K351" s="16" t="s">
        <v>612</v>
      </c>
      <c r="L351" s="16"/>
      <c r="M351" s="16" t="s">
        <v>5014</v>
      </c>
      <c r="N351" s="16" t="s">
        <v>4962</v>
      </c>
      <c r="O351" s="16" t="s">
        <v>143</v>
      </c>
      <c r="P351" s="16"/>
      <c r="Q351" s="16" t="s">
        <v>148</v>
      </c>
      <c r="R351" s="16" t="s">
        <v>6180</v>
      </c>
      <c r="S351" s="16"/>
      <c r="T351" s="16"/>
      <c r="U351" s="16"/>
      <c r="V351" s="16"/>
      <c r="W351" s="16" t="s">
        <v>4939</v>
      </c>
    </row>
    <row r="352" spans="1:23" x14ac:dyDescent="0.25">
      <c r="A352" s="14" t="s">
        <v>6343</v>
      </c>
      <c r="B352" s="14" t="s">
        <v>4212</v>
      </c>
      <c r="D352" s="14" t="s">
        <v>3636</v>
      </c>
      <c r="F352" s="14" t="s">
        <v>4458</v>
      </c>
      <c r="H352" s="14" t="s">
        <v>106</v>
      </c>
      <c r="I352" s="14" t="s">
        <v>524</v>
      </c>
      <c r="J352" s="14">
        <v>1700</v>
      </c>
      <c r="K352" s="14" t="s">
        <v>262</v>
      </c>
      <c r="M352" s="14" t="s">
        <v>133</v>
      </c>
      <c r="N352" s="14" t="s">
        <v>112</v>
      </c>
      <c r="O352" s="14" t="s">
        <v>134</v>
      </c>
      <c r="Q352" s="14" t="s">
        <v>148</v>
      </c>
      <c r="R352" s="14" t="s">
        <v>6167</v>
      </c>
      <c r="T352" s="14" t="s">
        <v>5212</v>
      </c>
      <c r="W352" s="14" t="s">
        <v>4939</v>
      </c>
    </row>
    <row r="353" spans="1:23" x14ac:dyDescent="0.25">
      <c r="A353" s="14" t="s">
        <v>6343</v>
      </c>
      <c r="B353" s="14" t="s">
        <v>4141</v>
      </c>
      <c r="D353" s="14" t="s">
        <v>3590</v>
      </c>
      <c r="F353" s="14" t="s">
        <v>4458</v>
      </c>
      <c r="H353" s="14" t="s">
        <v>124</v>
      </c>
      <c r="I353" s="14">
        <v>175</v>
      </c>
      <c r="J353" s="14">
        <v>1700</v>
      </c>
      <c r="K353" s="14" t="s">
        <v>6135</v>
      </c>
      <c r="M353" s="14" t="s">
        <v>5083</v>
      </c>
      <c r="N353" s="14" t="s">
        <v>4616</v>
      </c>
      <c r="O353" s="14" t="s">
        <v>143</v>
      </c>
      <c r="Q353" s="14" t="s">
        <v>148</v>
      </c>
      <c r="R353" s="14" t="s">
        <v>1023</v>
      </c>
      <c r="W353" s="14" t="s">
        <v>4939</v>
      </c>
    </row>
    <row r="354" spans="1:23" x14ac:dyDescent="0.25">
      <c r="A354" s="14" t="s">
        <v>6343</v>
      </c>
      <c r="B354" s="14" t="s">
        <v>4141</v>
      </c>
      <c r="D354" s="14" t="s">
        <v>3561</v>
      </c>
      <c r="F354" s="14" t="s">
        <v>4458</v>
      </c>
      <c r="H354" s="14" t="s">
        <v>124</v>
      </c>
      <c r="I354" s="14">
        <v>175</v>
      </c>
      <c r="J354" s="14">
        <v>1900</v>
      </c>
      <c r="K354" s="14" t="s">
        <v>5471</v>
      </c>
      <c r="M354" s="14" t="s">
        <v>5014</v>
      </c>
      <c r="N354" s="14" t="s">
        <v>4616</v>
      </c>
      <c r="O354" s="14" t="s">
        <v>143</v>
      </c>
      <c r="Q354" s="14" t="s">
        <v>148</v>
      </c>
      <c r="R354" s="14" t="s">
        <v>182</v>
      </c>
      <c r="W354" s="14" t="s">
        <v>4939</v>
      </c>
    </row>
    <row r="355" spans="1:23" x14ac:dyDescent="0.25">
      <c r="A355" s="14" t="s">
        <v>6343</v>
      </c>
      <c r="B355" s="14" t="s">
        <v>143</v>
      </c>
      <c r="D355" s="14" t="s">
        <v>3428</v>
      </c>
      <c r="F355" s="14" t="s">
        <v>4458</v>
      </c>
      <c r="H355" s="14" t="s">
        <v>133</v>
      </c>
      <c r="I355" s="14">
        <v>160</v>
      </c>
      <c r="J355" s="14">
        <v>1600</v>
      </c>
      <c r="K355" s="14" t="s">
        <v>6066</v>
      </c>
      <c r="M355" s="14" t="s">
        <v>5083</v>
      </c>
      <c r="N355" s="14" t="s">
        <v>4616</v>
      </c>
      <c r="O355" s="14" t="s">
        <v>134</v>
      </c>
      <c r="Q355" s="14" t="s">
        <v>135</v>
      </c>
      <c r="R355" s="14" t="s">
        <v>5459</v>
      </c>
      <c r="W355" s="14" t="s">
        <v>4939</v>
      </c>
    </row>
    <row r="356" spans="1:23" x14ac:dyDescent="0.25">
      <c r="A356" s="14" t="s">
        <v>6343</v>
      </c>
      <c r="B356" s="14" t="s">
        <v>4141</v>
      </c>
      <c r="D356" s="14" t="s">
        <v>3371</v>
      </c>
      <c r="F356" s="14" t="s">
        <v>4458</v>
      </c>
      <c r="H356" s="14" t="s">
        <v>150</v>
      </c>
      <c r="I356" s="14">
        <v>175</v>
      </c>
      <c r="J356" s="14">
        <v>1700</v>
      </c>
      <c r="K356" s="14" t="s">
        <v>6024</v>
      </c>
      <c r="M356" s="14" t="s">
        <v>5083</v>
      </c>
      <c r="N356" s="14" t="s">
        <v>5121</v>
      </c>
      <c r="O356" s="14" t="s">
        <v>143</v>
      </c>
      <c r="Q356" s="14" t="s">
        <v>202</v>
      </c>
      <c r="R356" s="14" t="s">
        <v>210</v>
      </c>
      <c r="T356" s="14" t="s">
        <v>5369</v>
      </c>
      <c r="W356" s="14" t="s">
        <v>4939</v>
      </c>
    </row>
    <row r="357" spans="1:23" x14ac:dyDescent="0.25">
      <c r="A357" s="14" t="s">
        <v>6343</v>
      </c>
      <c r="B357" s="14" t="s">
        <v>4141</v>
      </c>
      <c r="D357" s="14" t="s">
        <v>3322</v>
      </c>
      <c r="F357" s="14" t="s">
        <v>4458</v>
      </c>
      <c r="H357" s="14" t="s">
        <v>150</v>
      </c>
      <c r="I357" s="14">
        <v>175</v>
      </c>
      <c r="J357" s="14">
        <v>1900</v>
      </c>
      <c r="K357" s="14" t="s">
        <v>5993</v>
      </c>
      <c r="M357" s="14" t="s">
        <v>5083</v>
      </c>
      <c r="N357" s="14" t="s">
        <v>5121</v>
      </c>
      <c r="O357" s="14" t="s">
        <v>143</v>
      </c>
      <c r="Q357" s="14" t="s">
        <v>202</v>
      </c>
      <c r="R357" s="14" t="s">
        <v>713</v>
      </c>
      <c r="T357" s="14" t="s">
        <v>5369</v>
      </c>
      <c r="W357" s="14" t="s">
        <v>4939</v>
      </c>
    </row>
    <row r="358" spans="1:23" x14ac:dyDescent="0.25">
      <c r="A358" s="14" t="s">
        <v>6343</v>
      </c>
      <c r="B358" s="14" t="s">
        <v>4141</v>
      </c>
      <c r="D358" s="14" t="s">
        <v>3318</v>
      </c>
      <c r="F358" s="14" t="s">
        <v>4458</v>
      </c>
      <c r="H358" s="14" t="s">
        <v>124</v>
      </c>
      <c r="I358" s="14">
        <v>175</v>
      </c>
      <c r="J358" s="14">
        <v>1700</v>
      </c>
      <c r="K358" s="14" t="s">
        <v>5989</v>
      </c>
      <c r="M358" s="14" t="s">
        <v>5083</v>
      </c>
      <c r="N358" s="14" t="s">
        <v>5121</v>
      </c>
      <c r="O358" s="14" t="s">
        <v>143</v>
      </c>
      <c r="Q358" s="14" t="s">
        <v>202</v>
      </c>
      <c r="R358" s="14" t="s">
        <v>154</v>
      </c>
      <c r="W358" s="14" t="s">
        <v>4939</v>
      </c>
    </row>
    <row r="359" spans="1:23" x14ac:dyDescent="0.25">
      <c r="A359" s="14" t="s">
        <v>6343</v>
      </c>
      <c r="B359" s="14" t="s">
        <v>4110</v>
      </c>
      <c r="D359" s="14" t="s">
        <v>2784</v>
      </c>
      <c r="F359" s="14" t="s">
        <v>4458</v>
      </c>
      <c r="H359" s="14" t="s">
        <v>106</v>
      </c>
      <c r="I359" s="14">
        <v>175</v>
      </c>
      <c r="J359" s="14">
        <v>1900</v>
      </c>
      <c r="K359" s="14" t="s">
        <v>5621</v>
      </c>
      <c r="M359" s="14" t="s">
        <v>5083</v>
      </c>
      <c r="N359" s="14" t="s">
        <v>5121</v>
      </c>
      <c r="O359" s="14" t="s">
        <v>143</v>
      </c>
      <c r="Q359" s="14" t="s">
        <v>135</v>
      </c>
      <c r="R359" s="14" t="s">
        <v>161</v>
      </c>
      <c r="W359" s="14" t="s">
        <v>4939</v>
      </c>
    </row>
    <row r="360" spans="1:23" x14ac:dyDescent="0.25">
      <c r="A360" s="14" t="s">
        <v>6343</v>
      </c>
      <c r="B360" s="14" t="s">
        <v>4141</v>
      </c>
      <c r="D360" s="14" t="s">
        <v>2783</v>
      </c>
      <c r="F360" s="14" t="s">
        <v>4458</v>
      </c>
      <c r="H360" s="14" t="s">
        <v>124</v>
      </c>
      <c r="I360" s="14">
        <v>175</v>
      </c>
      <c r="J360" s="14">
        <v>1900</v>
      </c>
      <c r="K360" s="14" t="s">
        <v>5620</v>
      </c>
      <c r="M360" s="14" t="s">
        <v>5083</v>
      </c>
      <c r="N360" s="14" t="s">
        <v>5088</v>
      </c>
      <c r="O360" s="14" t="s">
        <v>143</v>
      </c>
      <c r="Q360" s="14" t="s">
        <v>148</v>
      </c>
      <c r="R360" s="14" t="s">
        <v>152</v>
      </c>
      <c r="W360" s="14" t="s">
        <v>4939</v>
      </c>
    </row>
    <row r="361" spans="1:23" x14ac:dyDescent="0.25">
      <c r="A361" s="14" t="s">
        <v>6343</v>
      </c>
      <c r="B361" s="14" t="s">
        <v>4110</v>
      </c>
      <c r="D361" s="14" t="s">
        <v>2603</v>
      </c>
      <c r="F361" s="14" t="s">
        <v>4458</v>
      </c>
      <c r="H361" s="14" t="s">
        <v>124</v>
      </c>
      <c r="I361" s="14">
        <v>175</v>
      </c>
      <c r="J361" s="14">
        <v>1700</v>
      </c>
      <c r="K361" s="14" t="s">
        <v>5466</v>
      </c>
      <c r="M361" s="14" t="s">
        <v>5014</v>
      </c>
      <c r="N361" s="14" t="s">
        <v>1599</v>
      </c>
      <c r="O361" s="14" t="s">
        <v>143</v>
      </c>
      <c r="Q361" s="14" t="s">
        <v>148</v>
      </c>
      <c r="R361" s="14" t="s">
        <v>172</v>
      </c>
      <c r="W361" s="14" t="s">
        <v>4939</v>
      </c>
    </row>
    <row r="362" spans="1:23" x14ac:dyDescent="0.25">
      <c r="A362" s="14" t="s">
        <v>6343</v>
      </c>
      <c r="B362" s="14" t="s">
        <v>4110</v>
      </c>
      <c r="D362" s="14" t="s">
        <v>2598</v>
      </c>
      <c r="F362" s="14" t="s">
        <v>4458</v>
      </c>
      <c r="H362" s="14" t="s">
        <v>124</v>
      </c>
      <c r="I362" s="14">
        <v>175</v>
      </c>
      <c r="J362" s="14">
        <v>1700</v>
      </c>
      <c r="K362" s="14" t="s">
        <v>5468</v>
      </c>
      <c r="M362" s="14" t="s">
        <v>5014</v>
      </c>
      <c r="N362" s="14" t="s">
        <v>1599</v>
      </c>
      <c r="O362" s="14" t="s">
        <v>143</v>
      </c>
      <c r="Q362" s="14" t="s">
        <v>148</v>
      </c>
      <c r="R362" s="14" t="s">
        <v>4677</v>
      </c>
      <c r="W362" s="14" t="s">
        <v>4939</v>
      </c>
    </row>
    <row r="363" spans="1:23" x14ac:dyDescent="0.25">
      <c r="A363" s="14" t="s">
        <v>6343</v>
      </c>
      <c r="B363" s="14" t="s">
        <v>4110</v>
      </c>
      <c r="D363" s="14" t="s">
        <v>2554</v>
      </c>
      <c r="F363" s="14" t="s">
        <v>4458</v>
      </c>
      <c r="H363" s="14" t="s">
        <v>124</v>
      </c>
      <c r="I363" s="14">
        <v>175</v>
      </c>
      <c r="J363" s="14">
        <v>1700</v>
      </c>
      <c r="K363" s="14" t="s">
        <v>5467</v>
      </c>
      <c r="M363" s="14" t="s">
        <v>5083</v>
      </c>
      <c r="N363" s="14" t="s">
        <v>4962</v>
      </c>
      <c r="O363" s="14" t="s">
        <v>143</v>
      </c>
      <c r="Q363" s="14" t="s">
        <v>148</v>
      </c>
      <c r="R363" s="14" t="s">
        <v>5464</v>
      </c>
      <c r="W363" s="14" t="s">
        <v>4939</v>
      </c>
    </row>
    <row r="364" spans="1:23" x14ac:dyDescent="0.25">
      <c r="A364" s="14" t="s">
        <v>6343</v>
      </c>
      <c r="B364" s="14" t="s">
        <v>4110</v>
      </c>
      <c r="D364" s="14" t="s">
        <v>2553</v>
      </c>
      <c r="F364" s="14" t="s">
        <v>4458</v>
      </c>
      <c r="H364" s="14" t="s">
        <v>124</v>
      </c>
      <c r="I364" s="14">
        <v>175</v>
      </c>
      <c r="J364" s="14">
        <v>1700</v>
      </c>
      <c r="K364" s="14" t="s">
        <v>5466</v>
      </c>
      <c r="M364" s="14" t="s">
        <v>5014</v>
      </c>
      <c r="N364" s="14" t="s">
        <v>1599</v>
      </c>
      <c r="O364" s="14" t="s">
        <v>143</v>
      </c>
      <c r="Q364" s="14" t="s">
        <v>148</v>
      </c>
      <c r="R364" s="14" t="s">
        <v>5464</v>
      </c>
      <c r="W364" s="14" t="s">
        <v>4939</v>
      </c>
    </row>
    <row r="365" spans="1:23" x14ac:dyDescent="0.25">
      <c r="A365" s="14" t="s">
        <v>6343</v>
      </c>
      <c r="B365" s="14" t="s">
        <v>4110</v>
      </c>
      <c r="D365" s="14" t="s">
        <v>2552</v>
      </c>
      <c r="F365" s="14" t="s">
        <v>4458</v>
      </c>
      <c r="H365" s="14" t="s">
        <v>124</v>
      </c>
      <c r="I365" s="14">
        <v>175</v>
      </c>
      <c r="J365" s="14">
        <v>1700</v>
      </c>
      <c r="K365" s="14" t="s">
        <v>5465</v>
      </c>
      <c r="M365" s="14" t="s">
        <v>5014</v>
      </c>
      <c r="N365" s="14" t="s">
        <v>4962</v>
      </c>
      <c r="O365" s="14" t="s">
        <v>143</v>
      </c>
      <c r="Q365" s="14" t="s">
        <v>148</v>
      </c>
      <c r="R365" s="14" t="s">
        <v>5464</v>
      </c>
      <c r="W365" s="14" t="s">
        <v>4939</v>
      </c>
    </row>
    <row r="366" spans="1:23" x14ac:dyDescent="0.25">
      <c r="A366" s="14" t="s">
        <v>6343</v>
      </c>
      <c r="B366" s="14" t="s">
        <v>4141</v>
      </c>
      <c r="D366" s="14" t="s">
        <v>2551</v>
      </c>
      <c r="F366" s="14" t="s">
        <v>4458</v>
      </c>
      <c r="H366" s="14" t="s">
        <v>124</v>
      </c>
      <c r="I366" s="14">
        <v>175</v>
      </c>
      <c r="J366" s="14">
        <v>1700</v>
      </c>
      <c r="K366" s="14" t="s">
        <v>5153</v>
      </c>
      <c r="M366" s="14" t="s">
        <v>5014</v>
      </c>
      <c r="N366" s="14" t="s">
        <v>1599</v>
      </c>
      <c r="O366" s="14" t="s">
        <v>143</v>
      </c>
      <c r="Q366" s="14" t="s">
        <v>148</v>
      </c>
      <c r="R366" s="14" t="s">
        <v>1041</v>
      </c>
      <c r="W366" s="14" t="s">
        <v>4939</v>
      </c>
    </row>
    <row r="367" spans="1:23" x14ac:dyDescent="0.25">
      <c r="A367" s="14" t="s">
        <v>6343</v>
      </c>
      <c r="B367" s="14" t="s">
        <v>4141</v>
      </c>
      <c r="D367" s="14" t="s">
        <v>2400</v>
      </c>
      <c r="F367" s="14" t="s">
        <v>4458</v>
      </c>
      <c r="H367" s="14" t="s">
        <v>124</v>
      </c>
      <c r="I367" s="14">
        <v>175</v>
      </c>
      <c r="J367" s="14">
        <v>1700</v>
      </c>
      <c r="K367" s="14" t="s">
        <v>5378</v>
      </c>
      <c r="M367" s="14" t="s">
        <v>5014</v>
      </c>
      <c r="N367" s="14" t="s">
        <v>4962</v>
      </c>
      <c r="O367" s="14" t="s">
        <v>143</v>
      </c>
      <c r="Q367" s="14" t="s">
        <v>148</v>
      </c>
      <c r="R367" s="14" t="s">
        <v>152</v>
      </c>
      <c r="W367" s="14" t="s">
        <v>4939</v>
      </c>
    </row>
    <row r="368" spans="1:23" x14ac:dyDescent="0.25">
      <c r="A368" s="14" t="s">
        <v>6343</v>
      </c>
      <c r="B368" s="14" t="s">
        <v>4110</v>
      </c>
      <c r="D368" s="14" t="s">
        <v>2328</v>
      </c>
      <c r="F368" s="14" t="s">
        <v>4458</v>
      </c>
      <c r="H368" s="14" t="s">
        <v>106</v>
      </c>
      <c r="I368" s="14">
        <v>160</v>
      </c>
      <c r="J368" s="14">
        <v>1600</v>
      </c>
      <c r="K368" s="14" t="s">
        <v>575</v>
      </c>
      <c r="M368" s="14" t="s">
        <v>5014</v>
      </c>
      <c r="N368" s="14" t="s">
        <v>89</v>
      </c>
      <c r="O368" s="14" t="s">
        <v>143</v>
      </c>
      <c r="Q368" s="14" t="s">
        <v>148</v>
      </c>
      <c r="R368" s="14" t="s">
        <v>151</v>
      </c>
      <c r="W368" s="14" t="s">
        <v>4939</v>
      </c>
    </row>
    <row r="369" spans="1:23" x14ac:dyDescent="0.25">
      <c r="A369" s="14" t="s">
        <v>6343</v>
      </c>
      <c r="B369" s="14" t="s">
        <v>4110</v>
      </c>
      <c r="D369" s="14" t="s">
        <v>2324</v>
      </c>
      <c r="F369" s="14" t="s">
        <v>4458</v>
      </c>
      <c r="H369" s="14" t="s">
        <v>124</v>
      </c>
      <c r="I369" s="14">
        <v>175</v>
      </c>
      <c r="J369" s="14">
        <v>1700</v>
      </c>
      <c r="K369" s="14" t="s">
        <v>5312</v>
      </c>
      <c r="M369" s="14" t="s">
        <v>5083</v>
      </c>
      <c r="N369" s="14" t="s">
        <v>5121</v>
      </c>
      <c r="O369" s="14" t="s">
        <v>143</v>
      </c>
      <c r="Q369" s="14" t="s">
        <v>148</v>
      </c>
      <c r="R369" s="14" t="s">
        <v>4779</v>
      </c>
      <c r="W369" s="14" t="s">
        <v>4939</v>
      </c>
    </row>
    <row r="370" spans="1:23" x14ac:dyDescent="0.25">
      <c r="A370" s="14" t="s">
        <v>6343</v>
      </c>
      <c r="B370" s="14" t="s">
        <v>4110</v>
      </c>
      <c r="D370" s="14" t="s">
        <v>2198</v>
      </c>
      <c r="F370" s="14" t="s">
        <v>4458</v>
      </c>
      <c r="H370" s="14" t="s">
        <v>106</v>
      </c>
      <c r="I370" s="14">
        <v>170</v>
      </c>
      <c r="J370" s="14">
        <v>1700</v>
      </c>
      <c r="K370" s="14" t="s">
        <v>5207</v>
      </c>
      <c r="M370" s="14" t="s">
        <v>5014</v>
      </c>
      <c r="N370" s="14" t="s">
        <v>4962</v>
      </c>
      <c r="O370" s="14" t="s">
        <v>143</v>
      </c>
      <c r="Q370" s="14" t="s">
        <v>148</v>
      </c>
      <c r="R370" s="14" t="s">
        <v>136</v>
      </c>
      <c r="W370" s="14" t="s">
        <v>4939</v>
      </c>
    </row>
    <row r="371" spans="1:23" x14ac:dyDescent="0.25">
      <c r="A371" s="14" t="s">
        <v>6343</v>
      </c>
      <c r="B371" s="14" t="s">
        <v>719</v>
      </c>
      <c r="C371" s="18" t="s">
        <v>120</v>
      </c>
      <c r="D371" s="14" t="s">
        <v>671</v>
      </c>
      <c r="E371" s="14">
        <v>4</v>
      </c>
      <c r="F371" s="14" t="s">
        <v>603</v>
      </c>
      <c r="H371" s="14" t="s">
        <v>106</v>
      </c>
      <c r="I371" s="14" t="s">
        <v>584</v>
      </c>
      <c r="K371" s="14" t="s">
        <v>491</v>
      </c>
      <c r="M371" s="14" t="s">
        <v>124</v>
      </c>
      <c r="N371" s="14" t="s">
        <v>515</v>
      </c>
      <c r="O371" s="14" t="s">
        <v>105</v>
      </c>
      <c r="P371" s="14" t="s">
        <v>148</v>
      </c>
      <c r="Q371" s="14" t="s">
        <v>106</v>
      </c>
      <c r="R371" s="14" t="s">
        <v>506</v>
      </c>
      <c r="S371" s="14" t="s">
        <v>124</v>
      </c>
      <c r="T371" s="14" t="s">
        <v>589</v>
      </c>
      <c r="V371" s="14" t="s">
        <v>670</v>
      </c>
    </row>
    <row r="372" spans="1:23" x14ac:dyDescent="0.25">
      <c r="A372" s="14" t="s">
        <v>6343</v>
      </c>
      <c r="B372" s="14" t="s">
        <v>4115</v>
      </c>
      <c r="C372" s="18">
        <v>6</v>
      </c>
      <c r="D372" s="14" t="s">
        <v>3563</v>
      </c>
      <c r="E372" s="14">
        <v>4</v>
      </c>
      <c r="F372" s="14" t="s">
        <v>4556</v>
      </c>
      <c r="H372" s="14">
        <v>2</v>
      </c>
      <c r="I372" s="14" t="s">
        <v>617</v>
      </c>
      <c r="K372" s="14" t="s">
        <v>592</v>
      </c>
      <c r="M372" s="14">
        <v>3</v>
      </c>
      <c r="N372" s="14" t="s">
        <v>185</v>
      </c>
      <c r="O372" s="14">
        <v>9</v>
      </c>
      <c r="P372" s="14">
        <v>-2</v>
      </c>
      <c r="Q372" s="14">
        <v>2</v>
      </c>
      <c r="R372" s="14">
        <v>50</v>
      </c>
      <c r="S372" s="14">
        <v>3</v>
      </c>
      <c r="T372" s="14" t="s">
        <v>618</v>
      </c>
      <c r="V372" s="14" t="s">
        <v>5045</v>
      </c>
      <c r="W372" s="14" t="s">
        <v>4939</v>
      </c>
    </row>
    <row r="373" spans="1:23" x14ac:dyDescent="0.25">
      <c r="A373" s="14" t="s">
        <v>6343</v>
      </c>
      <c r="B373" s="14" t="s">
        <v>190</v>
      </c>
      <c r="C373" s="18" t="s">
        <v>111</v>
      </c>
      <c r="D373" s="14" t="s">
        <v>199</v>
      </c>
      <c r="E373" s="14">
        <v>4</v>
      </c>
      <c r="F373" s="14" t="s">
        <v>192</v>
      </c>
      <c r="G373" s="14" t="s">
        <v>18</v>
      </c>
      <c r="H373" s="14" t="s">
        <v>106</v>
      </c>
      <c r="I373" s="14" t="s">
        <v>131</v>
      </c>
      <c r="J373" s="14" t="s">
        <v>193</v>
      </c>
      <c r="K373" s="14" t="s">
        <v>82</v>
      </c>
      <c r="M373" s="14" t="s">
        <v>124</v>
      </c>
      <c r="N373" s="14" t="s">
        <v>188</v>
      </c>
      <c r="O373" s="14" t="s">
        <v>145</v>
      </c>
      <c r="P373" s="14" t="s">
        <v>148</v>
      </c>
      <c r="Q373" s="14" t="s">
        <v>106</v>
      </c>
      <c r="R373" s="14" t="s">
        <v>182</v>
      </c>
    </row>
    <row r="374" spans="1:23" x14ac:dyDescent="0.25">
      <c r="A374" s="14" t="s">
        <v>6343</v>
      </c>
      <c r="B374" s="14" t="s">
        <v>190</v>
      </c>
      <c r="C374" s="18" t="s">
        <v>105</v>
      </c>
      <c r="D374" s="14" t="s">
        <v>191</v>
      </c>
      <c r="E374" s="14">
        <v>4</v>
      </c>
      <c r="F374" s="14" t="s">
        <v>192</v>
      </c>
      <c r="G374" s="14" t="s">
        <v>18</v>
      </c>
      <c r="H374" s="14" t="s">
        <v>106</v>
      </c>
      <c r="I374" s="14" t="s">
        <v>131</v>
      </c>
      <c r="J374" s="14" t="s">
        <v>193</v>
      </c>
      <c r="K374" s="14" t="s">
        <v>194</v>
      </c>
      <c r="M374" s="14" t="s">
        <v>124</v>
      </c>
      <c r="N374" s="14" t="s">
        <v>195</v>
      </c>
      <c r="O374" s="14" t="s">
        <v>145</v>
      </c>
      <c r="P374" s="14" t="s">
        <v>148</v>
      </c>
      <c r="Q374" s="14" t="s">
        <v>106</v>
      </c>
      <c r="R374" s="14" t="s">
        <v>161</v>
      </c>
    </row>
    <row r="375" spans="1:23" x14ac:dyDescent="0.25">
      <c r="A375" s="14" t="s">
        <v>6343</v>
      </c>
      <c r="B375" s="14" t="s">
        <v>190</v>
      </c>
      <c r="C375" s="18" t="s">
        <v>111</v>
      </c>
      <c r="D375" s="14" t="s">
        <v>196</v>
      </c>
      <c r="E375" s="14">
        <v>4</v>
      </c>
      <c r="F375" s="14" t="s">
        <v>192</v>
      </c>
      <c r="G375" s="14" t="s">
        <v>18</v>
      </c>
      <c r="H375" s="14" t="s">
        <v>106</v>
      </c>
      <c r="I375" s="14" t="s">
        <v>131</v>
      </c>
      <c r="J375" s="14" t="s">
        <v>193</v>
      </c>
      <c r="K375" s="14" t="s">
        <v>197</v>
      </c>
      <c r="M375" s="14" t="s">
        <v>124</v>
      </c>
      <c r="N375" s="14" t="s">
        <v>185</v>
      </c>
      <c r="O375" s="14" t="s">
        <v>145</v>
      </c>
      <c r="P375" s="14" t="s">
        <v>148</v>
      </c>
      <c r="Q375" s="14" t="s">
        <v>106</v>
      </c>
      <c r="R375" s="14" t="s">
        <v>136</v>
      </c>
    </row>
    <row r="376" spans="1:23" x14ac:dyDescent="0.25">
      <c r="A376" s="14" t="s">
        <v>6343</v>
      </c>
      <c r="B376" s="14" t="s">
        <v>190</v>
      </c>
      <c r="C376" s="18" t="s">
        <v>120</v>
      </c>
      <c r="D376" s="14" t="s">
        <v>200</v>
      </c>
      <c r="E376" s="14">
        <v>4</v>
      </c>
      <c r="F376" s="14" t="s">
        <v>192</v>
      </c>
      <c r="G376" s="14" t="s">
        <v>18</v>
      </c>
      <c r="H376" s="14" t="s">
        <v>133</v>
      </c>
      <c r="I376" s="14" t="s">
        <v>131</v>
      </c>
      <c r="J376" s="14" t="s">
        <v>193</v>
      </c>
      <c r="K376" s="14" t="s">
        <v>201</v>
      </c>
      <c r="M376" s="14" t="s">
        <v>124</v>
      </c>
      <c r="N376" s="14" t="s">
        <v>185</v>
      </c>
      <c r="O376" s="14" t="s">
        <v>105</v>
      </c>
      <c r="P376" s="14" t="s">
        <v>202</v>
      </c>
      <c r="Q376" s="14" t="s">
        <v>106</v>
      </c>
      <c r="R376" s="14" t="s">
        <v>169</v>
      </c>
    </row>
    <row r="377" spans="1:23" x14ac:dyDescent="0.25">
      <c r="A377" s="14" t="s">
        <v>6343</v>
      </c>
      <c r="B377" s="14" t="s">
        <v>4084</v>
      </c>
      <c r="D377" s="14" t="s">
        <v>3825</v>
      </c>
      <c r="F377" s="14" t="s">
        <v>4388</v>
      </c>
      <c r="H377" s="14" t="s">
        <v>124</v>
      </c>
      <c r="I377" s="14">
        <v>150</v>
      </c>
      <c r="J377" s="14">
        <v>1900</v>
      </c>
      <c r="K377" s="14" t="s">
        <v>629</v>
      </c>
      <c r="M377" s="14" t="s">
        <v>5014</v>
      </c>
      <c r="N377" s="14" t="s">
        <v>4616</v>
      </c>
      <c r="O377" s="14" t="s">
        <v>145</v>
      </c>
      <c r="Q377" s="14" t="s">
        <v>202</v>
      </c>
      <c r="R377" s="14" t="s">
        <v>6247</v>
      </c>
      <c r="W377" s="14" t="s">
        <v>4939</v>
      </c>
    </row>
    <row r="378" spans="1:23" x14ac:dyDescent="0.25">
      <c r="A378" s="14" t="s">
        <v>6343</v>
      </c>
      <c r="B378" s="14" t="s">
        <v>4084</v>
      </c>
      <c r="C378" s="18" t="s">
        <v>111</v>
      </c>
      <c r="D378" s="14" t="s">
        <v>3803</v>
      </c>
      <c r="F378" s="14" t="s">
        <v>4388</v>
      </c>
      <c r="H378" s="14" t="s">
        <v>124</v>
      </c>
      <c r="I378" s="14" t="s">
        <v>131</v>
      </c>
      <c r="J378" s="14" t="s">
        <v>210</v>
      </c>
      <c r="K378" s="14" t="s">
        <v>5497</v>
      </c>
      <c r="L378" s="14" t="s">
        <v>5376</v>
      </c>
      <c r="M378" s="14" t="s">
        <v>5014</v>
      </c>
      <c r="N378" s="14" t="s">
        <v>5152</v>
      </c>
      <c r="O378" s="14" t="s">
        <v>145</v>
      </c>
      <c r="Q378" s="14" t="s">
        <v>202</v>
      </c>
      <c r="R378" s="14" t="s">
        <v>5021</v>
      </c>
      <c r="W378" s="14" t="s">
        <v>4939</v>
      </c>
    </row>
    <row r="379" spans="1:23" x14ac:dyDescent="0.25">
      <c r="A379" s="14" t="s">
        <v>6343</v>
      </c>
      <c r="B379" s="14" t="s">
        <v>4170</v>
      </c>
      <c r="D379" s="14" t="s">
        <v>3750</v>
      </c>
      <c r="F379" s="14" t="s">
        <v>4388</v>
      </c>
      <c r="H379" s="14" t="s">
        <v>124</v>
      </c>
      <c r="I379" s="14">
        <v>130</v>
      </c>
      <c r="J379" s="14">
        <v>1600</v>
      </c>
      <c r="K379" s="14" t="s">
        <v>508</v>
      </c>
      <c r="M379" s="14" t="s">
        <v>5014</v>
      </c>
      <c r="N379" s="14" t="s">
        <v>143</v>
      </c>
      <c r="O379" s="14" t="s">
        <v>143</v>
      </c>
      <c r="Q379" s="14" t="s">
        <v>202</v>
      </c>
      <c r="R379" s="14" t="s">
        <v>169</v>
      </c>
      <c r="T379" s="14" t="s">
        <v>5491</v>
      </c>
      <c r="W379" s="14" t="s">
        <v>4939</v>
      </c>
    </row>
    <row r="380" spans="1:23" x14ac:dyDescent="0.25">
      <c r="A380" s="14" t="s">
        <v>6343</v>
      </c>
      <c r="B380" s="14" t="s">
        <v>4084</v>
      </c>
      <c r="D380" s="14" t="s">
        <v>3749</v>
      </c>
      <c r="F380" s="14" t="s">
        <v>4388</v>
      </c>
      <c r="H380" s="14" t="s">
        <v>124</v>
      </c>
      <c r="I380" s="14">
        <v>150</v>
      </c>
      <c r="J380" s="14">
        <v>1900</v>
      </c>
      <c r="K380" s="14" t="s">
        <v>508</v>
      </c>
      <c r="M380" s="14" t="s">
        <v>5014</v>
      </c>
      <c r="N380" s="14" t="s">
        <v>143</v>
      </c>
      <c r="O380" s="14" t="s">
        <v>143</v>
      </c>
      <c r="Q380" s="14" t="s">
        <v>202</v>
      </c>
      <c r="R380" s="14" t="s">
        <v>169</v>
      </c>
      <c r="W380" s="14" t="s">
        <v>4939</v>
      </c>
    </row>
    <row r="381" spans="1:23" x14ac:dyDescent="0.25">
      <c r="A381" s="16" t="s">
        <v>6343</v>
      </c>
      <c r="B381" s="16" t="s">
        <v>4346</v>
      </c>
      <c r="C381" s="20"/>
      <c r="D381" s="16" t="s">
        <v>3661</v>
      </c>
      <c r="E381" s="16"/>
      <c r="F381" s="16" t="s">
        <v>4388</v>
      </c>
      <c r="G381" s="16"/>
      <c r="H381" s="16" t="s">
        <v>106</v>
      </c>
      <c r="I381" s="16">
        <v>150</v>
      </c>
      <c r="J381" s="16">
        <v>1900</v>
      </c>
      <c r="K381" s="16" t="s">
        <v>6176</v>
      </c>
      <c r="L381" s="16"/>
      <c r="M381" s="16" t="s">
        <v>5083</v>
      </c>
      <c r="N381" s="16" t="s">
        <v>4962</v>
      </c>
      <c r="O381" s="16" t="s">
        <v>143</v>
      </c>
      <c r="P381" s="16"/>
      <c r="Q381" s="16" t="s">
        <v>202</v>
      </c>
      <c r="R381" s="16" t="s">
        <v>172</v>
      </c>
      <c r="S381" s="16"/>
      <c r="T381" s="16" t="s">
        <v>5491</v>
      </c>
      <c r="U381" s="16"/>
      <c r="V381" s="16"/>
      <c r="W381" s="16" t="s">
        <v>4939</v>
      </c>
    </row>
    <row r="382" spans="1:23" x14ac:dyDescent="0.25">
      <c r="A382" s="16" t="s">
        <v>6343</v>
      </c>
      <c r="B382" s="16" t="s">
        <v>4084</v>
      </c>
      <c r="C382" s="20"/>
      <c r="D382" s="16" t="s">
        <v>3658</v>
      </c>
      <c r="E382" s="16"/>
      <c r="F382" s="16" t="s">
        <v>4388</v>
      </c>
      <c r="G382" s="16"/>
      <c r="H382" s="16" t="s">
        <v>106</v>
      </c>
      <c r="I382" s="16">
        <v>150</v>
      </c>
      <c r="J382" s="16">
        <v>1900</v>
      </c>
      <c r="K382" s="16" t="s">
        <v>6176</v>
      </c>
      <c r="L382" s="16"/>
      <c r="M382" s="16" t="s">
        <v>5083</v>
      </c>
      <c r="N382" s="16" t="s">
        <v>4962</v>
      </c>
      <c r="O382" s="16" t="s">
        <v>143</v>
      </c>
      <c r="P382" s="16"/>
      <c r="Q382" s="16" t="s">
        <v>202</v>
      </c>
      <c r="R382" s="16" t="s">
        <v>172</v>
      </c>
      <c r="S382" s="16"/>
      <c r="T382" s="16"/>
      <c r="U382" s="16"/>
      <c r="V382" s="16"/>
      <c r="W382" s="16"/>
    </row>
    <row r="383" spans="1:23" x14ac:dyDescent="0.25">
      <c r="A383" s="14" t="s">
        <v>6343</v>
      </c>
      <c r="B383" s="14" t="s">
        <v>4084</v>
      </c>
      <c r="D383" s="14" t="s">
        <v>3613</v>
      </c>
      <c r="F383" s="14" t="s">
        <v>4388</v>
      </c>
      <c r="H383" s="14" t="s">
        <v>106</v>
      </c>
      <c r="I383" s="14">
        <v>150</v>
      </c>
      <c r="J383" s="14">
        <v>1900</v>
      </c>
      <c r="K383" s="14" t="s">
        <v>6147</v>
      </c>
      <c r="M383" s="14" t="s">
        <v>5014</v>
      </c>
      <c r="N383" s="14" t="s">
        <v>5012</v>
      </c>
      <c r="O383" s="14" t="s">
        <v>145</v>
      </c>
      <c r="Q383" s="14" t="s">
        <v>202</v>
      </c>
      <c r="R383" s="14" t="s">
        <v>136</v>
      </c>
      <c r="W383" s="14" t="s">
        <v>4939</v>
      </c>
    </row>
    <row r="384" spans="1:23" x14ac:dyDescent="0.25">
      <c r="A384" s="14" t="s">
        <v>6343</v>
      </c>
      <c r="B384" s="14" t="s">
        <v>4084</v>
      </c>
      <c r="D384" s="14" t="s">
        <v>3559</v>
      </c>
      <c r="F384" s="14" t="s">
        <v>4388</v>
      </c>
      <c r="H384" s="14" t="s">
        <v>124</v>
      </c>
      <c r="I384" s="14">
        <v>150</v>
      </c>
      <c r="J384" s="14">
        <v>1900</v>
      </c>
      <c r="K384" s="14" t="s">
        <v>5471</v>
      </c>
      <c r="M384" s="14" t="s">
        <v>5083</v>
      </c>
      <c r="N384" s="14" t="s">
        <v>5313</v>
      </c>
      <c r="O384" s="14" t="s">
        <v>145</v>
      </c>
      <c r="Q384" s="14" t="s">
        <v>202</v>
      </c>
      <c r="R384" s="14" t="s">
        <v>182</v>
      </c>
      <c r="W384" s="14" t="s">
        <v>4939</v>
      </c>
    </row>
    <row r="385" spans="1:23" x14ac:dyDescent="0.25">
      <c r="A385" s="14" t="s">
        <v>6343</v>
      </c>
      <c r="B385" s="14" t="s">
        <v>4084</v>
      </c>
      <c r="D385" s="14" t="s">
        <v>3439</v>
      </c>
      <c r="F385" s="14" t="s">
        <v>4388</v>
      </c>
      <c r="H385" s="14" t="s">
        <v>124</v>
      </c>
      <c r="I385" s="14">
        <v>160</v>
      </c>
      <c r="J385" s="14">
        <v>1900</v>
      </c>
      <c r="K385" s="14" t="s">
        <v>198</v>
      </c>
      <c r="M385" s="14" t="s">
        <v>5014</v>
      </c>
      <c r="N385" s="14" t="s">
        <v>6068</v>
      </c>
      <c r="O385" s="14" t="s">
        <v>145</v>
      </c>
      <c r="Q385" s="14" t="s">
        <v>202</v>
      </c>
      <c r="R385" s="14" t="s">
        <v>5175</v>
      </c>
      <c r="T385" s="14" t="s">
        <v>5369</v>
      </c>
      <c r="W385" s="14" t="s">
        <v>4939</v>
      </c>
    </row>
    <row r="386" spans="1:23" x14ac:dyDescent="0.25">
      <c r="A386" s="14" t="s">
        <v>6343</v>
      </c>
      <c r="B386" s="14" t="s">
        <v>4084</v>
      </c>
      <c r="D386" s="14" t="s">
        <v>3339</v>
      </c>
      <c r="F386" s="14" t="s">
        <v>4388</v>
      </c>
      <c r="H386" s="14" t="s">
        <v>124</v>
      </c>
      <c r="I386" s="14">
        <v>150</v>
      </c>
      <c r="J386" s="14">
        <v>1900</v>
      </c>
      <c r="K386" s="14" t="s">
        <v>619</v>
      </c>
      <c r="M386" s="14" t="s">
        <v>5083</v>
      </c>
      <c r="N386" s="14" t="s">
        <v>4617</v>
      </c>
      <c r="O386" s="14" t="s">
        <v>145</v>
      </c>
      <c r="Q386" s="14" t="s">
        <v>202</v>
      </c>
      <c r="R386" s="14" t="s">
        <v>152</v>
      </c>
      <c r="W386" s="14" t="s">
        <v>4939</v>
      </c>
    </row>
    <row r="387" spans="1:23" x14ac:dyDescent="0.25">
      <c r="A387" s="14" t="s">
        <v>6343</v>
      </c>
      <c r="B387" s="14" t="s">
        <v>4084</v>
      </c>
      <c r="D387" s="14" t="s">
        <v>3324</v>
      </c>
      <c r="F387" s="14" t="s">
        <v>4388</v>
      </c>
      <c r="H387" s="14" t="s">
        <v>106</v>
      </c>
      <c r="I387" s="14">
        <v>140</v>
      </c>
      <c r="J387" s="14">
        <v>1800</v>
      </c>
      <c r="K387" s="14" t="s">
        <v>215</v>
      </c>
      <c r="M387" s="14" t="s">
        <v>5014</v>
      </c>
      <c r="N387" s="14" t="s">
        <v>5012</v>
      </c>
      <c r="O387" s="14" t="s">
        <v>145</v>
      </c>
      <c r="Q387" s="14" t="s">
        <v>202</v>
      </c>
      <c r="R387" s="14" t="s">
        <v>113</v>
      </c>
      <c r="W387" s="14" t="s">
        <v>4939</v>
      </c>
    </row>
    <row r="388" spans="1:23" x14ac:dyDescent="0.25">
      <c r="A388" s="14" t="s">
        <v>6343</v>
      </c>
      <c r="B388" s="14" t="s">
        <v>4084</v>
      </c>
      <c r="D388" s="14" t="s">
        <v>3321</v>
      </c>
      <c r="F388" s="14" t="s">
        <v>4388</v>
      </c>
      <c r="H388" s="14" t="s">
        <v>150</v>
      </c>
      <c r="I388" s="14">
        <v>150</v>
      </c>
      <c r="J388" s="14">
        <v>1900</v>
      </c>
      <c r="K388" s="14" t="s">
        <v>5992</v>
      </c>
      <c r="M388" s="14" t="s">
        <v>5083</v>
      </c>
      <c r="N388" s="14" t="s">
        <v>5290</v>
      </c>
      <c r="O388" s="14" t="s">
        <v>145</v>
      </c>
      <c r="Q388" s="14" t="s">
        <v>202</v>
      </c>
      <c r="R388" s="14" t="s">
        <v>713</v>
      </c>
      <c r="W388" s="14" t="s">
        <v>4939</v>
      </c>
    </row>
    <row r="389" spans="1:23" x14ac:dyDescent="0.25">
      <c r="A389" s="14" t="s">
        <v>6343</v>
      </c>
      <c r="B389" s="14" t="s">
        <v>4084</v>
      </c>
      <c r="D389" s="14" t="s">
        <v>3317</v>
      </c>
      <c r="F389" s="14" t="s">
        <v>4388</v>
      </c>
      <c r="H389" s="14" t="s">
        <v>124</v>
      </c>
      <c r="I389" s="14">
        <v>150</v>
      </c>
      <c r="J389" s="14">
        <v>1900</v>
      </c>
      <c r="K389" s="14" t="s">
        <v>5471</v>
      </c>
      <c r="M389" s="14" t="s">
        <v>5014</v>
      </c>
      <c r="N389" s="14" t="s">
        <v>5152</v>
      </c>
      <c r="O389" s="14" t="s">
        <v>145</v>
      </c>
      <c r="Q389" s="14" t="s">
        <v>202</v>
      </c>
      <c r="R389" s="14" t="s">
        <v>154</v>
      </c>
      <c r="T389" s="14" t="s">
        <v>5369</v>
      </c>
      <c r="W389" s="14" t="s">
        <v>4939</v>
      </c>
    </row>
    <row r="390" spans="1:23" x14ac:dyDescent="0.25">
      <c r="A390" s="14" t="s">
        <v>6343</v>
      </c>
      <c r="B390" s="14" t="s">
        <v>4084</v>
      </c>
      <c r="D390" s="14" t="s">
        <v>3210</v>
      </c>
      <c r="F390" s="14" t="s">
        <v>4388</v>
      </c>
      <c r="H390" s="14" t="s">
        <v>124</v>
      </c>
      <c r="I390" s="14">
        <v>150</v>
      </c>
      <c r="J390" s="14">
        <v>1900</v>
      </c>
      <c r="K390" s="14" t="s">
        <v>710</v>
      </c>
      <c r="M390" s="14" t="s">
        <v>5014</v>
      </c>
      <c r="N390" s="14" t="s">
        <v>5012</v>
      </c>
      <c r="O390" s="14" t="s">
        <v>145</v>
      </c>
      <c r="Q390" s="14" t="s">
        <v>202</v>
      </c>
      <c r="R390" s="14" t="s">
        <v>5493</v>
      </c>
      <c r="W390" s="14" t="s">
        <v>4939</v>
      </c>
    </row>
    <row r="391" spans="1:23" x14ac:dyDescent="0.25">
      <c r="A391" s="14" t="s">
        <v>6343</v>
      </c>
      <c r="B391" s="14" t="s">
        <v>4084</v>
      </c>
      <c r="D391" s="14" t="s">
        <v>3094</v>
      </c>
      <c r="F391" s="14" t="s">
        <v>4388</v>
      </c>
      <c r="H391" s="14" t="s">
        <v>106</v>
      </c>
      <c r="I391" s="14">
        <v>150</v>
      </c>
      <c r="J391" s="14">
        <v>1900</v>
      </c>
      <c r="K391" s="14" t="s">
        <v>619</v>
      </c>
      <c r="M391" s="14" t="s">
        <v>5083</v>
      </c>
      <c r="N391" s="14" t="s">
        <v>4616</v>
      </c>
      <c r="O391" s="14" t="s">
        <v>145</v>
      </c>
      <c r="Q391" s="14" t="s">
        <v>202</v>
      </c>
      <c r="R391" s="14" t="s">
        <v>232</v>
      </c>
      <c r="T391" s="14" t="s">
        <v>5491</v>
      </c>
      <c r="W391" s="14" t="s">
        <v>4939</v>
      </c>
    </row>
    <row r="392" spans="1:23" x14ac:dyDescent="0.25">
      <c r="A392" s="14" t="s">
        <v>6343</v>
      </c>
      <c r="B392" s="14" t="s">
        <v>4084</v>
      </c>
      <c r="D392" s="14" t="s">
        <v>2604</v>
      </c>
      <c r="F392" s="14" t="s">
        <v>4388</v>
      </c>
      <c r="H392" s="14" t="s">
        <v>124</v>
      </c>
      <c r="I392" s="14">
        <v>150</v>
      </c>
      <c r="J392" s="14">
        <v>1900</v>
      </c>
      <c r="K392" s="14" t="s">
        <v>5314</v>
      </c>
      <c r="M392" s="14" t="s">
        <v>5014</v>
      </c>
      <c r="N392" s="14" t="s">
        <v>5152</v>
      </c>
      <c r="O392" s="14" t="s">
        <v>145</v>
      </c>
      <c r="Q392" s="14" t="s">
        <v>202</v>
      </c>
      <c r="R392" s="14" t="s">
        <v>5493</v>
      </c>
      <c r="W392" s="14" t="s">
        <v>4939</v>
      </c>
    </row>
    <row r="393" spans="1:23" x14ac:dyDescent="0.25">
      <c r="A393" s="14" t="s">
        <v>6343</v>
      </c>
      <c r="B393" s="14" t="s">
        <v>4084</v>
      </c>
      <c r="D393" s="14" t="s">
        <v>2602</v>
      </c>
      <c r="F393" s="14" t="s">
        <v>4388</v>
      </c>
      <c r="H393" s="14" t="s">
        <v>124</v>
      </c>
      <c r="I393" s="14">
        <v>150</v>
      </c>
      <c r="J393" s="14">
        <v>1900</v>
      </c>
      <c r="K393" s="14" t="s">
        <v>5207</v>
      </c>
      <c r="M393" s="14" t="s">
        <v>5014</v>
      </c>
      <c r="N393" s="14" t="s">
        <v>5152</v>
      </c>
      <c r="O393" s="14" t="s">
        <v>145</v>
      </c>
      <c r="Q393" s="14" t="s">
        <v>202</v>
      </c>
      <c r="R393" s="14" t="s">
        <v>172</v>
      </c>
      <c r="W393" s="14" t="s">
        <v>4939</v>
      </c>
    </row>
    <row r="394" spans="1:23" x14ac:dyDescent="0.25">
      <c r="A394" s="14" t="s">
        <v>6343</v>
      </c>
      <c r="B394" s="14" t="s">
        <v>4084</v>
      </c>
      <c r="D394" s="14" t="s">
        <v>2600</v>
      </c>
      <c r="F394" s="14" t="s">
        <v>4388</v>
      </c>
      <c r="H394" s="14" t="s">
        <v>124</v>
      </c>
      <c r="I394" s="14">
        <v>150</v>
      </c>
      <c r="J394" s="14">
        <v>1900</v>
      </c>
      <c r="K394" s="14" t="s">
        <v>5207</v>
      </c>
      <c r="M394" s="14" t="s">
        <v>5014</v>
      </c>
      <c r="N394" s="14" t="s">
        <v>5152</v>
      </c>
      <c r="O394" s="14" t="s">
        <v>145</v>
      </c>
      <c r="Q394" s="14" t="s">
        <v>202</v>
      </c>
      <c r="R394" s="14" t="s">
        <v>5221</v>
      </c>
      <c r="W394" s="14" t="s">
        <v>4939</v>
      </c>
    </row>
    <row r="395" spans="1:23" x14ac:dyDescent="0.25">
      <c r="A395" s="14" t="s">
        <v>6343</v>
      </c>
      <c r="B395" s="14" t="s">
        <v>4084</v>
      </c>
      <c r="D395" s="14" t="s">
        <v>2599</v>
      </c>
      <c r="F395" s="14" t="s">
        <v>4388</v>
      </c>
      <c r="H395" s="14" t="s">
        <v>124</v>
      </c>
      <c r="I395" s="14">
        <v>150</v>
      </c>
      <c r="J395" s="14">
        <v>1900</v>
      </c>
      <c r="K395" s="14" t="s">
        <v>5468</v>
      </c>
      <c r="M395" s="14" t="s">
        <v>5014</v>
      </c>
      <c r="N395" s="14" t="s">
        <v>5012</v>
      </c>
      <c r="O395" s="14" t="s">
        <v>145</v>
      </c>
      <c r="Q395" s="14" t="s">
        <v>202</v>
      </c>
      <c r="R395" s="14" t="s">
        <v>5447</v>
      </c>
      <c r="W395" s="14" t="s">
        <v>4939</v>
      </c>
    </row>
    <row r="396" spans="1:23" x14ac:dyDescent="0.25">
      <c r="A396" s="14" t="s">
        <v>6343</v>
      </c>
      <c r="B396" s="14" t="s">
        <v>4084</v>
      </c>
      <c r="D396" s="14" t="s">
        <v>2562</v>
      </c>
      <c r="F396" s="14" t="s">
        <v>4388</v>
      </c>
      <c r="H396" s="14" t="s">
        <v>106</v>
      </c>
      <c r="I396" s="14">
        <v>150</v>
      </c>
      <c r="J396" s="14">
        <v>1900</v>
      </c>
      <c r="K396" s="14" t="s">
        <v>5366</v>
      </c>
      <c r="M396" s="14" t="s">
        <v>5083</v>
      </c>
      <c r="N396" s="14" t="s">
        <v>4962</v>
      </c>
      <c r="O396" s="14" t="s">
        <v>145</v>
      </c>
      <c r="Q396" s="14" t="s">
        <v>202</v>
      </c>
      <c r="R396" s="14" t="s">
        <v>4779</v>
      </c>
      <c r="W396" s="14" t="s">
        <v>4939</v>
      </c>
    </row>
    <row r="397" spans="1:23" x14ac:dyDescent="0.25">
      <c r="A397" s="14" t="s">
        <v>6343</v>
      </c>
      <c r="B397" s="14" t="s">
        <v>4084</v>
      </c>
      <c r="D397" s="14" t="s">
        <v>2546</v>
      </c>
      <c r="F397" s="14" t="s">
        <v>4388</v>
      </c>
      <c r="H397" s="14" t="s">
        <v>124</v>
      </c>
      <c r="I397" s="14">
        <v>150</v>
      </c>
      <c r="J397" s="14">
        <v>1900</v>
      </c>
      <c r="K397" s="14" t="s">
        <v>5153</v>
      </c>
      <c r="M397" s="14" t="s">
        <v>5083</v>
      </c>
      <c r="N397" s="14" t="s">
        <v>5152</v>
      </c>
      <c r="O397" s="14" t="s">
        <v>145</v>
      </c>
      <c r="Q397" s="14" t="s">
        <v>202</v>
      </c>
      <c r="R397" s="14" t="s">
        <v>161</v>
      </c>
      <c r="W397" s="14" t="s">
        <v>4939</v>
      </c>
    </row>
    <row r="398" spans="1:23" x14ac:dyDescent="0.25">
      <c r="A398" s="14" t="s">
        <v>6343</v>
      </c>
      <c r="B398" s="14" t="s">
        <v>4084</v>
      </c>
      <c r="D398" s="14" t="s">
        <v>2541</v>
      </c>
      <c r="F398" s="14" t="s">
        <v>4388</v>
      </c>
      <c r="H398" s="14" t="s">
        <v>124</v>
      </c>
      <c r="I398" s="14">
        <v>150</v>
      </c>
      <c r="J398" s="14">
        <v>1900</v>
      </c>
      <c r="K398" s="14" t="s">
        <v>5374</v>
      </c>
      <c r="M398" s="14" t="s">
        <v>5083</v>
      </c>
      <c r="N398" s="14" t="s">
        <v>5121</v>
      </c>
      <c r="O398" s="14" t="s">
        <v>145</v>
      </c>
      <c r="Q398" s="14" t="s">
        <v>202</v>
      </c>
      <c r="R398" s="14" t="s">
        <v>5460</v>
      </c>
      <c r="W398" s="14" t="s">
        <v>4939</v>
      </c>
    </row>
    <row r="399" spans="1:23" x14ac:dyDescent="0.25">
      <c r="A399" s="14" t="s">
        <v>6343</v>
      </c>
      <c r="B399" s="14" t="s">
        <v>4084</v>
      </c>
      <c r="D399" s="14" t="s">
        <v>2538</v>
      </c>
      <c r="F399" s="14" t="s">
        <v>4388</v>
      </c>
      <c r="H399" s="14" t="s">
        <v>124</v>
      </c>
      <c r="I399" s="14">
        <v>150</v>
      </c>
      <c r="J399" s="14">
        <v>1900</v>
      </c>
      <c r="K399" s="14" t="s">
        <v>5458</v>
      </c>
      <c r="M399" s="14" t="s">
        <v>5014</v>
      </c>
      <c r="N399" s="14" t="s">
        <v>5457</v>
      </c>
      <c r="O399" s="14" t="s">
        <v>145</v>
      </c>
      <c r="Q399" s="14" t="s">
        <v>202</v>
      </c>
      <c r="R399" s="14" t="s">
        <v>5456</v>
      </c>
      <c r="W399" s="14" t="s">
        <v>4939</v>
      </c>
    </row>
    <row r="400" spans="1:23" x14ac:dyDescent="0.25">
      <c r="A400" s="14" t="s">
        <v>6343</v>
      </c>
      <c r="B400" s="14" t="s">
        <v>4084</v>
      </c>
      <c r="D400" s="14" t="s">
        <v>2536</v>
      </c>
      <c r="F400" s="14" t="s">
        <v>4388</v>
      </c>
      <c r="H400" s="14" t="s">
        <v>124</v>
      </c>
      <c r="I400" s="14">
        <v>150</v>
      </c>
      <c r="J400" s="14">
        <v>1900</v>
      </c>
      <c r="K400" s="14" t="s">
        <v>5446</v>
      </c>
      <c r="M400" s="14" t="s">
        <v>5014</v>
      </c>
      <c r="N400" s="14" t="s">
        <v>5313</v>
      </c>
      <c r="O400" s="14" t="s">
        <v>145</v>
      </c>
      <c r="Q400" s="14" t="s">
        <v>202</v>
      </c>
      <c r="R400" s="14" t="s">
        <v>217</v>
      </c>
      <c r="W400" s="14" t="s">
        <v>4939</v>
      </c>
    </row>
    <row r="401" spans="1:23" x14ac:dyDescent="0.25">
      <c r="A401" s="14" t="s">
        <v>6343</v>
      </c>
      <c r="B401" s="14" t="s">
        <v>4084</v>
      </c>
      <c r="D401" s="14" t="s">
        <v>2523</v>
      </c>
      <c r="F401" s="14" t="s">
        <v>4388</v>
      </c>
      <c r="H401" s="14" t="s">
        <v>106</v>
      </c>
      <c r="I401" s="14">
        <v>140</v>
      </c>
      <c r="J401" s="14">
        <v>1800</v>
      </c>
      <c r="K401" s="14" t="s">
        <v>197</v>
      </c>
      <c r="M401" s="14" t="s">
        <v>5083</v>
      </c>
      <c r="N401" s="14" t="s">
        <v>1599</v>
      </c>
      <c r="O401" s="14" t="s">
        <v>145</v>
      </c>
      <c r="Q401" s="14" t="s">
        <v>202</v>
      </c>
      <c r="R401" s="14" t="s">
        <v>5447</v>
      </c>
      <c r="W401" s="14" t="s">
        <v>4939</v>
      </c>
    </row>
    <row r="402" spans="1:23" x14ac:dyDescent="0.25">
      <c r="A402" s="14" t="s">
        <v>6343</v>
      </c>
      <c r="B402" s="14" t="s">
        <v>4084</v>
      </c>
      <c r="D402" s="14" t="s">
        <v>2521</v>
      </c>
      <c r="F402" s="14" t="s">
        <v>4388</v>
      </c>
      <c r="H402" s="14" t="s">
        <v>124</v>
      </c>
      <c r="I402" s="14">
        <v>150</v>
      </c>
      <c r="J402" s="14">
        <v>1900</v>
      </c>
      <c r="K402" s="14" t="s">
        <v>5446</v>
      </c>
      <c r="M402" s="14" t="s">
        <v>5014</v>
      </c>
      <c r="N402" s="14" t="s">
        <v>5313</v>
      </c>
      <c r="O402" s="14" t="s">
        <v>145</v>
      </c>
      <c r="Q402" s="14" t="s">
        <v>202</v>
      </c>
      <c r="R402" s="14" t="s">
        <v>107</v>
      </c>
      <c r="W402" s="14" t="s">
        <v>4939</v>
      </c>
    </row>
    <row r="403" spans="1:23" x14ac:dyDescent="0.25">
      <c r="A403" s="14" t="s">
        <v>6343</v>
      </c>
      <c r="B403" s="14" t="s">
        <v>4084</v>
      </c>
      <c r="C403" s="18" t="s">
        <v>111</v>
      </c>
      <c r="D403" s="14" t="s">
        <v>2396</v>
      </c>
      <c r="F403" s="14" t="s">
        <v>4388</v>
      </c>
      <c r="H403" s="14" t="s">
        <v>124</v>
      </c>
      <c r="I403" s="14" t="s">
        <v>131</v>
      </c>
      <c r="J403" s="14" t="s">
        <v>210</v>
      </c>
      <c r="K403" s="14" t="s">
        <v>5377</v>
      </c>
      <c r="L403" s="14" t="s">
        <v>5376</v>
      </c>
      <c r="M403" s="14" t="s">
        <v>5014</v>
      </c>
      <c r="N403" s="14" t="s">
        <v>5152</v>
      </c>
      <c r="O403" s="14" t="s">
        <v>145</v>
      </c>
      <c r="Q403" s="14" t="s">
        <v>202</v>
      </c>
      <c r="R403" s="14" t="s">
        <v>5375</v>
      </c>
      <c r="W403" s="14" t="s">
        <v>4939</v>
      </c>
    </row>
    <row r="404" spans="1:23" x14ac:dyDescent="0.25">
      <c r="A404" s="14" t="s">
        <v>6343</v>
      </c>
      <c r="B404" s="14" t="s">
        <v>4084</v>
      </c>
      <c r="D404" s="14" t="s">
        <v>2395</v>
      </c>
      <c r="F404" s="14" t="s">
        <v>4388</v>
      </c>
      <c r="H404" s="14" t="s">
        <v>124</v>
      </c>
      <c r="I404" s="14">
        <v>150</v>
      </c>
      <c r="J404" s="14">
        <v>1900</v>
      </c>
      <c r="K404" s="14" t="s">
        <v>5374</v>
      </c>
      <c r="M404" s="14" t="s">
        <v>5014</v>
      </c>
      <c r="N404" s="14" t="s">
        <v>5012</v>
      </c>
      <c r="O404" s="14" t="s">
        <v>145</v>
      </c>
      <c r="Q404" s="14" t="s">
        <v>202</v>
      </c>
      <c r="R404" s="14" t="s">
        <v>152</v>
      </c>
      <c r="W404" s="14" t="s">
        <v>4939</v>
      </c>
    </row>
    <row r="405" spans="1:23" x14ac:dyDescent="0.25">
      <c r="A405" s="14" t="s">
        <v>6343</v>
      </c>
      <c r="B405" s="14" t="s">
        <v>4084</v>
      </c>
      <c r="D405" s="14" t="s">
        <v>2392</v>
      </c>
      <c r="F405" s="14" t="s">
        <v>4388</v>
      </c>
      <c r="H405" s="14" t="s">
        <v>124</v>
      </c>
      <c r="I405" s="14">
        <v>150</v>
      </c>
      <c r="J405" s="14">
        <v>1900</v>
      </c>
      <c r="K405" s="14" t="s">
        <v>5370</v>
      </c>
      <c r="M405" s="14" t="s">
        <v>5083</v>
      </c>
      <c r="N405" s="14" t="s">
        <v>5012</v>
      </c>
      <c r="O405" s="14" t="s">
        <v>145</v>
      </c>
      <c r="Q405" s="14" t="s">
        <v>202</v>
      </c>
      <c r="R405" s="14" t="s">
        <v>113</v>
      </c>
      <c r="T405" s="14" t="s">
        <v>5369</v>
      </c>
      <c r="W405" s="14" t="s">
        <v>4939</v>
      </c>
    </row>
    <row r="406" spans="1:23" x14ac:dyDescent="0.25">
      <c r="A406" s="14" t="s">
        <v>6343</v>
      </c>
      <c r="B406" s="14" t="s">
        <v>4084</v>
      </c>
      <c r="D406" s="14" t="s">
        <v>2385</v>
      </c>
      <c r="F406" s="14" t="s">
        <v>4388</v>
      </c>
      <c r="H406" s="14" t="s">
        <v>124</v>
      </c>
      <c r="I406" s="14">
        <v>150</v>
      </c>
      <c r="J406" s="14">
        <v>1900</v>
      </c>
      <c r="K406" s="14" t="s">
        <v>5366</v>
      </c>
      <c r="M406" s="14" t="s">
        <v>5014</v>
      </c>
      <c r="N406" s="14" t="s">
        <v>4617</v>
      </c>
      <c r="O406" s="14" t="s">
        <v>145</v>
      </c>
      <c r="Q406" s="14" t="s">
        <v>202</v>
      </c>
      <c r="R406" s="14" t="s">
        <v>4677</v>
      </c>
      <c r="W406" s="14" t="s">
        <v>4939</v>
      </c>
    </row>
    <row r="407" spans="1:23" x14ac:dyDescent="0.25">
      <c r="A407" s="14" t="s">
        <v>6343</v>
      </c>
      <c r="B407" s="14" t="s">
        <v>4084</v>
      </c>
      <c r="D407" s="14" t="s">
        <v>2325</v>
      </c>
      <c r="F407" s="14" t="s">
        <v>4388</v>
      </c>
      <c r="H407" s="14" t="s">
        <v>124</v>
      </c>
      <c r="I407" s="14">
        <v>150</v>
      </c>
      <c r="J407" s="14">
        <v>1900</v>
      </c>
      <c r="K407" s="14" t="s">
        <v>5314</v>
      </c>
      <c r="M407" s="14" t="s">
        <v>5083</v>
      </c>
      <c r="N407" s="14" t="s">
        <v>5313</v>
      </c>
      <c r="O407" s="14" t="s">
        <v>145</v>
      </c>
      <c r="Q407" s="14" t="s">
        <v>202</v>
      </c>
      <c r="R407" s="14" t="s">
        <v>107</v>
      </c>
      <c r="W407" s="14" t="s">
        <v>4939</v>
      </c>
    </row>
    <row r="408" spans="1:23" x14ac:dyDescent="0.25">
      <c r="A408" s="14" t="s">
        <v>6343</v>
      </c>
      <c r="B408" s="14" t="s">
        <v>4084</v>
      </c>
      <c r="D408" s="14" t="s">
        <v>2272</v>
      </c>
      <c r="F408" s="14" t="s">
        <v>4388</v>
      </c>
      <c r="H408" s="14" t="s">
        <v>150</v>
      </c>
      <c r="I408" s="14">
        <v>155</v>
      </c>
      <c r="J408" s="14">
        <v>1900</v>
      </c>
      <c r="K408" s="14" t="s">
        <v>5285</v>
      </c>
      <c r="M408" s="14" t="s">
        <v>5083</v>
      </c>
      <c r="N408" s="14" t="s">
        <v>5152</v>
      </c>
      <c r="O408" s="14" t="s">
        <v>145</v>
      </c>
      <c r="Q408" s="14" t="s">
        <v>202</v>
      </c>
      <c r="R408" s="14" t="s">
        <v>5284</v>
      </c>
      <c r="T408" s="14" t="s">
        <v>5283</v>
      </c>
      <c r="W408" s="14" t="s">
        <v>4939</v>
      </c>
    </row>
    <row r="409" spans="1:23" x14ac:dyDescent="0.25">
      <c r="A409" s="14" t="s">
        <v>6343</v>
      </c>
      <c r="B409" s="14" t="s">
        <v>4084</v>
      </c>
      <c r="D409" s="14" t="s">
        <v>2203</v>
      </c>
      <c r="F409" s="14" t="s">
        <v>4388</v>
      </c>
      <c r="H409" s="14" t="s">
        <v>106</v>
      </c>
      <c r="I409" s="14">
        <v>150</v>
      </c>
      <c r="J409" s="14">
        <v>1900</v>
      </c>
      <c r="K409" s="14" t="s">
        <v>5210</v>
      </c>
      <c r="M409" s="14" t="s">
        <v>5083</v>
      </c>
      <c r="N409" s="14" t="s">
        <v>4616</v>
      </c>
      <c r="O409" s="14" t="s">
        <v>145</v>
      </c>
      <c r="Q409" s="14" t="s">
        <v>202</v>
      </c>
      <c r="R409" s="14" t="s">
        <v>4933</v>
      </c>
      <c r="W409" s="14" t="s">
        <v>4939</v>
      </c>
    </row>
    <row r="410" spans="1:23" x14ac:dyDescent="0.25">
      <c r="A410" s="14" t="s">
        <v>6343</v>
      </c>
      <c r="B410" s="14" t="s">
        <v>4084</v>
      </c>
      <c r="D410" s="14" t="s">
        <v>2200</v>
      </c>
      <c r="F410" s="14" t="s">
        <v>4388</v>
      </c>
      <c r="H410" s="14" t="s">
        <v>124</v>
      </c>
      <c r="I410" s="14">
        <v>150</v>
      </c>
      <c r="J410" s="14">
        <v>1900</v>
      </c>
      <c r="K410" s="14" t="s">
        <v>678</v>
      </c>
      <c r="M410" s="14" t="s">
        <v>5083</v>
      </c>
      <c r="N410" s="14" t="s">
        <v>4616</v>
      </c>
      <c r="O410" s="14" t="s">
        <v>145</v>
      </c>
      <c r="Q410" s="14" t="s">
        <v>202</v>
      </c>
      <c r="R410" s="14" t="s">
        <v>4933</v>
      </c>
      <c r="W410" s="14" t="s">
        <v>4939</v>
      </c>
    </row>
    <row r="411" spans="1:23" x14ac:dyDescent="0.25">
      <c r="A411" s="14" t="s">
        <v>6343</v>
      </c>
      <c r="B411" s="14" t="s">
        <v>4084</v>
      </c>
      <c r="D411" s="14" t="s">
        <v>2199</v>
      </c>
      <c r="F411" s="14" t="s">
        <v>4388</v>
      </c>
      <c r="H411" s="14" t="s">
        <v>124</v>
      </c>
      <c r="I411" s="14">
        <v>150</v>
      </c>
      <c r="J411" s="14">
        <v>1900</v>
      </c>
      <c r="K411" s="14" t="s">
        <v>5207</v>
      </c>
      <c r="M411" s="14" t="s">
        <v>5083</v>
      </c>
      <c r="N411" s="14" t="s">
        <v>5152</v>
      </c>
      <c r="O411" s="14" t="s">
        <v>145</v>
      </c>
      <c r="Q411" s="14" t="s">
        <v>202</v>
      </c>
      <c r="R411" s="14" t="s">
        <v>107</v>
      </c>
      <c r="W411" s="14" t="s">
        <v>4939</v>
      </c>
    </row>
    <row r="412" spans="1:23" x14ac:dyDescent="0.25">
      <c r="A412" s="14" t="s">
        <v>6343</v>
      </c>
      <c r="B412" s="14" t="s">
        <v>4084</v>
      </c>
      <c r="D412" s="14" t="s">
        <v>2147</v>
      </c>
      <c r="F412" s="14" t="s">
        <v>4388</v>
      </c>
      <c r="H412" s="14" t="s">
        <v>124</v>
      </c>
      <c r="I412" s="14">
        <v>150</v>
      </c>
      <c r="J412" s="14">
        <v>1900</v>
      </c>
      <c r="K412" s="14" t="s">
        <v>5153</v>
      </c>
      <c r="M412" s="14" t="s">
        <v>5083</v>
      </c>
      <c r="N412" s="14" t="s">
        <v>5152</v>
      </c>
      <c r="O412" s="14" t="s">
        <v>145</v>
      </c>
      <c r="Q412" s="14" t="s">
        <v>202</v>
      </c>
      <c r="R412" s="14" t="s">
        <v>182</v>
      </c>
      <c r="W412" s="14" t="s">
        <v>4939</v>
      </c>
    </row>
    <row r="413" spans="1:23" x14ac:dyDescent="0.25">
      <c r="A413" s="14" t="s">
        <v>6343</v>
      </c>
      <c r="B413" s="14" t="s">
        <v>4084</v>
      </c>
      <c r="D413" s="14" t="s">
        <v>2117</v>
      </c>
      <c r="F413" s="14" t="s">
        <v>4388</v>
      </c>
      <c r="H413" s="14" t="s">
        <v>106</v>
      </c>
      <c r="I413" s="14" t="s">
        <v>604</v>
      </c>
      <c r="J413" s="14">
        <v>1900</v>
      </c>
      <c r="K413" s="14" t="s">
        <v>5120</v>
      </c>
      <c r="M413" s="14" t="s">
        <v>5014</v>
      </c>
      <c r="N413" s="14" t="s">
        <v>5012</v>
      </c>
      <c r="O413" s="14" t="s">
        <v>145</v>
      </c>
      <c r="Q413" s="14" t="s">
        <v>202</v>
      </c>
      <c r="R413" s="14" t="s">
        <v>182</v>
      </c>
      <c r="W413" s="14" t="s">
        <v>4939</v>
      </c>
    </row>
    <row r="414" spans="1:23" x14ac:dyDescent="0.25">
      <c r="A414" s="14" t="s">
        <v>6343</v>
      </c>
      <c r="B414" s="14" t="s">
        <v>4084</v>
      </c>
      <c r="D414" s="14" t="s">
        <v>2089</v>
      </c>
      <c r="F414" s="14" t="s">
        <v>4388</v>
      </c>
      <c r="H414" s="14" t="s">
        <v>124</v>
      </c>
      <c r="I414" s="14" t="s">
        <v>604</v>
      </c>
      <c r="J414" s="14">
        <v>1900</v>
      </c>
      <c r="K414" s="14" t="s">
        <v>714</v>
      </c>
      <c r="M414" s="14" t="s">
        <v>5014</v>
      </c>
      <c r="N414" s="14" t="s">
        <v>5012</v>
      </c>
      <c r="O414" s="14" t="s">
        <v>145</v>
      </c>
      <c r="Q414" s="14" t="s">
        <v>202</v>
      </c>
      <c r="R414" s="14" t="s">
        <v>169</v>
      </c>
      <c r="W414" s="14" t="s">
        <v>4939</v>
      </c>
    </row>
    <row r="415" spans="1:23" x14ac:dyDescent="0.25">
      <c r="A415" s="14" t="s">
        <v>6343</v>
      </c>
      <c r="B415" s="14" t="s">
        <v>4084</v>
      </c>
      <c r="C415" s="18">
        <v>6</v>
      </c>
      <c r="D415" s="14" t="s">
        <v>623</v>
      </c>
      <c r="E415" s="14">
        <v>4</v>
      </c>
      <c r="F415" s="14" t="s">
        <v>4438</v>
      </c>
      <c r="H415" s="14">
        <v>2</v>
      </c>
      <c r="I415" s="14" t="s">
        <v>584</v>
      </c>
      <c r="K415" s="14" t="s">
        <v>619</v>
      </c>
      <c r="M415" s="14">
        <v>3</v>
      </c>
      <c r="N415" s="14" t="s">
        <v>185</v>
      </c>
      <c r="O415" s="14">
        <v>9</v>
      </c>
      <c r="P415" s="14">
        <v>-1</v>
      </c>
      <c r="Q415" s="14">
        <v>2</v>
      </c>
      <c r="R415" s="14">
        <v>60</v>
      </c>
      <c r="S415" s="14">
        <v>3</v>
      </c>
      <c r="T415" s="14" t="s">
        <v>511</v>
      </c>
      <c r="V415" s="14" t="s">
        <v>4955</v>
      </c>
      <c r="W415" s="14" t="s">
        <v>4939</v>
      </c>
    </row>
    <row r="416" spans="1:23" x14ac:dyDescent="0.25">
      <c r="A416" s="14" t="s">
        <v>6343</v>
      </c>
      <c r="B416" s="14" t="s">
        <v>4084</v>
      </c>
      <c r="C416" s="18" t="s">
        <v>111</v>
      </c>
      <c r="D416" s="14" t="s">
        <v>3814</v>
      </c>
      <c r="E416" s="14">
        <v>4</v>
      </c>
      <c r="F416" s="14" t="s">
        <v>4438</v>
      </c>
      <c r="H416" s="14" t="s">
        <v>106</v>
      </c>
      <c r="I416" s="14" t="s">
        <v>694</v>
      </c>
      <c r="J416" s="14">
        <v>1800</v>
      </c>
      <c r="K416" s="14" t="s">
        <v>619</v>
      </c>
      <c r="M416" s="14" t="s">
        <v>124</v>
      </c>
      <c r="N416" s="14" t="s">
        <v>185</v>
      </c>
      <c r="O416" s="14" t="s">
        <v>145</v>
      </c>
      <c r="P416" s="14" t="s">
        <v>148</v>
      </c>
      <c r="Q416" s="14" t="s">
        <v>106</v>
      </c>
      <c r="R416" s="14" t="s">
        <v>6239</v>
      </c>
      <c r="S416" s="14" t="s">
        <v>124</v>
      </c>
      <c r="W416" s="14" t="s">
        <v>4939</v>
      </c>
    </row>
    <row r="417" spans="1:23" x14ac:dyDescent="0.25">
      <c r="A417" s="14" t="s">
        <v>6343</v>
      </c>
      <c r="B417" s="14" t="s">
        <v>719</v>
      </c>
      <c r="C417" s="18" t="s">
        <v>111</v>
      </c>
      <c r="D417" s="14" t="s">
        <v>727</v>
      </c>
      <c r="E417" s="14">
        <v>4</v>
      </c>
      <c r="F417" s="14" t="s">
        <v>573</v>
      </c>
      <c r="H417" s="14" t="s">
        <v>106</v>
      </c>
      <c r="I417" s="14" t="s">
        <v>694</v>
      </c>
      <c r="K417" s="14" t="s">
        <v>622</v>
      </c>
      <c r="M417" s="14" t="s">
        <v>124</v>
      </c>
      <c r="N417" s="14" t="s">
        <v>185</v>
      </c>
      <c r="O417" s="14" t="s">
        <v>105</v>
      </c>
      <c r="P417" s="14" t="s">
        <v>148</v>
      </c>
      <c r="Q417" s="14" t="s">
        <v>106</v>
      </c>
      <c r="R417" s="14" t="s">
        <v>709</v>
      </c>
      <c r="S417" s="14" t="s">
        <v>124</v>
      </c>
    </row>
    <row r="418" spans="1:23" x14ac:dyDescent="0.25">
      <c r="A418" s="14" t="s">
        <v>6343</v>
      </c>
      <c r="B418" s="14" t="s">
        <v>4084</v>
      </c>
      <c r="C418" s="18" t="s">
        <v>111</v>
      </c>
      <c r="D418" s="14" t="s">
        <v>3804</v>
      </c>
      <c r="E418" s="14">
        <v>4</v>
      </c>
      <c r="F418" s="14" t="s">
        <v>4438</v>
      </c>
      <c r="H418" s="14" t="s">
        <v>106</v>
      </c>
      <c r="I418" s="14" t="s">
        <v>694</v>
      </c>
      <c r="K418" s="14" t="s">
        <v>579</v>
      </c>
      <c r="M418" s="14" t="s">
        <v>124</v>
      </c>
      <c r="N418" s="14" t="s">
        <v>706</v>
      </c>
      <c r="O418" s="14" t="s">
        <v>145</v>
      </c>
      <c r="P418" s="14" t="s">
        <v>148</v>
      </c>
      <c r="Q418" s="14" t="s">
        <v>106</v>
      </c>
      <c r="R418" s="14" t="s">
        <v>707</v>
      </c>
      <c r="S418" s="14" t="s">
        <v>124</v>
      </c>
      <c r="W418" s="14" t="s">
        <v>4939</v>
      </c>
    </row>
    <row r="419" spans="1:23" x14ac:dyDescent="0.25">
      <c r="A419" s="14" t="s">
        <v>6343</v>
      </c>
      <c r="B419" s="14" t="s">
        <v>4084</v>
      </c>
      <c r="C419" s="18" t="s">
        <v>120</v>
      </c>
      <c r="D419" s="14" t="s">
        <v>3744</v>
      </c>
      <c r="E419" s="14">
        <v>4</v>
      </c>
      <c r="F419" s="14" t="s">
        <v>4438</v>
      </c>
      <c r="H419" s="14" t="s">
        <v>106</v>
      </c>
      <c r="I419" s="14" t="s">
        <v>694</v>
      </c>
      <c r="K419" s="14" t="s">
        <v>575</v>
      </c>
      <c r="M419" s="14" t="s">
        <v>124</v>
      </c>
      <c r="N419" s="14" t="s">
        <v>632</v>
      </c>
      <c r="O419" s="14" t="s">
        <v>145</v>
      </c>
      <c r="P419" s="14" t="s">
        <v>148</v>
      </c>
      <c r="Q419" s="14" t="s">
        <v>106</v>
      </c>
      <c r="R419" s="14" t="s">
        <v>695</v>
      </c>
      <c r="S419" s="14" t="s">
        <v>124</v>
      </c>
      <c r="W419" s="14" t="s">
        <v>4939</v>
      </c>
    </row>
    <row r="420" spans="1:23" x14ac:dyDescent="0.25">
      <c r="A420" s="14" t="s">
        <v>6343</v>
      </c>
      <c r="C420" s="18" t="s">
        <v>120</v>
      </c>
      <c r="D420" s="14" t="s">
        <v>631</v>
      </c>
      <c r="E420" s="14">
        <v>4</v>
      </c>
      <c r="F420" s="14" t="s">
        <v>573</v>
      </c>
      <c r="H420" s="14" t="s">
        <v>106</v>
      </c>
      <c r="I420" s="14" t="s">
        <v>604</v>
      </c>
      <c r="K420" s="14" t="s">
        <v>635</v>
      </c>
      <c r="M420" s="14" t="s">
        <v>124</v>
      </c>
      <c r="N420" s="14" t="s">
        <v>185</v>
      </c>
      <c r="O420" s="14" t="s">
        <v>105</v>
      </c>
      <c r="P420" s="14" t="s">
        <v>202</v>
      </c>
      <c r="Q420" s="14" t="s">
        <v>106</v>
      </c>
      <c r="R420" s="14" t="s">
        <v>507</v>
      </c>
      <c r="S420" s="14" t="s">
        <v>124</v>
      </c>
      <c r="T420" s="14" t="s">
        <v>511</v>
      </c>
      <c r="V420" s="14" t="s">
        <v>634</v>
      </c>
    </row>
    <row r="421" spans="1:23" x14ac:dyDescent="0.25">
      <c r="A421" s="14" t="s">
        <v>6343</v>
      </c>
      <c r="C421" s="18" t="s">
        <v>120</v>
      </c>
      <c r="D421" s="14" t="s">
        <v>683</v>
      </c>
      <c r="E421" s="14">
        <v>4</v>
      </c>
      <c r="F421" s="14" t="s">
        <v>573</v>
      </c>
      <c r="H421" s="14" t="s">
        <v>106</v>
      </c>
      <c r="I421" s="14" t="s">
        <v>684</v>
      </c>
      <c r="K421" s="14" t="s">
        <v>635</v>
      </c>
      <c r="M421" s="14" t="s">
        <v>124</v>
      </c>
      <c r="N421" s="14" t="s">
        <v>185</v>
      </c>
      <c r="O421" s="14" t="s">
        <v>105</v>
      </c>
      <c r="P421" s="14" t="s">
        <v>202</v>
      </c>
      <c r="Q421" s="14" t="s">
        <v>106</v>
      </c>
      <c r="R421" s="14" t="s">
        <v>507</v>
      </c>
      <c r="S421" s="14" t="s">
        <v>124</v>
      </c>
      <c r="T421" s="14" t="s">
        <v>511</v>
      </c>
      <c r="V421" s="14" t="s">
        <v>680</v>
      </c>
    </row>
    <row r="422" spans="1:23" x14ac:dyDescent="0.25">
      <c r="A422" s="14" t="s">
        <v>6343</v>
      </c>
      <c r="B422" s="14" t="s">
        <v>4346</v>
      </c>
      <c r="C422" s="18" t="s">
        <v>120</v>
      </c>
      <c r="D422" s="14" t="s">
        <v>3632</v>
      </c>
      <c r="E422" s="14">
        <v>4</v>
      </c>
      <c r="F422" s="14" t="s">
        <v>4438</v>
      </c>
      <c r="H422" s="14" t="s">
        <v>106</v>
      </c>
      <c r="I422" s="14" t="s">
        <v>684</v>
      </c>
      <c r="K422" s="14" t="s">
        <v>605</v>
      </c>
      <c r="M422" s="14" t="s">
        <v>124</v>
      </c>
      <c r="N422" s="14" t="s">
        <v>228</v>
      </c>
      <c r="O422" s="14" t="s">
        <v>145</v>
      </c>
      <c r="P422" s="14" t="s">
        <v>148</v>
      </c>
      <c r="Q422" s="14" t="s">
        <v>106</v>
      </c>
      <c r="R422" s="14" t="s">
        <v>576</v>
      </c>
      <c r="S422" s="14" t="s">
        <v>124</v>
      </c>
      <c r="T422" s="14" t="s">
        <v>511</v>
      </c>
      <c r="V422" s="14" t="s">
        <v>4985</v>
      </c>
      <c r="W422" s="14" t="s">
        <v>4939</v>
      </c>
    </row>
    <row r="423" spans="1:23" x14ac:dyDescent="0.25">
      <c r="A423" s="14" t="s">
        <v>6343</v>
      </c>
      <c r="B423" s="14" t="s">
        <v>4084</v>
      </c>
      <c r="C423" s="18" t="s">
        <v>111</v>
      </c>
      <c r="D423" s="14" t="s">
        <v>3596</v>
      </c>
      <c r="E423" s="14">
        <v>4</v>
      </c>
      <c r="F423" s="14" t="s">
        <v>4438</v>
      </c>
      <c r="H423" s="14" t="s">
        <v>106</v>
      </c>
      <c r="I423" s="14" t="s">
        <v>394</v>
      </c>
      <c r="J423" s="14">
        <v>1800</v>
      </c>
      <c r="K423" s="14" t="s">
        <v>6139</v>
      </c>
      <c r="L423" s="14" t="s">
        <v>6138</v>
      </c>
      <c r="M423" s="14" t="s">
        <v>124</v>
      </c>
      <c r="N423" s="14" t="s">
        <v>706</v>
      </c>
      <c r="O423" s="14" t="s">
        <v>145</v>
      </c>
      <c r="P423" s="14" t="s">
        <v>148</v>
      </c>
      <c r="Q423" s="14" t="s">
        <v>106</v>
      </c>
      <c r="R423" s="14" t="s">
        <v>6137</v>
      </c>
      <c r="S423" s="14" t="s">
        <v>124</v>
      </c>
      <c r="W423" s="14" t="s">
        <v>4939</v>
      </c>
    </row>
    <row r="424" spans="1:23" x14ac:dyDescent="0.25">
      <c r="A424" s="14" t="s">
        <v>6343</v>
      </c>
      <c r="B424" s="14" t="s">
        <v>4084</v>
      </c>
      <c r="C424" s="18">
        <v>6</v>
      </c>
      <c r="D424" s="14" t="s">
        <v>3564</v>
      </c>
      <c r="E424" s="14">
        <v>4</v>
      </c>
      <c r="F424" s="14" t="s">
        <v>4438</v>
      </c>
      <c r="H424" s="14">
        <v>2</v>
      </c>
      <c r="I424" s="14" t="s">
        <v>604</v>
      </c>
      <c r="K424" s="14" t="s">
        <v>605</v>
      </c>
      <c r="M424" s="14">
        <v>3</v>
      </c>
      <c r="N424" s="14" t="s">
        <v>185</v>
      </c>
      <c r="O424" s="14">
        <v>9</v>
      </c>
      <c r="P424" s="14">
        <v>-2</v>
      </c>
      <c r="Q424" s="14">
        <v>2</v>
      </c>
      <c r="R424" s="14" t="s">
        <v>576</v>
      </c>
      <c r="S424" s="14">
        <v>3</v>
      </c>
      <c r="T424" s="14" t="s">
        <v>511</v>
      </c>
      <c r="U424" s="14">
        <v>1904</v>
      </c>
      <c r="W424" s="14" t="s">
        <v>4939</v>
      </c>
    </row>
    <row r="425" spans="1:23" x14ac:dyDescent="0.25">
      <c r="A425" s="14" t="s">
        <v>6343</v>
      </c>
      <c r="C425" s="18">
        <v>6</v>
      </c>
      <c r="D425" s="14" t="s">
        <v>572</v>
      </c>
      <c r="E425" s="14">
        <v>4</v>
      </c>
      <c r="F425" s="14" t="s">
        <v>573</v>
      </c>
      <c r="H425" s="14">
        <v>2</v>
      </c>
      <c r="I425" s="14" t="s">
        <v>574</v>
      </c>
      <c r="K425" s="14" t="s">
        <v>556</v>
      </c>
      <c r="M425" s="14">
        <v>3</v>
      </c>
      <c r="N425" s="14" t="s">
        <v>261</v>
      </c>
      <c r="O425" s="14">
        <v>7</v>
      </c>
      <c r="P425" s="14">
        <v>0</v>
      </c>
      <c r="Q425" s="14">
        <v>1</v>
      </c>
      <c r="R425" s="14" t="s">
        <v>482</v>
      </c>
      <c r="S425" s="14">
        <v>3</v>
      </c>
      <c r="U425" s="14">
        <v>1908</v>
      </c>
    </row>
    <row r="426" spans="1:23" x14ac:dyDescent="0.25">
      <c r="A426" s="14" t="s">
        <v>6343</v>
      </c>
      <c r="B426" s="14" t="s">
        <v>4084</v>
      </c>
      <c r="C426" s="18" t="s">
        <v>105</v>
      </c>
      <c r="D426" s="14" t="s">
        <v>3345</v>
      </c>
      <c r="E426" s="14">
        <v>4</v>
      </c>
      <c r="F426" s="14" t="s">
        <v>4438</v>
      </c>
      <c r="H426" s="14" t="s">
        <v>106</v>
      </c>
      <c r="I426" s="14" t="s">
        <v>694</v>
      </c>
      <c r="J426" s="14">
        <v>1800</v>
      </c>
      <c r="K426" s="14" t="s">
        <v>678</v>
      </c>
      <c r="M426" s="14" t="s">
        <v>124</v>
      </c>
      <c r="N426" s="14" t="s">
        <v>185</v>
      </c>
      <c r="O426" s="14" t="s">
        <v>145</v>
      </c>
      <c r="P426" s="14" t="s">
        <v>202</v>
      </c>
      <c r="Q426" s="14" t="s">
        <v>106</v>
      </c>
      <c r="R426" s="14" t="s">
        <v>6005</v>
      </c>
      <c r="S426" s="14" t="s">
        <v>124</v>
      </c>
      <c r="U426" s="14" t="s">
        <v>5223</v>
      </c>
      <c r="W426" s="14" t="s">
        <v>4939</v>
      </c>
    </row>
    <row r="427" spans="1:23" x14ac:dyDescent="0.25">
      <c r="A427" s="14" t="s">
        <v>6343</v>
      </c>
      <c r="B427" s="14" t="s">
        <v>719</v>
      </c>
      <c r="C427" s="18" t="s">
        <v>105</v>
      </c>
      <c r="D427" s="14" t="s">
        <v>722</v>
      </c>
      <c r="E427" s="14">
        <v>4</v>
      </c>
      <c r="F427" s="14" t="s">
        <v>573</v>
      </c>
      <c r="H427" s="14" t="s">
        <v>106</v>
      </c>
      <c r="I427" s="14" t="s">
        <v>694</v>
      </c>
      <c r="K427" s="14" t="s">
        <v>714</v>
      </c>
      <c r="M427" s="14" t="s">
        <v>124</v>
      </c>
      <c r="N427" s="14" t="s">
        <v>632</v>
      </c>
      <c r="O427" s="14" t="s">
        <v>145</v>
      </c>
      <c r="P427" s="14" t="s">
        <v>148</v>
      </c>
      <c r="Q427" s="14" t="s">
        <v>106</v>
      </c>
      <c r="R427" s="14" t="s">
        <v>161</v>
      </c>
      <c r="S427" s="14" t="s">
        <v>124</v>
      </c>
    </row>
    <row r="428" spans="1:23" x14ac:dyDescent="0.25">
      <c r="A428" s="14" t="s">
        <v>6343</v>
      </c>
      <c r="B428" s="14" t="s">
        <v>4084</v>
      </c>
      <c r="C428" s="18" t="s">
        <v>105</v>
      </c>
      <c r="D428" s="14" t="s">
        <v>3342</v>
      </c>
      <c r="E428" s="14">
        <v>4</v>
      </c>
      <c r="F428" s="14" t="s">
        <v>4438</v>
      </c>
      <c r="H428" s="14" t="s">
        <v>106</v>
      </c>
      <c r="I428" s="14" t="s">
        <v>694</v>
      </c>
      <c r="K428" s="14" t="s">
        <v>553</v>
      </c>
      <c r="M428" s="14" t="s">
        <v>124</v>
      </c>
      <c r="N428" s="14" t="s">
        <v>185</v>
      </c>
      <c r="O428" s="14" t="s">
        <v>145</v>
      </c>
      <c r="P428" s="14" t="s">
        <v>148</v>
      </c>
      <c r="Q428" s="14" t="s">
        <v>106</v>
      </c>
      <c r="R428" s="14" t="s">
        <v>713</v>
      </c>
      <c r="S428" s="14" t="s">
        <v>124</v>
      </c>
      <c r="W428" s="14" t="s">
        <v>4939</v>
      </c>
    </row>
    <row r="429" spans="1:23" x14ac:dyDescent="0.25">
      <c r="A429" s="14" t="s">
        <v>6343</v>
      </c>
      <c r="B429" s="14" t="s">
        <v>4084</v>
      </c>
      <c r="C429" s="18" t="s">
        <v>105</v>
      </c>
      <c r="D429" s="14" t="s">
        <v>3320</v>
      </c>
      <c r="E429" s="14">
        <v>4</v>
      </c>
      <c r="F429" s="14" t="s">
        <v>4438</v>
      </c>
      <c r="H429" s="14" t="s">
        <v>124</v>
      </c>
      <c r="I429" s="14" t="s">
        <v>4872</v>
      </c>
      <c r="J429" s="14">
        <v>1850</v>
      </c>
      <c r="K429" s="14" t="s">
        <v>124</v>
      </c>
      <c r="L429" s="14" t="s">
        <v>718</v>
      </c>
      <c r="M429" s="14" t="s">
        <v>124</v>
      </c>
      <c r="N429" s="14" t="s">
        <v>706</v>
      </c>
      <c r="O429" s="14" t="s">
        <v>145</v>
      </c>
      <c r="P429" s="14" t="s">
        <v>135</v>
      </c>
      <c r="Q429" s="14" t="s">
        <v>106</v>
      </c>
      <c r="R429" s="14" t="s">
        <v>5991</v>
      </c>
      <c r="S429" s="14" t="s">
        <v>124</v>
      </c>
      <c r="W429" s="14" t="s">
        <v>4939</v>
      </c>
    </row>
    <row r="430" spans="1:23" s="16" customFormat="1" x14ac:dyDescent="0.25">
      <c r="A430" s="14" t="s">
        <v>6343</v>
      </c>
      <c r="B430" s="14" t="s">
        <v>4084</v>
      </c>
      <c r="C430" s="18" t="s">
        <v>111</v>
      </c>
      <c r="D430" s="14" t="s">
        <v>2563</v>
      </c>
      <c r="E430" s="14">
        <v>4</v>
      </c>
      <c r="F430" s="14" t="s">
        <v>4438</v>
      </c>
      <c r="G430" s="14"/>
      <c r="H430" s="14" t="s">
        <v>106</v>
      </c>
      <c r="I430" s="14" t="s">
        <v>694</v>
      </c>
      <c r="J430" s="14">
        <v>1800</v>
      </c>
      <c r="K430" s="14" t="s">
        <v>687</v>
      </c>
      <c r="L430" s="14"/>
      <c r="M430" s="14" t="s">
        <v>124</v>
      </c>
      <c r="N430" s="14" t="s">
        <v>185</v>
      </c>
      <c r="O430" s="14" t="s">
        <v>145</v>
      </c>
      <c r="P430" s="14" t="s">
        <v>148</v>
      </c>
      <c r="Q430" s="14" t="s">
        <v>106</v>
      </c>
      <c r="R430" s="14" t="s">
        <v>5474</v>
      </c>
      <c r="S430" s="14" t="s">
        <v>124</v>
      </c>
      <c r="T430" s="14"/>
      <c r="U430" s="14"/>
      <c r="V430" s="14"/>
      <c r="W430" s="14" t="s">
        <v>4939</v>
      </c>
    </row>
    <row r="431" spans="1:23" s="16" customFormat="1" x14ac:dyDescent="0.25">
      <c r="A431" s="14" t="s">
        <v>6343</v>
      </c>
      <c r="B431" s="14" t="s">
        <v>4084</v>
      </c>
      <c r="C431" s="18" t="s">
        <v>120</v>
      </c>
      <c r="D431" s="14" t="s">
        <v>649</v>
      </c>
      <c r="E431" s="14">
        <v>4</v>
      </c>
      <c r="F431" s="14" t="s">
        <v>4438</v>
      </c>
      <c r="G431" s="14"/>
      <c r="H431" s="14" t="s">
        <v>106</v>
      </c>
      <c r="I431" s="14" t="s">
        <v>584</v>
      </c>
      <c r="J431" s="14"/>
      <c r="K431" s="14" t="s">
        <v>585</v>
      </c>
      <c r="L431" s="14"/>
      <c r="M431" s="14" t="s">
        <v>124</v>
      </c>
      <c r="N431" s="14" t="s">
        <v>228</v>
      </c>
      <c r="O431" s="14" t="s">
        <v>145</v>
      </c>
      <c r="P431" s="14" t="s">
        <v>148</v>
      </c>
      <c r="Q431" s="14" t="s">
        <v>106</v>
      </c>
      <c r="R431" s="14" t="s">
        <v>509</v>
      </c>
      <c r="S431" s="14" t="s">
        <v>124</v>
      </c>
      <c r="T431" s="14" t="s">
        <v>511</v>
      </c>
      <c r="U431" s="14"/>
      <c r="V431" s="14" t="s">
        <v>5017</v>
      </c>
      <c r="W431" s="14" t="s">
        <v>4939</v>
      </c>
    </row>
    <row r="432" spans="1:23" s="16" customFormat="1" x14ac:dyDescent="0.25">
      <c r="A432" s="14" t="s">
        <v>6343</v>
      </c>
      <c r="B432" s="14"/>
      <c r="C432" s="18" t="s">
        <v>120</v>
      </c>
      <c r="D432" s="14" t="s">
        <v>649</v>
      </c>
      <c r="E432" s="14">
        <v>4</v>
      </c>
      <c r="F432" s="14" t="s">
        <v>573</v>
      </c>
      <c r="G432" s="14"/>
      <c r="H432" s="14" t="s">
        <v>106</v>
      </c>
      <c r="I432" s="14" t="s">
        <v>584</v>
      </c>
      <c r="J432" s="14"/>
      <c r="K432" s="14" t="s">
        <v>600</v>
      </c>
      <c r="L432" s="14"/>
      <c r="M432" s="14" t="s">
        <v>124</v>
      </c>
      <c r="N432" s="14" t="s">
        <v>261</v>
      </c>
      <c r="O432" s="14" t="s">
        <v>143</v>
      </c>
      <c r="P432" s="14" t="s">
        <v>148</v>
      </c>
      <c r="Q432" s="14" t="s">
        <v>124</v>
      </c>
      <c r="R432" s="14" t="s">
        <v>509</v>
      </c>
      <c r="S432" s="14" t="s">
        <v>124</v>
      </c>
      <c r="T432" s="14" t="s">
        <v>511</v>
      </c>
      <c r="U432" s="14"/>
      <c r="V432" s="14" t="s">
        <v>634</v>
      </c>
      <c r="W432" s="14"/>
    </row>
    <row r="433" spans="1:23" s="16" customFormat="1" x14ac:dyDescent="0.25">
      <c r="A433" s="14" t="s">
        <v>6343</v>
      </c>
      <c r="B433" s="14"/>
      <c r="C433" s="18" t="s">
        <v>120</v>
      </c>
      <c r="D433" s="14" t="s">
        <v>673</v>
      </c>
      <c r="E433" s="14">
        <v>4</v>
      </c>
      <c r="F433" s="14" t="s">
        <v>573</v>
      </c>
      <c r="G433" s="14"/>
      <c r="H433" s="14" t="s">
        <v>133</v>
      </c>
      <c r="I433" s="14" t="s">
        <v>584</v>
      </c>
      <c r="J433" s="14"/>
      <c r="K433" s="14" t="s">
        <v>627</v>
      </c>
      <c r="L433" s="14"/>
      <c r="M433" s="14" t="s">
        <v>124</v>
      </c>
      <c r="N433" s="14" t="s">
        <v>562</v>
      </c>
      <c r="O433" s="14" t="s">
        <v>143</v>
      </c>
      <c r="P433" s="14" t="s">
        <v>148</v>
      </c>
      <c r="Q433" s="14" t="s">
        <v>106</v>
      </c>
      <c r="R433" s="14" t="s">
        <v>601</v>
      </c>
      <c r="S433" s="14" t="s">
        <v>124</v>
      </c>
      <c r="T433" s="14" t="s">
        <v>510</v>
      </c>
      <c r="U433" s="14"/>
      <c r="V433" s="14" t="s">
        <v>675</v>
      </c>
      <c r="W433" s="14"/>
    </row>
    <row r="434" spans="1:23" s="16" customFormat="1" x14ac:dyDescent="0.25">
      <c r="A434" s="14" t="s">
        <v>6343</v>
      </c>
      <c r="B434" s="14" t="s">
        <v>4169</v>
      </c>
      <c r="C434" s="18" t="s">
        <v>120</v>
      </c>
      <c r="D434" s="14" t="s">
        <v>2275</v>
      </c>
      <c r="E434" s="14">
        <v>4</v>
      </c>
      <c r="F434" s="14" t="s">
        <v>4438</v>
      </c>
      <c r="G434" s="14"/>
      <c r="H434" s="14" t="s">
        <v>133</v>
      </c>
      <c r="I434" s="14" t="s">
        <v>584</v>
      </c>
      <c r="J434" s="14"/>
      <c r="K434" s="14" t="s">
        <v>558</v>
      </c>
      <c r="L434" s="14"/>
      <c r="M434" s="14" t="s">
        <v>124</v>
      </c>
      <c r="N434" s="14" t="s">
        <v>608</v>
      </c>
      <c r="O434" s="14" t="s">
        <v>145</v>
      </c>
      <c r="P434" s="14" t="s">
        <v>148</v>
      </c>
      <c r="Q434" s="14" t="s">
        <v>106</v>
      </c>
      <c r="R434" s="14" t="s">
        <v>606</v>
      </c>
      <c r="S434" s="14" t="s">
        <v>124</v>
      </c>
      <c r="T434" s="14" t="s">
        <v>510</v>
      </c>
      <c r="U434" s="14"/>
      <c r="V434" s="14" t="s">
        <v>4954</v>
      </c>
      <c r="W434" s="14" t="s">
        <v>4939</v>
      </c>
    </row>
    <row r="435" spans="1:23" s="16" customFormat="1" x14ac:dyDescent="0.25">
      <c r="A435" s="14" t="s">
        <v>6343</v>
      </c>
      <c r="B435" s="14" t="s">
        <v>4084</v>
      </c>
      <c r="C435" s="18" t="s">
        <v>111</v>
      </c>
      <c r="D435" s="14" t="s">
        <v>2099</v>
      </c>
      <c r="E435" s="14">
        <v>4</v>
      </c>
      <c r="F435" s="14" t="s">
        <v>4438</v>
      </c>
      <c r="G435" s="14"/>
      <c r="H435" s="14" t="s">
        <v>106</v>
      </c>
      <c r="I435" s="14" t="s">
        <v>694</v>
      </c>
      <c r="J435" s="14">
        <v>1800</v>
      </c>
      <c r="K435" s="14" t="s">
        <v>629</v>
      </c>
      <c r="L435" s="14"/>
      <c r="M435" s="14" t="s">
        <v>124</v>
      </c>
      <c r="N435" s="14" t="s">
        <v>185</v>
      </c>
      <c r="O435" s="14" t="s">
        <v>145</v>
      </c>
      <c r="P435" s="14" t="s">
        <v>148</v>
      </c>
      <c r="Q435" s="14" t="s">
        <v>106</v>
      </c>
      <c r="R435" s="14" t="s">
        <v>5092</v>
      </c>
      <c r="S435" s="14" t="s">
        <v>124</v>
      </c>
      <c r="T435" s="14"/>
      <c r="U435" s="14"/>
      <c r="V435" s="14"/>
      <c r="W435" s="14" t="s">
        <v>4939</v>
      </c>
    </row>
    <row r="436" spans="1:23" s="16" customFormat="1" x14ac:dyDescent="0.25">
      <c r="A436" s="14" t="s">
        <v>6343</v>
      </c>
      <c r="B436" s="14" t="s">
        <v>4084</v>
      </c>
      <c r="C436" s="18">
        <v>6</v>
      </c>
      <c r="D436" s="14" t="s">
        <v>2091</v>
      </c>
      <c r="E436" s="14">
        <v>4</v>
      </c>
      <c r="F436" s="14" t="s">
        <v>4438</v>
      </c>
      <c r="G436" s="14"/>
      <c r="H436" s="14">
        <v>2</v>
      </c>
      <c r="I436" s="14" t="s">
        <v>604</v>
      </c>
      <c r="J436" s="14"/>
      <c r="K436" s="14" t="s">
        <v>629</v>
      </c>
      <c r="L436" s="14"/>
      <c r="M436" s="14">
        <v>3</v>
      </c>
      <c r="N436" s="14" t="s">
        <v>185</v>
      </c>
      <c r="O436" s="14">
        <v>9</v>
      </c>
      <c r="P436" s="14">
        <v>-2</v>
      </c>
      <c r="Q436" s="14">
        <v>2</v>
      </c>
      <c r="R436" s="14">
        <v>35</v>
      </c>
      <c r="S436" s="14">
        <v>3</v>
      </c>
      <c r="T436" s="14" t="s">
        <v>510</v>
      </c>
      <c r="U436" s="14"/>
      <c r="V436" s="14" t="s">
        <v>4955</v>
      </c>
      <c r="W436" s="14" t="s">
        <v>4939</v>
      </c>
    </row>
    <row r="437" spans="1:23" s="16" customFormat="1" x14ac:dyDescent="0.25">
      <c r="A437" s="14" t="s">
        <v>6343</v>
      </c>
      <c r="B437" s="14"/>
      <c r="C437" s="18" t="s">
        <v>120</v>
      </c>
      <c r="D437" s="14" t="s">
        <v>677</v>
      </c>
      <c r="E437" s="14">
        <v>4</v>
      </c>
      <c r="F437" s="14" t="s">
        <v>698</v>
      </c>
      <c r="G437" s="14"/>
      <c r="H437" s="14" t="s">
        <v>106</v>
      </c>
      <c r="I437" s="14" t="s">
        <v>699</v>
      </c>
      <c r="J437" s="14"/>
      <c r="K437" s="14" t="s">
        <v>567</v>
      </c>
      <c r="L437" s="14"/>
      <c r="M437" s="14" t="s">
        <v>124</v>
      </c>
      <c r="N437" s="14" t="s">
        <v>181</v>
      </c>
      <c r="O437" s="14" t="s">
        <v>105</v>
      </c>
      <c r="P437" s="14" t="s">
        <v>202</v>
      </c>
      <c r="Q437" s="14" t="s">
        <v>106</v>
      </c>
      <c r="R437" s="14" t="s">
        <v>172</v>
      </c>
      <c r="S437" s="14" t="s">
        <v>124</v>
      </c>
      <c r="T437" s="14"/>
      <c r="U437" s="14"/>
      <c r="V437" s="14"/>
      <c r="W437" s="14"/>
    </row>
    <row r="438" spans="1:23" x14ac:dyDescent="0.25">
      <c r="A438" s="14" t="s">
        <v>6343</v>
      </c>
      <c r="B438" s="14" t="s">
        <v>4149</v>
      </c>
      <c r="C438" s="18" t="s">
        <v>120</v>
      </c>
      <c r="D438" s="14" t="s">
        <v>2174</v>
      </c>
      <c r="E438" s="14">
        <v>4</v>
      </c>
      <c r="F438" s="14" t="s">
        <v>4449</v>
      </c>
      <c r="H438" s="14" t="s">
        <v>106</v>
      </c>
      <c r="I438" s="14" t="s">
        <v>699</v>
      </c>
      <c r="K438" s="14" t="s">
        <v>678</v>
      </c>
      <c r="M438" s="14" t="s">
        <v>124</v>
      </c>
      <c r="N438" s="14" t="s">
        <v>185</v>
      </c>
      <c r="O438" s="14" t="s">
        <v>145</v>
      </c>
      <c r="P438" s="14" t="s">
        <v>148</v>
      </c>
      <c r="Q438" s="14" t="s">
        <v>106</v>
      </c>
      <c r="R438" s="14" t="s">
        <v>700</v>
      </c>
      <c r="S438" s="14" t="s">
        <v>124</v>
      </c>
      <c r="W438" s="14" t="s">
        <v>4939</v>
      </c>
    </row>
    <row r="439" spans="1:23" x14ac:dyDescent="0.25">
      <c r="A439" s="14" t="s">
        <v>6343</v>
      </c>
      <c r="B439" s="14" t="s">
        <v>4156</v>
      </c>
      <c r="C439" s="18" t="s">
        <v>105</v>
      </c>
      <c r="D439" s="14" t="s">
        <v>2560</v>
      </c>
      <c r="E439" s="14">
        <v>4</v>
      </c>
      <c r="F439" s="14" t="s">
        <v>4500</v>
      </c>
      <c r="H439" s="14" t="s">
        <v>106</v>
      </c>
      <c r="I439" s="14" t="s">
        <v>394</v>
      </c>
      <c r="J439" s="14">
        <v>1800</v>
      </c>
      <c r="K439" s="14" t="s">
        <v>5471</v>
      </c>
      <c r="M439" s="14" t="s">
        <v>124</v>
      </c>
      <c r="N439" s="14" t="s">
        <v>5239</v>
      </c>
      <c r="O439" s="14" t="s">
        <v>145</v>
      </c>
      <c r="P439" s="14" t="s">
        <v>148</v>
      </c>
      <c r="Q439" s="14" t="s">
        <v>106</v>
      </c>
      <c r="R439" s="14" t="s">
        <v>5470</v>
      </c>
      <c r="S439" s="14" t="s">
        <v>124</v>
      </c>
      <c r="U439" s="14" t="s">
        <v>510</v>
      </c>
      <c r="W439" s="14" t="s">
        <v>4939</v>
      </c>
    </row>
    <row r="440" spans="1:23" x14ac:dyDescent="0.25">
      <c r="A440" s="14" t="s">
        <v>6343</v>
      </c>
      <c r="B440" s="14" t="s">
        <v>4114</v>
      </c>
      <c r="D440" s="14" t="s">
        <v>3668</v>
      </c>
      <c r="F440" s="14" t="s">
        <v>4501</v>
      </c>
      <c r="H440" s="14" t="s">
        <v>124</v>
      </c>
      <c r="I440" s="14">
        <v>175</v>
      </c>
      <c r="J440" s="14">
        <v>1900</v>
      </c>
      <c r="K440" s="14" t="s">
        <v>5285</v>
      </c>
      <c r="M440" s="14" t="s">
        <v>5083</v>
      </c>
      <c r="N440" s="14" t="s">
        <v>4962</v>
      </c>
      <c r="O440" s="14" t="s">
        <v>143</v>
      </c>
      <c r="Q440" s="14" t="s">
        <v>148</v>
      </c>
      <c r="R440" s="14" t="s">
        <v>6180</v>
      </c>
      <c r="W440" s="14" t="s">
        <v>4939</v>
      </c>
    </row>
    <row r="441" spans="1:23" x14ac:dyDescent="0.25">
      <c r="A441" s="16" t="s">
        <v>6343</v>
      </c>
      <c r="B441" s="16" t="s">
        <v>4114</v>
      </c>
      <c r="C441" s="20"/>
      <c r="D441" s="16" t="s">
        <v>3659</v>
      </c>
      <c r="E441" s="16"/>
      <c r="F441" s="16" t="s">
        <v>4501</v>
      </c>
      <c r="G441" s="16"/>
      <c r="H441" s="16" t="s">
        <v>124</v>
      </c>
      <c r="I441" s="16">
        <v>175</v>
      </c>
      <c r="J441" s="16">
        <v>1900</v>
      </c>
      <c r="K441" s="16" t="s">
        <v>6177</v>
      </c>
      <c r="L441" s="16"/>
      <c r="M441" s="16" t="s">
        <v>5014</v>
      </c>
      <c r="N441" s="16" t="s">
        <v>4962</v>
      </c>
      <c r="O441" s="16" t="s">
        <v>143</v>
      </c>
      <c r="P441" s="16"/>
      <c r="Q441" s="16" t="s">
        <v>148</v>
      </c>
      <c r="R441" s="16" t="s">
        <v>172</v>
      </c>
      <c r="S441" s="16"/>
      <c r="T441" s="16"/>
      <c r="U441" s="16"/>
      <c r="V441" s="16"/>
      <c r="W441" s="16" t="s">
        <v>4939</v>
      </c>
    </row>
    <row r="442" spans="1:23" x14ac:dyDescent="0.25">
      <c r="A442" s="14" t="s">
        <v>6343</v>
      </c>
      <c r="B442" s="14" t="s">
        <v>143</v>
      </c>
      <c r="D442" s="14" t="s">
        <v>3560</v>
      </c>
      <c r="F442" s="14" t="s">
        <v>4501</v>
      </c>
      <c r="H442" s="14" t="s">
        <v>124</v>
      </c>
      <c r="I442" s="14">
        <v>185</v>
      </c>
      <c r="J442" s="14">
        <v>1800</v>
      </c>
      <c r="K442" s="14" t="s">
        <v>5471</v>
      </c>
      <c r="M442" s="14" t="s">
        <v>5083</v>
      </c>
      <c r="N442" s="14" t="s">
        <v>4616</v>
      </c>
      <c r="O442" s="14" t="s">
        <v>143</v>
      </c>
      <c r="Q442" s="14" t="s">
        <v>148</v>
      </c>
      <c r="R442" s="14" t="s">
        <v>182</v>
      </c>
      <c r="W442" s="14" t="s">
        <v>4939</v>
      </c>
    </row>
    <row r="443" spans="1:23" x14ac:dyDescent="0.25">
      <c r="A443" s="14" t="s">
        <v>6343</v>
      </c>
      <c r="B443" s="14" t="s">
        <v>143</v>
      </c>
      <c r="D443" s="14" t="s">
        <v>2575</v>
      </c>
      <c r="F443" s="14" t="s">
        <v>4501</v>
      </c>
      <c r="H443" s="14" t="s">
        <v>124</v>
      </c>
      <c r="I443" s="14">
        <v>185</v>
      </c>
      <c r="J443" s="14">
        <v>1800</v>
      </c>
      <c r="K443" s="14" t="s">
        <v>582</v>
      </c>
      <c r="M443" s="14" t="s">
        <v>5083</v>
      </c>
      <c r="N443" s="14" t="s">
        <v>4617</v>
      </c>
      <c r="O443" s="14" t="s">
        <v>143</v>
      </c>
      <c r="Q443" s="14" t="s">
        <v>148</v>
      </c>
      <c r="R443" s="14" t="s">
        <v>107</v>
      </c>
      <c r="W443" s="14" t="s">
        <v>4939</v>
      </c>
    </row>
    <row r="444" spans="1:23" x14ac:dyDescent="0.25">
      <c r="A444" s="14" t="s">
        <v>6343</v>
      </c>
      <c r="B444" s="14" t="s">
        <v>143</v>
      </c>
      <c r="D444" s="14" t="s">
        <v>2574</v>
      </c>
      <c r="F444" s="14" t="s">
        <v>4501</v>
      </c>
      <c r="H444" s="14" t="s">
        <v>106</v>
      </c>
      <c r="I444" s="14">
        <v>185</v>
      </c>
      <c r="J444" s="14">
        <v>1800</v>
      </c>
      <c r="K444" s="14" t="s">
        <v>5478</v>
      </c>
      <c r="M444" s="14" t="s">
        <v>5083</v>
      </c>
      <c r="N444" s="14" t="s">
        <v>4617</v>
      </c>
      <c r="O444" s="14" t="s">
        <v>143</v>
      </c>
      <c r="Q444" s="14" t="s">
        <v>148</v>
      </c>
      <c r="R444" s="14" t="s">
        <v>107</v>
      </c>
      <c r="W444" s="14" t="s">
        <v>4939</v>
      </c>
    </row>
    <row r="445" spans="1:23" x14ac:dyDescent="0.25">
      <c r="A445" s="14" t="s">
        <v>6343</v>
      </c>
      <c r="B445" s="14" t="s">
        <v>4084</v>
      </c>
      <c r="C445" s="18" t="s">
        <v>111</v>
      </c>
      <c r="D445" s="14" t="s">
        <v>3916</v>
      </c>
      <c r="E445" s="14">
        <v>4</v>
      </c>
      <c r="F445" s="14" t="s">
        <v>4432</v>
      </c>
      <c r="H445" s="14" t="s">
        <v>133</v>
      </c>
      <c r="I445" s="14" t="s">
        <v>4920</v>
      </c>
      <c r="J445" s="14">
        <v>1600</v>
      </c>
      <c r="K445" s="14" t="s">
        <v>6280</v>
      </c>
      <c r="M445" s="14" t="s">
        <v>124</v>
      </c>
      <c r="N445" s="14" t="s">
        <v>181</v>
      </c>
      <c r="O445" s="14" t="s">
        <v>105</v>
      </c>
      <c r="P445" s="14" t="s">
        <v>202</v>
      </c>
      <c r="Q445" s="14" t="s">
        <v>106</v>
      </c>
      <c r="R445" s="14" t="s">
        <v>6279</v>
      </c>
      <c r="S445" s="14" t="s">
        <v>124</v>
      </c>
      <c r="U445" s="14" t="s">
        <v>5223</v>
      </c>
      <c r="W445" s="14" t="s">
        <v>4939</v>
      </c>
    </row>
    <row r="446" spans="1:23" x14ac:dyDescent="0.25">
      <c r="A446" s="14" t="s">
        <v>6343</v>
      </c>
      <c r="B446" s="14" t="s">
        <v>4169</v>
      </c>
      <c r="C446" s="18" t="s">
        <v>120</v>
      </c>
      <c r="D446" s="14" t="s">
        <v>3909</v>
      </c>
      <c r="E446" s="14">
        <v>4</v>
      </c>
      <c r="F446" s="14" t="s">
        <v>4432</v>
      </c>
      <c r="H446" s="14" t="s">
        <v>106</v>
      </c>
      <c r="I446" s="14" t="s">
        <v>4694</v>
      </c>
      <c r="J446" s="14">
        <v>1400</v>
      </c>
      <c r="K446" s="14" t="s">
        <v>262</v>
      </c>
      <c r="M446" s="14" t="s">
        <v>124</v>
      </c>
      <c r="N446" s="14" t="s">
        <v>185</v>
      </c>
      <c r="O446" s="14" t="s">
        <v>145</v>
      </c>
      <c r="P446" s="14" t="s">
        <v>148</v>
      </c>
      <c r="Q446" s="14" t="s">
        <v>106</v>
      </c>
      <c r="R446" s="14" t="s">
        <v>5571</v>
      </c>
      <c r="S446" s="14" t="s">
        <v>124</v>
      </c>
      <c r="W446" s="14" t="s">
        <v>4939</v>
      </c>
    </row>
    <row r="447" spans="1:23" x14ac:dyDescent="0.25">
      <c r="A447" s="14" t="s">
        <v>6343</v>
      </c>
      <c r="B447" s="14" t="s">
        <v>4258</v>
      </c>
      <c r="C447" s="18" t="s">
        <v>120</v>
      </c>
      <c r="D447" s="14" t="s">
        <v>2835</v>
      </c>
      <c r="E447" s="14">
        <v>4</v>
      </c>
      <c r="F447" s="14" t="s">
        <v>4432</v>
      </c>
      <c r="H447" s="14" t="s">
        <v>106</v>
      </c>
      <c r="I447" s="14" t="s">
        <v>696</v>
      </c>
      <c r="J447" s="14">
        <v>1600</v>
      </c>
      <c r="K447" s="14" t="s">
        <v>629</v>
      </c>
      <c r="M447" s="14" t="s">
        <v>124</v>
      </c>
      <c r="N447" s="14" t="s">
        <v>185</v>
      </c>
      <c r="O447" s="14" t="s">
        <v>145</v>
      </c>
      <c r="P447" s="14" t="s">
        <v>148</v>
      </c>
      <c r="Q447" s="14" t="s">
        <v>106</v>
      </c>
      <c r="R447" s="14" t="s">
        <v>700</v>
      </c>
      <c r="S447" s="14" t="s">
        <v>124</v>
      </c>
      <c r="W447" s="14" t="s">
        <v>4939</v>
      </c>
    </row>
    <row r="448" spans="1:23" x14ac:dyDescent="0.25">
      <c r="A448" s="14" t="s">
        <v>6343</v>
      </c>
      <c r="B448" s="14" t="s">
        <v>4169</v>
      </c>
      <c r="C448" s="18" t="s">
        <v>120</v>
      </c>
      <c r="D448" s="14" t="s">
        <v>2284</v>
      </c>
      <c r="E448" s="14">
        <v>4</v>
      </c>
      <c r="F448" s="14" t="s">
        <v>4432</v>
      </c>
      <c r="H448" s="14" t="s">
        <v>106</v>
      </c>
      <c r="I448" s="14" t="s">
        <v>4694</v>
      </c>
      <c r="J448" s="14">
        <v>1400</v>
      </c>
      <c r="K448" s="14" t="s">
        <v>558</v>
      </c>
      <c r="M448" s="14" t="s">
        <v>124</v>
      </c>
      <c r="N448" s="14" t="s">
        <v>608</v>
      </c>
      <c r="O448" s="14" t="s">
        <v>145</v>
      </c>
      <c r="P448" s="14" t="s">
        <v>148</v>
      </c>
      <c r="Q448" s="14" t="s">
        <v>106</v>
      </c>
      <c r="R448" s="14" t="s">
        <v>642</v>
      </c>
      <c r="S448" s="14" t="s">
        <v>124</v>
      </c>
      <c r="W448" s="14" t="s">
        <v>4939</v>
      </c>
    </row>
    <row r="449" spans="1:23" x14ac:dyDescent="0.25">
      <c r="A449" s="14" t="s">
        <v>6343</v>
      </c>
      <c r="B449" s="14" t="s">
        <v>4123</v>
      </c>
      <c r="C449" s="18" t="s">
        <v>120</v>
      </c>
      <c r="D449" s="14" t="s">
        <v>2073</v>
      </c>
      <c r="E449" s="14">
        <v>4</v>
      </c>
      <c r="F449" s="14" t="s">
        <v>4432</v>
      </c>
      <c r="H449" s="14" t="s">
        <v>106</v>
      </c>
      <c r="I449" s="14" t="s">
        <v>4694</v>
      </c>
      <c r="J449" s="14">
        <v>1400</v>
      </c>
      <c r="K449" s="14" t="s">
        <v>592</v>
      </c>
      <c r="M449" s="14" t="s">
        <v>124</v>
      </c>
      <c r="N449" s="14" t="s">
        <v>181</v>
      </c>
      <c r="O449" s="14" t="s">
        <v>145</v>
      </c>
      <c r="P449" s="14" t="s">
        <v>148</v>
      </c>
      <c r="Q449" s="14" t="s">
        <v>106</v>
      </c>
      <c r="R449" s="14" t="s">
        <v>5076</v>
      </c>
      <c r="S449" s="14" t="s">
        <v>124</v>
      </c>
      <c r="W449" s="14" t="s">
        <v>4939</v>
      </c>
    </row>
    <row r="450" spans="1:23" x14ac:dyDescent="0.25">
      <c r="A450" s="14" t="s">
        <v>6343</v>
      </c>
      <c r="B450" s="14" t="s">
        <v>263</v>
      </c>
      <c r="C450" s="18" t="s">
        <v>120</v>
      </c>
      <c r="D450" s="14" t="s">
        <v>269</v>
      </c>
      <c r="E450" s="14">
        <v>4</v>
      </c>
      <c r="F450" s="14" t="s">
        <v>260</v>
      </c>
      <c r="G450" s="14" t="s">
        <v>18</v>
      </c>
      <c r="H450" s="14" t="s">
        <v>106</v>
      </c>
      <c r="I450" s="14" t="s">
        <v>205</v>
      </c>
      <c r="J450" s="14" t="s">
        <v>220</v>
      </c>
      <c r="K450" s="14" t="s">
        <v>270</v>
      </c>
      <c r="M450" s="14" t="s">
        <v>124</v>
      </c>
      <c r="N450" s="14" t="s">
        <v>261</v>
      </c>
      <c r="O450" s="14" t="s">
        <v>105</v>
      </c>
      <c r="P450" s="14" t="s">
        <v>148</v>
      </c>
      <c r="Q450" s="14" t="s">
        <v>124</v>
      </c>
      <c r="R450" s="14" t="s">
        <v>107</v>
      </c>
    </row>
    <row r="451" spans="1:23" x14ac:dyDescent="0.25">
      <c r="A451" s="14" t="s">
        <v>6343</v>
      </c>
      <c r="B451" s="14" t="s">
        <v>263</v>
      </c>
      <c r="C451" s="18" t="s">
        <v>120</v>
      </c>
      <c r="D451" s="14" t="s">
        <v>267</v>
      </c>
      <c r="E451" s="14">
        <v>4</v>
      </c>
      <c r="F451" s="14" t="s">
        <v>260</v>
      </c>
      <c r="G451" s="14" t="s">
        <v>18</v>
      </c>
      <c r="H451" s="14" t="s">
        <v>106</v>
      </c>
      <c r="I451" s="14" t="s">
        <v>205</v>
      </c>
      <c r="J451" s="14" t="s">
        <v>220</v>
      </c>
      <c r="K451" s="14" t="s">
        <v>266</v>
      </c>
      <c r="M451" s="14" t="s">
        <v>124</v>
      </c>
      <c r="N451" s="14" t="s">
        <v>268</v>
      </c>
      <c r="O451" s="14" t="s">
        <v>105</v>
      </c>
      <c r="P451" s="14" t="s">
        <v>148</v>
      </c>
      <c r="Q451" s="14" t="s">
        <v>124</v>
      </c>
      <c r="R451" s="14" t="s">
        <v>107</v>
      </c>
    </row>
    <row r="452" spans="1:23" x14ac:dyDescent="0.25">
      <c r="A452" s="14" t="s">
        <v>6343</v>
      </c>
      <c r="B452" s="14" t="s">
        <v>4273</v>
      </c>
      <c r="D452" s="14" t="s">
        <v>3703</v>
      </c>
      <c r="F452" s="14" t="s">
        <v>4446</v>
      </c>
      <c r="H452" s="14" t="s">
        <v>106</v>
      </c>
      <c r="I452" s="14" t="s">
        <v>4756</v>
      </c>
      <c r="J452" s="14">
        <v>1900</v>
      </c>
      <c r="K452" s="14" t="s">
        <v>266</v>
      </c>
      <c r="M452" s="14" t="s">
        <v>5014</v>
      </c>
      <c r="N452" s="14" t="s">
        <v>120</v>
      </c>
      <c r="O452" s="14" t="s">
        <v>105</v>
      </c>
      <c r="Q452" s="14" t="s">
        <v>202</v>
      </c>
      <c r="R452" s="14" t="s">
        <v>1036</v>
      </c>
      <c r="T452" s="14" t="s">
        <v>5212</v>
      </c>
      <c r="W452" s="14" t="s">
        <v>4939</v>
      </c>
    </row>
    <row r="453" spans="1:23" x14ac:dyDescent="0.25">
      <c r="A453" s="14" t="s">
        <v>6343</v>
      </c>
      <c r="B453" s="14" t="s">
        <v>4207</v>
      </c>
      <c r="D453" s="14" t="s">
        <v>2578</v>
      </c>
      <c r="F453" s="14" t="s">
        <v>4446</v>
      </c>
      <c r="H453" s="14" t="s">
        <v>133</v>
      </c>
      <c r="I453" s="14" t="s">
        <v>4756</v>
      </c>
      <c r="J453" s="14">
        <v>1900</v>
      </c>
      <c r="K453" s="14" t="s">
        <v>5481</v>
      </c>
      <c r="M453" s="14" t="s">
        <v>5083</v>
      </c>
      <c r="N453" s="14" t="s">
        <v>112</v>
      </c>
      <c r="O453" s="14" t="s">
        <v>143</v>
      </c>
      <c r="Q453" s="14" t="s">
        <v>148</v>
      </c>
      <c r="R453" s="14" t="s">
        <v>151</v>
      </c>
      <c r="T453" s="14" t="s">
        <v>5480</v>
      </c>
      <c r="W453" s="14" t="s">
        <v>4939</v>
      </c>
    </row>
    <row r="454" spans="1:23" x14ac:dyDescent="0.25">
      <c r="A454" s="14" t="s">
        <v>6343</v>
      </c>
      <c r="B454" s="14" t="s">
        <v>4084</v>
      </c>
      <c r="D454" s="14" t="s">
        <v>2535</v>
      </c>
      <c r="F454" s="14" t="s">
        <v>4446</v>
      </c>
      <c r="H454" s="14" t="s">
        <v>124</v>
      </c>
      <c r="I454" s="14">
        <v>150</v>
      </c>
      <c r="J454" s="14">
        <v>1900</v>
      </c>
      <c r="K454" s="14" t="s">
        <v>5455</v>
      </c>
      <c r="M454" s="14" t="s">
        <v>5014</v>
      </c>
      <c r="N454" s="14" t="s">
        <v>4962</v>
      </c>
      <c r="O454" s="14" t="s">
        <v>145</v>
      </c>
      <c r="Q454" s="14" t="s">
        <v>202</v>
      </c>
      <c r="R454" s="14" t="s">
        <v>1028</v>
      </c>
      <c r="T454" s="14" t="s">
        <v>5454</v>
      </c>
      <c r="W454" s="14" t="s">
        <v>4939</v>
      </c>
    </row>
    <row r="455" spans="1:23" x14ac:dyDescent="0.25">
      <c r="A455" s="14" t="s">
        <v>6343</v>
      </c>
      <c r="B455" s="14" t="s">
        <v>4116</v>
      </c>
      <c r="D455" s="14" t="s">
        <v>2320</v>
      </c>
      <c r="F455" s="14" t="s">
        <v>4446</v>
      </c>
      <c r="H455" s="14" t="s">
        <v>106</v>
      </c>
      <c r="I455" s="14">
        <v>100</v>
      </c>
      <c r="J455" s="14">
        <v>1500</v>
      </c>
      <c r="K455" s="14" t="s">
        <v>539</v>
      </c>
      <c r="M455" s="14" t="s">
        <v>5083</v>
      </c>
      <c r="N455" s="14" t="s">
        <v>89</v>
      </c>
      <c r="O455" s="14" t="s">
        <v>105</v>
      </c>
      <c r="Q455" s="14" t="s">
        <v>202</v>
      </c>
      <c r="R455" s="14" t="s">
        <v>4688</v>
      </c>
      <c r="W455" s="14" t="s">
        <v>4939</v>
      </c>
    </row>
    <row r="456" spans="1:23" x14ac:dyDescent="0.25">
      <c r="A456" s="14" t="s">
        <v>6343</v>
      </c>
      <c r="B456" s="14" t="s">
        <v>4273</v>
      </c>
      <c r="C456" s="18">
        <v>6</v>
      </c>
      <c r="D456" s="14" t="s">
        <v>3678</v>
      </c>
      <c r="E456" s="14">
        <v>4</v>
      </c>
      <c r="F456" s="14" t="s">
        <v>4423</v>
      </c>
      <c r="H456" s="14">
        <v>2</v>
      </c>
      <c r="I456" s="14" t="s">
        <v>537</v>
      </c>
      <c r="K456" s="14" t="s">
        <v>270</v>
      </c>
      <c r="M456" s="14">
        <v>3</v>
      </c>
      <c r="N456" s="14" t="s">
        <v>261</v>
      </c>
      <c r="O456" s="14">
        <v>8</v>
      </c>
      <c r="P456" s="14">
        <v>-2</v>
      </c>
      <c r="Q456" s="14">
        <v>2</v>
      </c>
      <c r="R456" s="14" t="s">
        <v>506</v>
      </c>
      <c r="S456" s="14">
        <v>3</v>
      </c>
      <c r="U456" s="14">
        <v>1908</v>
      </c>
      <c r="W456" s="14" t="s">
        <v>4939</v>
      </c>
    </row>
    <row r="457" spans="1:23" x14ac:dyDescent="0.25">
      <c r="A457" s="14" t="s">
        <v>6343</v>
      </c>
      <c r="B457" s="14" t="s">
        <v>4273</v>
      </c>
      <c r="C457" s="18">
        <v>6</v>
      </c>
      <c r="D457" s="14" t="s">
        <v>3649</v>
      </c>
      <c r="E457" s="14">
        <v>4</v>
      </c>
      <c r="F457" s="14" t="s">
        <v>4423</v>
      </c>
      <c r="H457" s="14">
        <v>2</v>
      </c>
      <c r="I457" s="14" t="s">
        <v>537</v>
      </c>
      <c r="K457" s="14" t="s">
        <v>270</v>
      </c>
      <c r="M457" s="14">
        <v>3</v>
      </c>
      <c r="N457" s="14" t="s">
        <v>261</v>
      </c>
      <c r="O457" s="14">
        <v>8</v>
      </c>
      <c r="P457" s="14">
        <v>-2</v>
      </c>
      <c r="Q457" s="14">
        <v>2</v>
      </c>
      <c r="R457" s="14" t="s">
        <v>506</v>
      </c>
      <c r="S457" s="14">
        <v>3</v>
      </c>
      <c r="U457" s="14">
        <v>1905</v>
      </c>
      <c r="W457" s="14" t="s">
        <v>4939</v>
      </c>
    </row>
    <row r="458" spans="1:23" x14ac:dyDescent="0.25">
      <c r="A458" s="14" t="s">
        <v>6343</v>
      </c>
      <c r="B458" s="14" t="s">
        <v>4191</v>
      </c>
      <c r="C458" s="18" t="s">
        <v>120</v>
      </c>
      <c r="D458" s="14" t="s">
        <v>637</v>
      </c>
      <c r="E458" s="14">
        <v>4</v>
      </c>
      <c r="F458" s="14" t="s">
        <v>4423</v>
      </c>
      <c r="H458" s="14" t="s">
        <v>638</v>
      </c>
      <c r="I458" s="14" t="s">
        <v>639</v>
      </c>
      <c r="K458" s="14" t="s">
        <v>640</v>
      </c>
      <c r="M458" s="14" t="s">
        <v>133</v>
      </c>
      <c r="N458" s="14" t="s">
        <v>641</v>
      </c>
      <c r="O458" s="14" t="s">
        <v>105</v>
      </c>
      <c r="P458" s="14" t="s">
        <v>202</v>
      </c>
      <c r="Q458" s="14" t="s">
        <v>106</v>
      </c>
      <c r="R458" s="14" t="s">
        <v>642</v>
      </c>
      <c r="S458" s="14" t="s">
        <v>124</v>
      </c>
      <c r="T458" s="14" t="s">
        <v>643</v>
      </c>
      <c r="V458" s="14" t="s">
        <v>5017</v>
      </c>
      <c r="W458" s="14" t="s">
        <v>4939</v>
      </c>
    </row>
    <row r="459" spans="1:23" x14ac:dyDescent="0.25">
      <c r="A459" s="14" t="s">
        <v>6343</v>
      </c>
      <c r="C459" s="18" t="s">
        <v>120</v>
      </c>
      <c r="D459" s="14" t="s">
        <v>6394</v>
      </c>
      <c r="E459" s="14">
        <v>4</v>
      </c>
      <c r="F459" s="14" t="s">
        <v>478</v>
      </c>
      <c r="H459" s="14" t="s">
        <v>133</v>
      </c>
      <c r="I459" s="14" t="s">
        <v>636</v>
      </c>
      <c r="K459" s="14" t="s">
        <v>640</v>
      </c>
      <c r="M459" s="14" t="s">
        <v>133</v>
      </c>
      <c r="N459" s="14" t="s">
        <v>641</v>
      </c>
      <c r="O459" s="14" t="s">
        <v>105</v>
      </c>
      <c r="P459" s="14" t="s">
        <v>202</v>
      </c>
      <c r="Q459" s="14" t="s">
        <v>106</v>
      </c>
      <c r="R459" s="14" t="s">
        <v>642</v>
      </c>
      <c r="S459" s="14" t="s">
        <v>124</v>
      </c>
      <c r="T459" s="14" t="s">
        <v>643</v>
      </c>
      <c r="V459" s="14" t="s">
        <v>634</v>
      </c>
    </row>
    <row r="460" spans="1:23" x14ac:dyDescent="0.25">
      <c r="A460" s="14" t="s">
        <v>6343</v>
      </c>
      <c r="B460" s="14" t="s">
        <v>4207</v>
      </c>
      <c r="C460" s="18" t="s">
        <v>120</v>
      </c>
      <c r="D460" s="14" t="s">
        <v>3139</v>
      </c>
      <c r="E460" s="14">
        <v>4</v>
      </c>
      <c r="F460" s="14" t="s">
        <v>4423</v>
      </c>
      <c r="H460" s="14" t="s">
        <v>133</v>
      </c>
      <c r="I460" s="14" t="s">
        <v>636</v>
      </c>
      <c r="K460" s="14" t="s">
        <v>553</v>
      </c>
      <c r="M460" s="14" t="s">
        <v>124</v>
      </c>
      <c r="N460" s="14" t="s">
        <v>261</v>
      </c>
      <c r="O460" s="14" t="s">
        <v>105</v>
      </c>
      <c r="P460" s="14" t="s">
        <v>148</v>
      </c>
      <c r="Q460" s="14" t="s">
        <v>106</v>
      </c>
      <c r="R460" s="14" t="s">
        <v>506</v>
      </c>
      <c r="S460" s="14" t="s">
        <v>124</v>
      </c>
      <c r="T460" s="14" t="s">
        <v>510</v>
      </c>
      <c r="V460" s="14" t="s">
        <v>5017</v>
      </c>
      <c r="W460" s="14" t="s">
        <v>4939</v>
      </c>
    </row>
    <row r="461" spans="1:23" x14ac:dyDescent="0.25">
      <c r="A461" s="14" t="s">
        <v>6343</v>
      </c>
      <c r="C461" s="18" t="s">
        <v>120</v>
      </c>
      <c r="D461" s="14" t="s">
        <v>664</v>
      </c>
      <c r="E461" s="14">
        <v>4</v>
      </c>
      <c r="F461" s="14" t="s">
        <v>478</v>
      </c>
      <c r="H461" s="14" t="s">
        <v>106</v>
      </c>
      <c r="I461" s="14" t="s">
        <v>636</v>
      </c>
      <c r="K461" s="14" t="s">
        <v>593</v>
      </c>
      <c r="M461" s="14" t="s">
        <v>124</v>
      </c>
      <c r="N461" s="14" t="s">
        <v>185</v>
      </c>
      <c r="O461" s="14" t="s">
        <v>145</v>
      </c>
      <c r="P461" s="14" t="s">
        <v>148</v>
      </c>
      <c r="Q461" s="14" t="s">
        <v>106</v>
      </c>
      <c r="R461" s="14" t="s">
        <v>507</v>
      </c>
      <c r="S461" s="14" t="s">
        <v>124</v>
      </c>
      <c r="T461" s="14" t="s">
        <v>666</v>
      </c>
      <c r="V461" s="14" t="s">
        <v>663</v>
      </c>
    </row>
    <row r="462" spans="1:23" x14ac:dyDescent="0.25">
      <c r="A462" s="14" t="s">
        <v>6343</v>
      </c>
      <c r="B462" s="14" t="s">
        <v>4261</v>
      </c>
      <c r="C462" s="18">
        <v>6</v>
      </c>
      <c r="D462" s="14" t="s">
        <v>2837</v>
      </c>
      <c r="E462" s="14">
        <v>4</v>
      </c>
      <c r="F462" s="14" t="s">
        <v>4423</v>
      </c>
      <c r="H462" s="14">
        <v>1</v>
      </c>
      <c r="I462" s="14" t="s">
        <v>552</v>
      </c>
      <c r="K462" s="14" t="s">
        <v>593</v>
      </c>
      <c r="M462" s="14">
        <v>1</v>
      </c>
      <c r="N462" s="14" t="s">
        <v>518</v>
      </c>
      <c r="O462" s="14">
        <v>9</v>
      </c>
      <c r="P462" s="14">
        <v>-2</v>
      </c>
      <c r="Q462" s="14">
        <v>2</v>
      </c>
      <c r="R462" s="14" t="s">
        <v>490</v>
      </c>
      <c r="S462" s="14">
        <v>3</v>
      </c>
      <c r="U462" s="14">
        <v>1886</v>
      </c>
      <c r="W462" s="14" t="s">
        <v>4939</v>
      </c>
    </row>
    <row r="463" spans="1:23" x14ac:dyDescent="0.25">
      <c r="A463" s="14" t="s">
        <v>6343</v>
      </c>
      <c r="C463" s="18">
        <v>6</v>
      </c>
      <c r="D463" s="14" t="s">
        <v>559</v>
      </c>
      <c r="E463" s="14">
        <v>4</v>
      </c>
      <c r="F463" s="14" t="s">
        <v>478</v>
      </c>
      <c r="H463" s="14">
        <v>1</v>
      </c>
      <c r="I463" s="14" t="s">
        <v>479</v>
      </c>
      <c r="K463" s="14" t="s">
        <v>558</v>
      </c>
      <c r="M463" s="14">
        <v>3</v>
      </c>
      <c r="N463" s="14" t="s">
        <v>261</v>
      </c>
      <c r="O463" s="14">
        <v>10</v>
      </c>
      <c r="P463" s="14">
        <v>-2</v>
      </c>
      <c r="Q463" s="14">
        <v>2</v>
      </c>
      <c r="R463" s="14" t="s">
        <v>509</v>
      </c>
      <c r="S463" s="14">
        <v>3</v>
      </c>
      <c r="U463" s="14">
        <v>1892</v>
      </c>
    </row>
    <row r="464" spans="1:23" x14ac:dyDescent="0.25">
      <c r="A464" s="14" t="s">
        <v>6343</v>
      </c>
      <c r="C464" s="18">
        <v>6</v>
      </c>
      <c r="D464" s="14" t="s">
        <v>557</v>
      </c>
      <c r="E464" s="14">
        <v>4</v>
      </c>
      <c r="F464" s="14" t="s">
        <v>478</v>
      </c>
      <c r="H464" s="14">
        <v>0</v>
      </c>
      <c r="I464" s="14" t="s">
        <v>549</v>
      </c>
      <c r="K464" s="14" t="s">
        <v>558</v>
      </c>
      <c r="M464" s="14">
        <v>3</v>
      </c>
      <c r="N464" s="14" t="s">
        <v>261</v>
      </c>
      <c r="O464" s="14">
        <v>10</v>
      </c>
      <c r="P464" s="14">
        <v>-2</v>
      </c>
      <c r="Q464" s="14">
        <v>2</v>
      </c>
      <c r="R464" s="14" t="s">
        <v>509</v>
      </c>
      <c r="S464" s="14">
        <v>3</v>
      </c>
      <c r="U464" s="14">
        <v>1889</v>
      </c>
    </row>
    <row r="465" spans="1:23" x14ac:dyDescent="0.25">
      <c r="A465" s="14" t="s">
        <v>6343</v>
      </c>
      <c r="B465" s="14" t="s">
        <v>4207</v>
      </c>
      <c r="C465" s="18" t="s">
        <v>120</v>
      </c>
      <c r="D465" s="14" t="s">
        <v>645</v>
      </c>
      <c r="E465" s="14">
        <v>4</v>
      </c>
      <c r="F465" s="14" t="s">
        <v>4423</v>
      </c>
      <c r="H465" s="14" t="s">
        <v>106</v>
      </c>
      <c r="I465" s="14" t="s">
        <v>636</v>
      </c>
      <c r="K465" s="14" t="s">
        <v>593</v>
      </c>
      <c r="M465" s="14" t="s">
        <v>124</v>
      </c>
      <c r="N465" s="14" t="s">
        <v>261</v>
      </c>
      <c r="O465" s="14" t="s">
        <v>105</v>
      </c>
      <c r="P465" s="14" t="s">
        <v>148</v>
      </c>
      <c r="Q465" s="14" t="s">
        <v>106</v>
      </c>
      <c r="R465" s="14" t="s">
        <v>506</v>
      </c>
      <c r="S465" s="14" t="s">
        <v>124</v>
      </c>
      <c r="T465" s="14" t="s">
        <v>511</v>
      </c>
      <c r="V465" s="14" t="s">
        <v>5017</v>
      </c>
      <c r="W465" s="14" t="s">
        <v>4939</v>
      </c>
    </row>
    <row r="466" spans="1:23" x14ac:dyDescent="0.25">
      <c r="A466" s="14" t="s">
        <v>6343</v>
      </c>
      <c r="C466" s="18" t="s">
        <v>120</v>
      </c>
      <c r="D466" s="14" t="s">
        <v>645</v>
      </c>
      <c r="E466" s="14">
        <v>4</v>
      </c>
      <c r="F466" s="14" t="s">
        <v>478</v>
      </c>
      <c r="H466" s="14" t="s">
        <v>106</v>
      </c>
      <c r="I466" s="14" t="s">
        <v>636</v>
      </c>
      <c r="K466" s="14" t="s">
        <v>647</v>
      </c>
      <c r="M466" s="14" t="s">
        <v>133</v>
      </c>
      <c r="N466" s="14" t="s">
        <v>648</v>
      </c>
      <c r="O466" s="14" t="s">
        <v>105</v>
      </c>
      <c r="P466" s="14" t="s">
        <v>202</v>
      </c>
      <c r="Q466" s="14" t="s">
        <v>106</v>
      </c>
      <c r="R466" s="14" t="s">
        <v>642</v>
      </c>
      <c r="S466" s="14" t="s">
        <v>124</v>
      </c>
      <c r="T466" s="14" t="s">
        <v>545</v>
      </c>
      <c r="V466" s="14" t="s">
        <v>634</v>
      </c>
    </row>
    <row r="467" spans="1:23" x14ac:dyDescent="0.25">
      <c r="A467" s="14" t="s">
        <v>6343</v>
      </c>
      <c r="B467" s="14" t="s">
        <v>4147</v>
      </c>
      <c r="C467" s="18" t="s">
        <v>120</v>
      </c>
      <c r="D467" s="14" t="s">
        <v>2171</v>
      </c>
      <c r="E467" s="14">
        <v>4</v>
      </c>
      <c r="F467" s="14" t="s">
        <v>4423</v>
      </c>
      <c r="H467" s="14" t="s">
        <v>106</v>
      </c>
      <c r="I467" s="14" t="s">
        <v>636</v>
      </c>
      <c r="K467" s="14" t="s">
        <v>593</v>
      </c>
      <c r="M467" s="14" t="s">
        <v>124</v>
      </c>
      <c r="N467" s="14" t="s">
        <v>261</v>
      </c>
      <c r="O467" s="14" t="s">
        <v>105</v>
      </c>
      <c r="P467" s="14" t="s">
        <v>148</v>
      </c>
      <c r="Q467" s="14" t="s">
        <v>106</v>
      </c>
      <c r="R467" s="14" t="s">
        <v>506</v>
      </c>
      <c r="S467" s="14" t="s">
        <v>124</v>
      </c>
      <c r="T467" s="14" t="s">
        <v>511</v>
      </c>
      <c r="V467" s="14" t="s">
        <v>5157</v>
      </c>
      <c r="W467" s="14" t="s">
        <v>4939</v>
      </c>
    </row>
    <row r="468" spans="1:23" x14ac:dyDescent="0.25">
      <c r="A468" s="14" t="s">
        <v>6343</v>
      </c>
      <c r="C468" s="18" t="s">
        <v>120</v>
      </c>
      <c r="D468" s="14" t="s">
        <v>651</v>
      </c>
      <c r="E468" s="14">
        <v>4</v>
      </c>
      <c r="F468" s="14" t="s">
        <v>478</v>
      </c>
      <c r="H468" s="14" t="s">
        <v>106</v>
      </c>
      <c r="I468" s="14" t="s">
        <v>636</v>
      </c>
      <c r="K468" s="14" t="s">
        <v>258</v>
      </c>
      <c r="M468" s="14" t="s">
        <v>124</v>
      </c>
      <c r="N468" s="14" t="s">
        <v>185</v>
      </c>
      <c r="O468" s="14" t="s">
        <v>105</v>
      </c>
      <c r="P468" s="14" t="s">
        <v>202</v>
      </c>
      <c r="Q468" s="14" t="s">
        <v>106</v>
      </c>
      <c r="R468" s="14" t="s">
        <v>482</v>
      </c>
      <c r="S468" s="14" t="s">
        <v>124</v>
      </c>
      <c r="T468" s="14" t="s">
        <v>511</v>
      </c>
      <c r="V468" s="14" t="s">
        <v>634</v>
      </c>
    </row>
    <row r="469" spans="1:23" x14ac:dyDescent="0.25">
      <c r="A469" s="14" t="s">
        <v>6343</v>
      </c>
      <c r="B469" s="14" t="s">
        <v>4120</v>
      </c>
      <c r="C469" s="18" t="s">
        <v>120</v>
      </c>
      <c r="D469" s="14" t="s">
        <v>2068</v>
      </c>
      <c r="E469" s="14">
        <v>4</v>
      </c>
      <c r="F469" s="14" t="s">
        <v>4423</v>
      </c>
      <c r="H469" s="14" t="s">
        <v>106</v>
      </c>
      <c r="I469" s="14" t="s">
        <v>636</v>
      </c>
      <c r="K469" s="14" t="s">
        <v>553</v>
      </c>
      <c r="M469" s="14" t="s">
        <v>124</v>
      </c>
      <c r="N469" s="14" t="s">
        <v>261</v>
      </c>
      <c r="O469" s="14" t="s">
        <v>105</v>
      </c>
      <c r="P469" s="14" t="s">
        <v>148</v>
      </c>
      <c r="Q469" s="14" t="s">
        <v>106</v>
      </c>
      <c r="R469" s="14" t="s">
        <v>506</v>
      </c>
      <c r="S469" s="14" t="s">
        <v>124</v>
      </c>
      <c r="T469" s="14" t="s">
        <v>511</v>
      </c>
      <c r="V469" s="14" t="s">
        <v>5017</v>
      </c>
      <c r="W469" s="14" t="s">
        <v>4939</v>
      </c>
    </row>
    <row r="470" spans="1:23" x14ac:dyDescent="0.25">
      <c r="A470" s="14" t="s">
        <v>6343</v>
      </c>
      <c r="B470" s="14" t="s">
        <v>4116</v>
      </c>
      <c r="C470" s="18">
        <v>6</v>
      </c>
      <c r="D470" s="14" t="s">
        <v>3821</v>
      </c>
      <c r="E470" s="14">
        <v>4</v>
      </c>
      <c r="F470" s="14" t="s">
        <v>4430</v>
      </c>
      <c r="H470" s="14">
        <v>1</v>
      </c>
      <c r="I470" s="14" t="s">
        <v>566</v>
      </c>
      <c r="K470" s="14" t="s">
        <v>266</v>
      </c>
      <c r="M470" s="14">
        <v>3</v>
      </c>
      <c r="N470" s="14" t="s">
        <v>185</v>
      </c>
      <c r="O470" s="14">
        <v>7</v>
      </c>
      <c r="P470" s="14">
        <v>-1</v>
      </c>
      <c r="Q470" s="14">
        <v>3</v>
      </c>
      <c r="R470" s="14" t="s">
        <v>601</v>
      </c>
      <c r="S470" s="14">
        <v>3</v>
      </c>
      <c r="U470" s="14">
        <v>1915</v>
      </c>
      <c r="W470" s="14" t="s">
        <v>4939</v>
      </c>
    </row>
    <row r="471" spans="1:23" x14ac:dyDescent="0.25">
      <c r="A471" s="14" t="s">
        <v>6343</v>
      </c>
      <c r="C471" s="18" t="s">
        <v>120</v>
      </c>
      <c r="D471" s="14" t="s">
        <v>659</v>
      </c>
      <c r="E471" s="14">
        <v>4</v>
      </c>
      <c r="F471" s="14" t="s">
        <v>565</v>
      </c>
      <c r="H471" s="14" t="s">
        <v>133</v>
      </c>
      <c r="I471" s="14" t="s">
        <v>566</v>
      </c>
      <c r="K471" s="14" t="s">
        <v>594</v>
      </c>
      <c r="M471" s="14" t="s">
        <v>124</v>
      </c>
      <c r="N471" s="14" t="s">
        <v>261</v>
      </c>
      <c r="O471" s="14" t="s">
        <v>143</v>
      </c>
      <c r="P471" s="14" t="s">
        <v>148</v>
      </c>
      <c r="Q471" s="14" t="s">
        <v>124</v>
      </c>
      <c r="R471" s="14" t="s">
        <v>507</v>
      </c>
      <c r="S471" s="14" t="s">
        <v>124</v>
      </c>
      <c r="T471" s="14" t="s">
        <v>511</v>
      </c>
      <c r="V471" s="14" t="s">
        <v>658</v>
      </c>
    </row>
    <row r="472" spans="1:23" x14ac:dyDescent="0.25">
      <c r="A472" s="14" t="s">
        <v>6343</v>
      </c>
      <c r="B472" s="14" t="s">
        <v>4116</v>
      </c>
      <c r="C472" s="18" t="s">
        <v>120</v>
      </c>
      <c r="D472" s="14" t="s">
        <v>3815</v>
      </c>
      <c r="E472" s="14">
        <v>4</v>
      </c>
      <c r="F472" s="14" t="s">
        <v>4430</v>
      </c>
      <c r="H472" s="14" t="s">
        <v>133</v>
      </c>
      <c r="I472" s="14" t="s">
        <v>566</v>
      </c>
      <c r="K472" s="14" t="s">
        <v>660</v>
      </c>
      <c r="M472" s="14" t="s">
        <v>124</v>
      </c>
      <c r="N472" s="14" t="s">
        <v>185</v>
      </c>
      <c r="O472" s="14" t="s">
        <v>105</v>
      </c>
      <c r="P472" s="14" t="s">
        <v>202</v>
      </c>
      <c r="Q472" s="14" t="s">
        <v>106</v>
      </c>
      <c r="R472" s="14" t="s">
        <v>601</v>
      </c>
      <c r="S472" s="14" t="s">
        <v>124</v>
      </c>
      <c r="T472" s="14" t="s">
        <v>511</v>
      </c>
      <c r="V472" s="14" t="s">
        <v>5119</v>
      </c>
      <c r="W472" s="14" t="s">
        <v>4939</v>
      </c>
    </row>
    <row r="473" spans="1:23" x14ac:dyDescent="0.25">
      <c r="A473" s="14" t="s">
        <v>6343</v>
      </c>
      <c r="B473" s="14" t="s">
        <v>4116</v>
      </c>
      <c r="C473" s="18" t="s">
        <v>120</v>
      </c>
      <c r="D473" s="14" t="s">
        <v>3605</v>
      </c>
      <c r="E473" s="14">
        <v>4</v>
      </c>
      <c r="F473" s="14" t="s">
        <v>4430</v>
      </c>
      <c r="H473" s="14" t="s">
        <v>133</v>
      </c>
      <c r="I473" s="14" t="s">
        <v>566</v>
      </c>
      <c r="K473" s="14" t="s">
        <v>567</v>
      </c>
      <c r="M473" s="14" t="s">
        <v>124</v>
      </c>
      <c r="N473" s="14" t="s">
        <v>185</v>
      </c>
      <c r="O473" s="14" t="s">
        <v>105</v>
      </c>
      <c r="P473" s="14" t="s">
        <v>202</v>
      </c>
      <c r="Q473" s="14" t="s">
        <v>106</v>
      </c>
      <c r="R473" s="14" t="s">
        <v>499</v>
      </c>
      <c r="S473" s="14" t="s">
        <v>124</v>
      </c>
      <c r="T473" s="14" t="s">
        <v>510</v>
      </c>
      <c r="V473" s="14" t="s">
        <v>5597</v>
      </c>
      <c r="W473" s="14" t="s">
        <v>4939</v>
      </c>
    </row>
    <row r="474" spans="1:23" x14ac:dyDescent="0.25">
      <c r="A474" s="14" t="s">
        <v>6343</v>
      </c>
      <c r="C474" s="18" t="s">
        <v>120</v>
      </c>
      <c r="D474" s="14" t="s">
        <v>669</v>
      </c>
      <c r="E474" s="14">
        <v>4</v>
      </c>
      <c r="F474" s="14" t="s">
        <v>565</v>
      </c>
      <c r="H474" s="14" t="s">
        <v>133</v>
      </c>
      <c r="I474" s="14" t="s">
        <v>566</v>
      </c>
      <c r="K474" s="14" t="s">
        <v>628</v>
      </c>
      <c r="M474" s="14" t="s">
        <v>124</v>
      </c>
      <c r="N474" s="14" t="s">
        <v>185</v>
      </c>
      <c r="O474" s="14" t="s">
        <v>145</v>
      </c>
      <c r="P474" s="14" t="s">
        <v>148</v>
      </c>
      <c r="Q474" s="14" t="s">
        <v>106</v>
      </c>
      <c r="R474" s="14" t="s">
        <v>606</v>
      </c>
      <c r="S474" s="14" t="s">
        <v>124</v>
      </c>
      <c r="T474" s="14" t="s">
        <v>510</v>
      </c>
      <c r="V474" s="14" t="s">
        <v>670</v>
      </c>
    </row>
    <row r="475" spans="1:23" x14ac:dyDescent="0.25">
      <c r="A475" s="14" t="s">
        <v>6343</v>
      </c>
      <c r="B475" s="14" t="s">
        <v>4263</v>
      </c>
      <c r="C475" s="18" t="s">
        <v>120</v>
      </c>
      <c r="D475" s="14" t="s">
        <v>672</v>
      </c>
      <c r="E475" s="14">
        <v>4</v>
      </c>
      <c r="F475" s="14" t="s">
        <v>4430</v>
      </c>
      <c r="H475" s="14" t="s">
        <v>133</v>
      </c>
      <c r="I475" s="14" t="s">
        <v>604</v>
      </c>
      <c r="K475" s="14" t="s">
        <v>491</v>
      </c>
      <c r="M475" s="14" t="s">
        <v>124</v>
      </c>
      <c r="N475" s="14" t="s">
        <v>515</v>
      </c>
      <c r="O475" s="14" t="s">
        <v>105</v>
      </c>
      <c r="P475" s="14" t="s">
        <v>148</v>
      </c>
      <c r="Q475" s="14" t="s">
        <v>106</v>
      </c>
      <c r="R475" s="14" t="s">
        <v>506</v>
      </c>
      <c r="S475" s="14" t="s">
        <v>124</v>
      </c>
      <c r="T475" s="14" t="s">
        <v>589</v>
      </c>
      <c r="V475" s="14" t="s">
        <v>5597</v>
      </c>
      <c r="W475" s="14" t="s">
        <v>4939</v>
      </c>
    </row>
    <row r="476" spans="1:23" x14ac:dyDescent="0.25">
      <c r="A476" s="14" t="s">
        <v>6343</v>
      </c>
      <c r="C476" s="18" t="s">
        <v>120</v>
      </c>
      <c r="D476" s="14" t="s">
        <v>672</v>
      </c>
      <c r="E476" s="14">
        <v>4</v>
      </c>
      <c r="F476" s="14" t="s">
        <v>565</v>
      </c>
      <c r="H476" s="14" t="s">
        <v>133</v>
      </c>
      <c r="I476" s="14" t="s">
        <v>604</v>
      </c>
      <c r="K476" s="14" t="s">
        <v>558</v>
      </c>
      <c r="M476" s="14" t="s">
        <v>124</v>
      </c>
      <c r="N476" s="14" t="s">
        <v>608</v>
      </c>
      <c r="O476" s="14" t="s">
        <v>145</v>
      </c>
      <c r="P476" s="14" t="s">
        <v>148</v>
      </c>
      <c r="Q476" s="14" t="s">
        <v>106</v>
      </c>
      <c r="R476" s="14" t="s">
        <v>606</v>
      </c>
      <c r="S476" s="14" t="s">
        <v>124</v>
      </c>
      <c r="T476" s="14" t="s">
        <v>510</v>
      </c>
      <c r="V476" s="14" t="s">
        <v>674</v>
      </c>
    </row>
    <row r="477" spans="1:23" x14ac:dyDescent="0.25">
      <c r="A477" s="14" t="s">
        <v>6343</v>
      </c>
      <c r="C477" s="18" t="s">
        <v>120</v>
      </c>
      <c r="D477" s="14" t="s">
        <v>646</v>
      </c>
      <c r="E477" s="14">
        <v>4</v>
      </c>
      <c r="F477" s="14" t="s">
        <v>565</v>
      </c>
      <c r="H477" s="14" t="s">
        <v>638</v>
      </c>
      <c r="I477" s="14" t="s">
        <v>639</v>
      </c>
      <c r="K477" s="14" t="s">
        <v>585</v>
      </c>
      <c r="M477" s="14" t="s">
        <v>124</v>
      </c>
      <c r="N477" s="14" t="s">
        <v>228</v>
      </c>
      <c r="O477" s="14" t="s">
        <v>145</v>
      </c>
      <c r="P477" s="14" t="s">
        <v>148</v>
      </c>
      <c r="Q477" s="14" t="s">
        <v>106</v>
      </c>
      <c r="R477" s="14" t="s">
        <v>509</v>
      </c>
      <c r="S477" s="14" t="s">
        <v>124</v>
      </c>
      <c r="T477" s="14" t="s">
        <v>511</v>
      </c>
      <c r="V477" s="14" t="s">
        <v>634</v>
      </c>
    </row>
    <row r="478" spans="1:23" x14ac:dyDescent="0.25">
      <c r="A478" s="14" t="s">
        <v>6343</v>
      </c>
      <c r="B478" s="14" t="s">
        <v>4116</v>
      </c>
      <c r="C478" s="18" t="s">
        <v>120</v>
      </c>
      <c r="D478" s="14" t="s">
        <v>2364</v>
      </c>
      <c r="E478" s="14">
        <v>4</v>
      </c>
      <c r="F478" s="14" t="s">
        <v>4430</v>
      </c>
      <c r="H478" s="14" t="s">
        <v>638</v>
      </c>
      <c r="I478" s="14" t="s">
        <v>639</v>
      </c>
      <c r="K478" s="14" t="s">
        <v>647</v>
      </c>
      <c r="M478" s="14" t="s">
        <v>133</v>
      </c>
      <c r="N478" s="14" t="s">
        <v>648</v>
      </c>
      <c r="O478" s="14" t="s">
        <v>105</v>
      </c>
      <c r="P478" s="14" t="s">
        <v>202</v>
      </c>
      <c r="Q478" s="14" t="s">
        <v>106</v>
      </c>
      <c r="R478" s="14" t="s">
        <v>642</v>
      </c>
      <c r="S478" s="14" t="s">
        <v>124</v>
      </c>
      <c r="T478" s="14" t="s">
        <v>545</v>
      </c>
      <c r="V478" s="14" t="s">
        <v>5017</v>
      </c>
      <c r="W478" s="14" t="s">
        <v>4939</v>
      </c>
    </row>
    <row r="479" spans="1:23" x14ac:dyDescent="0.25">
      <c r="A479" s="14" t="s">
        <v>6343</v>
      </c>
      <c r="C479" s="18" t="s">
        <v>120</v>
      </c>
      <c r="D479" s="14" t="s">
        <v>703</v>
      </c>
      <c r="E479" s="14">
        <v>4</v>
      </c>
      <c r="F479" s="14" t="s">
        <v>565</v>
      </c>
      <c r="H479" s="14" t="s">
        <v>133</v>
      </c>
      <c r="I479" s="14" t="s">
        <v>702</v>
      </c>
      <c r="K479" s="14" t="s">
        <v>567</v>
      </c>
      <c r="M479" s="14" t="s">
        <v>124</v>
      </c>
      <c r="N479" s="14" t="s">
        <v>216</v>
      </c>
      <c r="O479" s="14" t="s">
        <v>111</v>
      </c>
      <c r="P479" s="14" t="s">
        <v>202</v>
      </c>
      <c r="Q479" s="14" t="s">
        <v>106</v>
      </c>
      <c r="R479" s="14" t="s">
        <v>172</v>
      </c>
      <c r="S479" s="14" t="s">
        <v>124</v>
      </c>
    </row>
    <row r="480" spans="1:23" x14ac:dyDescent="0.25">
      <c r="A480" s="14" t="s">
        <v>6343</v>
      </c>
      <c r="B480" s="14" t="s">
        <v>4116</v>
      </c>
      <c r="C480" s="18" t="s">
        <v>120</v>
      </c>
      <c r="D480" s="14" t="s">
        <v>2084</v>
      </c>
      <c r="E480" s="14">
        <v>4</v>
      </c>
      <c r="F480" s="14" t="s">
        <v>4430</v>
      </c>
      <c r="H480" s="14" t="s">
        <v>133</v>
      </c>
      <c r="I480" s="14" t="s">
        <v>702</v>
      </c>
      <c r="K480" s="14" t="s">
        <v>567</v>
      </c>
      <c r="M480" s="14" t="s">
        <v>124</v>
      </c>
      <c r="N480" s="14" t="s">
        <v>185</v>
      </c>
      <c r="O480" s="14" t="s">
        <v>105</v>
      </c>
      <c r="P480" s="14" t="s">
        <v>202</v>
      </c>
      <c r="Q480" s="14" t="s">
        <v>106</v>
      </c>
      <c r="R480" s="14" t="s">
        <v>172</v>
      </c>
      <c r="S480" s="14" t="s">
        <v>124</v>
      </c>
      <c r="W480" s="14" t="s">
        <v>4939</v>
      </c>
    </row>
    <row r="481" spans="1:23" x14ac:dyDescent="0.25">
      <c r="A481" s="14" t="s">
        <v>6343</v>
      </c>
      <c r="B481" s="14" t="s">
        <v>4116</v>
      </c>
      <c r="C481" s="18">
        <v>6</v>
      </c>
      <c r="D481" s="14" t="s">
        <v>2081</v>
      </c>
      <c r="E481" s="14">
        <v>4</v>
      </c>
      <c r="F481" s="14" t="s">
        <v>4430</v>
      </c>
      <c r="H481" s="14">
        <v>1</v>
      </c>
      <c r="I481" s="14" t="s">
        <v>566</v>
      </c>
      <c r="K481" s="14" t="s">
        <v>266</v>
      </c>
      <c r="M481" s="14">
        <v>3</v>
      </c>
      <c r="N481" s="14" t="s">
        <v>181</v>
      </c>
      <c r="O481" s="14">
        <v>7</v>
      </c>
      <c r="P481" s="14">
        <v>-1</v>
      </c>
      <c r="Q481" s="14">
        <v>2</v>
      </c>
      <c r="R481" s="14">
        <v>75</v>
      </c>
      <c r="S481" s="14">
        <v>3</v>
      </c>
      <c r="T481" s="14" t="s">
        <v>510</v>
      </c>
      <c r="V481" s="14" t="s">
        <v>4955</v>
      </c>
      <c r="W481" s="14" t="s">
        <v>4939</v>
      </c>
    </row>
    <row r="482" spans="1:23" x14ac:dyDescent="0.25">
      <c r="A482" s="14" t="s">
        <v>6343</v>
      </c>
      <c r="C482" s="18" t="s">
        <v>120</v>
      </c>
      <c r="D482" s="14" t="s">
        <v>569</v>
      </c>
      <c r="E482" s="14">
        <v>4</v>
      </c>
      <c r="F482" s="14" t="s">
        <v>565</v>
      </c>
      <c r="H482" s="14" t="s">
        <v>133</v>
      </c>
      <c r="I482" s="14" t="s">
        <v>566</v>
      </c>
      <c r="K482" s="14" t="s">
        <v>582</v>
      </c>
      <c r="M482" s="14" t="s">
        <v>124</v>
      </c>
      <c r="N482" s="14" t="s">
        <v>181</v>
      </c>
      <c r="O482" s="14" t="s">
        <v>143</v>
      </c>
      <c r="P482" s="14" t="s">
        <v>148</v>
      </c>
      <c r="Q482" s="14" t="s">
        <v>124</v>
      </c>
      <c r="R482" s="14" t="s">
        <v>490</v>
      </c>
      <c r="S482" s="14" t="s">
        <v>124</v>
      </c>
      <c r="T482" s="14" t="s">
        <v>652</v>
      </c>
      <c r="V482" s="14" t="s">
        <v>634</v>
      </c>
    </row>
    <row r="483" spans="1:23" x14ac:dyDescent="0.25">
      <c r="A483" s="14" t="s">
        <v>6343</v>
      </c>
      <c r="B483" s="14" t="s">
        <v>4116</v>
      </c>
      <c r="C483" s="18">
        <v>6</v>
      </c>
      <c r="D483" s="14" t="s">
        <v>2070</v>
      </c>
      <c r="E483" s="14">
        <v>4</v>
      </c>
      <c r="F483" s="14" t="s">
        <v>4430</v>
      </c>
      <c r="H483" s="14">
        <v>2</v>
      </c>
      <c r="I483" s="14" t="s">
        <v>566</v>
      </c>
      <c r="K483" s="14" t="s">
        <v>258</v>
      </c>
      <c r="M483" s="14">
        <v>3</v>
      </c>
      <c r="N483" s="14" t="s">
        <v>185</v>
      </c>
      <c r="O483" s="14">
        <v>8</v>
      </c>
      <c r="P483" s="14">
        <v>-1</v>
      </c>
      <c r="Q483" s="14">
        <v>2</v>
      </c>
      <c r="R483" s="14" t="s">
        <v>482</v>
      </c>
      <c r="S483" s="14">
        <v>3</v>
      </c>
      <c r="U483" s="14">
        <v>1906</v>
      </c>
      <c r="W483" s="14" t="s">
        <v>4939</v>
      </c>
    </row>
    <row r="484" spans="1:23" x14ac:dyDescent="0.25">
      <c r="A484" s="14" t="s">
        <v>6343</v>
      </c>
      <c r="C484" s="18" t="s">
        <v>120</v>
      </c>
      <c r="D484" s="14" t="s">
        <v>580</v>
      </c>
      <c r="E484" s="14">
        <v>4</v>
      </c>
      <c r="F484" s="14" t="s">
        <v>495</v>
      </c>
      <c r="H484" s="14" t="s">
        <v>106</v>
      </c>
      <c r="I484" s="14" t="s">
        <v>581</v>
      </c>
      <c r="K484" s="14" t="s">
        <v>655</v>
      </c>
      <c r="M484" s="14" t="s">
        <v>133</v>
      </c>
      <c r="N484" s="14" t="s">
        <v>245</v>
      </c>
      <c r="O484" s="14" t="s">
        <v>105</v>
      </c>
      <c r="P484" s="14" t="s">
        <v>148</v>
      </c>
      <c r="Q484" s="14" t="s">
        <v>106</v>
      </c>
      <c r="R484" s="14" t="s">
        <v>642</v>
      </c>
      <c r="S484" s="14" t="s">
        <v>106</v>
      </c>
      <c r="T484" s="14" t="s">
        <v>656</v>
      </c>
      <c r="V484" s="14" t="s">
        <v>634</v>
      </c>
    </row>
    <row r="485" spans="1:23" x14ac:dyDescent="0.25">
      <c r="A485" s="14" t="s">
        <v>6343</v>
      </c>
      <c r="B485" s="14" t="s">
        <v>4122</v>
      </c>
      <c r="C485" s="18" t="s">
        <v>120</v>
      </c>
      <c r="D485" s="14" t="s">
        <v>2071</v>
      </c>
      <c r="E485" s="14">
        <v>4</v>
      </c>
      <c r="F485" s="14" t="s">
        <v>4427</v>
      </c>
      <c r="H485" s="14" t="s">
        <v>106</v>
      </c>
      <c r="I485" s="14" t="s">
        <v>581</v>
      </c>
      <c r="K485" s="14" t="s">
        <v>582</v>
      </c>
      <c r="M485" s="14" t="s">
        <v>124</v>
      </c>
      <c r="N485" s="14" t="s">
        <v>181</v>
      </c>
      <c r="O485" s="14" t="s">
        <v>143</v>
      </c>
      <c r="P485" s="14" t="s">
        <v>148</v>
      </c>
      <c r="Q485" s="14" t="s">
        <v>124</v>
      </c>
      <c r="R485" s="14" t="s">
        <v>490</v>
      </c>
      <c r="S485" s="14" t="s">
        <v>124</v>
      </c>
      <c r="T485" s="14" t="s">
        <v>652</v>
      </c>
      <c r="V485" s="14" t="s">
        <v>5017</v>
      </c>
      <c r="W485" s="14" t="s">
        <v>4939</v>
      </c>
    </row>
    <row r="486" spans="1:23" x14ac:dyDescent="0.25">
      <c r="A486" s="14" t="s">
        <v>6343</v>
      </c>
      <c r="C486" s="18" t="s">
        <v>120</v>
      </c>
      <c r="D486" s="14" t="s">
        <v>650</v>
      </c>
      <c r="E486" s="14">
        <v>4</v>
      </c>
      <c r="F486" s="14" t="s">
        <v>495</v>
      </c>
      <c r="H486" s="14" t="s">
        <v>106</v>
      </c>
      <c r="I486" s="14" t="s">
        <v>550</v>
      </c>
      <c r="K486" s="14" t="s">
        <v>553</v>
      </c>
      <c r="M486" s="14" t="s">
        <v>124</v>
      </c>
      <c r="N486" s="14" t="s">
        <v>261</v>
      </c>
      <c r="O486" s="14" t="s">
        <v>105</v>
      </c>
      <c r="P486" s="14" t="s">
        <v>148</v>
      </c>
      <c r="Q486" s="14" t="s">
        <v>106</v>
      </c>
      <c r="R486" s="14" t="s">
        <v>506</v>
      </c>
      <c r="S486" s="14" t="s">
        <v>124</v>
      </c>
      <c r="T486" s="14" t="s">
        <v>511</v>
      </c>
      <c r="V486" s="14" t="s">
        <v>634</v>
      </c>
    </row>
    <row r="487" spans="1:23" x14ac:dyDescent="0.25">
      <c r="A487" s="14" t="s">
        <v>6343</v>
      </c>
      <c r="B487" s="14" t="s">
        <v>4117</v>
      </c>
      <c r="C487" s="18" t="s">
        <v>120</v>
      </c>
      <c r="D487" s="14" t="s">
        <v>2066</v>
      </c>
      <c r="E487" s="14">
        <v>4</v>
      </c>
      <c r="F487" s="14" t="s">
        <v>4427</v>
      </c>
      <c r="H487" s="14" t="s">
        <v>106</v>
      </c>
      <c r="I487" s="14" t="s">
        <v>550</v>
      </c>
      <c r="K487" s="14" t="s">
        <v>600</v>
      </c>
      <c r="M487" s="14" t="s">
        <v>124</v>
      </c>
      <c r="N487" s="14" t="s">
        <v>261</v>
      </c>
      <c r="O487" s="14" t="s">
        <v>143</v>
      </c>
      <c r="P487" s="14" t="s">
        <v>148</v>
      </c>
      <c r="Q487" s="14" t="s">
        <v>124</v>
      </c>
      <c r="R487" s="14" t="s">
        <v>509</v>
      </c>
      <c r="S487" s="14" t="s">
        <v>124</v>
      </c>
      <c r="T487" s="14" t="s">
        <v>511</v>
      </c>
      <c r="V487" s="14" t="s">
        <v>5017</v>
      </c>
      <c r="W487" s="14" t="s">
        <v>4939</v>
      </c>
    </row>
    <row r="488" spans="1:23" x14ac:dyDescent="0.25">
      <c r="A488" s="14" t="s">
        <v>6343</v>
      </c>
      <c r="B488" s="14" t="s">
        <v>4191</v>
      </c>
      <c r="C488" s="18" t="s">
        <v>120</v>
      </c>
      <c r="D488" s="14" t="s">
        <v>3675</v>
      </c>
      <c r="E488" s="14">
        <v>4</v>
      </c>
      <c r="F488" s="14" t="s">
        <v>4639</v>
      </c>
      <c r="H488" s="14" t="s">
        <v>133</v>
      </c>
      <c r="I488" s="14" t="s">
        <v>4693</v>
      </c>
      <c r="J488" s="14">
        <v>1100</v>
      </c>
      <c r="K488" s="14" t="s">
        <v>660</v>
      </c>
      <c r="M488" s="14" t="s">
        <v>124</v>
      </c>
      <c r="N488" s="14" t="s">
        <v>519</v>
      </c>
      <c r="O488" s="14" t="s">
        <v>105</v>
      </c>
      <c r="P488" s="14" t="s">
        <v>202</v>
      </c>
      <c r="Q488" s="14" t="s">
        <v>106</v>
      </c>
      <c r="R488" s="14" t="s">
        <v>642</v>
      </c>
      <c r="S488" s="14" t="s">
        <v>124</v>
      </c>
      <c r="T488" s="14" t="s">
        <v>510</v>
      </c>
      <c r="W488" s="14" t="s">
        <v>4939</v>
      </c>
    </row>
    <row r="489" spans="1:23" x14ac:dyDescent="0.25">
      <c r="A489" s="14" t="s">
        <v>6343</v>
      </c>
      <c r="B489" s="14" t="s">
        <v>4239</v>
      </c>
      <c r="C489" s="18" t="s">
        <v>120</v>
      </c>
      <c r="D489" s="14" t="s">
        <v>2710</v>
      </c>
      <c r="E489" s="14">
        <v>4</v>
      </c>
      <c r="F489" s="14" t="s">
        <v>4429</v>
      </c>
      <c r="H489" s="14" t="s">
        <v>106</v>
      </c>
      <c r="I489" s="14" t="s">
        <v>4782</v>
      </c>
      <c r="J489" s="14">
        <v>1400</v>
      </c>
      <c r="K489" s="14" t="s">
        <v>558</v>
      </c>
      <c r="M489" s="14" t="s">
        <v>124</v>
      </c>
      <c r="N489" s="14" t="s">
        <v>5591</v>
      </c>
      <c r="O489" s="14" t="s">
        <v>145</v>
      </c>
      <c r="P489" s="14" t="s">
        <v>148</v>
      </c>
      <c r="Q489" s="14" t="s">
        <v>106</v>
      </c>
      <c r="R489" s="14" t="s">
        <v>1593</v>
      </c>
      <c r="S489" s="14" t="s">
        <v>124</v>
      </c>
      <c r="W489" s="14" t="s">
        <v>4939</v>
      </c>
    </row>
    <row r="490" spans="1:23" x14ac:dyDescent="0.25">
      <c r="A490" s="14" t="s">
        <v>6343</v>
      </c>
      <c r="B490" s="14" t="s">
        <v>4207</v>
      </c>
      <c r="C490" s="18" t="s">
        <v>120</v>
      </c>
      <c r="D490" s="14" t="s">
        <v>2589</v>
      </c>
      <c r="E490" s="14">
        <v>4</v>
      </c>
      <c r="F490" s="14" t="s">
        <v>4429</v>
      </c>
      <c r="H490" s="14" t="s">
        <v>133</v>
      </c>
      <c r="I490" s="14" t="s">
        <v>498</v>
      </c>
      <c r="J490" s="14">
        <v>1000</v>
      </c>
      <c r="K490" s="14" t="s">
        <v>5485</v>
      </c>
      <c r="M490" s="14" t="s">
        <v>124</v>
      </c>
      <c r="N490" s="14" t="s">
        <v>5472</v>
      </c>
      <c r="O490" s="14" t="s">
        <v>111</v>
      </c>
      <c r="P490" s="14" t="s">
        <v>202</v>
      </c>
      <c r="Q490" s="14" t="s">
        <v>106</v>
      </c>
      <c r="R490" s="14" t="s">
        <v>1593</v>
      </c>
      <c r="S490" s="14" t="s">
        <v>124</v>
      </c>
      <c r="T490" s="14" t="s">
        <v>510</v>
      </c>
      <c r="W490" s="14" t="s">
        <v>4939</v>
      </c>
    </row>
    <row r="491" spans="1:23" x14ac:dyDescent="0.25">
      <c r="A491" s="14" t="s">
        <v>6343</v>
      </c>
      <c r="B491" s="14" t="s">
        <v>4207</v>
      </c>
      <c r="C491" s="18" t="s">
        <v>111</v>
      </c>
      <c r="D491" s="14" t="s">
        <v>2561</v>
      </c>
      <c r="E491" s="14">
        <v>4</v>
      </c>
      <c r="F491" s="14" t="s">
        <v>4429</v>
      </c>
      <c r="H491" s="14" t="s">
        <v>638</v>
      </c>
      <c r="I491" s="14" t="s">
        <v>498</v>
      </c>
      <c r="J491" s="14">
        <v>1000</v>
      </c>
      <c r="K491" s="14" t="s">
        <v>5473</v>
      </c>
      <c r="M491" s="14" t="s">
        <v>124</v>
      </c>
      <c r="N491" s="14" t="s">
        <v>5472</v>
      </c>
      <c r="O491" s="14" t="s">
        <v>145</v>
      </c>
      <c r="P491" s="14" t="s">
        <v>202</v>
      </c>
      <c r="Q491" s="14" t="s">
        <v>106</v>
      </c>
      <c r="R491" s="14" t="s">
        <v>5021</v>
      </c>
      <c r="S491" s="14" t="s">
        <v>124</v>
      </c>
      <c r="W491" s="14" t="s">
        <v>4939</v>
      </c>
    </row>
    <row r="492" spans="1:23" x14ac:dyDescent="0.25">
      <c r="A492" s="14" t="s">
        <v>6343</v>
      </c>
      <c r="B492" s="14" t="s">
        <v>4120</v>
      </c>
      <c r="C492" s="18" t="s">
        <v>120</v>
      </c>
      <c r="D492" s="14" t="s">
        <v>2069</v>
      </c>
      <c r="E492" s="14">
        <v>4</v>
      </c>
      <c r="F492" s="14" t="s">
        <v>4429</v>
      </c>
      <c r="H492" s="14" t="s">
        <v>106</v>
      </c>
      <c r="I492" s="14" t="s">
        <v>4693</v>
      </c>
      <c r="J492" s="14">
        <v>1100</v>
      </c>
      <c r="K492" s="14" t="s">
        <v>266</v>
      </c>
      <c r="M492" s="14" t="s">
        <v>124</v>
      </c>
      <c r="N492" s="14" t="s">
        <v>519</v>
      </c>
      <c r="O492" s="14" t="s">
        <v>105</v>
      </c>
      <c r="P492" s="14" t="s">
        <v>148</v>
      </c>
      <c r="Q492" s="14" t="s">
        <v>106</v>
      </c>
      <c r="R492" s="14" t="s">
        <v>5074</v>
      </c>
      <c r="S492" s="14" t="s">
        <v>124</v>
      </c>
      <c r="W492" s="14" t="s">
        <v>4939</v>
      </c>
    </row>
    <row r="493" spans="1:23" x14ac:dyDescent="0.25">
      <c r="A493" s="14" t="s">
        <v>6343</v>
      </c>
      <c r="B493" s="14" t="s">
        <v>4116</v>
      </c>
      <c r="C493" s="18" t="s">
        <v>120</v>
      </c>
      <c r="D493" s="14" t="s">
        <v>3102</v>
      </c>
      <c r="E493" s="14">
        <v>4</v>
      </c>
      <c r="F493" s="14" t="s">
        <v>4431</v>
      </c>
      <c r="H493" s="14" t="s">
        <v>106</v>
      </c>
      <c r="I493" s="14" t="s">
        <v>702</v>
      </c>
      <c r="J493" s="14">
        <v>1300</v>
      </c>
      <c r="K493" s="14" t="s">
        <v>5861</v>
      </c>
      <c r="M493" s="14" t="s">
        <v>124</v>
      </c>
      <c r="N493" s="14" t="s">
        <v>213</v>
      </c>
      <c r="O493" s="14" t="s">
        <v>145</v>
      </c>
      <c r="P493" s="14" t="s">
        <v>148</v>
      </c>
      <c r="Q493" s="14" t="s">
        <v>106</v>
      </c>
      <c r="R493" s="14" t="s">
        <v>5668</v>
      </c>
      <c r="S493" s="14" t="s">
        <v>124</v>
      </c>
      <c r="W493" s="14" t="s">
        <v>4939</v>
      </c>
    </row>
    <row r="494" spans="1:23" x14ac:dyDescent="0.25">
      <c r="A494" s="14" t="s">
        <v>6343</v>
      </c>
      <c r="B494" s="14" t="s">
        <v>4116</v>
      </c>
      <c r="C494" s="18" t="s">
        <v>120</v>
      </c>
      <c r="D494" s="14" t="s">
        <v>2948</v>
      </c>
      <c r="E494" s="14">
        <v>4</v>
      </c>
      <c r="F494" s="14" t="s">
        <v>4431</v>
      </c>
      <c r="H494" s="14" t="s">
        <v>133</v>
      </c>
      <c r="I494" s="14" t="s">
        <v>702</v>
      </c>
      <c r="J494" s="14">
        <v>1300</v>
      </c>
      <c r="K494" s="14" t="s">
        <v>5757</v>
      </c>
      <c r="M494" s="14" t="s">
        <v>124</v>
      </c>
      <c r="N494" s="14" t="s">
        <v>185</v>
      </c>
      <c r="O494" s="14" t="s">
        <v>111</v>
      </c>
      <c r="P494" s="14" t="s">
        <v>202</v>
      </c>
      <c r="Q494" s="14" t="s">
        <v>106</v>
      </c>
      <c r="R494" s="14" t="s">
        <v>5089</v>
      </c>
      <c r="S494" s="14" t="s">
        <v>124</v>
      </c>
      <c r="W494" s="14" t="s">
        <v>4939</v>
      </c>
    </row>
    <row r="495" spans="1:23" x14ac:dyDescent="0.25">
      <c r="A495" s="14" t="s">
        <v>6343</v>
      </c>
      <c r="B495" s="14" t="s">
        <v>4260</v>
      </c>
      <c r="C495" s="18" t="s">
        <v>120</v>
      </c>
      <c r="D495" s="14" t="s">
        <v>2836</v>
      </c>
      <c r="E495" s="14">
        <v>4</v>
      </c>
      <c r="F495" s="14" t="s">
        <v>4431</v>
      </c>
      <c r="H495" s="14" t="s">
        <v>106</v>
      </c>
      <c r="I495" s="14" t="s">
        <v>4757</v>
      </c>
      <c r="J495" s="14">
        <v>1500</v>
      </c>
      <c r="K495" s="14" t="s">
        <v>491</v>
      </c>
      <c r="M495" s="14" t="s">
        <v>124</v>
      </c>
      <c r="N495" s="14" t="s">
        <v>515</v>
      </c>
      <c r="O495" s="14" t="s">
        <v>105</v>
      </c>
      <c r="P495" s="14" t="s">
        <v>148</v>
      </c>
      <c r="Q495" s="14" t="s">
        <v>106</v>
      </c>
      <c r="R495" s="14" t="s">
        <v>1593</v>
      </c>
      <c r="S495" s="14" t="s">
        <v>124</v>
      </c>
    </row>
    <row r="496" spans="1:23" x14ac:dyDescent="0.25">
      <c r="A496" s="14" t="s">
        <v>6343</v>
      </c>
      <c r="B496" s="14" t="s">
        <v>4116</v>
      </c>
      <c r="C496" s="18" t="s">
        <v>120</v>
      </c>
      <c r="D496" s="14" t="s">
        <v>2770</v>
      </c>
      <c r="E496" s="14">
        <v>4</v>
      </c>
      <c r="F496" s="14" t="s">
        <v>4431</v>
      </c>
      <c r="H496" s="14" t="s">
        <v>133</v>
      </c>
      <c r="I496" s="14" t="s">
        <v>702</v>
      </c>
      <c r="J496" s="14">
        <v>1300</v>
      </c>
      <c r="K496" s="14" t="s">
        <v>535</v>
      </c>
      <c r="M496" s="14" t="s">
        <v>124</v>
      </c>
      <c r="N496" s="14" t="s">
        <v>517</v>
      </c>
      <c r="O496" s="14" t="s">
        <v>111</v>
      </c>
      <c r="P496" s="14" t="s">
        <v>202</v>
      </c>
      <c r="Q496" s="14" t="s">
        <v>106</v>
      </c>
      <c r="R496" s="14" t="s">
        <v>883</v>
      </c>
      <c r="S496" s="14" t="s">
        <v>124</v>
      </c>
      <c r="T496" s="14" t="s">
        <v>510</v>
      </c>
      <c r="W496" s="14" t="s">
        <v>4939</v>
      </c>
    </row>
    <row r="497" spans="1:23" x14ac:dyDescent="0.25">
      <c r="A497" s="14" t="s">
        <v>6343</v>
      </c>
      <c r="B497" s="14" t="s">
        <v>4116</v>
      </c>
      <c r="C497" s="18" t="s">
        <v>120</v>
      </c>
      <c r="D497" s="14" t="s">
        <v>2659</v>
      </c>
      <c r="E497" s="14">
        <v>4</v>
      </c>
      <c r="F497" s="14" t="s">
        <v>4431</v>
      </c>
      <c r="H497" s="14" t="s">
        <v>133</v>
      </c>
      <c r="I497" s="14" t="s">
        <v>702</v>
      </c>
      <c r="J497" s="14">
        <v>1300</v>
      </c>
      <c r="K497" s="14" t="s">
        <v>266</v>
      </c>
      <c r="M497" s="14" t="s">
        <v>124</v>
      </c>
      <c r="N497" s="14" t="s">
        <v>185</v>
      </c>
      <c r="O497" s="14" t="s">
        <v>111</v>
      </c>
      <c r="P497" s="14" t="s">
        <v>202</v>
      </c>
      <c r="Q497" s="14" t="s">
        <v>106</v>
      </c>
      <c r="R497" s="14" t="s">
        <v>709</v>
      </c>
      <c r="S497" s="14" t="s">
        <v>124</v>
      </c>
      <c r="W497" s="14" t="s">
        <v>4939</v>
      </c>
    </row>
    <row r="498" spans="1:23" x14ac:dyDescent="0.25">
      <c r="A498" s="14" t="s">
        <v>6343</v>
      </c>
      <c r="B498" s="14" t="s">
        <v>4116</v>
      </c>
      <c r="C498" s="18" t="s">
        <v>120</v>
      </c>
      <c r="D498" s="14" t="s">
        <v>2441</v>
      </c>
      <c r="E498" s="14">
        <v>4</v>
      </c>
      <c r="F498" s="14" t="s">
        <v>4431</v>
      </c>
      <c r="H498" s="14" t="s">
        <v>133</v>
      </c>
      <c r="I498" s="14" t="s">
        <v>702</v>
      </c>
      <c r="J498" s="14">
        <v>1300</v>
      </c>
      <c r="K498" s="14" t="s">
        <v>607</v>
      </c>
      <c r="M498" s="14" t="s">
        <v>124</v>
      </c>
      <c r="N498" s="14" t="s">
        <v>216</v>
      </c>
      <c r="O498" s="14" t="s">
        <v>111</v>
      </c>
      <c r="P498" s="14" t="s">
        <v>202</v>
      </c>
      <c r="Q498" s="14" t="s">
        <v>106</v>
      </c>
      <c r="R498" s="14" t="s">
        <v>700</v>
      </c>
      <c r="S498" s="14" t="s">
        <v>124</v>
      </c>
      <c r="W498" s="14" t="s">
        <v>4939</v>
      </c>
    </row>
    <row r="499" spans="1:23" x14ac:dyDescent="0.25">
      <c r="A499" s="14" t="s">
        <v>6343</v>
      </c>
      <c r="B499" s="14" t="s">
        <v>4193</v>
      </c>
      <c r="C499" s="18" t="s">
        <v>120</v>
      </c>
      <c r="D499" s="14" t="s">
        <v>2384</v>
      </c>
      <c r="E499" s="14">
        <v>4</v>
      </c>
      <c r="F499" s="14" t="s">
        <v>4431</v>
      </c>
      <c r="H499" s="14" t="s">
        <v>133</v>
      </c>
      <c r="I499" s="14" t="s">
        <v>702</v>
      </c>
      <c r="J499" s="14">
        <v>1300</v>
      </c>
      <c r="K499" s="14" t="s">
        <v>5365</v>
      </c>
      <c r="M499" s="14" t="s">
        <v>124</v>
      </c>
      <c r="N499" s="14" t="s">
        <v>181</v>
      </c>
      <c r="O499" s="14" t="s">
        <v>111</v>
      </c>
      <c r="P499" s="14" t="s">
        <v>202</v>
      </c>
      <c r="Q499" s="14" t="s">
        <v>106</v>
      </c>
      <c r="R499" s="14" t="s">
        <v>5089</v>
      </c>
      <c r="S499" s="14" t="s">
        <v>124</v>
      </c>
      <c r="W499" s="14" t="s">
        <v>4939</v>
      </c>
    </row>
    <row r="500" spans="1:23" x14ac:dyDescent="0.25">
      <c r="A500" s="14" t="s">
        <v>6343</v>
      </c>
      <c r="B500" s="14" t="s">
        <v>4116</v>
      </c>
      <c r="C500" s="18" t="s">
        <v>120</v>
      </c>
      <c r="D500" s="14" t="s">
        <v>2096</v>
      </c>
      <c r="E500" s="14">
        <v>4</v>
      </c>
      <c r="F500" s="14" t="s">
        <v>4431</v>
      </c>
      <c r="H500" s="14" t="s">
        <v>133</v>
      </c>
      <c r="I500" s="14" t="s">
        <v>702</v>
      </c>
      <c r="J500" s="14">
        <v>1300</v>
      </c>
      <c r="K500" s="14" t="s">
        <v>5090</v>
      </c>
      <c r="M500" s="14" t="s">
        <v>124</v>
      </c>
      <c r="N500" s="14" t="s">
        <v>181</v>
      </c>
      <c r="O500" s="14" t="s">
        <v>111</v>
      </c>
      <c r="P500" s="14" t="s">
        <v>202</v>
      </c>
      <c r="Q500" s="14" t="s">
        <v>106</v>
      </c>
      <c r="R500" s="14" t="s">
        <v>5089</v>
      </c>
      <c r="S500" s="14" t="s">
        <v>124</v>
      </c>
      <c r="W500" s="14" t="s">
        <v>4939</v>
      </c>
    </row>
    <row r="501" spans="1:23" x14ac:dyDescent="0.25">
      <c r="A501" s="14" t="s">
        <v>6343</v>
      </c>
      <c r="B501" s="14" t="s">
        <v>4116</v>
      </c>
      <c r="C501" s="18" t="s">
        <v>120</v>
      </c>
      <c r="D501" s="14" t="s">
        <v>2072</v>
      </c>
      <c r="E501" s="14">
        <v>4</v>
      </c>
      <c r="F501" s="14" t="s">
        <v>4431</v>
      </c>
      <c r="H501" s="14" t="s">
        <v>133</v>
      </c>
      <c r="I501" s="14" t="s">
        <v>702</v>
      </c>
      <c r="J501" s="14">
        <v>1300</v>
      </c>
      <c r="K501" s="14" t="s">
        <v>602</v>
      </c>
      <c r="M501" s="14" t="s">
        <v>124</v>
      </c>
      <c r="N501" s="14" t="s">
        <v>185</v>
      </c>
      <c r="O501" s="14" t="s">
        <v>111</v>
      </c>
      <c r="P501" s="14" t="s">
        <v>202</v>
      </c>
      <c r="Q501" s="14" t="s">
        <v>106</v>
      </c>
      <c r="R501" s="14" t="s">
        <v>5075</v>
      </c>
      <c r="S501" s="14" t="s">
        <v>124</v>
      </c>
      <c r="W501" s="14" t="s">
        <v>4939</v>
      </c>
    </row>
    <row r="502" spans="1:23" x14ac:dyDescent="0.25">
      <c r="A502" s="14" t="s">
        <v>6343</v>
      </c>
      <c r="B502" s="14" t="s">
        <v>4117</v>
      </c>
      <c r="C502" s="18" t="s">
        <v>120</v>
      </c>
      <c r="D502" s="14" t="s">
        <v>2067</v>
      </c>
      <c r="E502" s="14">
        <v>4</v>
      </c>
      <c r="F502" s="14" t="s">
        <v>4426</v>
      </c>
      <c r="H502" s="14" t="s">
        <v>106</v>
      </c>
      <c r="I502" s="14" t="s">
        <v>702</v>
      </c>
      <c r="J502" s="14">
        <v>1300</v>
      </c>
      <c r="K502" s="14" t="s">
        <v>600</v>
      </c>
      <c r="M502" s="14" t="s">
        <v>124</v>
      </c>
      <c r="N502" s="14" t="s">
        <v>519</v>
      </c>
      <c r="O502" s="14" t="s">
        <v>143</v>
      </c>
      <c r="P502" s="14" t="s">
        <v>148</v>
      </c>
      <c r="Q502" s="14" t="s">
        <v>124</v>
      </c>
      <c r="R502" s="14" t="s">
        <v>5074</v>
      </c>
      <c r="S502" s="14" t="s">
        <v>124</v>
      </c>
      <c r="W502" s="14" t="s">
        <v>4939</v>
      </c>
    </row>
    <row r="503" spans="1:23" x14ac:dyDescent="0.25">
      <c r="A503" s="14" t="s">
        <v>6343</v>
      </c>
      <c r="B503" s="14" t="s">
        <v>4117</v>
      </c>
      <c r="C503" s="18" t="s">
        <v>120</v>
      </c>
      <c r="D503" s="14" t="s">
        <v>2063</v>
      </c>
      <c r="E503" s="14">
        <v>4</v>
      </c>
      <c r="F503" s="14" t="s">
        <v>4426</v>
      </c>
      <c r="H503" s="14" t="s">
        <v>106</v>
      </c>
      <c r="I503" s="14" t="s">
        <v>702</v>
      </c>
      <c r="J503" s="14">
        <v>1300</v>
      </c>
      <c r="K503" s="14" t="s">
        <v>277</v>
      </c>
      <c r="M503" s="14" t="s">
        <v>124</v>
      </c>
      <c r="N503" s="14" t="s">
        <v>519</v>
      </c>
      <c r="O503" s="14" t="s">
        <v>145</v>
      </c>
      <c r="P503" s="14" t="s">
        <v>148</v>
      </c>
      <c r="Q503" s="14" t="s">
        <v>106</v>
      </c>
      <c r="R503" s="14" t="s">
        <v>5071</v>
      </c>
      <c r="S503" s="14" t="s">
        <v>124</v>
      </c>
      <c r="W503" s="14" t="s">
        <v>4939</v>
      </c>
    </row>
    <row r="504" spans="1:23" x14ac:dyDescent="0.25">
      <c r="A504" s="14" t="s">
        <v>6343</v>
      </c>
      <c r="B504" s="14" t="s">
        <v>276</v>
      </c>
      <c r="C504" s="18" t="s">
        <v>111</v>
      </c>
      <c r="D504" s="14" t="s">
        <v>3679</v>
      </c>
      <c r="E504" s="14">
        <v>4</v>
      </c>
      <c r="F504" s="14" t="s">
        <v>61</v>
      </c>
      <c r="G504" s="14" t="s">
        <v>41</v>
      </c>
      <c r="H504" s="14" t="s">
        <v>106</v>
      </c>
      <c r="I504" s="14" t="s">
        <v>157</v>
      </c>
      <c r="J504" s="14" t="s">
        <v>144</v>
      </c>
      <c r="K504" s="14" t="s">
        <v>277</v>
      </c>
      <c r="M504" s="14" t="s">
        <v>124</v>
      </c>
      <c r="N504" s="14" t="s">
        <v>261</v>
      </c>
      <c r="O504" s="14" t="s">
        <v>134</v>
      </c>
      <c r="P504" s="14" t="s">
        <v>135</v>
      </c>
      <c r="Q504" s="14" t="s">
        <v>135</v>
      </c>
      <c r="R504" s="14" t="s">
        <v>154</v>
      </c>
    </row>
    <row r="505" spans="1:23" x14ac:dyDescent="0.25">
      <c r="A505" s="14" t="s">
        <v>6343</v>
      </c>
      <c r="B505" s="14" t="s">
        <v>229</v>
      </c>
      <c r="C505" s="18" t="s">
        <v>105</v>
      </c>
      <c r="D505" s="14" t="s">
        <v>224</v>
      </c>
      <c r="E505" s="14">
        <v>4</v>
      </c>
      <c r="F505" s="14" t="s">
        <v>61</v>
      </c>
      <c r="G505" s="14" t="s">
        <v>41</v>
      </c>
      <c r="H505" s="14" t="s">
        <v>106</v>
      </c>
      <c r="I505" s="14" t="s">
        <v>157</v>
      </c>
      <c r="J505" s="14" t="s">
        <v>138</v>
      </c>
      <c r="K505" s="14" t="s">
        <v>227</v>
      </c>
      <c r="M505" s="14" t="s">
        <v>124</v>
      </c>
      <c r="N505" s="14" t="s">
        <v>185</v>
      </c>
      <c r="O505" s="14" t="s">
        <v>230</v>
      </c>
      <c r="P505" s="14" t="s">
        <v>135</v>
      </c>
      <c r="Q505" s="14" t="s">
        <v>124</v>
      </c>
      <c r="R505" s="14" t="s">
        <v>121</v>
      </c>
    </row>
    <row r="506" spans="1:23" x14ac:dyDescent="0.25">
      <c r="A506" s="14" t="s">
        <v>6343</v>
      </c>
      <c r="B506" s="14" t="s">
        <v>276</v>
      </c>
      <c r="C506" s="18" t="s">
        <v>111</v>
      </c>
      <c r="D506" s="14" t="s">
        <v>278</v>
      </c>
      <c r="E506" s="14">
        <v>4</v>
      </c>
      <c r="F506" s="14" t="s">
        <v>61</v>
      </c>
      <c r="G506" s="14" t="s">
        <v>41</v>
      </c>
      <c r="H506" s="14" t="s">
        <v>106</v>
      </c>
      <c r="I506" s="14" t="s">
        <v>157</v>
      </c>
      <c r="J506" s="14" t="s">
        <v>144</v>
      </c>
      <c r="K506" s="14" t="s">
        <v>277</v>
      </c>
      <c r="M506" s="14" t="s">
        <v>124</v>
      </c>
      <c r="N506" s="14" t="s">
        <v>261</v>
      </c>
      <c r="O506" s="14" t="s">
        <v>134</v>
      </c>
      <c r="P506" s="14" t="s">
        <v>135</v>
      </c>
      <c r="Q506" s="14" t="s">
        <v>150</v>
      </c>
      <c r="R506" s="14" t="s">
        <v>154</v>
      </c>
    </row>
    <row r="507" spans="1:23" x14ac:dyDescent="0.25">
      <c r="A507" s="14" t="s">
        <v>6343</v>
      </c>
      <c r="B507" s="14" t="s">
        <v>4109</v>
      </c>
      <c r="D507" s="14" t="s">
        <v>3955</v>
      </c>
      <c r="F507" s="14" t="s">
        <v>4413</v>
      </c>
      <c r="H507" s="14" t="s">
        <v>124</v>
      </c>
      <c r="I507" s="14">
        <v>185</v>
      </c>
      <c r="J507" s="14">
        <v>2000</v>
      </c>
      <c r="K507" s="14" t="s">
        <v>262</v>
      </c>
      <c r="M507" s="14" t="s">
        <v>5014</v>
      </c>
      <c r="N507" s="14" t="s">
        <v>4962</v>
      </c>
      <c r="O507" s="14" t="s">
        <v>134</v>
      </c>
      <c r="Q507" s="14" t="s">
        <v>135</v>
      </c>
      <c r="R507" s="14" t="s">
        <v>172</v>
      </c>
      <c r="W507" s="14" t="s">
        <v>4939</v>
      </c>
    </row>
    <row r="508" spans="1:23" x14ac:dyDescent="0.25">
      <c r="A508" s="14" t="s">
        <v>6343</v>
      </c>
      <c r="B508" s="14" t="s">
        <v>4157</v>
      </c>
      <c r="D508" s="14" t="s">
        <v>3621</v>
      </c>
      <c r="F508" s="14" t="s">
        <v>4413</v>
      </c>
      <c r="H508" s="14" t="s">
        <v>124</v>
      </c>
      <c r="I508" s="14">
        <v>185</v>
      </c>
      <c r="J508" s="14">
        <v>2000</v>
      </c>
      <c r="K508" s="14" t="s">
        <v>6151</v>
      </c>
      <c r="M508" s="14" t="s">
        <v>4963</v>
      </c>
      <c r="N508" s="14" t="s">
        <v>4962</v>
      </c>
      <c r="O508" s="14" t="s">
        <v>230</v>
      </c>
      <c r="Q508" s="14" t="s">
        <v>148</v>
      </c>
      <c r="R508" s="14" t="s">
        <v>6152</v>
      </c>
      <c r="W508" s="14" t="s">
        <v>5067</v>
      </c>
    </row>
    <row r="509" spans="1:23" x14ac:dyDescent="0.25">
      <c r="A509" s="14" t="s">
        <v>6343</v>
      </c>
      <c r="B509" s="14" t="s">
        <v>4157</v>
      </c>
      <c r="D509" s="14" t="s">
        <v>2966</v>
      </c>
      <c r="F509" s="14" t="s">
        <v>4413</v>
      </c>
      <c r="H509" s="14" t="s">
        <v>124</v>
      </c>
      <c r="I509" s="14" t="s">
        <v>4717</v>
      </c>
      <c r="J509" s="14">
        <v>2000</v>
      </c>
      <c r="K509" s="14" t="s">
        <v>5777</v>
      </c>
      <c r="M509" s="14" t="s">
        <v>4963</v>
      </c>
      <c r="N509" s="14" t="s">
        <v>120</v>
      </c>
      <c r="O509" s="14" t="s">
        <v>143</v>
      </c>
      <c r="Q509" s="14" t="s">
        <v>148</v>
      </c>
      <c r="R509" s="14" t="s">
        <v>165</v>
      </c>
      <c r="T509" s="14" t="s">
        <v>5480</v>
      </c>
      <c r="W509" s="14" t="s">
        <v>5067</v>
      </c>
    </row>
    <row r="510" spans="1:23" x14ac:dyDescent="0.25">
      <c r="A510" s="14" t="s">
        <v>6343</v>
      </c>
      <c r="B510" s="14" t="s">
        <v>4157</v>
      </c>
      <c r="D510" s="14" t="s">
        <v>2212</v>
      </c>
      <c r="F510" s="14" t="s">
        <v>4413</v>
      </c>
      <c r="H510" s="14" t="s">
        <v>124</v>
      </c>
      <c r="I510" s="14" t="s">
        <v>4717</v>
      </c>
      <c r="J510" s="14">
        <v>2000</v>
      </c>
      <c r="K510" s="14" t="s">
        <v>5214</v>
      </c>
      <c r="M510" s="14" t="s">
        <v>4963</v>
      </c>
      <c r="N510" s="14" t="s">
        <v>105</v>
      </c>
      <c r="O510" s="14" t="s">
        <v>143</v>
      </c>
      <c r="Q510" s="14" t="s">
        <v>148</v>
      </c>
      <c r="R510" s="14" t="s">
        <v>5213</v>
      </c>
      <c r="T510" s="14" t="s">
        <v>5212</v>
      </c>
      <c r="W510" s="14" t="s">
        <v>5067</v>
      </c>
    </row>
    <row r="511" spans="1:23" x14ac:dyDescent="0.25">
      <c r="A511" s="14" t="s">
        <v>6343</v>
      </c>
      <c r="C511" s="18" t="s">
        <v>120</v>
      </c>
      <c r="D511" s="14" t="s">
        <v>690</v>
      </c>
      <c r="E511" s="14">
        <v>4</v>
      </c>
      <c r="F511" s="14" t="s">
        <v>691</v>
      </c>
      <c r="H511" s="14" t="s">
        <v>106</v>
      </c>
      <c r="I511" s="14" t="s">
        <v>561</v>
      </c>
      <c r="K511" s="14" t="s">
        <v>270</v>
      </c>
      <c r="M511" s="14" t="s">
        <v>124</v>
      </c>
      <c r="N511" s="14" t="s">
        <v>261</v>
      </c>
      <c r="O511" s="14" t="s">
        <v>105</v>
      </c>
      <c r="P511" s="14" t="s">
        <v>148</v>
      </c>
      <c r="Q511" s="14" t="s">
        <v>106</v>
      </c>
      <c r="R511" s="14" t="s">
        <v>506</v>
      </c>
      <c r="S511" s="14" t="s">
        <v>124</v>
      </c>
      <c r="T511" s="14" t="s">
        <v>511</v>
      </c>
      <c r="V511" s="14" t="s">
        <v>680</v>
      </c>
    </row>
    <row r="512" spans="1:23" x14ac:dyDescent="0.25">
      <c r="A512" s="14" t="s">
        <v>6343</v>
      </c>
      <c r="B512" s="14" t="s">
        <v>4157</v>
      </c>
      <c r="C512" s="18" t="s">
        <v>120</v>
      </c>
      <c r="D512" s="14" t="s">
        <v>2568</v>
      </c>
      <c r="E512" s="14">
        <v>4</v>
      </c>
      <c r="F512" s="14" t="s">
        <v>4415</v>
      </c>
      <c r="H512" s="14" t="s">
        <v>106</v>
      </c>
      <c r="I512" s="14" t="s">
        <v>561</v>
      </c>
      <c r="K512" s="14" t="s">
        <v>692</v>
      </c>
      <c r="M512" s="14" t="s">
        <v>4963</v>
      </c>
      <c r="N512" s="14" t="s">
        <v>261</v>
      </c>
      <c r="O512" s="14" t="s">
        <v>143</v>
      </c>
      <c r="P512" s="14" t="s">
        <v>148</v>
      </c>
      <c r="Q512" s="14" t="s">
        <v>124</v>
      </c>
      <c r="R512" s="14" t="s">
        <v>662</v>
      </c>
      <c r="S512" s="14" t="s">
        <v>124</v>
      </c>
      <c r="T512" s="14" t="s">
        <v>511</v>
      </c>
      <c r="V512" s="14" t="s">
        <v>4985</v>
      </c>
      <c r="W512" s="14" t="s">
        <v>5067</v>
      </c>
    </row>
    <row r="513" spans="1:23" x14ac:dyDescent="0.25">
      <c r="A513" s="14" t="s">
        <v>6343</v>
      </c>
      <c r="B513" s="14" t="s">
        <v>4107</v>
      </c>
      <c r="C513" s="18" t="s">
        <v>111</v>
      </c>
      <c r="D513" s="14" t="s">
        <v>3624</v>
      </c>
      <c r="E513" s="14">
        <v>4</v>
      </c>
      <c r="F513" s="14" t="s">
        <v>4525</v>
      </c>
      <c r="H513" s="14" t="s">
        <v>106</v>
      </c>
      <c r="I513" s="14" t="s">
        <v>4896</v>
      </c>
      <c r="J513" s="14">
        <v>1900</v>
      </c>
      <c r="K513" s="14" t="s">
        <v>6159</v>
      </c>
      <c r="M513" s="14" t="s">
        <v>6158</v>
      </c>
      <c r="N513" s="14" t="s">
        <v>6157</v>
      </c>
      <c r="O513" s="14" t="s">
        <v>145</v>
      </c>
      <c r="P513" s="14" t="s">
        <v>148</v>
      </c>
      <c r="Q513" s="14" t="s">
        <v>106</v>
      </c>
      <c r="R513" s="14" t="s">
        <v>6156</v>
      </c>
      <c r="S513" s="14" t="s">
        <v>106</v>
      </c>
      <c r="W513" s="14" t="s">
        <v>4939</v>
      </c>
    </row>
    <row r="514" spans="1:23" x14ac:dyDescent="0.25">
      <c r="A514" s="14" t="s">
        <v>6343</v>
      </c>
      <c r="B514" s="14" t="s">
        <v>4371</v>
      </c>
      <c r="D514" s="14" t="s">
        <v>3954</v>
      </c>
      <c r="F514" s="14" t="s">
        <v>4422</v>
      </c>
      <c r="H514" s="14" t="s">
        <v>124</v>
      </c>
      <c r="I514" s="14">
        <v>230</v>
      </c>
      <c r="J514" s="14">
        <v>2500</v>
      </c>
      <c r="K514" s="14" t="s">
        <v>6300</v>
      </c>
      <c r="M514" s="14" t="s">
        <v>5014</v>
      </c>
      <c r="N514" s="14" t="s">
        <v>1599</v>
      </c>
      <c r="O514" s="14" t="s">
        <v>230</v>
      </c>
      <c r="Q514" s="14" t="s">
        <v>135</v>
      </c>
      <c r="R514" s="14" t="s">
        <v>161</v>
      </c>
      <c r="W514" s="14" t="s">
        <v>4939</v>
      </c>
    </row>
    <row r="515" spans="1:23" x14ac:dyDescent="0.25">
      <c r="A515" s="14" t="s">
        <v>6343</v>
      </c>
      <c r="B515" s="14" t="s">
        <v>4370</v>
      </c>
      <c r="D515" s="14" t="s">
        <v>3951</v>
      </c>
      <c r="F515" s="14" t="s">
        <v>4422</v>
      </c>
      <c r="H515" s="14" t="s">
        <v>150</v>
      </c>
      <c r="I515" s="14">
        <v>240</v>
      </c>
      <c r="J515" s="14">
        <v>2200</v>
      </c>
      <c r="K515" s="14" t="s">
        <v>227</v>
      </c>
      <c r="M515" s="14" t="s">
        <v>5014</v>
      </c>
      <c r="N515" s="14" t="s">
        <v>4962</v>
      </c>
      <c r="O515" s="14" t="s">
        <v>230</v>
      </c>
      <c r="Q515" s="14" t="s">
        <v>135</v>
      </c>
      <c r="R515" s="14" t="s">
        <v>121</v>
      </c>
      <c r="T515" s="14" t="s">
        <v>6298</v>
      </c>
      <c r="W515" s="14" t="s">
        <v>4939</v>
      </c>
    </row>
    <row r="516" spans="1:23" x14ac:dyDescent="0.25">
      <c r="A516" s="14" t="s">
        <v>6343</v>
      </c>
      <c r="B516" s="14" t="s">
        <v>4302</v>
      </c>
      <c r="D516" s="14" t="s">
        <v>3159</v>
      </c>
      <c r="F516" s="14" t="s">
        <v>4422</v>
      </c>
      <c r="H516" s="14" t="s">
        <v>106</v>
      </c>
      <c r="I516" s="14" t="s">
        <v>4844</v>
      </c>
      <c r="J516" s="14">
        <v>1800</v>
      </c>
      <c r="K516" s="14" t="s">
        <v>1826</v>
      </c>
      <c r="M516" s="14" t="s">
        <v>5014</v>
      </c>
      <c r="N516" s="14" t="s">
        <v>150</v>
      </c>
      <c r="O516" s="14" t="s">
        <v>230</v>
      </c>
      <c r="Q516" s="14" t="s">
        <v>135</v>
      </c>
      <c r="R516" s="14" t="s">
        <v>5892</v>
      </c>
      <c r="T516" s="14" t="s">
        <v>5201</v>
      </c>
      <c r="W516" s="14" t="s">
        <v>4939</v>
      </c>
    </row>
    <row r="517" spans="1:23" x14ac:dyDescent="0.25">
      <c r="A517" s="14" t="s">
        <v>6343</v>
      </c>
      <c r="B517" s="14" t="s">
        <v>4177</v>
      </c>
      <c r="D517" s="14" t="s">
        <v>2597</v>
      </c>
      <c r="F517" s="14" t="s">
        <v>4422</v>
      </c>
      <c r="H517" s="14" t="s">
        <v>106</v>
      </c>
      <c r="I517" s="14" t="s">
        <v>4759</v>
      </c>
      <c r="J517" s="14">
        <v>2500</v>
      </c>
      <c r="K517" s="14" t="s">
        <v>5492</v>
      </c>
      <c r="M517" s="14" t="s">
        <v>5014</v>
      </c>
      <c r="N517" s="14" t="s">
        <v>120</v>
      </c>
      <c r="O517" s="14" t="s">
        <v>134</v>
      </c>
      <c r="Q517" s="14" t="s">
        <v>135</v>
      </c>
      <c r="R517" s="14" t="s">
        <v>152</v>
      </c>
      <c r="T517" s="14" t="s">
        <v>5212</v>
      </c>
      <c r="W517" s="14" t="s">
        <v>4939</v>
      </c>
    </row>
    <row r="518" spans="1:23" x14ac:dyDescent="0.25">
      <c r="A518" s="14" t="s">
        <v>6343</v>
      </c>
      <c r="B518" s="14" t="s">
        <v>6357</v>
      </c>
      <c r="D518" s="14" t="s">
        <v>6358</v>
      </c>
      <c r="F518" s="14" t="s">
        <v>4422</v>
      </c>
      <c r="H518" s="14" t="s">
        <v>124</v>
      </c>
      <c r="I518" s="14" t="s">
        <v>4691</v>
      </c>
      <c r="J518" s="14">
        <v>2500</v>
      </c>
      <c r="K518" s="14" t="s">
        <v>5062</v>
      </c>
      <c r="M518" s="14" t="s">
        <v>5014</v>
      </c>
      <c r="N518" s="14" t="s">
        <v>1599</v>
      </c>
      <c r="O518" s="14" t="s">
        <v>230</v>
      </c>
      <c r="Q518" s="14" t="s">
        <v>135</v>
      </c>
      <c r="R518" s="14" t="s">
        <v>222</v>
      </c>
      <c r="W518" s="14" t="s">
        <v>4939</v>
      </c>
    </row>
    <row r="519" spans="1:23" x14ac:dyDescent="0.25">
      <c r="A519" s="14" t="s">
        <v>6343</v>
      </c>
      <c r="B519" s="14" t="s">
        <v>4114</v>
      </c>
      <c r="D519" s="14" t="s">
        <v>6359</v>
      </c>
      <c r="F519" s="14" t="s">
        <v>4422</v>
      </c>
      <c r="H519" s="14" t="s">
        <v>124</v>
      </c>
      <c r="I519" s="14" t="s">
        <v>4690</v>
      </c>
      <c r="J519" s="14">
        <v>2500</v>
      </c>
      <c r="K519" s="14" t="s">
        <v>5062</v>
      </c>
      <c r="M519" s="14" t="s">
        <v>5014</v>
      </c>
      <c r="N519" s="14" t="s">
        <v>1599</v>
      </c>
      <c r="O519" s="14" t="s">
        <v>230</v>
      </c>
      <c r="Q519" s="14" t="s">
        <v>5063</v>
      </c>
      <c r="R519" s="14" t="s">
        <v>222</v>
      </c>
      <c r="W519" s="14" t="s">
        <v>4939</v>
      </c>
    </row>
    <row r="520" spans="1:23" x14ac:dyDescent="0.25">
      <c r="A520" s="14" t="s">
        <v>6343</v>
      </c>
      <c r="B520" s="14" t="s">
        <v>231</v>
      </c>
      <c r="C520" s="18" t="s">
        <v>105</v>
      </c>
      <c r="D520" s="14" t="s">
        <v>6387</v>
      </c>
      <c r="E520" s="14">
        <v>4</v>
      </c>
      <c r="F520" s="14" t="s">
        <v>218</v>
      </c>
      <c r="G520" s="14" t="s">
        <v>41</v>
      </c>
      <c r="H520" s="14" t="s">
        <v>106</v>
      </c>
      <c r="I520" s="14" t="s">
        <v>232</v>
      </c>
      <c r="J520" s="14" t="s">
        <v>128</v>
      </c>
      <c r="K520" s="14" t="s">
        <v>212</v>
      </c>
      <c r="M520" s="14" t="s">
        <v>124</v>
      </c>
      <c r="N520" s="14" t="s">
        <v>181</v>
      </c>
      <c r="O520" s="14" t="s">
        <v>134</v>
      </c>
      <c r="P520" s="14" t="s">
        <v>135</v>
      </c>
      <c r="Q520" s="14" t="s">
        <v>150</v>
      </c>
      <c r="R520" s="14" t="s">
        <v>206</v>
      </c>
    </row>
    <row r="521" spans="1:23" x14ac:dyDescent="0.25">
      <c r="A521" s="14" t="s">
        <v>6343</v>
      </c>
      <c r="B521" s="14" t="s">
        <v>4331</v>
      </c>
      <c r="C521" s="18" t="s">
        <v>105</v>
      </c>
      <c r="D521" s="14" t="s">
        <v>3499</v>
      </c>
      <c r="E521" s="14">
        <v>4</v>
      </c>
      <c r="F521" s="14" t="s">
        <v>218</v>
      </c>
      <c r="G521" s="14" t="s">
        <v>219</v>
      </c>
      <c r="H521" s="14" t="s">
        <v>106</v>
      </c>
      <c r="I521" s="14" t="s">
        <v>131</v>
      </c>
      <c r="J521" s="14" t="s">
        <v>220</v>
      </c>
      <c r="K521" s="14" t="s">
        <v>221</v>
      </c>
      <c r="M521" s="14" t="s">
        <v>124</v>
      </c>
      <c r="N521" s="14" t="s">
        <v>70</v>
      </c>
      <c r="O521" s="14" t="s">
        <v>145</v>
      </c>
      <c r="P521" s="14" t="s">
        <v>202</v>
      </c>
      <c r="Q521" s="14" t="s">
        <v>106</v>
      </c>
      <c r="R521" s="14" t="s">
        <v>222</v>
      </c>
    </row>
    <row r="522" spans="1:23" x14ac:dyDescent="0.25">
      <c r="A522" s="14" t="s">
        <v>6343</v>
      </c>
      <c r="B522" s="14" t="s">
        <v>4089</v>
      </c>
      <c r="D522" s="14" t="s">
        <v>2810</v>
      </c>
      <c r="F522" s="14" t="s">
        <v>4469</v>
      </c>
      <c r="H522" s="14" t="s">
        <v>124</v>
      </c>
      <c r="I522" s="14">
        <v>230</v>
      </c>
      <c r="J522" s="14">
        <v>2500</v>
      </c>
      <c r="K522" s="14" t="s">
        <v>289</v>
      </c>
      <c r="M522" s="14" t="s">
        <v>5014</v>
      </c>
      <c r="N522" s="14" t="s">
        <v>4616</v>
      </c>
      <c r="O522" s="14" t="s">
        <v>230</v>
      </c>
      <c r="Q522" s="14" t="s">
        <v>135</v>
      </c>
      <c r="R522" s="14" t="s">
        <v>5636</v>
      </c>
      <c r="W522" s="14" t="s">
        <v>4939</v>
      </c>
    </row>
    <row r="523" spans="1:23" x14ac:dyDescent="0.25">
      <c r="A523" s="14" t="s">
        <v>6343</v>
      </c>
      <c r="B523" s="14" t="s">
        <v>231</v>
      </c>
      <c r="C523" s="18" t="s">
        <v>105</v>
      </c>
      <c r="D523" s="14" t="s">
        <v>224</v>
      </c>
      <c r="E523" s="14">
        <v>4</v>
      </c>
      <c r="F523" s="14" t="s">
        <v>233</v>
      </c>
      <c r="G523" s="14" t="s">
        <v>41</v>
      </c>
      <c r="H523" s="14" t="s">
        <v>106</v>
      </c>
      <c r="I523" s="14" t="s">
        <v>234</v>
      </c>
      <c r="J523" s="14" t="s">
        <v>235</v>
      </c>
      <c r="K523" s="14" t="s">
        <v>236</v>
      </c>
      <c r="M523" s="14" t="s">
        <v>124</v>
      </c>
      <c r="N523" s="14" t="s">
        <v>185</v>
      </c>
      <c r="O523" s="14" t="s">
        <v>134</v>
      </c>
      <c r="P523" s="14" t="s">
        <v>135</v>
      </c>
      <c r="Q523" s="14" t="s">
        <v>150</v>
      </c>
      <c r="R523" s="14" t="s">
        <v>220</v>
      </c>
    </row>
    <row r="524" spans="1:23" x14ac:dyDescent="0.25">
      <c r="A524" s="14" t="s">
        <v>6343</v>
      </c>
      <c r="B524" s="14" t="s">
        <v>279</v>
      </c>
      <c r="C524" s="18" t="s">
        <v>111</v>
      </c>
      <c r="D524" s="14" t="s">
        <v>280</v>
      </c>
      <c r="E524" s="14">
        <v>4</v>
      </c>
      <c r="F524" s="14" t="s">
        <v>233</v>
      </c>
      <c r="G524" s="14" t="s">
        <v>41</v>
      </c>
      <c r="H524" s="14" t="s">
        <v>106</v>
      </c>
      <c r="I524" s="14" t="s">
        <v>157</v>
      </c>
      <c r="J524" s="14" t="s">
        <v>144</v>
      </c>
      <c r="K524" s="14" t="s">
        <v>281</v>
      </c>
      <c r="M524" s="14" t="s">
        <v>124</v>
      </c>
      <c r="N524" s="14" t="s">
        <v>261</v>
      </c>
      <c r="O524" s="14" t="s">
        <v>134</v>
      </c>
      <c r="P524" s="14" t="s">
        <v>135</v>
      </c>
      <c r="Q524" s="14" t="s">
        <v>150</v>
      </c>
      <c r="R524" s="14" t="s">
        <v>206</v>
      </c>
    </row>
    <row r="525" spans="1:23" x14ac:dyDescent="0.25">
      <c r="A525" s="14" t="s">
        <v>6343</v>
      </c>
      <c r="B525" s="14" t="s">
        <v>4342</v>
      </c>
      <c r="D525" s="14" t="s">
        <v>3953</v>
      </c>
      <c r="F525" s="14" t="s">
        <v>4421</v>
      </c>
      <c r="H525" s="14" t="s">
        <v>124</v>
      </c>
      <c r="I525" s="14">
        <v>250</v>
      </c>
      <c r="J525" s="14">
        <v>2600</v>
      </c>
      <c r="K525" s="14" t="s">
        <v>6299</v>
      </c>
      <c r="M525" s="14" t="s">
        <v>5014</v>
      </c>
      <c r="N525" s="14" t="s">
        <v>454</v>
      </c>
      <c r="O525" s="14" t="s">
        <v>230</v>
      </c>
      <c r="Q525" s="14" t="s">
        <v>5063</v>
      </c>
      <c r="R525" s="14" t="s">
        <v>161</v>
      </c>
      <c r="T525" s="14" t="s">
        <v>5491</v>
      </c>
      <c r="W525" s="14" t="s">
        <v>4939</v>
      </c>
    </row>
    <row r="526" spans="1:23" x14ac:dyDescent="0.25">
      <c r="A526" s="14" t="s">
        <v>6343</v>
      </c>
      <c r="B526" s="14" t="s">
        <v>4158</v>
      </c>
      <c r="D526" s="14" t="s">
        <v>2214</v>
      </c>
      <c r="F526" s="14" t="s">
        <v>4421</v>
      </c>
      <c r="H526" s="14" t="s">
        <v>150</v>
      </c>
      <c r="I526" s="14" t="s">
        <v>4689</v>
      </c>
      <c r="J526" s="14">
        <v>2600</v>
      </c>
      <c r="K526" s="14" t="s">
        <v>5217</v>
      </c>
      <c r="M526" s="14" t="s">
        <v>5014</v>
      </c>
      <c r="N526" s="14" t="s">
        <v>112</v>
      </c>
      <c r="O526" s="14" t="s">
        <v>134</v>
      </c>
      <c r="Q526" s="14" t="s">
        <v>135</v>
      </c>
      <c r="R526" s="14" t="s">
        <v>152</v>
      </c>
      <c r="T526" s="14" t="s">
        <v>5212</v>
      </c>
      <c r="W526" s="14" t="s">
        <v>4939</v>
      </c>
    </row>
    <row r="527" spans="1:23" x14ac:dyDescent="0.25">
      <c r="A527" s="14" t="s">
        <v>6343</v>
      </c>
      <c r="B527" s="14" t="s">
        <v>4113</v>
      </c>
      <c r="D527" s="14" t="s">
        <v>6360</v>
      </c>
      <c r="F527" s="14" t="s">
        <v>4421</v>
      </c>
      <c r="H527" s="14" t="s">
        <v>124</v>
      </c>
      <c r="I527" s="14" t="s">
        <v>4689</v>
      </c>
      <c r="J527" s="14">
        <v>2600</v>
      </c>
      <c r="K527" s="14" t="s">
        <v>5062</v>
      </c>
      <c r="M527" s="14" t="s">
        <v>5014</v>
      </c>
      <c r="N527" s="14" t="s">
        <v>1599</v>
      </c>
      <c r="O527" s="14" t="s">
        <v>230</v>
      </c>
      <c r="Q527" s="14" t="s">
        <v>240</v>
      </c>
      <c r="R527" s="14" t="s">
        <v>222</v>
      </c>
      <c r="W527" s="14" t="s">
        <v>4939</v>
      </c>
    </row>
    <row r="528" spans="1:23" x14ac:dyDescent="0.25">
      <c r="A528" s="14" t="s">
        <v>6343</v>
      </c>
      <c r="B528" s="14" t="s">
        <v>4158</v>
      </c>
      <c r="C528" s="18" t="s">
        <v>111</v>
      </c>
      <c r="D528" s="14" t="s">
        <v>2213</v>
      </c>
      <c r="F528" s="14" t="s">
        <v>4462</v>
      </c>
      <c r="H528" s="14" t="s">
        <v>106</v>
      </c>
      <c r="I528" s="14" t="s">
        <v>234</v>
      </c>
      <c r="J528" s="14">
        <v>2600</v>
      </c>
      <c r="K528" s="14" t="s">
        <v>5216</v>
      </c>
      <c r="L528" s="14" t="s">
        <v>5215</v>
      </c>
      <c r="M528" s="14" t="s">
        <v>5014</v>
      </c>
      <c r="N528" s="14" t="s">
        <v>112</v>
      </c>
      <c r="O528" s="14" t="s">
        <v>134</v>
      </c>
      <c r="Q528" s="14" t="s">
        <v>135</v>
      </c>
      <c r="R528" s="14" t="s">
        <v>1820</v>
      </c>
      <c r="W528" s="14" t="s">
        <v>4939</v>
      </c>
    </row>
    <row r="529" spans="1:23" x14ac:dyDescent="0.25">
      <c r="A529" s="14" t="s">
        <v>6343</v>
      </c>
      <c r="B529" s="14" t="s">
        <v>271</v>
      </c>
      <c r="C529" s="18" t="s">
        <v>111</v>
      </c>
      <c r="D529" s="14" t="s">
        <v>272</v>
      </c>
      <c r="E529" s="14">
        <v>4</v>
      </c>
      <c r="F529" s="14" t="s">
        <v>225</v>
      </c>
      <c r="G529" s="14" t="s">
        <v>18</v>
      </c>
      <c r="H529" s="14" t="s">
        <v>106</v>
      </c>
      <c r="I529" s="14" t="s">
        <v>226</v>
      </c>
      <c r="J529" s="14" t="s">
        <v>144</v>
      </c>
      <c r="K529" s="14" t="s">
        <v>273</v>
      </c>
      <c r="M529" s="14" t="s">
        <v>124</v>
      </c>
      <c r="N529" s="14" t="s">
        <v>261</v>
      </c>
      <c r="O529" s="14" t="s">
        <v>143</v>
      </c>
      <c r="P529" s="14" t="s">
        <v>148</v>
      </c>
      <c r="Q529" s="14" t="s">
        <v>124</v>
      </c>
      <c r="R529" s="14" t="s">
        <v>172</v>
      </c>
    </row>
    <row r="530" spans="1:23" x14ac:dyDescent="0.25">
      <c r="A530" s="14" t="s">
        <v>6343</v>
      </c>
      <c r="B530" s="14" t="s">
        <v>223</v>
      </c>
      <c r="C530" s="18" t="s">
        <v>111</v>
      </c>
      <c r="D530" s="14" t="s">
        <v>224</v>
      </c>
      <c r="E530" s="14">
        <v>4</v>
      </c>
      <c r="F530" s="14" t="s">
        <v>225</v>
      </c>
      <c r="G530" s="14" t="s">
        <v>18</v>
      </c>
      <c r="H530" s="14" t="s">
        <v>106</v>
      </c>
      <c r="I530" s="14" t="s">
        <v>226</v>
      </c>
      <c r="J530" s="14" t="s">
        <v>144</v>
      </c>
      <c r="K530" s="14" t="s">
        <v>227</v>
      </c>
      <c r="M530" s="14" t="s">
        <v>124</v>
      </c>
      <c r="N530" s="14" t="s">
        <v>228</v>
      </c>
      <c r="O530" s="14" t="s">
        <v>143</v>
      </c>
      <c r="P530" s="14" t="s">
        <v>135</v>
      </c>
      <c r="Q530" s="14" t="s">
        <v>124</v>
      </c>
      <c r="R530" s="14" t="s">
        <v>161</v>
      </c>
    </row>
    <row r="531" spans="1:23" x14ac:dyDescent="0.25">
      <c r="A531" s="14" t="s">
        <v>6343</v>
      </c>
      <c r="B531" s="14" t="s">
        <v>271</v>
      </c>
      <c r="C531" s="18" t="s">
        <v>111</v>
      </c>
      <c r="D531" s="14" t="s">
        <v>275</v>
      </c>
      <c r="E531" s="14">
        <v>4</v>
      </c>
      <c r="F531" s="14" t="s">
        <v>225</v>
      </c>
      <c r="G531" s="14" t="s">
        <v>18</v>
      </c>
      <c r="H531" s="14" t="s">
        <v>106</v>
      </c>
      <c r="I531" s="14" t="s">
        <v>226</v>
      </c>
      <c r="J531" s="14" t="s">
        <v>144</v>
      </c>
      <c r="K531" s="14" t="s">
        <v>270</v>
      </c>
      <c r="M531" s="14" t="s">
        <v>124</v>
      </c>
      <c r="N531" s="14" t="s">
        <v>261</v>
      </c>
      <c r="O531" s="14" t="s">
        <v>143</v>
      </c>
      <c r="P531" s="14" t="s">
        <v>148</v>
      </c>
      <c r="Q531" s="14" t="s">
        <v>124</v>
      </c>
      <c r="R531" s="14" t="s">
        <v>172</v>
      </c>
    </row>
    <row r="532" spans="1:23" x14ac:dyDescent="0.25">
      <c r="A532" s="14" t="s">
        <v>6343</v>
      </c>
      <c r="B532" s="14" t="s">
        <v>271</v>
      </c>
      <c r="C532" s="18" t="s">
        <v>111</v>
      </c>
      <c r="D532" s="14" t="s">
        <v>274</v>
      </c>
      <c r="E532" s="14">
        <v>4</v>
      </c>
      <c r="F532" s="14" t="s">
        <v>225</v>
      </c>
      <c r="G532" s="14" t="s">
        <v>18</v>
      </c>
      <c r="H532" s="14" t="s">
        <v>106</v>
      </c>
      <c r="I532" s="14" t="s">
        <v>226</v>
      </c>
      <c r="J532" s="14" t="s">
        <v>144</v>
      </c>
      <c r="K532" s="14" t="s">
        <v>270</v>
      </c>
      <c r="M532" s="14" t="s">
        <v>124</v>
      </c>
      <c r="N532" s="14" t="s">
        <v>261</v>
      </c>
      <c r="O532" s="14" t="s">
        <v>143</v>
      </c>
      <c r="P532" s="14" t="s">
        <v>148</v>
      </c>
      <c r="Q532" s="14" t="s">
        <v>124</v>
      </c>
      <c r="R532" s="14" t="s">
        <v>172</v>
      </c>
    </row>
    <row r="533" spans="1:23" x14ac:dyDescent="0.25">
      <c r="A533" t="s">
        <v>6343</v>
      </c>
      <c r="B533" t="s">
        <v>4178</v>
      </c>
      <c r="C533" s="13">
        <v>5</v>
      </c>
      <c r="D533" t="s">
        <v>4002</v>
      </c>
      <c r="E533"/>
      <c r="F533" t="s">
        <v>4664</v>
      </c>
      <c r="G533"/>
      <c r="H533" t="s">
        <v>106</v>
      </c>
      <c r="I533" t="s">
        <v>4754</v>
      </c>
      <c r="J533" t="s">
        <v>222</v>
      </c>
      <c r="K533" t="s">
        <v>5590</v>
      </c>
      <c r="L533"/>
      <c r="M533" t="s">
        <v>4963</v>
      </c>
      <c r="N533" t="s">
        <v>120</v>
      </c>
      <c r="O533" t="s">
        <v>143</v>
      </c>
      <c r="P533"/>
      <c r="Q533" t="s">
        <v>202</v>
      </c>
      <c r="R533" t="s">
        <v>417</v>
      </c>
      <c r="S533"/>
      <c r="T533"/>
      <c r="U533" t="s">
        <v>5327</v>
      </c>
      <c r="V533" t="s">
        <v>5017</v>
      </c>
      <c r="W533" t="s">
        <v>4939</v>
      </c>
    </row>
    <row r="534" spans="1:23" x14ac:dyDescent="0.25">
      <c r="A534" t="s">
        <v>6343</v>
      </c>
      <c r="B534" t="s">
        <v>4215</v>
      </c>
      <c r="C534" s="13">
        <v>5</v>
      </c>
      <c r="D534" t="s">
        <v>4001</v>
      </c>
      <c r="E534"/>
      <c r="F534" t="s">
        <v>4593</v>
      </c>
      <c r="G534"/>
      <c r="H534" t="s">
        <v>106</v>
      </c>
      <c r="I534" t="s">
        <v>156</v>
      </c>
      <c r="J534" t="s">
        <v>165</v>
      </c>
      <c r="K534" t="s">
        <v>5222</v>
      </c>
      <c r="L534"/>
      <c r="M534" t="s">
        <v>4963</v>
      </c>
      <c r="N534" t="s">
        <v>120</v>
      </c>
      <c r="O534" t="s">
        <v>143</v>
      </c>
      <c r="P534"/>
      <c r="Q534" t="s">
        <v>202</v>
      </c>
      <c r="R534" t="s">
        <v>364</v>
      </c>
      <c r="S534"/>
      <c r="T534"/>
      <c r="U534" t="s">
        <v>5327</v>
      </c>
      <c r="V534" t="s">
        <v>5017</v>
      </c>
      <c r="W534" t="s">
        <v>4939</v>
      </c>
    </row>
    <row r="535" spans="1:23" x14ac:dyDescent="0.25">
      <c r="A535" t="s">
        <v>6343</v>
      </c>
      <c r="B535" t="s">
        <v>4121</v>
      </c>
      <c r="C535" s="13">
        <v>5</v>
      </c>
      <c r="D535" t="s">
        <v>4000</v>
      </c>
      <c r="E535"/>
      <c r="F535" t="s">
        <v>4428</v>
      </c>
      <c r="G535"/>
      <c r="H535" t="s">
        <v>106</v>
      </c>
      <c r="I535" t="s">
        <v>205</v>
      </c>
      <c r="J535" t="s">
        <v>153</v>
      </c>
      <c r="K535" t="s">
        <v>1897</v>
      </c>
      <c r="L535"/>
      <c r="M535" t="s">
        <v>4963</v>
      </c>
      <c r="N535" t="s">
        <v>120</v>
      </c>
      <c r="O535" t="s">
        <v>143</v>
      </c>
      <c r="P535"/>
      <c r="Q535" t="s">
        <v>148</v>
      </c>
      <c r="R535" t="s">
        <v>404</v>
      </c>
      <c r="S535"/>
      <c r="T535"/>
      <c r="U535" t="s">
        <v>4673</v>
      </c>
      <c r="V535" t="s">
        <v>5017</v>
      </c>
      <c r="W535" t="s">
        <v>4939</v>
      </c>
    </row>
    <row r="536" spans="1:23" x14ac:dyDescent="0.25">
      <c r="A536" t="s">
        <v>6343</v>
      </c>
      <c r="B536" t="s">
        <v>4361</v>
      </c>
      <c r="C536" s="13">
        <v>5</v>
      </c>
      <c r="D536" t="s">
        <v>3843</v>
      </c>
      <c r="E536"/>
      <c r="F536" t="s">
        <v>4390</v>
      </c>
      <c r="G536"/>
      <c r="H536" t="s">
        <v>106</v>
      </c>
      <c r="I536" t="s">
        <v>131</v>
      </c>
      <c r="J536" t="s">
        <v>179</v>
      </c>
      <c r="K536" t="s">
        <v>5222</v>
      </c>
      <c r="L536"/>
      <c r="M536" t="s">
        <v>4963</v>
      </c>
      <c r="N536" t="s">
        <v>120</v>
      </c>
      <c r="O536" t="s">
        <v>134</v>
      </c>
      <c r="P536"/>
      <c r="Q536" t="s">
        <v>148</v>
      </c>
      <c r="R536" t="s">
        <v>6132</v>
      </c>
      <c r="S536"/>
      <c r="T536"/>
      <c r="U536" t="s">
        <v>5329</v>
      </c>
      <c r="V536" t="s">
        <v>6254</v>
      </c>
      <c r="W536" t="s">
        <v>4939</v>
      </c>
    </row>
    <row r="537" spans="1:23" x14ac:dyDescent="0.25">
      <c r="A537" t="s">
        <v>6343</v>
      </c>
      <c r="B537" t="s">
        <v>4181</v>
      </c>
      <c r="C537" s="13">
        <v>5</v>
      </c>
      <c r="D537" t="s">
        <v>3683</v>
      </c>
      <c r="E537"/>
      <c r="F537" t="s">
        <v>4390</v>
      </c>
      <c r="G537"/>
      <c r="H537" t="s">
        <v>133</v>
      </c>
      <c r="I537" t="s">
        <v>147</v>
      </c>
      <c r="J537" t="s">
        <v>121</v>
      </c>
      <c r="K537" t="s">
        <v>5006</v>
      </c>
      <c r="L537"/>
      <c r="M537" t="s">
        <v>133</v>
      </c>
      <c r="N537" t="s">
        <v>112</v>
      </c>
      <c r="O537" t="s">
        <v>134</v>
      </c>
      <c r="P537"/>
      <c r="Q537" t="s">
        <v>148</v>
      </c>
      <c r="R537" t="s">
        <v>156</v>
      </c>
      <c r="S537"/>
      <c r="T537"/>
      <c r="U537" t="s">
        <v>5778</v>
      </c>
      <c r="V537" t="s">
        <v>5017</v>
      </c>
      <c r="W537" t="s">
        <v>4939</v>
      </c>
    </row>
    <row r="538" spans="1:23" x14ac:dyDescent="0.25">
      <c r="A538" t="s">
        <v>6343</v>
      </c>
      <c r="B538" t="s">
        <v>4177</v>
      </c>
      <c r="C538" s="13">
        <v>5</v>
      </c>
      <c r="D538" t="s">
        <v>3664</v>
      </c>
      <c r="E538"/>
      <c r="F538" t="s">
        <v>4394</v>
      </c>
      <c r="G538"/>
      <c r="H538" t="s">
        <v>106</v>
      </c>
      <c r="I538" t="s">
        <v>131</v>
      </c>
      <c r="J538" t="s">
        <v>220</v>
      </c>
      <c r="K538" t="s">
        <v>150</v>
      </c>
      <c r="L538"/>
      <c r="M538" t="s">
        <v>133</v>
      </c>
      <c r="N538" t="s">
        <v>120</v>
      </c>
      <c r="O538" t="s">
        <v>230</v>
      </c>
      <c r="P538"/>
      <c r="Q538" t="s">
        <v>135</v>
      </c>
      <c r="R538" t="s">
        <v>120</v>
      </c>
      <c r="S538"/>
      <c r="T538"/>
      <c r="U538" t="s">
        <v>6179</v>
      </c>
      <c r="V538" t="s">
        <v>4985</v>
      </c>
      <c r="W538" t="s">
        <v>4939</v>
      </c>
    </row>
    <row r="539" spans="1:23" x14ac:dyDescent="0.25">
      <c r="A539" t="s">
        <v>6343</v>
      </c>
      <c r="B539" t="s">
        <v>4178</v>
      </c>
      <c r="C539" s="13">
        <v>5</v>
      </c>
      <c r="D539" t="s">
        <v>3646</v>
      </c>
      <c r="E539"/>
      <c r="F539" t="s">
        <v>4446</v>
      </c>
      <c r="G539"/>
      <c r="H539" t="s">
        <v>106</v>
      </c>
      <c r="I539" t="s">
        <v>205</v>
      </c>
      <c r="J539" t="s">
        <v>222</v>
      </c>
      <c r="K539" t="s">
        <v>1897</v>
      </c>
      <c r="L539"/>
      <c r="M539" t="s">
        <v>133</v>
      </c>
      <c r="N539" t="s">
        <v>120</v>
      </c>
      <c r="O539" t="s">
        <v>143</v>
      </c>
      <c r="P539"/>
      <c r="Q539" t="s">
        <v>202</v>
      </c>
      <c r="R539" t="s">
        <v>120</v>
      </c>
      <c r="S539"/>
      <c r="T539"/>
      <c r="U539" t="s">
        <v>5394</v>
      </c>
      <c r="V539" t="s">
        <v>4985</v>
      </c>
      <c r="W539" t="s">
        <v>4939</v>
      </c>
    </row>
    <row r="540" spans="1:23" x14ac:dyDescent="0.25">
      <c r="A540" t="s">
        <v>6343</v>
      </c>
      <c r="B540" t="s">
        <v>4347</v>
      </c>
      <c r="C540" s="13">
        <v>5</v>
      </c>
      <c r="D540" t="s">
        <v>3641</v>
      </c>
      <c r="E540"/>
      <c r="F540" t="s">
        <v>4437</v>
      </c>
      <c r="G540"/>
      <c r="H540" t="s">
        <v>133</v>
      </c>
      <c r="I540" t="s">
        <v>141</v>
      </c>
      <c r="J540" t="s">
        <v>107</v>
      </c>
      <c r="K540" t="s">
        <v>6169</v>
      </c>
      <c r="L540"/>
      <c r="M540" t="s">
        <v>5328</v>
      </c>
      <c r="N540" t="s">
        <v>133</v>
      </c>
      <c r="O540" t="s">
        <v>143</v>
      </c>
      <c r="P540"/>
      <c r="Q540"/>
      <c r="R540" t="s">
        <v>124</v>
      </c>
      <c r="S540"/>
      <c r="T540"/>
      <c r="U540" t="s">
        <v>5584</v>
      </c>
      <c r="V540" t="s">
        <v>4985</v>
      </c>
      <c r="W540" t="s">
        <v>4939</v>
      </c>
    </row>
    <row r="541" spans="1:23" x14ac:dyDescent="0.25">
      <c r="A541" t="s">
        <v>6343</v>
      </c>
      <c r="B541" t="s">
        <v>4177</v>
      </c>
      <c r="C541" s="13">
        <v>5</v>
      </c>
      <c r="D541" t="s">
        <v>3639</v>
      </c>
      <c r="E541"/>
      <c r="F541" t="s">
        <v>4414</v>
      </c>
      <c r="G541"/>
      <c r="H541" t="s">
        <v>106</v>
      </c>
      <c r="I541" t="s">
        <v>131</v>
      </c>
      <c r="J541" t="s">
        <v>179</v>
      </c>
      <c r="K541" t="s">
        <v>1897</v>
      </c>
      <c r="L541"/>
      <c r="M541" t="s">
        <v>4963</v>
      </c>
      <c r="N541" t="s">
        <v>120</v>
      </c>
      <c r="O541" t="s">
        <v>134</v>
      </c>
      <c r="P541"/>
      <c r="Q541" t="s">
        <v>135</v>
      </c>
      <c r="R541" t="s">
        <v>143</v>
      </c>
      <c r="S541"/>
      <c r="T541"/>
      <c r="U541" t="s">
        <v>5053</v>
      </c>
      <c r="V541" t="s">
        <v>4985</v>
      </c>
      <c r="W541" t="s">
        <v>4939</v>
      </c>
    </row>
    <row r="542" spans="1:23" x14ac:dyDescent="0.25">
      <c r="A542" t="s">
        <v>6343</v>
      </c>
      <c r="B542" t="s">
        <v>4103</v>
      </c>
      <c r="C542" s="13">
        <v>5</v>
      </c>
      <c r="D542" t="s">
        <v>3638</v>
      </c>
      <c r="E542"/>
      <c r="F542" t="s">
        <v>4394</v>
      </c>
      <c r="G542"/>
      <c r="H542" t="s">
        <v>106</v>
      </c>
      <c r="I542" t="s">
        <v>131</v>
      </c>
      <c r="J542" t="s">
        <v>179</v>
      </c>
      <c r="K542" t="s">
        <v>1897</v>
      </c>
      <c r="L542"/>
      <c r="M542" t="s">
        <v>4963</v>
      </c>
      <c r="N542" t="s">
        <v>120</v>
      </c>
      <c r="O542" t="s">
        <v>134</v>
      </c>
      <c r="P542"/>
      <c r="Q542" t="s">
        <v>148</v>
      </c>
      <c r="R542" t="s">
        <v>143</v>
      </c>
      <c r="S542"/>
      <c r="T542"/>
      <c r="U542" t="s">
        <v>5053</v>
      </c>
      <c r="V542" t="s">
        <v>4985</v>
      </c>
      <c r="W542" t="s">
        <v>4939</v>
      </c>
    </row>
    <row r="543" spans="1:23" x14ac:dyDescent="0.25">
      <c r="A543" t="s">
        <v>6343</v>
      </c>
      <c r="B543" t="s">
        <v>4328</v>
      </c>
      <c r="C543" s="13">
        <v>5</v>
      </c>
      <c r="D543" t="s">
        <v>3467</v>
      </c>
      <c r="E543"/>
      <c r="F543" t="s">
        <v>4469</v>
      </c>
      <c r="G543"/>
      <c r="H543" t="s">
        <v>106</v>
      </c>
      <c r="I543" t="s">
        <v>131</v>
      </c>
      <c r="J543" t="s">
        <v>220</v>
      </c>
      <c r="K543" t="s">
        <v>6079</v>
      </c>
      <c r="L543"/>
      <c r="M543" t="s">
        <v>4963</v>
      </c>
      <c r="N543" t="s">
        <v>120</v>
      </c>
      <c r="O543" t="s">
        <v>230</v>
      </c>
      <c r="P543"/>
      <c r="Q543" t="s">
        <v>135</v>
      </c>
      <c r="R543" t="s">
        <v>5966</v>
      </c>
      <c r="S543"/>
      <c r="T543"/>
      <c r="U543" t="s">
        <v>875</v>
      </c>
      <c r="V543"/>
      <c r="W543" t="s">
        <v>4939</v>
      </c>
    </row>
    <row r="544" spans="1:23" x14ac:dyDescent="0.25">
      <c r="A544" t="s">
        <v>6343</v>
      </c>
      <c r="B544" t="s">
        <v>4328</v>
      </c>
      <c r="C544" s="13">
        <v>5</v>
      </c>
      <c r="D544" t="s">
        <v>3466</v>
      </c>
      <c r="E544"/>
      <c r="F544" t="s">
        <v>4388</v>
      </c>
      <c r="G544"/>
      <c r="H544" t="s">
        <v>106</v>
      </c>
      <c r="I544" t="s">
        <v>4307</v>
      </c>
      <c r="J544" t="s">
        <v>153</v>
      </c>
      <c r="K544" t="s">
        <v>6079</v>
      </c>
      <c r="L544"/>
      <c r="M544" t="s">
        <v>4963</v>
      </c>
      <c r="N544" t="s">
        <v>120</v>
      </c>
      <c r="O544" t="s">
        <v>134</v>
      </c>
      <c r="P544"/>
      <c r="Q544" t="s">
        <v>148</v>
      </c>
      <c r="R544" t="s">
        <v>404</v>
      </c>
      <c r="S544"/>
      <c r="T544"/>
      <c r="U544" t="s">
        <v>5058</v>
      </c>
      <c r="V544"/>
      <c r="W544" t="s">
        <v>4939</v>
      </c>
    </row>
    <row r="545" spans="1:23" x14ac:dyDescent="0.25">
      <c r="A545" t="s">
        <v>6343</v>
      </c>
      <c r="B545" t="s">
        <v>4107</v>
      </c>
      <c r="C545" s="13">
        <v>5</v>
      </c>
      <c r="D545" t="s">
        <v>3197</v>
      </c>
      <c r="E545"/>
      <c r="F545" t="s">
        <v>4593</v>
      </c>
      <c r="G545"/>
      <c r="H545" t="s">
        <v>133</v>
      </c>
      <c r="I545" t="s">
        <v>143</v>
      </c>
      <c r="J545" t="s">
        <v>157</v>
      </c>
      <c r="K545" t="s">
        <v>5585</v>
      </c>
      <c r="L545"/>
      <c r="M545" t="s">
        <v>5122</v>
      </c>
      <c r="N545" t="s">
        <v>111</v>
      </c>
      <c r="O545" t="s">
        <v>143</v>
      </c>
      <c r="P545"/>
      <c r="Q545"/>
      <c r="R545" t="s">
        <v>111</v>
      </c>
      <c r="S545"/>
      <c r="T545"/>
      <c r="U545" t="s">
        <v>5011</v>
      </c>
      <c r="V545" t="s">
        <v>4985</v>
      </c>
      <c r="W545" t="s">
        <v>4939</v>
      </c>
    </row>
    <row r="546" spans="1:23" x14ac:dyDescent="0.25">
      <c r="A546" t="s">
        <v>6343</v>
      </c>
      <c r="B546" t="s">
        <v>4215</v>
      </c>
      <c r="C546" s="13">
        <v>5</v>
      </c>
      <c r="D546" t="s">
        <v>3196</v>
      </c>
      <c r="E546"/>
      <c r="F546" t="s">
        <v>4502</v>
      </c>
      <c r="G546"/>
      <c r="H546" t="s">
        <v>133</v>
      </c>
      <c r="I546" t="s">
        <v>141</v>
      </c>
      <c r="J546" t="s">
        <v>151</v>
      </c>
      <c r="K546" t="s">
        <v>5585</v>
      </c>
      <c r="L546"/>
      <c r="M546" t="s">
        <v>5122</v>
      </c>
      <c r="N546" t="s">
        <v>112</v>
      </c>
      <c r="O546" t="s">
        <v>143</v>
      </c>
      <c r="P546"/>
      <c r="Q546"/>
      <c r="R546" t="s">
        <v>111</v>
      </c>
      <c r="S546"/>
      <c r="T546"/>
      <c r="U546" t="s">
        <v>5011</v>
      </c>
      <c r="V546" t="s">
        <v>4985</v>
      </c>
      <c r="W546" t="s">
        <v>4939</v>
      </c>
    </row>
    <row r="547" spans="1:23" x14ac:dyDescent="0.25">
      <c r="A547" t="s">
        <v>6343</v>
      </c>
      <c r="B547" t="s">
        <v>4233</v>
      </c>
      <c r="C547" s="13">
        <v>5</v>
      </c>
      <c r="D547" t="s">
        <v>3194</v>
      </c>
      <c r="E547"/>
      <c r="F547" t="s">
        <v>4437</v>
      </c>
      <c r="G547"/>
      <c r="H547" t="s">
        <v>133</v>
      </c>
      <c r="I547" t="s">
        <v>141</v>
      </c>
      <c r="J547" t="s">
        <v>151</v>
      </c>
      <c r="K547" t="s">
        <v>5585</v>
      </c>
      <c r="L547"/>
      <c r="M547" t="s">
        <v>5122</v>
      </c>
      <c r="N547" t="s">
        <v>112</v>
      </c>
      <c r="O547" t="s">
        <v>143</v>
      </c>
      <c r="P547"/>
      <c r="Q547"/>
      <c r="R547" t="s">
        <v>111</v>
      </c>
      <c r="S547"/>
      <c r="T547"/>
      <c r="U547" t="s">
        <v>5011</v>
      </c>
      <c r="V547" t="s">
        <v>4985</v>
      </c>
      <c r="W547" t="s">
        <v>4939</v>
      </c>
    </row>
    <row r="548" spans="1:23" x14ac:dyDescent="0.25">
      <c r="A548" t="s">
        <v>6343</v>
      </c>
      <c r="B548"/>
      <c r="C548" s="13">
        <v>5</v>
      </c>
      <c r="D548" t="s">
        <v>3118</v>
      </c>
      <c r="E548"/>
      <c r="F548" t="s">
        <v>4413</v>
      </c>
      <c r="G548"/>
      <c r="H548" t="s">
        <v>150</v>
      </c>
      <c r="I548" t="s">
        <v>143</v>
      </c>
      <c r="J548" t="s">
        <v>142</v>
      </c>
      <c r="K548" t="s">
        <v>4841</v>
      </c>
      <c r="L548"/>
      <c r="M548" t="s">
        <v>5328</v>
      </c>
      <c r="N548" t="s">
        <v>133</v>
      </c>
      <c r="O548" t="s">
        <v>134</v>
      </c>
      <c r="P548"/>
      <c r="Q548" t="s">
        <v>240</v>
      </c>
      <c r="R548"/>
      <c r="S548"/>
      <c r="T548"/>
      <c r="U548"/>
      <c r="V548"/>
      <c r="W548" t="s">
        <v>4939</v>
      </c>
    </row>
    <row r="549" spans="1:23" x14ac:dyDescent="0.25">
      <c r="A549" t="s">
        <v>6343</v>
      </c>
      <c r="B549" t="s">
        <v>4297</v>
      </c>
      <c r="C549" s="13">
        <v>5</v>
      </c>
      <c r="D549" t="s">
        <v>3117</v>
      </c>
      <c r="E549"/>
      <c r="F549" t="s">
        <v>4446</v>
      </c>
      <c r="G549"/>
      <c r="H549" t="s">
        <v>133</v>
      </c>
      <c r="I549" t="s">
        <v>4307</v>
      </c>
      <c r="J549" t="s">
        <v>220</v>
      </c>
      <c r="K549" t="s">
        <v>5006</v>
      </c>
      <c r="L549"/>
      <c r="M549" t="s">
        <v>133</v>
      </c>
      <c r="N549" t="s">
        <v>145</v>
      </c>
      <c r="O549" t="s">
        <v>134</v>
      </c>
      <c r="P549"/>
      <c r="Q549" t="s">
        <v>148</v>
      </c>
      <c r="R549" t="s">
        <v>364</v>
      </c>
      <c r="S549"/>
      <c r="T549"/>
      <c r="U549" t="s">
        <v>5584</v>
      </c>
      <c r="V549" t="s">
        <v>4955</v>
      </c>
      <c r="W549" t="s">
        <v>4939</v>
      </c>
    </row>
    <row r="550" spans="1:23" x14ac:dyDescent="0.25">
      <c r="A550" t="s">
        <v>6343</v>
      </c>
      <c r="B550" t="s">
        <v>4237</v>
      </c>
      <c r="C550" s="13">
        <v>5</v>
      </c>
      <c r="D550" t="s">
        <v>2708</v>
      </c>
      <c r="E550"/>
      <c r="F550" t="s">
        <v>4390</v>
      </c>
      <c r="G550"/>
      <c r="H550" t="s">
        <v>124</v>
      </c>
      <c r="I550" t="s">
        <v>131</v>
      </c>
      <c r="J550" t="s">
        <v>179</v>
      </c>
      <c r="K550" t="s">
        <v>5590</v>
      </c>
      <c r="L550"/>
      <c r="M550" t="s">
        <v>133</v>
      </c>
      <c r="N550" t="s">
        <v>120</v>
      </c>
      <c r="O550" t="s">
        <v>143</v>
      </c>
      <c r="P550"/>
      <c r="Q550" t="s">
        <v>148</v>
      </c>
      <c r="R550" t="s">
        <v>399</v>
      </c>
      <c r="S550"/>
      <c r="T550"/>
      <c r="U550" t="s">
        <v>5589</v>
      </c>
      <c r="V550" t="s">
        <v>4955</v>
      </c>
      <c r="W550" t="s">
        <v>4939</v>
      </c>
    </row>
    <row r="551" spans="1:23" x14ac:dyDescent="0.25">
      <c r="A551" t="s">
        <v>6343</v>
      </c>
      <c r="B551" t="s">
        <v>4237</v>
      </c>
      <c r="C551" s="13">
        <v>5</v>
      </c>
      <c r="D551" t="s">
        <v>2707</v>
      </c>
      <c r="E551"/>
      <c r="F551" t="s">
        <v>4390</v>
      </c>
      <c r="G551"/>
      <c r="H551" t="s">
        <v>124</v>
      </c>
      <c r="I551" t="s">
        <v>131</v>
      </c>
      <c r="J551" t="s">
        <v>179</v>
      </c>
      <c r="K551" t="s">
        <v>106</v>
      </c>
      <c r="L551"/>
      <c r="M551" t="s">
        <v>133</v>
      </c>
      <c r="N551" t="s">
        <v>120</v>
      </c>
      <c r="O551" t="s">
        <v>143</v>
      </c>
      <c r="P551"/>
      <c r="Q551" t="s">
        <v>148</v>
      </c>
      <c r="R551" t="s">
        <v>399</v>
      </c>
      <c r="S551"/>
      <c r="T551"/>
      <c r="U551" t="s">
        <v>5588</v>
      </c>
      <c r="V551" t="s">
        <v>4955</v>
      </c>
      <c r="W551" t="s">
        <v>4939</v>
      </c>
    </row>
    <row r="552" spans="1:23" x14ac:dyDescent="0.25">
      <c r="A552" t="s">
        <v>6343</v>
      </c>
      <c r="B552" t="s">
        <v>4233</v>
      </c>
      <c r="C552" s="13">
        <v>5</v>
      </c>
      <c r="D552" t="s">
        <v>2704</v>
      </c>
      <c r="E552"/>
      <c r="F552" t="s">
        <v>4437</v>
      </c>
      <c r="G552"/>
      <c r="H552" t="s">
        <v>133</v>
      </c>
      <c r="I552" t="s">
        <v>141</v>
      </c>
      <c r="J552" t="s">
        <v>182</v>
      </c>
      <c r="K552" t="s">
        <v>5585</v>
      </c>
      <c r="L552"/>
      <c r="M552" t="s">
        <v>106</v>
      </c>
      <c r="N552" t="s">
        <v>106</v>
      </c>
      <c r="O552" t="s">
        <v>143</v>
      </c>
      <c r="P552"/>
      <c r="Q552" t="s">
        <v>133</v>
      </c>
      <c r="R552" t="s">
        <v>112</v>
      </c>
      <c r="S552"/>
      <c r="T552"/>
      <c r="U552" t="s">
        <v>5584</v>
      </c>
      <c r="V552" t="s">
        <v>4985</v>
      </c>
      <c r="W552" t="s">
        <v>4939</v>
      </c>
    </row>
    <row r="553" spans="1:23" x14ac:dyDescent="0.25">
      <c r="A553" t="s">
        <v>6343</v>
      </c>
      <c r="B553" t="s">
        <v>4177</v>
      </c>
      <c r="C553" s="13">
        <v>5</v>
      </c>
      <c r="D553" t="s">
        <v>2665</v>
      </c>
      <c r="E553"/>
      <c r="F553" t="s">
        <v>4390</v>
      </c>
      <c r="G553"/>
      <c r="H553" t="s">
        <v>106</v>
      </c>
      <c r="I553" t="s">
        <v>131</v>
      </c>
      <c r="J553" t="s">
        <v>220</v>
      </c>
      <c r="K553" t="s">
        <v>1897</v>
      </c>
      <c r="L553"/>
      <c r="M553" t="s">
        <v>133</v>
      </c>
      <c r="N553" t="s">
        <v>120</v>
      </c>
      <c r="O553" t="s">
        <v>134</v>
      </c>
      <c r="P553"/>
      <c r="Q553" t="s">
        <v>148</v>
      </c>
      <c r="R553" t="s">
        <v>141</v>
      </c>
      <c r="S553"/>
      <c r="T553"/>
      <c r="U553" t="s">
        <v>5560</v>
      </c>
      <c r="V553" t="s">
        <v>4985</v>
      </c>
      <c r="W553" t="s">
        <v>4939</v>
      </c>
    </row>
    <row r="554" spans="1:23" x14ac:dyDescent="0.25">
      <c r="A554" t="s">
        <v>6343</v>
      </c>
      <c r="B554" t="s">
        <v>4103</v>
      </c>
      <c r="C554" s="13">
        <v>5</v>
      </c>
      <c r="D554" t="s">
        <v>2664</v>
      </c>
      <c r="E554"/>
      <c r="F554" t="s">
        <v>4390</v>
      </c>
      <c r="G554"/>
      <c r="H554" t="s">
        <v>106</v>
      </c>
      <c r="I554" t="s">
        <v>394</v>
      </c>
      <c r="J554" t="s">
        <v>128</v>
      </c>
      <c r="K554" t="s">
        <v>1897</v>
      </c>
      <c r="L554"/>
      <c r="M554" t="s">
        <v>133</v>
      </c>
      <c r="N554" t="s">
        <v>120</v>
      </c>
      <c r="O554" t="s">
        <v>134</v>
      </c>
      <c r="P554"/>
      <c r="Q554" t="s">
        <v>148</v>
      </c>
      <c r="R554" t="s">
        <v>141</v>
      </c>
      <c r="S554"/>
      <c r="T554"/>
      <c r="U554" t="s">
        <v>5448</v>
      </c>
      <c r="V554" t="s">
        <v>4985</v>
      </c>
      <c r="W554" t="s">
        <v>4939</v>
      </c>
    </row>
    <row r="555" spans="1:23" x14ac:dyDescent="0.25">
      <c r="A555" t="s">
        <v>6343</v>
      </c>
      <c r="B555" t="s">
        <v>4177</v>
      </c>
      <c r="C555" s="13">
        <v>5</v>
      </c>
      <c r="D555" t="s">
        <v>2581</v>
      </c>
      <c r="E555"/>
      <c r="F555" t="s">
        <v>4390</v>
      </c>
      <c r="G555"/>
      <c r="H555" t="s">
        <v>124</v>
      </c>
      <c r="I555" t="s">
        <v>131</v>
      </c>
      <c r="J555" t="s">
        <v>179</v>
      </c>
      <c r="K555" t="s">
        <v>1897</v>
      </c>
      <c r="L555"/>
      <c r="M555" t="s">
        <v>133</v>
      </c>
      <c r="N555" t="s">
        <v>120</v>
      </c>
      <c r="O555" t="s">
        <v>143</v>
      </c>
      <c r="P555"/>
      <c r="Q555" t="s">
        <v>148</v>
      </c>
      <c r="R555" t="s">
        <v>399</v>
      </c>
      <c r="S555"/>
      <c r="T555"/>
      <c r="U555" t="s">
        <v>874</v>
      </c>
      <c r="V555" t="s">
        <v>4985</v>
      </c>
      <c r="W555" t="s">
        <v>4939</v>
      </c>
    </row>
    <row r="556" spans="1:23" x14ac:dyDescent="0.25">
      <c r="A556" t="s">
        <v>6343</v>
      </c>
      <c r="B556" t="s">
        <v>4107</v>
      </c>
      <c r="C556" s="13">
        <v>5</v>
      </c>
      <c r="D556" t="s">
        <v>2576</v>
      </c>
      <c r="E556"/>
      <c r="F556" t="s">
        <v>4502</v>
      </c>
      <c r="G556"/>
      <c r="H556" t="s">
        <v>124</v>
      </c>
      <c r="I556" t="s">
        <v>146</v>
      </c>
      <c r="J556" t="s">
        <v>154</v>
      </c>
      <c r="K556" t="s">
        <v>133</v>
      </c>
      <c r="L556"/>
      <c r="M556" t="s">
        <v>133</v>
      </c>
      <c r="N556" t="s">
        <v>111</v>
      </c>
      <c r="O556" t="s">
        <v>145</v>
      </c>
      <c r="P556"/>
      <c r="Q556" t="s">
        <v>202</v>
      </c>
      <c r="R556" t="s">
        <v>120</v>
      </c>
      <c r="S556"/>
      <c r="T556"/>
      <c r="U556" t="s">
        <v>5479</v>
      </c>
      <c r="V556" t="s">
        <v>4985</v>
      </c>
      <c r="W556" t="s">
        <v>4939</v>
      </c>
    </row>
    <row r="557" spans="1:23" x14ac:dyDescent="0.25">
      <c r="A557" t="s">
        <v>6343</v>
      </c>
      <c r="B557" t="s">
        <v>4215</v>
      </c>
      <c r="C557" s="13">
        <v>5</v>
      </c>
      <c r="D557" t="s">
        <v>2571</v>
      </c>
      <c r="E557"/>
      <c r="F557" t="s">
        <v>4424</v>
      </c>
      <c r="G557"/>
      <c r="H557" t="s">
        <v>106</v>
      </c>
      <c r="I557" t="s">
        <v>205</v>
      </c>
      <c r="J557" t="s">
        <v>206</v>
      </c>
      <c r="K557" t="s">
        <v>106</v>
      </c>
      <c r="L557"/>
      <c r="M557" t="s">
        <v>133</v>
      </c>
      <c r="N557" t="s">
        <v>120</v>
      </c>
      <c r="O557" t="s">
        <v>134</v>
      </c>
      <c r="P557"/>
      <c r="Q557" t="s">
        <v>148</v>
      </c>
      <c r="R557" t="s">
        <v>143</v>
      </c>
      <c r="S557"/>
      <c r="T557"/>
      <c r="U557" t="s">
        <v>5450</v>
      </c>
      <c r="V557" t="s">
        <v>4985</v>
      </c>
      <c r="W557" t="s">
        <v>4939</v>
      </c>
    </row>
    <row r="558" spans="1:23" x14ac:dyDescent="0.25">
      <c r="A558" t="s">
        <v>6343</v>
      </c>
      <c r="B558" t="s">
        <v>4178</v>
      </c>
      <c r="C558" s="13">
        <v>5</v>
      </c>
      <c r="D558" t="s">
        <v>2527</v>
      </c>
      <c r="E558"/>
      <c r="F558" t="s">
        <v>4446</v>
      </c>
      <c r="G558"/>
      <c r="H558" t="s">
        <v>106</v>
      </c>
      <c r="I558" t="s">
        <v>205</v>
      </c>
      <c r="J558" t="s">
        <v>222</v>
      </c>
      <c r="K558" t="s">
        <v>1897</v>
      </c>
      <c r="L558"/>
      <c r="M558" t="s">
        <v>133</v>
      </c>
      <c r="N558" t="s">
        <v>120</v>
      </c>
      <c r="O558" t="s">
        <v>143</v>
      </c>
      <c r="P558"/>
      <c r="Q558" t="s">
        <v>202</v>
      </c>
      <c r="R558" t="s">
        <v>399</v>
      </c>
      <c r="S558"/>
      <c r="T558"/>
      <c r="U558" t="s">
        <v>874</v>
      </c>
      <c r="V558" t="s">
        <v>4985</v>
      </c>
      <c r="W558" t="s">
        <v>4939</v>
      </c>
    </row>
    <row r="559" spans="1:23" x14ac:dyDescent="0.25">
      <c r="A559" t="s">
        <v>6343</v>
      </c>
      <c r="B559" t="s">
        <v>4177</v>
      </c>
      <c r="C559" s="13">
        <v>5</v>
      </c>
      <c r="D559" t="s">
        <v>2526</v>
      </c>
      <c r="E559"/>
      <c r="F559" t="s">
        <v>4390</v>
      </c>
      <c r="G559"/>
      <c r="H559" t="s">
        <v>124</v>
      </c>
      <c r="I559" t="s">
        <v>131</v>
      </c>
      <c r="J559" t="s">
        <v>179</v>
      </c>
      <c r="K559" t="s">
        <v>1897</v>
      </c>
      <c r="L559"/>
      <c r="M559" t="s">
        <v>133</v>
      </c>
      <c r="N559" t="s">
        <v>120</v>
      </c>
      <c r="O559" t="s">
        <v>143</v>
      </c>
      <c r="P559"/>
      <c r="Q559" t="s">
        <v>148</v>
      </c>
      <c r="R559" t="s">
        <v>399</v>
      </c>
      <c r="S559"/>
      <c r="T559"/>
      <c r="U559" t="s">
        <v>874</v>
      </c>
      <c r="V559" t="s">
        <v>4985</v>
      </c>
      <c r="W559" t="s">
        <v>4939</v>
      </c>
    </row>
    <row r="560" spans="1:23" x14ac:dyDescent="0.25">
      <c r="A560" t="s">
        <v>6343</v>
      </c>
      <c r="B560" t="s">
        <v>4207</v>
      </c>
      <c r="C560" s="13">
        <v>5</v>
      </c>
      <c r="D560" t="s">
        <v>6355</v>
      </c>
      <c r="E560"/>
      <c r="F560" t="s">
        <v>4394</v>
      </c>
      <c r="G560"/>
      <c r="H560" t="s">
        <v>106</v>
      </c>
      <c r="I560" t="s">
        <v>131</v>
      </c>
      <c r="J560" t="s">
        <v>179</v>
      </c>
      <c r="K560" t="s">
        <v>1897</v>
      </c>
      <c r="L560"/>
      <c r="M560" t="s">
        <v>133</v>
      </c>
      <c r="N560" t="s">
        <v>120</v>
      </c>
      <c r="O560" t="s">
        <v>134</v>
      </c>
      <c r="P560"/>
      <c r="Q560" t="s">
        <v>148</v>
      </c>
      <c r="R560" t="s">
        <v>246</v>
      </c>
      <c r="S560"/>
      <c r="T560"/>
      <c r="U560" t="s">
        <v>5448</v>
      </c>
      <c r="V560" t="s">
        <v>4985</v>
      </c>
      <c r="W560" t="s">
        <v>4939</v>
      </c>
    </row>
    <row r="561" spans="1:23" x14ac:dyDescent="0.25">
      <c r="A561" t="s">
        <v>6343</v>
      </c>
      <c r="B561" t="s">
        <v>4177</v>
      </c>
      <c r="C561" s="13">
        <v>5</v>
      </c>
      <c r="D561" t="s">
        <v>2316</v>
      </c>
      <c r="E561"/>
      <c r="F561" t="s">
        <v>4390</v>
      </c>
      <c r="G561"/>
      <c r="H561" t="s">
        <v>106</v>
      </c>
      <c r="I561" t="s">
        <v>4307</v>
      </c>
      <c r="J561" t="s">
        <v>220</v>
      </c>
      <c r="K561" t="s">
        <v>1895</v>
      </c>
      <c r="L561"/>
      <c r="M561" t="s">
        <v>4963</v>
      </c>
      <c r="N561" t="s">
        <v>120</v>
      </c>
      <c r="O561" t="s">
        <v>134</v>
      </c>
      <c r="P561"/>
      <c r="Q561" t="s">
        <v>148</v>
      </c>
      <c r="R561" t="s">
        <v>399</v>
      </c>
      <c r="S561"/>
      <c r="T561"/>
      <c r="U561" t="s">
        <v>5306</v>
      </c>
      <c r="V561" t="s">
        <v>4985</v>
      </c>
      <c r="W561" t="s">
        <v>4939</v>
      </c>
    </row>
    <row r="562" spans="1:23" x14ac:dyDescent="0.25">
      <c r="A562" t="s">
        <v>6343</v>
      </c>
      <c r="B562" t="s">
        <v>4119</v>
      </c>
      <c r="C562" s="13">
        <v>5</v>
      </c>
      <c r="D562" t="s">
        <v>2065</v>
      </c>
      <c r="E562"/>
      <c r="F562" t="s">
        <v>4428</v>
      </c>
      <c r="G562"/>
      <c r="H562" t="s">
        <v>106</v>
      </c>
      <c r="I562" t="s">
        <v>205</v>
      </c>
      <c r="J562" t="s">
        <v>153</v>
      </c>
      <c r="K562" t="s">
        <v>1897</v>
      </c>
      <c r="L562"/>
      <c r="M562" t="s">
        <v>4963</v>
      </c>
      <c r="N562" t="s">
        <v>120</v>
      </c>
      <c r="O562" t="s">
        <v>143</v>
      </c>
      <c r="P562"/>
      <c r="Q562" t="s">
        <v>148</v>
      </c>
      <c r="R562" t="s">
        <v>5073</v>
      </c>
      <c r="S562"/>
      <c r="T562"/>
      <c r="U562" t="s">
        <v>5049</v>
      </c>
      <c r="V562" t="s">
        <v>5017</v>
      </c>
      <c r="W562"/>
    </row>
    <row r="563" spans="1:23" x14ac:dyDescent="0.25">
      <c r="A563" s="14" t="s">
        <v>6343</v>
      </c>
      <c r="B563" s="14" t="s">
        <v>4155</v>
      </c>
      <c r="D563" s="14" t="s">
        <v>2388</v>
      </c>
      <c r="F563" s="14" t="s">
        <v>4384</v>
      </c>
      <c r="H563" s="14" t="s">
        <v>124</v>
      </c>
      <c r="I563" s="14">
        <v>175</v>
      </c>
      <c r="J563" s="14">
        <v>1900</v>
      </c>
      <c r="K563" s="14" t="s">
        <v>5368</v>
      </c>
      <c r="M563" s="14" t="s">
        <v>5083</v>
      </c>
      <c r="N563" s="14" t="s">
        <v>5121</v>
      </c>
      <c r="O563" s="14" t="s">
        <v>143</v>
      </c>
      <c r="Q563" s="14" t="s">
        <v>148</v>
      </c>
      <c r="R563" s="14" t="s">
        <v>5367</v>
      </c>
      <c r="W563" s="14" t="s">
        <v>4939</v>
      </c>
    </row>
    <row r="564" spans="1:23" x14ac:dyDescent="0.25">
      <c r="A564" s="14" t="s">
        <v>6343</v>
      </c>
      <c r="B564" s="14" t="s">
        <v>4155</v>
      </c>
      <c r="D564" s="14" t="s">
        <v>2386</v>
      </c>
      <c r="F564" s="14" t="s">
        <v>4384</v>
      </c>
      <c r="H564" s="14" t="s">
        <v>124</v>
      </c>
      <c r="I564" s="14">
        <v>175</v>
      </c>
      <c r="J564" s="14">
        <v>1900</v>
      </c>
      <c r="K564" s="14" t="s">
        <v>5366</v>
      </c>
      <c r="M564" s="14" t="s">
        <v>5014</v>
      </c>
      <c r="N564" s="14" t="s">
        <v>4962</v>
      </c>
      <c r="O564" s="14" t="s">
        <v>143</v>
      </c>
      <c r="Q564" s="14" t="s">
        <v>148</v>
      </c>
      <c r="R564" s="14" t="s">
        <v>4677</v>
      </c>
      <c r="W564" s="14" t="s">
        <v>4939</v>
      </c>
    </row>
    <row r="565" spans="1:23" x14ac:dyDescent="0.25">
      <c r="A565" s="14" t="s">
        <v>6343</v>
      </c>
      <c r="B565" s="14" t="s">
        <v>4155</v>
      </c>
      <c r="D565" s="14" t="s">
        <v>2197</v>
      </c>
      <c r="F565" s="14" t="s">
        <v>4384</v>
      </c>
      <c r="H565" s="14" t="s">
        <v>124</v>
      </c>
      <c r="I565" s="14">
        <v>175</v>
      </c>
      <c r="J565" s="14">
        <v>1900</v>
      </c>
      <c r="K565" s="14" t="s">
        <v>69</v>
      </c>
      <c r="M565" s="14" t="s">
        <v>5083</v>
      </c>
      <c r="N565" s="14" t="s">
        <v>4616</v>
      </c>
      <c r="O565" s="14" t="s">
        <v>143</v>
      </c>
      <c r="Q565" s="14" t="s">
        <v>148</v>
      </c>
      <c r="R565" s="14" t="s">
        <v>4933</v>
      </c>
      <c r="W565" s="14" t="s">
        <v>4939</v>
      </c>
    </row>
    <row r="566" spans="1:23" x14ac:dyDescent="0.25">
      <c r="A566" s="14" t="s">
        <v>6343</v>
      </c>
      <c r="C566" s="18">
        <v>6</v>
      </c>
      <c r="D566" s="14" t="s">
        <v>609</v>
      </c>
      <c r="E566" s="14">
        <v>4</v>
      </c>
      <c r="F566" s="14" t="s">
        <v>610</v>
      </c>
      <c r="H566" s="14">
        <v>3</v>
      </c>
      <c r="I566" s="14" t="s">
        <v>611</v>
      </c>
      <c r="K566" s="14" t="s">
        <v>262</v>
      </c>
      <c r="M566" s="14">
        <v>3</v>
      </c>
      <c r="N566" s="14" t="s">
        <v>261</v>
      </c>
      <c r="O566" s="14">
        <v>10</v>
      </c>
      <c r="P566" s="14">
        <v>-2</v>
      </c>
      <c r="Q566" s="14">
        <v>3</v>
      </c>
      <c r="R566" s="14" t="s">
        <v>490</v>
      </c>
      <c r="S566" s="14">
        <v>3</v>
      </c>
      <c r="U566" s="14">
        <v>1914</v>
      </c>
    </row>
    <row r="567" spans="1:23" x14ac:dyDescent="0.25">
      <c r="A567" s="14" t="s">
        <v>6343</v>
      </c>
      <c r="C567" s="18" t="s">
        <v>120</v>
      </c>
      <c r="D567" s="14" t="s">
        <v>626</v>
      </c>
      <c r="E567" s="14">
        <v>4</v>
      </c>
      <c r="F567" s="14" t="s">
        <v>560</v>
      </c>
      <c r="H567" s="14" t="s">
        <v>106</v>
      </c>
      <c r="I567" s="14" t="s">
        <v>598</v>
      </c>
      <c r="K567" s="14" t="s">
        <v>491</v>
      </c>
      <c r="M567" s="14" t="s">
        <v>124</v>
      </c>
      <c r="N567" s="14" t="s">
        <v>505</v>
      </c>
      <c r="O567" s="14" t="s">
        <v>105</v>
      </c>
      <c r="P567" s="14" t="s">
        <v>148</v>
      </c>
      <c r="Q567" s="14" t="s">
        <v>106</v>
      </c>
      <c r="R567" s="14" t="s">
        <v>506</v>
      </c>
      <c r="S567" s="14" t="s">
        <v>124</v>
      </c>
      <c r="T567" s="14" t="s">
        <v>510</v>
      </c>
      <c r="V567" s="14" t="s">
        <v>675</v>
      </c>
    </row>
    <row r="568" spans="1:23" x14ac:dyDescent="0.25">
      <c r="A568" s="14" t="s">
        <v>6343</v>
      </c>
      <c r="C568" s="18" t="s">
        <v>120</v>
      </c>
      <c r="D568" s="14" t="s">
        <v>677</v>
      </c>
      <c r="E568" s="14">
        <v>4</v>
      </c>
      <c r="F568" s="14" t="s">
        <v>560</v>
      </c>
      <c r="H568" s="14" t="s">
        <v>106</v>
      </c>
      <c r="I568" s="14" t="s">
        <v>598</v>
      </c>
      <c r="K568" s="14" t="s">
        <v>546</v>
      </c>
      <c r="M568" s="14" t="s">
        <v>124</v>
      </c>
      <c r="N568" s="14" t="s">
        <v>297</v>
      </c>
      <c r="O568" s="14" t="s">
        <v>105</v>
      </c>
      <c r="P568" s="14" t="s">
        <v>679</v>
      </c>
      <c r="Q568" s="14" t="s">
        <v>106</v>
      </c>
      <c r="R568" s="14" t="s">
        <v>490</v>
      </c>
      <c r="S568" s="14" t="s">
        <v>124</v>
      </c>
      <c r="T568" s="14" t="s">
        <v>510</v>
      </c>
      <c r="V568" s="14" t="s">
        <v>680</v>
      </c>
    </row>
    <row r="569" spans="1:23" x14ac:dyDescent="0.25">
      <c r="A569" s="14" t="s">
        <v>6343</v>
      </c>
      <c r="B569" s="14" t="s">
        <v>4114</v>
      </c>
      <c r="C569" s="18" t="s">
        <v>105</v>
      </c>
      <c r="D569" s="14" t="s">
        <v>3436</v>
      </c>
      <c r="F569" s="14" t="s">
        <v>4414</v>
      </c>
      <c r="H569" s="14" t="s">
        <v>124</v>
      </c>
      <c r="I569" s="14" t="s">
        <v>131</v>
      </c>
      <c r="J569" s="14" t="s">
        <v>210</v>
      </c>
      <c r="K569" s="14" t="s">
        <v>106</v>
      </c>
      <c r="M569" s="14" t="s">
        <v>4963</v>
      </c>
      <c r="N569" s="14" t="s">
        <v>5152</v>
      </c>
      <c r="O569" s="14" t="s">
        <v>145</v>
      </c>
      <c r="Q569" s="14" t="s">
        <v>135</v>
      </c>
      <c r="R569" s="14" t="s">
        <v>217</v>
      </c>
      <c r="U569" s="14">
        <v>1987</v>
      </c>
      <c r="W569" s="14" t="s">
        <v>4960</v>
      </c>
    </row>
    <row r="570" spans="1:23" x14ac:dyDescent="0.25">
      <c r="A570" s="14" t="s">
        <v>6343</v>
      </c>
      <c r="B570" s="14" t="s">
        <v>4212</v>
      </c>
      <c r="C570" s="18" t="s">
        <v>120</v>
      </c>
      <c r="D570" s="14" t="s">
        <v>3654</v>
      </c>
      <c r="E570" s="14">
        <v>4</v>
      </c>
      <c r="F570" s="14" t="s">
        <v>4396</v>
      </c>
      <c r="H570" s="14" t="s">
        <v>106</v>
      </c>
      <c r="I570" s="14" t="s">
        <v>524</v>
      </c>
      <c r="K570" s="14" t="s">
        <v>600</v>
      </c>
      <c r="M570" s="14" t="s">
        <v>133</v>
      </c>
      <c r="N570" s="14" t="s">
        <v>518</v>
      </c>
      <c r="O570" s="14" t="s">
        <v>143</v>
      </c>
      <c r="P570" s="14" t="s">
        <v>148</v>
      </c>
      <c r="Q570" s="14" t="s">
        <v>124</v>
      </c>
      <c r="R570" s="14" t="s">
        <v>576</v>
      </c>
      <c r="S570" s="14" t="s">
        <v>124</v>
      </c>
      <c r="T570" s="14" t="s">
        <v>511</v>
      </c>
      <c r="V570" s="14" t="s">
        <v>4985</v>
      </c>
      <c r="W570" s="14" t="s">
        <v>4939</v>
      </c>
    </row>
    <row r="571" spans="1:23" x14ac:dyDescent="0.25">
      <c r="A571" s="14" t="s">
        <v>6343</v>
      </c>
      <c r="B571" s="14" t="s">
        <v>4157</v>
      </c>
      <c r="C571" s="18" t="s">
        <v>105</v>
      </c>
      <c r="D571" s="14" t="s">
        <v>2542</v>
      </c>
      <c r="E571" s="14">
        <v>4</v>
      </c>
      <c r="F571" s="14" t="s">
        <v>4470</v>
      </c>
      <c r="H571" s="14" t="s">
        <v>106</v>
      </c>
      <c r="I571" s="14" t="s">
        <v>4753</v>
      </c>
      <c r="J571" s="14">
        <v>2000</v>
      </c>
      <c r="K571" s="14" t="s">
        <v>5461</v>
      </c>
      <c r="M571" s="14" t="s">
        <v>4963</v>
      </c>
      <c r="N571" s="14" t="s">
        <v>519</v>
      </c>
      <c r="O571" s="14" t="s">
        <v>143</v>
      </c>
      <c r="P571" s="14" t="s">
        <v>148</v>
      </c>
      <c r="Q571" s="14" t="s">
        <v>124</v>
      </c>
      <c r="R571" s="14" t="s">
        <v>5074</v>
      </c>
      <c r="S571" s="14" t="s">
        <v>124</v>
      </c>
      <c r="W571" s="14" t="s">
        <v>5067</v>
      </c>
    </row>
    <row r="572" spans="1:23" x14ac:dyDescent="0.25">
      <c r="A572" s="14" t="s">
        <v>6343</v>
      </c>
      <c r="B572" s="14" t="s">
        <v>231</v>
      </c>
      <c r="C572" s="18" t="s">
        <v>105</v>
      </c>
      <c r="D572" s="14" t="s">
        <v>237</v>
      </c>
      <c r="E572" s="14">
        <v>4</v>
      </c>
      <c r="F572" s="14" t="s">
        <v>0</v>
      </c>
      <c r="G572" s="14" t="s">
        <v>41</v>
      </c>
      <c r="H572" s="14" t="s">
        <v>124</v>
      </c>
      <c r="I572" s="14" t="s">
        <v>234</v>
      </c>
      <c r="J572" s="14" t="s">
        <v>235</v>
      </c>
      <c r="K572" s="14" t="s">
        <v>238</v>
      </c>
      <c r="M572" s="14" t="s">
        <v>124</v>
      </c>
      <c r="N572" s="14" t="s">
        <v>239</v>
      </c>
      <c r="O572" s="14" t="s">
        <v>230</v>
      </c>
      <c r="P572" s="14" t="s">
        <v>240</v>
      </c>
      <c r="Q572" s="14" t="s">
        <v>150</v>
      </c>
      <c r="R572" s="14" t="s">
        <v>241</v>
      </c>
    </row>
    <row r="573" spans="1:23" x14ac:dyDescent="0.25">
      <c r="A573" s="14" t="s">
        <v>6343</v>
      </c>
      <c r="B573" s="14" t="s">
        <v>282</v>
      </c>
      <c r="C573" s="18" t="s">
        <v>143</v>
      </c>
      <c r="D573" s="14" t="s">
        <v>283</v>
      </c>
      <c r="E573" s="14">
        <v>4</v>
      </c>
      <c r="F573" s="14" t="s">
        <v>284</v>
      </c>
      <c r="G573" s="14" t="s">
        <v>219</v>
      </c>
      <c r="H573" s="14" t="s">
        <v>106</v>
      </c>
      <c r="I573" s="14" t="s">
        <v>161</v>
      </c>
      <c r="J573" s="14" t="s">
        <v>285</v>
      </c>
      <c r="K573" s="14" t="s">
        <v>281</v>
      </c>
      <c r="M573" s="14" t="s">
        <v>150</v>
      </c>
      <c r="N573" s="14" t="s">
        <v>70</v>
      </c>
      <c r="O573" s="14" t="s">
        <v>134</v>
      </c>
      <c r="P573" s="14" t="s">
        <v>135</v>
      </c>
      <c r="Q573" s="14" t="s">
        <v>106</v>
      </c>
      <c r="R573" s="14" t="s">
        <v>130</v>
      </c>
    </row>
    <row r="574" spans="1:23" x14ac:dyDescent="0.25">
      <c r="A574" s="14" t="s">
        <v>6343</v>
      </c>
      <c r="B574" s="14" t="s">
        <v>242</v>
      </c>
      <c r="C574" s="18" t="s">
        <v>105</v>
      </c>
      <c r="D574" s="14" t="s">
        <v>247</v>
      </c>
      <c r="E574" s="14">
        <v>4</v>
      </c>
      <c r="F574" s="14" t="s">
        <v>244</v>
      </c>
      <c r="G574" s="14" t="s">
        <v>18</v>
      </c>
      <c r="H574" s="14" t="s">
        <v>106</v>
      </c>
      <c r="I574" s="14" t="s">
        <v>107</v>
      </c>
      <c r="J574" s="14" t="s">
        <v>108</v>
      </c>
      <c r="K574" s="14" t="s">
        <v>215</v>
      </c>
      <c r="M574" s="14" t="s">
        <v>124</v>
      </c>
      <c r="N574" s="14" t="s">
        <v>216</v>
      </c>
      <c r="O574" s="14" t="s">
        <v>230</v>
      </c>
      <c r="P574" s="14" t="s">
        <v>240</v>
      </c>
      <c r="Q574" s="14" t="s">
        <v>150</v>
      </c>
      <c r="R574" s="14" t="s">
        <v>144</v>
      </c>
    </row>
    <row r="575" spans="1:23" x14ac:dyDescent="0.25">
      <c r="A575" s="14" t="s">
        <v>6343</v>
      </c>
      <c r="B575" s="14" t="s">
        <v>242</v>
      </c>
      <c r="C575" s="18" t="s">
        <v>111</v>
      </c>
      <c r="D575" s="14" t="s">
        <v>243</v>
      </c>
      <c r="E575" s="14">
        <v>4</v>
      </c>
      <c r="F575" s="14" t="s">
        <v>244</v>
      </c>
      <c r="G575" s="14" t="s">
        <v>18</v>
      </c>
      <c r="H575" s="14" t="s">
        <v>106</v>
      </c>
      <c r="I575" s="14" t="s">
        <v>107</v>
      </c>
      <c r="J575" s="14" t="s">
        <v>108</v>
      </c>
      <c r="K575" s="14" t="s">
        <v>78</v>
      </c>
      <c r="M575" s="14" t="s">
        <v>124</v>
      </c>
      <c r="N575" s="14" t="s">
        <v>245</v>
      </c>
      <c r="O575" s="14" t="s">
        <v>246</v>
      </c>
      <c r="P575" s="14" t="s">
        <v>240</v>
      </c>
      <c r="Q575" s="14" t="s">
        <v>150</v>
      </c>
      <c r="R575" s="14" t="s">
        <v>128</v>
      </c>
    </row>
    <row r="576" spans="1:23" x14ac:dyDescent="0.25">
      <c r="A576" s="14" t="s">
        <v>6343</v>
      </c>
      <c r="B576" s="14" t="s">
        <v>4096</v>
      </c>
      <c r="C576" s="18" t="s">
        <v>105</v>
      </c>
      <c r="D576" s="14" t="s">
        <v>2980</v>
      </c>
      <c r="E576" s="14">
        <v>4</v>
      </c>
      <c r="F576" s="14" t="s">
        <v>4417</v>
      </c>
      <c r="H576" s="14" t="s">
        <v>124</v>
      </c>
      <c r="I576" s="14" t="s">
        <v>4820</v>
      </c>
      <c r="J576" s="14">
        <v>3000</v>
      </c>
      <c r="K576" s="14" t="s">
        <v>5785</v>
      </c>
      <c r="M576" s="14" t="s">
        <v>133</v>
      </c>
      <c r="N576" s="14" t="s">
        <v>5472</v>
      </c>
      <c r="O576" s="14" t="s">
        <v>230</v>
      </c>
      <c r="P576" s="14" t="s">
        <v>135</v>
      </c>
      <c r="Q576" s="14" t="s">
        <v>150</v>
      </c>
      <c r="R576" s="14" t="s">
        <v>5334</v>
      </c>
      <c r="S576" s="14" t="s">
        <v>124</v>
      </c>
      <c r="U576" s="14" t="s">
        <v>510</v>
      </c>
      <c r="W576" s="14" t="s">
        <v>4939</v>
      </c>
    </row>
    <row r="577" spans="1:23" x14ac:dyDescent="0.25">
      <c r="A577" s="14" t="s">
        <v>6343</v>
      </c>
      <c r="B577" s="14" t="s">
        <v>143</v>
      </c>
      <c r="C577" s="18" t="s">
        <v>145</v>
      </c>
      <c r="D577" s="14" t="s">
        <v>3239</v>
      </c>
      <c r="E577" s="14">
        <v>4</v>
      </c>
      <c r="F577" s="14" t="s">
        <v>4599</v>
      </c>
      <c r="H577" s="14" t="s">
        <v>124</v>
      </c>
      <c r="I577" s="14" t="s">
        <v>4860</v>
      </c>
      <c r="J577" s="14">
        <v>3200</v>
      </c>
      <c r="K577" s="14" t="s">
        <v>5944</v>
      </c>
      <c r="M577" s="14" t="s">
        <v>143</v>
      </c>
      <c r="N577" s="14" t="s">
        <v>706</v>
      </c>
      <c r="O577" s="14" t="s">
        <v>105</v>
      </c>
      <c r="P577" s="14" t="s">
        <v>148</v>
      </c>
      <c r="Q577" s="14" t="s">
        <v>124</v>
      </c>
      <c r="R577" s="14" t="s">
        <v>5574</v>
      </c>
      <c r="S577" s="14" t="s">
        <v>124</v>
      </c>
      <c r="U577" s="14" t="s">
        <v>545</v>
      </c>
      <c r="W577" s="14" t="s">
        <v>4939</v>
      </c>
    </row>
    <row r="578" spans="1:23" x14ac:dyDescent="0.25">
      <c r="A578" t="s">
        <v>6343</v>
      </c>
      <c r="B578" t="s">
        <v>4181</v>
      </c>
      <c r="C578" s="13" t="s">
        <v>112</v>
      </c>
      <c r="D578" t="s">
        <v>3682</v>
      </c>
      <c r="E578"/>
      <c r="F578" t="s">
        <v>4441</v>
      </c>
      <c r="G578"/>
      <c r="H578" t="s">
        <v>133</v>
      </c>
      <c r="I578" t="s">
        <v>147</v>
      </c>
      <c r="J578">
        <v>1000</v>
      </c>
      <c r="K578" t="s">
        <v>1826</v>
      </c>
      <c r="L578" t="s">
        <v>5070</v>
      </c>
      <c r="M578" t="s">
        <v>133</v>
      </c>
      <c r="N578" t="s">
        <v>112</v>
      </c>
      <c r="O578" t="s">
        <v>134</v>
      </c>
      <c r="P578"/>
      <c r="Q578" t="s">
        <v>148</v>
      </c>
      <c r="R578" t="s">
        <v>5069</v>
      </c>
      <c r="S578"/>
      <c r="T578"/>
      <c r="U578"/>
      <c r="V578"/>
      <c r="W578" t="s">
        <v>4939</v>
      </c>
    </row>
    <row r="579" spans="1:23" x14ac:dyDescent="0.25">
      <c r="A579" t="s">
        <v>6343</v>
      </c>
      <c r="B579" t="s">
        <v>4177</v>
      </c>
      <c r="C579" s="13" t="s">
        <v>112</v>
      </c>
      <c r="D579" t="s">
        <v>3663</v>
      </c>
      <c r="E579"/>
      <c r="F579" t="s">
        <v>4457</v>
      </c>
      <c r="G579"/>
      <c r="H579" t="s">
        <v>106</v>
      </c>
      <c r="I579" t="s">
        <v>131</v>
      </c>
      <c r="J579">
        <v>1500</v>
      </c>
      <c r="K579" t="s">
        <v>150</v>
      </c>
      <c r="L579" t="s">
        <v>5070</v>
      </c>
      <c r="M579" t="s">
        <v>133</v>
      </c>
      <c r="N579" t="s">
        <v>112</v>
      </c>
      <c r="O579" t="s">
        <v>230</v>
      </c>
      <c r="P579"/>
      <c r="Q579" t="s">
        <v>135</v>
      </c>
      <c r="R579" t="s">
        <v>6178</v>
      </c>
      <c r="S579"/>
      <c r="T579"/>
      <c r="U579"/>
      <c r="V579"/>
      <c r="W579" t="s">
        <v>4939</v>
      </c>
    </row>
    <row r="580" spans="1:23" x14ac:dyDescent="0.25">
      <c r="A580" t="s">
        <v>6343</v>
      </c>
      <c r="B580" t="s">
        <v>4178</v>
      </c>
      <c r="C580" s="13" t="s">
        <v>112</v>
      </c>
      <c r="D580" t="s">
        <v>3630</v>
      </c>
      <c r="E580"/>
      <c r="F580" t="s">
        <v>4446</v>
      </c>
      <c r="G580"/>
      <c r="H580" t="s">
        <v>133</v>
      </c>
      <c r="I580" t="s">
        <v>156</v>
      </c>
      <c r="J580">
        <v>1100</v>
      </c>
      <c r="K580" t="s">
        <v>124</v>
      </c>
      <c r="L580" t="s">
        <v>1833</v>
      </c>
      <c r="M580" t="s">
        <v>133</v>
      </c>
      <c r="N580" t="s">
        <v>112</v>
      </c>
      <c r="O580" t="s">
        <v>143</v>
      </c>
      <c r="P580"/>
      <c r="Q580" t="s">
        <v>202</v>
      </c>
      <c r="R580" t="s">
        <v>1875</v>
      </c>
      <c r="S580"/>
      <c r="T580"/>
      <c r="U580"/>
      <c r="V580"/>
      <c r="W580" t="s">
        <v>4939</v>
      </c>
    </row>
    <row r="581" spans="1:23" x14ac:dyDescent="0.25">
      <c r="A581" t="s">
        <v>6343</v>
      </c>
      <c r="B581" t="s">
        <v>4206</v>
      </c>
      <c r="C581" s="13" t="s">
        <v>112</v>
      </c>
      <c r="D581" t="s">
        <v>2520</v>
      </c>
      <c r="E581"/>
      <c r="F581" t="s">
        <v>6382</v>
      </c>
      <c r="G581"/>
      <c r="H581" t="s">
        <v>133</v>
      </c>
      <c r="I581" t="s">
        <v>146</v>
      </c>
      <c r="J581" t="s">
        <v>154</v>
      </c>
      <c r="K581" t="s">
        <v>133</v>
      </c>
      <c r="L581" t="s">
        <v>5445</v>
      </c>
      <c r="M581" t="s">
        <v>133</v>
      </c>
      <c r="N581" t="s">
        <v>112</v>
      </c>
      <c r="O581" t="s">
        <v>120</v>
      </c>
      <c r="P581"/>
      <c r="Q581" t="s">
        <v>202</v>
      </c>
      <c r="R581" t="s">
        <v>1875</v>
      </c>
      <c r="S581"/>
      <c r="T581"/>
      <c r="U581"/>
      <c r="V581"/>
      <c r="W581" t="s">
        <v>4939</v>
      </c>
    </row>
    <row r="582" spans="1:23" x14ac:dyDescent="0.25">
      <c r="A582" t="s">
        <v>6343</v>
      </c>
      <c r="B582" t="s">
        <v>4117</v>
      </c>
      <c r="C582" s="13" t="s">
        <v>112</v>
      </c>
      <c r="D582" t="s">
        <v>2062</v>
      </c>
      <c r="E582"/>
      <c r="F582" t="s">
        <v>4425</v>
      </c>
      <c r="G582"/>
      <c r="H582" t="s">
        <v>106</v>
      </c>
      <c r="I582" t="s">
        <v>394</v>
      </c>
      <c r="J582">
        <v>1600</v>
      </c>
      <c r="K582" t="s">
        <v>124</v>
      </c>
      <c r="L582" t="s">
        <v>5070</v>
      </c>
      <c r="M582" t="s">
        <v>5014</v>
      </c>
      <c r="N582" t="s">
        <v>120</v>
      </c>
      <c r="O582" t="s">
        <v>134</v>
      </c>
      <c r="P582"/>
      <c r="Q582" t="s">
        <v>202</v>
      </c>
      <c r="R582" t="s">
        <v>5069</v>
      </c>
      <c r="S582"/>
      <c r="T582"/>
      <c r="U582"/>
      <c r="V582"/>
      <c r="W582" t="s">
        <v>4939</v>
      </c>
    </row>
    <row r="583" spans="1:23" x14ac:dyDescent="0.25">
      <c r="A583" s="14" t="s">
        <v>6343</v>
      </c>
      <c r="B583" s="14" t="s">
        <v>4089</v>
      </c>
      <c r="D583" s="14" t="s">
        <v>2193</v>
      </c>
      <c r="F583" s="14" t="s">
        <v>4459</v>
      </c>
      <c r="H583" s="14" t="s">
        <v>111</v>
      </c>
      <c r="I583" s="14" t="s">
        <v>4715</v>
      </c>
      <c r="J583" s="14">
        <v>2600</v>
      </c>
      <c r="K583" s="14" t="s">
        <v>150</v>
      </c>
      <c r="M583" s="14" t="s">
        <v>133</v>
      </c>
      <c r="N583" s="14" t="s">
        <v>133</v>
      </c>
      <c r="O583" s="14" t="s">
        <v>134</v>
      </c>
      <c r="Q583" s="14" t="s">
        <v>148</v>
      </c>
      <c r="R583" s="14" t="s">
        <v>5202</v>
      </c>
      <c r="T583" s="14" t="s">
        <v>5201</v>
      </c>
      <c r="W583" s="14" t="s">
        <v>4939</v>
      </c>
    </row>
    <row r="584" spans="1:23" x14ac:dyDescent="0.25">
      <c r="A584" s="14" t="s">
        <v>6343</v>
      </c>
      <c r="B584" s="14" t="s">
        <v>248</v>
      </c>
      <c r="C584" s="18" t="s">
        <v>105</v>
      </c>
      <c r="D584" s="14" t="s">
        <v>249</v>
      </c>
      <c r="E584" s="14">
        <v>4</v>
      </c>
      <c r="F584" s="14" t="s">
        <v>250</v>
      </c>
      <c r="G584" s="14" t="s">
        <v>41</v>
      </c>
      <c r="H584" s="14" t="s">
        <v>124</v>
      </c>
      <c r="I584" s="14" t="s">
        <v>132</v>
      </c>
      <c r="J584" s="14" t="s">
        <v>108</v>
      </c>
      <c r="K584" s="14" t="s">
        <v>251</v>
      </c>
      <c r="M584" s="14" t="s">
        <v>252</v>
      </c>
      <c r="N584" s="14" t="s">
        <v>253</v>
      </c>
      <c r="O584" s="14" t="s">
        <v>254</v>
      </c>
      <c r="P584" s="14" t="s">
        <v>116</v>
      </c>
      <c r="Q584" s="14" t="s">
        <v>124</v>
      </c>
      <c r="R584" s="14" t="s">
        <v>138</v>
      </c>
    </row>
    <row r="585" spans="1:23" x14ac:dyDescent="0.25">
      <c r="A585" s="14" t="s">
        <v>6343</v>
      </c>
      <c r="B585" s="14" t="s">
        <v>4233</v>
      </c>
      <c r="C585" s="18" t="s">
        <v>120</v>
      </c>
      <c r="D585" s="14" t="s">
        <v>2667</v>
      </c>
      <c r="E585" s="14">
        <v>4</v>
      </c>
      <c r="F585" s="14" t="s">
        <v>4516</v>
      </c>
      <c r="H585" s="14" t="s">
        <v>638</v>
      </c>
      <c r="I585" s="14" t="s">
        <v>500</v>
      </c>
      <c r="J585" s="14">
        <v>650</v>
      </c>
      <c r="K585" s="14" t="s">
        <v>5563</v>
      </c>
      <c r="M585" s="14" t="s">
        <v>133</v>
      </c>
      <c r="N585" s="14" t="s">
        <v>501</v>
      </c>
      <c r="O585" s="14" t="s">
        <v>120</v>
      </c>
      <c r="P585" s="14" t="s">
        <v>202</v>
      </c>
      <c r="Q585" s="14" t="s">
        <v>106</v>
      </c>
      <c r="R585" s="14" t="s">
        <v>1194</v>
      </c>
      <c r="S585" s="14" t="s">
        <v>124</v>
      </c>
      <c r="T585" s="14" t="s">
        <v>510</v>
      </c>
      <c r="W585" s="14" t="s">
        <v>4939</v>
      </c>
    </row>
    <row r="586" spans="1:23" x14ac:dyDescent="0.25">
      <c r="A586" s="14" t="s">
        <v>6343</v>
      </c>
      <c r="B586" s="14" t="s">
        <v>4107</v>
      </c>
      <c r="C586" s="18" t="s">
        <v>111</v>
      </c>
      <c r="D586" s="14" t="s">
        <v>3809</v>
      </c>
      <c r="E586" s="14">
        <v>4</v>
      </c>
      <c r="F586" s="14" t="s">
        <v>4604</v>
      </c>
      <c r="H586" s="14" t="s">
        <v>133</v>
      </c>
      <c r="I586" s="14" t="s">
        <v>705</v>
      </c>
      <c r="J586" s="14">
        <v>1400</v>
      </c>
      <c r="K586" s="14" t="s">
        <v>555</v>
      </c>
      <c r="M586" s="14" t="s">
        <v>124</v>
      </c>
      <c r="N586" s="14" t="s">
        <v>185</v>
      </c>
      <c r="O586" s="14" t="s">
        <v>111</v>
      </c>
      <c r="P586" s="14" t="s">
        <v>202</v>
      </c>
      <c r="Q586" s="14" t="s">
        <v>106</v>
      </c>
      <c r="R586" s="14" t="s">
        <v>6237</v>
      </c>
      <c r="S586" s="14" t="s">
        <v>124</v>
      </c>
      <c r="U586" s="14" t="s">
        <v>510</v>
      </c>
      <c r="W586" s="14" t="s">
        <v>4939</v>
      </c>
    </row>
    <row r="587" spans="1:23" x14ac:dyDescent="0.25">
      <c r="A587" s="14" t="s">
        <v>6343</v>
      </c>
      <c r="B587" s="14" t="s">
        <v>4107</v>
      </c>
      <c r="C587" s="18" t="s">
        <v>120</v>
      </c>
      <c r="D587" s="14" t="s">
        <v>3628</v>
      </c>
      <c r="E587" s="14">
        <v>4</v>
      </c>
      <c r="F587" s="14" t="s">
        <v>4604</v>
      </c>
      <c r="H587" s="14" t="s">
        <v>106</v>
      </c>
      <c r="I587" s="14" t="s">
        <v>705</v>
      </c>
      <c r="J587" s="14">
        <v>1400</v>
      </c>
      <c r="K587" s="14" t="s">
        <v>6164</v>
      </c>
      <c r="M587" s="14" t="s">
        <v>124</v>
      </c>
      <c r="N587" s="14" t="s">
        <v>216</v>
      </c>
      <c r="O587" s="14" t="s">
        <v>105</v>
      </c>
      <c r="P587" s="14" t="s">
        <v>148</v>
      </c>
      <c r="Q587" s="14" t="s">
        <v>106</v>
      </c>
      <c r="R587" s="14" t="s">
        <v>6163</v>
      </c>
      <c r="S587" s="14" t="s">
        <v>124</v>
      </c>
      <c r="W587" s="14" t="s">
        <v>4939</v>
      </c>
    </row>
    <row r="588" spans="1:23" x14ac:dyDescent="0.25">
      <c r="A588" s="14" t="s">
        <v>6343</v>
      </c>
      <c r="B588" s="14" t="s">
        <v>4316</v>
      </c>
      <c r="C588" s="18" t="s">
        <v>120</v>
      </c>
      <c r="D588" s="14" t="s">
        <v>3474</v>
      </c>
      <c r="E588" s="14">
        <v>4</v>
      </c>
      <c r="F588" s="14" t="s">
        <v>4604</v>
      </c>
      <c r="H588" s="14" t="s">
        <v>133</v>
      </c>
      <c r="I588" s="14" t="s">
        <v>4758</v>
      </c>
      <c r="J588" s="14">
        <v>850</v>
      </c>
      <c r="K588" s="14" t="s">
        <v>6091</v>
      </c>
      <c r="M588" s="14" t="s">
        <v>124</v>
      </c>
      <c r="N588" s="14" t="s">
        <v>261</v>
      </c>
      <c r="O588" s="14" t="s">
        <v>111</v>
      </c>
      <c r="P588" s="14" t="s">
        <v>202</v>
      </c>
      <c r="Q588" s="14" t="s">
        <v>106</v>
      </c>
      <c r="R588" s="14" t="s">
        <v>883</v>
      </c>
      <c r="S588" s="14" t="s">
        <v>124</v>
      </c>
      <c r="T588" s="14" t="s">
        <v>510</v>
      </c>
      <c r="W588" s="14" t="s">
        <v>4939</v>
      </c>
    </row>
    <row r="589" spans="1:23" x14ac:dyDescent="0.25">
      <c r="A589" s="14" t="s">
        <v>6343</v>
      </c>
      <c r="B589" s="14" t="s">
        <v>4316</v>
      </c>
      <c r="C589" s="18" t="s">
        <v>120</v>
      </c>
      <c r="D589" s="14" t="s">
        <v>3295</v>
      </c>
      <c r="E589" s="14">
        <v>4</v>
      </c>
      <c r="F589" s="14" t="s">
        <v>4604</v>
      </c>
      <c r="H589" s="14" t="s">
        <v>106</v>
      </c>
      <c r="I589" s="14" t="s">
        <v>4758</v>
      </c>
      <c r="J589" s="14">
        <v>850</v>
      </c>
      <c r="K589" s="14" t="s">
        <v>5979</v>
      </c>
      <c r="M589" s="14" t="s">
        <v>124</v>
      </c>
      <c r="N589" s="14" t="s">
        <v>5978</v>
      </c>
      <c r="O589" s="14" t="s">
        <v>105</v>
      </c>
      <c r="P589" s="14" t="s">
        <v>135</v>
      </c>
      <c r="Q589" s="14" t="s">
        <v>106</v>
      </c>
      <c r="R589" s="14" t="s">
        <v>1491</v>
      </c>
      <c r="S589" s="14" t="s">
        <v>124</v>
      </c>
      <c r="T589" s="14" t="s">
        <v>510</v>
      </c>
      <c r="W589" s="14" t="s">
        <v>4939</v>
      </c>
    </row>
    <row r="590" spans="1:23" x14ac:dyDescent="0.25">
      <c r="A590" s="14" t="s">
        <v>6343</v>
      </c>
      <c r="B590" s="14" t="s">
        <v>4266</v>
      </c>
      <c r="C590" s="18" t="s">
        <v>111</v>
      </c>
      <c r="D590" s="14" t="s">
        <v>2846</v>
      </c>
      <c r="E590" s="14">
        <v>4</v>
      </c>
      <c r="F590" s="14" t="s">
        <v>4401</v>
      </c>
      <c r="H590" s="14" t="s">
        <v>638</v>
      </c>
      <c r="I590" s="14" t="s">
        <v>4799</v>
      </c>
      <c r="J590" s="14">
        <v>650</v>
      </c>
      <c r="K590" s="14" t="s">
        <v>5681</v>
      </c>
      <c r="M590" s="14" t="s">
        <v>106</v>
      </c>
      <c r="N590" s="14" t="s">
        <v>5680</v>
      </c>
      <c r="O590" s="14" t="s">
        <v>111</v>
      </c>
      <c r="P590" s="14" t="s">
        <v>202</v>
      </c>
      <c r="Q590" s="14" t="s">
        <v>106</v>
      </c>
      <c r="R590" s="14" t="s">
        <v>1491</v>
      </c>
      <c r="S590" s="14" t="s">
        <v>106</v>
      </c>
      <c r="U590" s="14" t="s">
        <v>545</v>
      </c>
      <c r="W590" s="14" t="s">
        <v>4939</v>
      </c>
    </row>
    <row r="591" spans="1:23" x14ac:dyDescent="0.25">
      <c r="A591" s="14" t="s">
        <v>6343</v>
      </c>
      <c r="B591" s="14" t="s">
        <v>4217</v>
      </c>
      <c r="C591" s="18" t="s">
        <v>120</v>
      </c>
      <c r="D591" s="14" t="s">
        <v>3635</v>
      </c>
      <c r="E591" s="14">
        <v>4</v>
      </c>
      <c r="F591" s="14" t="s">
        <v>4403</v>
      </c>
      <c r="H591" s="14" t="s">
        <v>106</v>
      </c>
      <c r="I591" s="14" t="s">
        <v>702</v>
      </c>
      <c r="J591" s="14">
        <v>1300</v>
      </c>
      <c r="K591" s="14" t="s">
        <v>6166</v>
      </c>
      <c r="M591" s="14" t="s">
        <v>124</v>
      </c>
      <c r="N591" s="14" t="s">
        <v>519</v>
      </c>
      <c r="O591" s="14" t="s">
        <v>111</v>
      </c>
      <c r="P591" s="14" t="s">
        <v>148</v>
      </c>
      <c r="Q591" s="14" t="s">
        <v>106</v>
      </c>
      <c r="R591" s="14" t="s">
        <v>1593</v>
      </c>
      <c r="S591" s="14" t="s">
        <v>124</v>
      </c>
      <c r="T591" s="14" t="s">
        <v>510</v>
      </c>
      <c r="W591" s="14" t="s">
        <v>4939</v>
      </c>
    </row>
    <row r="592" spans="1:23" x14ac:dyDescent="0.25">
      <c r="A592" s="14" t="s">
        <v>6343</v>
      </c>
      <c r="B592" s="14" t="s">
        <v>4217</v>
      </c>
      <c r="C592" s="18" t="s">
        <v>120</v>
      </c>
      <c r="D592" s="14" t="s">
        <v>3226</v>
      </c>
      <c r="E592" s="14">
        <v>4</v>
      </c>
      <c r="F592" s="14" t="s">
        <v>4403</v>
      </c>
      <c r="H592" s="14" t="s">
        <v>133</v>
      </c>
      <c r="I592" s="14" t="s">
        <v>702</v>
      </c>
      <c r="J592" s="14">
        <v>1300</v>
      </c>
      <c r="K592" s="14" t="s">
        <v>5487</v>
      </c>
      <c r="M592" s="14" t="s">
        <v>124</v>
      </c>
      <c r="N592" s="14" t="s">
        <v>519</v>
      </c>
      <c r="O592" s="14" t="s">
        <v>111</v>
      </c>
      <c r="P592" s="14" t="s">
        <v>202</v>
      </c>
      <c r="Q592" s="14" t="s">
        <v>106</v>
      </c>
      <c r="R592" s="14" t="s">
        <v>887</v>
      </c>
      <c r="S592" s="14" t="s">
        <v>124</v>
      </c>
      <c r="T592" s="14" t="s">
        <v>5065</v>
      </c>
      <c r="W592" s="14" t="s">
        <v>4939</v>
      </c>
    </row>
    <row r="593" spans="1:23" x14ac:dyDescent="0.25">
      <c r="A593" s="14" t="s">
        <v>6343</v>
      </c>
      <c r="B593" s="14" t="s">
        <v>4257</v>
      </c>
      <c r="C593" s="18" t="s">
        <v>111</v>
      </c>
      <c r="D593" s="14" t="s">
        <v>2823</v>
      </c>
      <c r="E593" s="14">
        <v>4</v>
      </c>
      <c r="F593" s="14" t="s">
        <v>4403</v>
      </c>
      <c r="H593" s="14" t="s">
        <v>106</v>
      </c>
      <c r="I593" s="14" t="s">
        <v>702</v>
      </c>
      <c r="J593" s="14">
        <v>1300</v>
      </c>
      <c r="K593" s="14" t="s">
        <v>273</v>
      </c>
      <c r="M593" s="14" t="s">
        <v>124</v>
      </c>
      <c r="N593" s="14" t="s">
        <v>228</v>
      </c>
      <c r="O593" s="14" t="s">
        <v>145</v>
      </c>
      <c r="P593" s="14" t="s">
        <v>148</v>
      </c>
      <c r="Q593" s="14" t="s">
        <v>106</v>
      </c>
      <c r="R593" s="14" t="s">
        <v>5652</v>
      </c>
      <c r="S593" s="14" t="s">
        <v>106</v>
      </c>
      <c r="U593" s="14" t="s">
        <v>511</v>
      </c>
      <c r="W593" s="14" t="s">
        <v>4939</v>
      </c>
    </row>
    <row r="594" spans="1:23" x14ac:dyDescent="0.25">
      <c r="A594" s="14" t="s">
        <v>6343</v>
      </c>
      <c r="B594" s="14" t="s">
        <v>4217</v>
      </c>
      <c r="C594" s="18" t="s">
        <v>120</v>
      </c>
      <c r="D594" s="14" t="s">
        <v>2591</v>
      </c>
      <c r="E594" s="14">
        <v>4</v>
      </c>
      <c r="F594" s="14" t="s">
        <v>4403</v>
      </c>
      <c r="H594" s="14" t="s">
        <v>133</v>
      </c>
      <c r="I594" s="14" t="s">
        <v>702</v>
      </c>
      <c r="J594" s="14">
        <v>1300</v>
      </c>
      <c r="K594" s="14" t="s">
        <v>5487</v>
      </c>
      <c r="M594" s="14" t="s">
        <v>124</v>
      </c>
      <c r="N594" s="14" t="s">
        <v>519</v>
      </c>
      <c r="O594" s="14" t="s">
        <v>111</v>
      </c>
      <c r="P594" s="14" t="s">
        <v>148</v>
      </c>
      <c r="Q594" s="14" t="s">
        <v>106</v>
      </c>
      <c r="R594" s="14" t="s">
        <v>5486</v>
      </c>
      <c r="S594" s="14" t="s">
        <v>124</v>
      </c>
      <c r="W594" s="14" t="s">
        <v>4939</v>
      </c>
    </row>
    <row r="595" spans="1:23" x14ac:dyDescent="0.25">
      <c r="A595" s="14" t="s">
        <v>6343</v>
      </c>
      <c r="B595" s="14" t="s">
        <v>4116</v>
      </c>
      <c r="C595" s="18" t="s">
        <v>111</v>
      </c>
      <c r="D595" s="14" t="s">
        <v>2059</v>
      </c>
      <c r="E595" s="14">
        <v>4</v>
      </c>
      <c r="F595" s="14" t="s">
        <v>4403</v>
      </c>
      <c r="H595" s="14" t="s">
        <v>133</v>
      </c>
      <c r="I595" s="14" t="s">
        <v>702</v>
      </c>
      <c r="J595" s="14">
        <v>1300</v>
      </c>
      <c r="K595" s="14" t="s">
        <v>521</v>
      </c>
      <c r="M595" s="14" t="s">
        <v>133</v>
      </c>
      <c r="N595" s="14" t="s">
        <v>185</v>
      </c>
      <c r="O595" s="14" t="s">
        <v>145</v>
      </c>
      <c r="P595" s="14" t="s">
        <v>135</v>
      </c>
      <c r="Q595" s="14" t="s">
        <v>106</v>
      </c>
      <c r="R595" s="14" t="s">
        <v>5066</v>
      </c>
      <c r="S595" s="14" t="s">
        <v>106</v>
      </c>
      <c r="U595" s="14" t="s">
        <v>5065</v>
      </c>
      <c r="W595" s="14" t="s">
        <v>4939</v>
      </c>
    </row>
    <row r="596" spans="1:23" x14ac:dyDescent="0.25">
      <c r="A596" s="14" t="s">
        <v>6343</v>
      </c>
      <c r="B596" s="14" t="s">
        <v>112</v>
      </c>
      <c r="C596" s="18" t="s">
        <v>145</v>
      </c>
      <c r="D596" s="14" t="s">
        <v>2829</v>
      </c>
      <c r="E596" s="14">
        <v>4</v>
      </c>
      <c r="F596" s="14" t="s">
        <v>4538</v>
      </c>
      <c r="H596" s="14" t="s">
        <v>133</v>
      </c>
      <c r="I596" s="14" t="s">
        <v>4796</v>
      </c>
      <c r="J596" s="14">
        <v>390</v>
      </c>
      <c r="K596" s="14" t="s">
        <v>5664</v>
      </c>
      <c r="M596" s="14" t="s">
        <v>124</v>
      </c>
      <c r="N596" s="14" t="s">
        <v>954</v>
      </c>
      <c r="O596" s="14" t="s">
        <v>112</v>
      </c>
      <c r="P596" s="14" t="s">
        <v>135</v>
      </c>
      <c r="Q596" s="14" t="s">
        <v>106</v>
      </c>
      <c r="R596" s="14" t="s">
        <v>887</v>
      </c>
      <c r="S596" s="14" t="s">
        <v>150</v>
      </c>
      <c r="W596" s="14" t="s">
        <v>4939</v>
      </c>
    </row>
    <row r="597" spans="1:23" x14ac:dyDescent="0.25">
      <c r="A597" s="14" t="s">
        <v>6343</v>
      </c>
      <c r="B597" s="14" t="s">
        <v>4276</v>
      </c>
      <c r="C597" s="18" t="s">
        <v>120</v>
      </c>
      <c r="D597" s="14" t="s">
        <v>2908</v>
      </c>
      <c r="E597" s="14">
        <v>4</v>
      </c>
      <c r="F597" s="14" t="s">
        <v>4550</v>
      </c>
      <c r="H597" s="14" t="s">
        <v>638</v>
      </c>
      <c r="I597" s="14" t="s">
        <v>4811</v>
      </c>
      <c r="J597" s="14">
        <v>550</v>
      </c>
      <c r="K597" s="14" t="s">
        <v>5730</v>
      </c>
      <c r="M597" s="14" t="s">
        <v>124</v>
      </c>
      <c r="N597" s="14" t="s">
        <v>185</v>
      </c>
      <c r="O597" s="14" t="s">
        <v>120</v>
      </c>
      <c r="P597" s="14" t="s">
        <v>202</v>
      </c>
      <c r="Q597" s="14" t="s">
        <v>106</v>
      </c>
      <c r="R597" s="14" t="s">
        <v>5729</v>
      </c>
      <c r="S597" s="14" t="s">
        <v>124</v>
      </c>
      <c r="W597" s="14" t="s">
        <v>4939</v>
      </c>
    </row>
    <row r="598" spans="1:23" x14ac:dyDescent="0.25">
      <c r="A598" s="14" t="s">
        <v>6343</v>
      </c>
      <c r="B598" s="14" t="s">
        <v>4249</v>
      </c>
      <c r="C598" s="18" t="s">
        <v>120</v>
      </c>
      <c r="D598" s="14" t="s">
        <v>2775</v>
      </c>
      <c r="E598" s="14">
        <v>4</v>
      </c>
      <c r="F598" s="14" t="s">
        <v>4528</v>
      </c>
      <c r="H598" s="14" t="s">
        <v>638</v>
      </c>
      <c r="I598" s="14" t="s">
        <v>4787</v>
      </c>
      <c r="J598" s="14">
        <v>275</v>
      </c>
      <c r="K598" s="14" t="s">
        <v>5613</v>
      </c>
      <c r="M598" s="14" t="s">
        <v>124</v>
      </c>
      <c r="N598" s="14" t="s">
        <v>245</v>
      </c>
      <c r="O598" s="14" t="s">
        <v>112</v>
      </c>
      <c r="P598" s="14" t="s">
        <v>202</v>
      </c>
      <c r="Q598" s="14" t="s">
        <v>106</v>
      </c>
      <c r="R598" s="14" t="s">
        <v>5612</v>
      </c>
      <c r="S598" s="14" t="s">
        <v>124</v>
      </c>
      <c r="W598" s="14" t="s">
        <v>4939</v>
      </c>
    </row>
    <row r="599" spans="1:23" x14ac:dyDescent="0.25">
      <c r="A599" s="14" t="s">
        <v>6342</v>
      </c>
      <c r="C599" s="18" t="s">
        <v>105</v>
      </c>
      <c r="D599" s="14" t="s">
        <v>836</v>
      </c>
      <c r="E599" s="14">
        <v>4</v>
      </c>
      <c r="F599" s="14" t="s">
        <v>837</v>
      </c>
      <c r="H599" s="14" t="s">
        <v>472</v>
      </c>
      <c r="I599" s="14" t="s">
        <v>1063</v>
      </c>
      <c r="K599" s="14" t="s">
        <v>1065</v>
      </c>
      <c r="M599" s="14" t="s">
        <v>124</v>
      </c>
      <c r="N599" s="14" t="s">
        <v>216</v>
      </c>
      <c r="O599" s="14" t="s">
        <v>1064</v>
      </c>
      <c r="P599" s="14" t="s">
        <v>109</v>
      </c>
      <c r="Q599" s="14" t="s">
        <v>150</v>
      </c>
      <c r="R599" s="14" t="s">
        <v>1066</v>
      </c>
      <c r="S599" s="14" t="s">
        <v>124</v>
      </c>
    </row>
    <row r="600" spans="1:23" x14ac:dyDescent="0.25">
      <c r="A600" s="14" t="s">
        <v>6342</v>
      </c>
      <c r="C600" s="18" t="s">
        <v>105</v>
      </c>
      <c r="D600" s="14" t="s">
        <v>838</v>
      </c>
      <c r="E600" s="14">
        <v>4</v>
      </c>
      <c r="F600" s="14" t="s">
        <v>837</v>
      </c>
      <c r="H600" s="14" t="s">
        <v>472</v>
      </c>
      <c r="I600" s="14" t="s">
        <v>1063</v>
      </c>
      <c r="K600" s="14" t="s">
        <v>1067</v>
      </c>
      <c r="M600" s="14" t="s">
        <v>124</v>
      </c>
      <c r="N600" s="14" t="s">
        <v>216</v>
      </c>
      <c r="O600" s="14" t="s">
        <v>1064</v>
      </c>
      <c r="P600" s="14" t="s">
        <v>109</v>
      </c>
      <c r="Q600" s="14" t="s">
        <v>150</v>
      </c>
      <c r="R600" s="14" t="s">
        <v>129</v>
      </c>
      <c r="S600" s="14" t="s">
        <v>124</v>
      </c>
      <c r="T600" s="14" t="s">
        <v>864</v>
      </c>
    </row>
    <row r="601" spans="1:23" x14ac:dyDescent="0.25">
      <c r="A601" s="14" t="s">
        <v>6342</v>
      </c>
      <c r="B601" s="14" t="s">
        <v>4088</v>
      </c>
      <c r="C601" s="18" t="s">
        <v>105</v>
      </c>
      <c r="D601" s="14" t="s">
        <v>3866</v>
      </c>
      <c r="E601" s="14">
        <v>4</v>
      </c>
      <c r="F601" s="14" t="s">
        <v>4652</v>
      </c>
      <c r="H601" s="14" t="s">
        <v>472</v>
      </c>
      <c r="I601" s="14" t="s">
        <v>1063</v>
      </c>
      <c r="K601" s="14" t="s">
        <v>1065</v>
      </c>
      <c r="M601" s="14" t="s">
        <v>124</v>
      </c>
      <c r="N601" s="14" t="s">
        <v>216</v>
      </c>
      <c r="O601" s="14" t="s">
        <v>1064</v>
      </c>
      <c r="P601" s="14" t="s">
        <v>109</v>
      </c>
      <c r="Q601" s="14" t="s">
        <v>150</v>
      </c>
      <c r="R601" s="14" t="s">
        <v>1066</v>
      </c>
      <c r="S601" s="14" t="s">
        <v>124</v>
      </c>
      <c r="W601" s="14" t="s">
        <v>4939</v>
      </c>
    </row>
    <row r="602" spans="1:23" x14ac:dyDescent="0.25">
      <c r="A602" s="14" t="s">
        <v>6342</v>
      </c>
      <c r="C602" s="18" t="s">
        <v>105</v>
      </c>
      <c r="D602" s="14" t="s">
        <v>839</v>
      </c>
      <c r="E602" s="14">
        <v>4</v>
      </c>
      <c r="F602" s="14" t="s">
        <v>837</v>
      </c>
      <c r="H602" s="14" t="s">
        <v>472</v>
      </c>
      <c r="I602" s="14" t="s">
        <v>1063</v>
      </c>
      <c r="K602" s="14" t="s">
        <v>1024</v>
      </c>
      <c r="M602" s="14" t="s">
        <v>124</v>
      </c>
      <c r="N602" s="14" t="s">
        <v>362</v>
      </c>
      <c r="O602" s="14" t="s">
        <v>880</v>
      </c>
      <c r="P602" s="14" t="s">
        <v>118</v>
      </c>
      <c r="Q602" s="14" t="s">
        <v>106</v>
      </c>
      <c r="R602" s="14" t="s">
        <v>220</v>
      </c>
      <c r="S602" s="14" t="s">
        <v>124</v>
      </c>
    </row>
    <row r="603" spans="1:23" x14ac:dyDescent="0.25">
      <c r="A603" s="14" t="s">
        <v>6342</v>
      </c>
      <c r="B603" s="14" t="s">
        <v>4088</v>
      </c>
      <c r="C603" s="18" t="s">
        <v>105</v>
      </c>
      <c r="D603" s="14" t="s">
        <v>3865</v>
      </c>
      <c r="E603" s="14">
        <v>4</v>
      </c>
      <c r="F603" s="14" t="s">
        <v>4652</v>
      </c>
      <c r="H603" s="14" t="s">
        <v>472</v>
      </c>
      <c r="I603" s="14" t="s">
        <v>1063</v>
      </c>
      <c r="K603" s="14" t="s">
        <v>1067</v>
      </c>
      <c r="M603" s="14" t="s">
        <v>124</v>
      </c>
      <c r="N603" s="14" t="s">
        <v>216</v>
      </c>
      <c r="O603" s="14" t="s">
        <v>1064</v>
      </c>
      <c r="P603" s="14" t="s">
        <v>109</v>
      </c>
      <c r="Q603" s="14" t="s">
        <v>150</v>
      </c>
      <c r="R603" s="14" t="s">
        <v>129</v>
      </c>
      <c r="S603" s="14" t="s">
        <v>124</v>
      </c>
      <c r="T603" s="14" t="s">
        <v>864</v>
      </c>
      <c r="W603" s="14" t="s">
        <v>4939</v>
      </c>
    </row>
    <row r="604" spans="1:23" x14ac:dyDescent="0.25">
      <c r="A604" s="14" t="s">
        <v>6342</v>
      </c>
      <c r="B604" s="14" t="s">
        <v>4088</v>
      </c>
      <c r="D604" s="14" t="s">
        <v>3864</v>
      </c>
      <c r="F604" s="14" t="s">
        <v>4651</v>
      </c>
      <c r="H604" s="14" t="s">
        <v>4650</v>
      </c>
      <c r="I604" s="14" t="s">
        <v>4916</v>
      </c>
      <c r="J604" s="14" t="s">
        <v>4915</v>
      </c>
      <c r="K604" s="14" t="s">
        <v>6263</v>
      </c>
      <c r="L604" s="14" t="s">
        <v>1826</v>
      </c>
      <c r="M604" s="14" t="s">
        <v>5009</v>
      </c>
      <c r="N604" s="14" t="s">
        <v>5154</v>
      </c>
      <c r="O604" s="14" t="s">
        <v>246</v>
      </c>
      <c r="Q604" s="14" t="s">
        <v>240</v>
      </c>
      <c r="R604" s="14" t="s">
        <v>5254</v>
      </c>
      <c r="W604" s="14" t="s">
        <v>4939</v>
      </c>
    </row>
    <row r="605" spans="1:23" x14ac:dyDescent="0.25">
      <c r="A605" s="14" t="s">
        <v>6342</v>
      </c>
      <c r="B605" s="14" t="s">
        <v>314</v>
      </c>
      <c r="C605" s="18" t="s">
        <v>105</v>
      </c>
      <c r="D605" s="14" t="s">
        <v>4036</v>
      </c>
      <c r="E605" s="14">
        <v>4</v>
      </c>
      <c r="F605" s="14" t="s">
        <v>40</v>
      </c>
      <c r="G605" s="14" t="s">
        <v>41</v>
      </c>
      <c r="H605" s="14" t="s">
        <v>291</v>
      </c>
      <c r="I605" s="14" t="s">
        <v>128</v>
      </c>
      <c r="J605" s="14" t="s">
        <v>129</v>
      </c>
      <c r="K605" s="14" t="s">
        <v>315</v>
      </c>
      <c r="M605" s="14" t="s">
        <v>133</v>
      </c>
      <c r="N605" s="14" t="s">
        <v>245</v>
      </c>
      <c r="O605" s="14" t="s">
        <v>459</v>
      </c>
      <c r="P605" s="14" t="s">
        <v>109</v>
      </c>
      <c r="Q605" s="14" t="s">
        <v>150</v>
      </c>
      <c r="R605" s="14" t="s">
        <v>110</v>
      </c>
    </row>
    <row r="606" spans="1:23" x14ac:dyDescent="0.25">
      <c r="A606" s="14" t="s">
        <v>6342</v>
      </c>
      <c r="B606" s="14" t="s">
        <v>314</v>
      </c>
      <c r="C606" s="18" t="s">
        <v>105</v>
      </c>
      <c r="D606" s="14" t="s">
        <v>316</v>
      </c>
      <c r="E606" s="14">
        <v>4</v>
      </c>
      <c r="F606" s="14" t="s">
        <v>40</v>
      </c>
      <c r="G606" s="14" t="s">
        <v>41</v>
      </c>
      <c r="H606" s="14" t="s">
        <v>291</v>
      </c>
      <c r="I606" s="14" t="s">
        <v>128</v>
      </c>
      <c r="J606" s="14" t="s">
        <v>129</v>
      </c>
      <c r="K606" s="14" t="s">
        <v>317</v>
      </c>
      <c r="M606" s="14" t="s">
        <v>133</v>
      </c>
      <c r="N606" s="14" t="s">
        <v>318</v>
      </c>
      <c r="O606" s="14" t="s">
        <v>456</v>
      </c>
      <c r="P606" s="14" t="s">
        <v>109</v>
      </c>
      <c r="Q606" s="14" t="s">
        <v>150</v>
      </c>
      <c r="R606" s="14" t="s">
        <v>110</v>
      </c>
    </row>
    <row r="607" spans="1:23" x14ac:dyDescent="0.25">
      <c r="A607" s="14" t="s">
        <v>6342</v>
      </c>
      <c r="B607" s="14" t="s">
        <v>4136</v>
      </c>
      <c r="D607" s="14" t="s">
        <v>3453</v>
      </c>
      <c r="F607" s="14" t="s">
        <v>4625</v>
      </c>
      <c r="H607" s="14" t="s">
        <v>141</v>
      </c>
      <c r="I607" s="14" t="s">
        <v>138</v>
      </c>
      <c r="J607" s="14" t="s">
        <v>127</v>
      </c>
      <c r="K607" s="14" t="s">
        <v>6073</v>
      </c>
      <c r="M607" s="14" t="s">
        <v>133</v>
      </c>
      <c r="N607" s="14" t="s">
        <v>6075</v>
      </c>
      <c r="O607" s="14" t="s">
        <v>246</v>
      </c>
      <c r="Q607" s="14" t="s">
        <v>118</v>
      </c>
      <c r="R607" s="14" t="s">
        <v>144</v>
      </c>
      <c r="U607" s="14" t="s">
        <v>4961</v>
      </c>
      <c r="W607" s="14" t="s">
        <v>4939</v>
      </c>
    </row>
    <row r="608" spans="1:23" x14ac:dyDescent="0.25">
      <c r="A608" s="14" t="s">
        <v>6342</v>
      </c>
      <c r="B608" s="14" t="s">
        <v>330</v>
      </c>
      <c r="C608" s="18" t="s">
        <v>105</v>
      </c>
      <c r="D608" s="14" t="s">
        <v>331</v>
      </c>
      <c r="E608" s="14">
        <v>4</v>
      </c>
      <c r="F608" s="14" t="s">
        <v>332</v>
      </c>
      <c r="G608" s="14" t="s">
        <v>333</v>
      </c>
      <c r="H608" s="14" t="s">
        <v>291</v>
      </c>
      <c r="I608" s="14" t="s">
        <v>220</v>
      </c>
      <c r="J608" s="14" t="s">
        <v>334</v>
      </c>
      <c r="K608" s="14" t="s">
        <v>335</v>
      </c>
      <c r="M608" s="14" t="s">
        <v>133</v>
      </c>
      <c r="N608" s="14" t="s">
        <v>323</v>
      </c>
      <c r="O608" s="14" t="s">
        <v>474</v>
      </c>
      <c r="P608" s="14" t="s">
        <v>126</v>
      </c>
      <c r="Q608" s="14" t="s">
        <v>112</v>
      </c>
      <c r="R608" s="14" t="s">
        <v>324</v>
      </c>
    </row>
    <row r="609" spans="1:23" x14ac:dyDescent="0.25">
      <c r="A609" s="14" t="s">
        <v>6342</v>
      </c>
      <c r="B609" s="14" t="s">
        <v>319</v>
      </c>
      <c r="C609" s="18" t="s">
        <v>105</v>
      </c>
      <c r="D609" s="14" t="s">
        <v>320</v>
      </c>
      <c r="E609" s="14">
        <v>4</v>
      </c>
      <c r="F609" s="14" t="s">
        <v>321</v>
      </c>
      <c r="G609" s="14" t="s">
        <v>41</v>
      </c>
      <c r="H609" s="14" t="s">
        <v>291</v>
      </c>
      <c r="I609" s="14" t="s">
        <v>140</v>
      </c>
      <c r="J609" s="14" t="s">
        <v>127</v>
      </c>
      <c r="K609" s="14" t="s">
        <v>322</v>
      </c>
      <c r="M609" s="14" t="s">
        <v>133</v>
      </c>
      <c r="N609" s="14" t="s">
        <v>323</v>
      </c>
      <c r="O609" s="14" t="s">
        <v>474</v>
      </c>
      <c r="P609" s="14" t="s">
        <v>126</v>
      </c>
      <c r="Q609" s="14" t="s">
        <v>112</v>
      </c>
      <c r="R609" s="14" t="s">
        <v>324</v>
      </c>
    </row>
    <row r="610" spans="1:23" x14ac:dyDescent="0.25">
      <c r="A610" s="14" t="s">
        <v>6342</v>
      </c>
      <c r="B610" s="14" t="s">
        <v>325</v>
      </c>
      <c r="C610" s="18" t="s">
        <v>105</v>
      </c>
      <c r="D610" s="14" t="s">
        <v>326</v>
      </c>
      <c r="E610" s="14">
        <v>4</v>
      </c>
      <c r="F610" s="14" t="s">
        <v>327</v>
      </c>
      <c r="G610" s="14" t="s">
        <v>18</v>
      </c>
      <c r="H610" s="14" t="s">
        <v>472</v>
      </c>
      <c r="I610" s="14" t="s">
        <v>220</v>
      </c>
      <c r="J610" s="14" t="s">
        <v>119</v>
      </c>
      <c r="K610" s="14" t="s">
        <v>328</v>
      </c>
      <c r="M610" s="14" t="s">
        <v>133</v>
      </c>
      <c r="N610" s="14" t="s">
        <v>245</v>
      </c>
      <c r="O610" s="14" t="s">
        <v>459</v>
      </c>
      <c r="P610" s="14" t="s">
        <v>109</v>
      </c>
      <c r="Q610" s="14" t="s">
        <v>112</v>
      </c>
      <c r="R610" s="14" t="s">
        <v>329</v>
      </c>
    </row>
    <row r="611" spans="1:23" x14ac:dyDescent="0.25">
      <c r="A611" s="14" t="s">
        <v>6342</v>
      </c>
      <c r="B611" s="14" t="s">
        <v>330</v>
      </c>
      <c r="C611" s="18" t="s">
        <v>105</v>
      </c>
      <c r="D611" s="14" t="s">
        <v>336</v>
      </c>
      <c r="E611" s="14">
        <v>4</v>
      </c>
      <c r="F611" s="14" t="s">
        <v>337</v>
      </c>
      <c r="G611" s="14" t="s">
        <v>333</v>
      </c>
      <c r="H611" s="14" t="s">
        <v>471</v>
      </c>
      <c r="I611" s="14" t="s">
        <v>128</v>
      </c>
      <c r="J611" s="14" t="s">
        <v>168</v>
      </c>
      <c r="K611" s="14" t="s">
        <v>338</v>
      </c>
      <c r="M611" s="14" t="s">
        <v>133</v>
      </c>
      <c r="N611" s="14" t="s">
        <v>48</v>
      </c>
      <c r="O611" s="14" t="s">
        <v>474</v>
      </c>
      <c r="P611" s="14" t="s">
        <v>126</v>
      </c>
      <c r="Q611" s="14" t="s">
        <v>112</v>
      </c>
      <c r="R611" s="14" t="s">
        <v>339</v>
      </c>
    </row>
    <row r="612" spans="1:23" x14ac:dyDescent="0.25">
      <c r="A612" s="14" t="s">
        <v>6342</v>
      </c>
      <c r="B612" s="14" t="s">
        <v>340</v>
      </c>
      <c r="C612" s="18" t="s">
        <v>120</v>
      </c>
      <c r="D612" s="14" t="s">
        <v>341</v>
      </c>
      <c r="E612" s="14">
        <v>4</v>
      </c>
      <c r="F612" s="14" t="s">
        <v>257</v>
      </c>
      <c r="G612" s="14" t="s">
        <v>18</v>
      </c>
      <c r="H612" s="14" t="s">
        <v>112</v>
      </c>
      <c r="I612" s="14" t="s">
        <v>156</v>
      </c>
      <c r="J612" s="14" t="s">
        <v>206</v>
      </c>
      <c r="K612" s="14" t="s">
        <v>342</v>
      </c>
      <c r="M612" s="14" t="s">
        <v>124</v>
      </c>
      <c r="N612" s="14" t="s">
        <v>185</v>
      </c>
      <c r="O612" s="14" t="s">
        <v>476</v>
      </c>
      <c r="P612" s="14" t="s">
        <v>240</v>
      </c>
      <c r="Q612" s="14" t="s">
        <v>106</v>
      </c>
      <c r="R612" s="14" t="s">
        <v>136</v>
      </c>
    </row>
    <row r="613" spans="1:23" x14ac:dyDescent="0.25">
      <c r="A613" s="14" t="s">
        <v>6342</v>
      </c>
      <c r="B613" s="14" t="s">
        <v>4107</v>
      </c>
      <c r="C613" s="18">
        <v>6</v>
      </c>
      <c r="D613" s="14" t="s">
        <v>2961</v>
      </c>
      <c r="E613" s="14">
        <v>4</v>
      </c>
      <c r="F613" s="14" t="s">
        <v>4407</v>
      </c>
      <c r="H613" s="14">
        <v>4</v>
      </c>
      <c r="I613" s="14" t="s">
        <v>881</v>
      </c>
      <c r="K613" s="14" t="s">
        <v>898</v>
      </c>
      <c r="M613" s="14">
        <v>1</v>
      </c>
      <c r="N613" s="14" t="s">
        <v>866</v>
      </c>
      <c r="O613" s="14" t="s">
        <v>880</v>
      </c>
      <c r="P613" s="14">
        <v>-4</v>
      </c>
      <c r="Q613" s="14">
        <v>1</v>
      </c>
      <c r="R613" s="14" t="s">
        <v>506</v>
      </c>
      <c r="S613" s="14">
        <v>3</v>
      </c>
      <c r="U613" s="14">
        <v>1897</v>
      </c>
      <c r="W613" s="14" t="s">
        <v>4939</v>
      </c>
    </row>
    <row r="614" spans="1:23" x14ac:dyDescent="0.25">
      <c r="A614" s="14" t="s">
        <v>6342</v>
      </c>
      <c r="B614" s="14" t="s">
        <v>4107</v>
      </c>
      <c r="C614" s="18">
        <v>6</v>
      </c>
      <c r="D614" s="14" t="s">
        <v>2687</v>
      </c>
      <c r="E614" s="14">
        <v>4</v>
      </c>
      <c r="F614" s="14" t="s">
        <v>4407</v>
      </c>
      <c r="H614" s="14">
        <v>4</v>
      </c>
      <c r="I614" s="14" t="s">
        <v>881</v>
      </c>
      <c r="K614" s="14" t="s">
        <v>489</v>
      </c>
      <c r="M614" s="14">
        <v>2</v>
      </c>
      <c r="N614" s="14" t="s">
        <v>866</v>
      </c>
      <c r="O614" s="14" t="s">
        <v>880</v>
      </c>
      <c r="P614" s="14">
        <v>-4</v>
      </c>
      <c r="Q614" s="14">
        <v>1</v>
      </c>
      <c r="R614" s="14" t="s">
        <v>506</v>
      </c>
      <c r="S614" s="14">
        <v>3</v>
      </c>
      <c r="U614" s="14">
        <v>1909</v>
      </c>
      <c r="W614" s="14" t="s">
        <v>4939</v>
      </c>
    </row>
    <row r="615" spans="1:23" x14ac:dyDescent="0.25">
      <c r="A615" s="14" t="s">
        <v>6342</v>
      </c>
      <c r="B615" s="14" t="s">
        <v>4107</v>
      </c>
      <c r="C615" s="18" t="s">
        <v>120</v>
      </c>
      <c r="D615" s="14" t="s">
        <v>3062</v>
      </c>
      <c r="E615" s="14">
        <v>4</v>
      </c>
      <c r="F615" s="14" t="s">
        <v>4420</v>
      </c>
      <c r="H615" s="14" t="s">
        <v>150</v>
      </c>
      <c r="I615" s="14" t="s">
        <v>532</v>
      </c>
      <c r="K615" s="14" t="s">
        <v>1007</v>
      </c>
      <c r="M615" s="14" t="s">
        <v>133</v>
      </c>
      <c r="N615" s="14" t="s">
        <v>245</v>
      </c>
      <c r="O615" s="14" t="s">
        <v>880</v>
      </c>
      <c r="P615" s="14" t="s">
        <v>240</v>
      </c>
      <c r="Q615" s="14" t="s">
        <v>106</v>
      </c>
      <c r="R615" s="14" t="s">
        <v>490</v>
      </c>
      <c r="S615" s="14" t="s">
        <v>124</v>
      </c>
      <c r="T615" s="14" t="s">
        <v>511</v>
      </c>
      <c r="V615" s="14" t="s">
        <v>4985</v>
      </c>
      <c r="W615" s="14" t="s">
        <v>4939</v>
      </c>
    </row>
    <row r="616" spans="1:23" x14ac:dyDescent="0.25">
      <c r="A616" s="14" t="s">
        <v>6342</v>
      </c>
      <c r="B616" s="14" t="s">
        <v>4107</v>
      </c>
      <c r="C616" s="18" t="s">
        <v>120</v>
      </c>
      <c r="D616" s="14" t="s">
        <v>3061</v>
      </c>
      <c r="E616" s="14">
        <v>4</v>
      </c>
      <c r="F616" s="14" t="s">
        <v>4420</v>
      </c>
      <c r="H616" s="14" t="s">
        <v>150</v>
      </c>
      <c r="I616" s="14" t="s">
        <v>532</v>
      </c>
      <c r="K616" s="14" t="s">
        <v>1007</v>
      </c>
      <c r="M616" s="14" t="s">
        <v>133</v>
      </c>
      <c r="N616" s="14" t="s">
        <v>245</v>
      </c>
      <c r="O616" s="14" t="s">
        <v>880</v>
      </c>
      <c r="P616" s="14" t="s">
        <v>240</v>
      </c>
      <c r="Q616" s="14" t="s">
        <v>106</v>
      </c>
      <c r="R616" s="14" t="s">
        <v>490</v>
      </c>
      <c r="S616" s="14" t="s">
        <v>124</v>
      </c>
      <c r="T616" s="14" t="s">
        <v>511</v>
      </c>
      <c r="V616" s="14" t="s">
        <v>4985</v>
      </c>
      <c r="W616" s="14" t="s">
        <v>4939</v>
      </c>
    </row>
    <row r="617" spans="1:23" x14ac:dyDescent="0.25">
      <c r="A617" s="14" t="s">
        <v>6342</v>
      </c>
      <c r="B617" s="14" t="s">
        <v>4107</v>
      </c>
      <c r="C617" s="18" t="s">
        <v>120</v>
      </c>
      <c r="D617" s="14" t="s">
        <v>3052</v>
      </c>
      <c r="E617" s="14">
        <v>4</v>
      </c>
      <c r="F617" s="14" t="s">
        <v>4420</v>
      </c>
      <c r="H617" s="14" t="s">
        <v>150</v>
      </c>
      <c r="I617" s="14" t="s">
        <v>532</v>
      </c>
      <c r="K617" s="14" t="s">
        <v>1007</v>
      </c>
      <c r="M617" s="14" t="s">
        <v>133</v>
      </c>
      <c r="N617" s="14" t="s">
        <v>245</v>
      </c>
      <c r="O617" s="14" t="s">
        <v>880</v>
      </c>
      <c r="P617" s="14" t="s">
        <v>240</v>
      </c>
      <c r="Q617" s="14" t="s">
        <v>106</v>
      </c>
      <c r="R617" s="14" t="s">
        <v>490</v>
      </c>
      <c r="S617" s="14" t="s">
        <v>124</v>
      </c>
      <c r="T617" s="14" t="s">
        <v>511</v>
      </c>
      <c r="V617" s="14" t="s">
        <v>4985</v>
      </c>
      <c r="W617" s="14" t="s">
        <v>4939</v>
      </c>
    </row>
    <row r="618" spans="1:23" x14ac:dyDescent="0.25">
      <c r="A618" s="14" t="s">
        <v>6342</v>
      </c>
      <c r="C618" s="18" t="s">
        <v>111</v>
      </c>
      <c r="D618" s="14" t="s">
        <v>825</v>
      </c>
      <c r="E618" s="14">
        <v>4</v>
      </c>
      <c r="F618" s="14" t="s">
        <v>554</v>
      </c>
      <c r="H618" s="14" t="s">
        <v>112</v>
      </c>
      <c r="I618" s="14" t="s">
        <v>881</v>
      </c>
      <c r="K618" s="14" t="s">
        <v>1048</v>
      </c>
      <c r="M618" s="14" t="s">
        <v>133</v>
      </c>
      <c r="N618" s="14" t="s">
        <v>245</v>
      </c>
      <c r="O618" s="14" t="s">
        <v>869</v>
      </c>
      <c r="P618" s="14" t="s">
        <v>118</v>
      </c>
      <c r="Q618" s="14" t="s">
        <v>124</v>
      </c>
      <c r="R618" s="14" t="s">
        <v>334</v>
      </c>
      <c r="S618" s="14" t="s">
        <v>124</v>
      </c>
    </row>
    <row r="619" spans="1:23" x14ac:dyDescent="0.25">
      <c r="A619" s="14" t="s">
        <v>6342</v>
      </c>
      <c r="B619" s="14" t="s">
        <v>4107</v>
      </c>
      <c r="C619" s="18" t="s">
        <v>111</v>
      </c>
      <c r="D619" s="14" t="s">
        <v>2958</v>
      </c>
      <c r="E619" s="14">
        <v>4</v>
      </c>
      <c r="F619" s="14" t="s">
        <v>4420</v>
      </c>
      <c r="H619" s="14" t="s">
        <v>112</v>
      </c>
      <c r="I619" s="14" t="s">
        <v>881</v>
      </c>
      <c r="K619" s="14" t="s">
        <v>1045</v>
      </c>
      <c r="M619" s="14" t="s">
        <v>133</v>
      </c>
      <c r="N619" s="14" t="s">
        <v>865</v>
      </c>
      <c r="O619" s="14" t="s">
        <v>1046</v>
      </c>
      <c r="P619" s="14" t="s">
        <v>240</v>
      </c>
      <c r="Q619" s="14" t="s">
        <v>106</v>
      </c>
      <c r="R619" s="14" t="s">
        <v>1047</v>
      </c>
      <c r="S619" s="14" t="s">
        <v>150</v>
      </c>
      <c r="W619" s="14" t="s">
        <v>4939</v>
      </c>
    </row>
    <row r="620" spans="1:23" x14ac:dyDescent="0.25">
      <c r="A620" s="14" t="s">
        <v>6342</v>
      </c>
      <c r="C620" s="18" t="s">
        <v>111</v>
      </c>
      <c r="D620" s="14" t="s">
        <v>830</v>
      </c>
      <c r="E620" s="14">
        <v>4</v>
      </c>
      <c r="F620" s="14" t="s">
        <v>554</v>
      </c>
      <c r="H620" s="14" t="s">
        <v>124</v>
      </c>
      <c r="I620" s="14" t="s">
        <v>881</v>
      </c>
      <c r="K620" s="14" t="s">
        <v>1052</v>
      </c>
      <c r="M620" s="14" t="s">
        <v>124</v>
      </c>
      <c r="N620" s="14" t="s">
        <v>949</v>
      </c>
      <c r="O620" s="14" t="s">
        <v>464</v>
      </c>
      <c r="P620" s="14" t="s">
        <v>240</v>
      </c>
      <c r="Q620" s="14" t="s">
        <v>106</v>
      </c>
      <c r="R620" s="14" t="s">
        <v>169</v>
      </c>
      <c r="S620" s="14" t="s">
        <v>124</v>
      </c>
    </row>
    <row r="621" spans="1:23" x14ac:dyDescent="0.25">
      <c r="A621" s="14" t="s">
        <v>6342</v>
      </c>
      <c r="B621" s="14" t="s">
        <v>4107</v>
      </c>
      <c r="C621" s="18" t="s">
        <v>111</v>
      </c>
      <c r="D621" s="14" t="s">
        <v>2615</v>
      </c>
      <c r="E621" s="14">
        <v>4</v>
      </c>
      <c r="F621" s="14" t="s">
        <v>4420</v>
      </c>
      <c r="H621" s="14" t="s">
        <v>124</v>
      </c>
      <c r="I621" s="14" t="s">
        <v>881</v>
      </c>
      <c r="K621" s="14" t="s">
        <v>1051</v>
      </c>
      <c r="M621" s="14" t="s">
        <v>124</v>
      </c>
      <c r="N621" s="14" t="s">
        <v>216</v>
      </c>
      <c r="O621" s="14" t="s">
        <v>1046</v>
      </c>
      <c r="P621" s="14" t="s">
        <v>240</v>
      </c>
      <c r="Q621" s="14" t="s">
        <v>106</v>
      </c>
      <c r="R621" s="14" t="s">
        <v>131</v>
      </c>
      <c r="S621" s="14" t="s">
        <v>150</v>
      </c>
      <c r="W621" s="14" t="s">
        <v>4939</v>
      </c>
    </row>
    <row r="622" spans="1:23" x14ac:dyDescent="0.25">
      <c r="A622" s="14" t="s">
        <v>6342</v>
      </c>
      <c r="C622" s="18" t="s">
        <v>120</v>
      </c>
      <c r="D622" s="14" t="s">
        <v>803</v>
      </c>
      <c r="E622" s="14">
        <v>4</v>
      </c>
      <c r="F622" s="14" t="s">
        <v>554</v>
      </c>
      <c r="H622" s="14" t="s">
        <v>150</v>
      </c>
      <c r="I622" s="14" t="s">
        <v>532</v>
      </c>
      <c r="K622" s="14" t="s">
        <v>1007</v>
      </c>
      <c r="M622" s="14" t="s">
        <v>133</v>
      </c>
      <c r="N622" s="14" t="s">
        <v>245</v>
      </c>
      <c r="O622" s="14" t="s">
        <v>880</v>
      </c>
      <c r="P622" s="14" t="s">
        <v>240</v>
      </c>
      <c r="Q622" s="14" t="s">
        <v>106</v>
      </c>
      <c r="R622" s="14" t="s">
        <v>490</v>
      </c>
      <c r="S622" s="14" t="s">
        <v>124</v>
      </c>
      <c r="T622" s="14" t="s">
        <v>511</v>
      </c>
      <c r="V622" s="14" t="s">
        <v>680</v>
      </c>
    </row>
    <row r="623" spans="1:23" x14ac:dyDescent="0.25">
      <c r="A623" s="14" t="s">
        <v>6342</v>
      </c>
      <c r="C623" s="18" t="s">
        <v>120</v>
      </c>
      <c r="D623" s="14" t="s">
        <v>804</v>
      </c>
      <c r="E623" s="14">
        <v>4</v>
      </c>
      <c r="F623" s="14" t="s">
        <v>554</v>
      </c>
      <c r="H623" s="14" t="s">
        <v>150</v>
      </c>
      <c r="I623" s="14" t="s">
        <v>532</v>
      </c>
      <c r="K623" s="14" t="s">
        <v>1008</v>
      </c>
      <c r="M623" s="14" t="s">
        <v>143</v>
      </c>
      <c r="N623" s="14" t="s">
        <v>949</v>
      </c>
      <c r="O623" s="14" t="s">
        <v>461</v>
      </c>
      <c r="P623" s="14" t="s">
        <v>118</v>
      </c>
      <c r="Q623" s="14" t="s">
        <v>124</v>
      </c>
      <c r="R623" s="14" t="s">
        <v>883</v>
      </c>
      <c r="S623" s="14" t="s">
        <v>124</v>
      </c>
      <c r="T623" s="14" t="s">
        <v>511</v>
      </c>
      <c r="V623" s="14" t="s">
        <v>680</v>
      </c>
    </row>
    <row r="624" spans="1:23" x14ac:dyDescent="0.25">
      <c r="A624" s="14" t="s">
        <v>6342</v>
      </c>
      <c r="C624" s="18" t="s">
        <v>120</v>
      </c>
      <c r="D624" s="14" t="s">
        <v>801</v>
      </c>
      <c r="E624" s="14">
        <v>4</v>
      </c>
      <c r="F624" s="14" t="s">
        <v>554</v>
      </c>
      <c r="H624" s="14" t="s">
        <v>150</v>
      </c>
      <c r="I624" s="14" t="s">
        <v>532</v>
      </c>
      <c r="K624" s="14" t="s">
        <v>901</v>
      </c>
      <c r="M624" s="14" t="s">
        <v>133</v>
      </c>
      <c r="N624" s="14" t="s">
        <v>245</v>
      </c>
      <c r="O624" s="14" t="s">
        <v>461</v>
      </c>
      <c r="P624" s="14" t="s">
        <v>118</v>
      </c>
      <c r="Q624" s="14" t="s">
        <v>150</v>
      </c>
      <c r="R624" s="14" t="s">
        <v>606</v>
      </c>
      <c r="S624" s="14" t="s">
        <v>124</v>
      </c>
      <c r="T624" s="14" t="s">
        <v>510</v>
      </c>
      <c r="V624" s="14" t="s">
        <v>680</v>
      </c>
    </row>
    <row r="625" spans="1:23" x14ac:dyDescent="0.25">
      <c r="A625" s="14" t="s">
        <v>6342</v>
      </c>
      <c r="B625" s="14" t="s">
        <v>4107</v>
      </c>
      <c r="C625" s="18">
        <v>6</v>
      </c>
      <c r="D625" s="14" t="s">
        <v>2098</v>
      </c>
      <c r="E625" s="14">
        <v>4</v>
      </c>
      <c r="F625" s="14" t="s">
        <v>4420</v>
      </c>
      <c r="H625" s="14">
        <v>4</v>
      </c>
      <c r="I625" s="14" t="s">
        <v>549</v>
      </c>
      <c r="K625" s="14" t="s">
        <v>960</v>
      </c>
      <c r="M625" s="14">
        <v>1</v>
      </c>
      <c r="N625" s="14" t="s">
        <v>888</v>
      </c>
      <c r="O625" s="14" t="s">
        <v>475</v>
      </c>
      <c r="P625" s="14">
        <v>-5</v>
      </c>
      <c r="Q625" s="14">
        <v>2</v>
      </c>
      <c r="R625" s="14">
        <v>60</v>
      </c>
      <c r="S625" s="14">
        <v>3</v>
      </c>
      <c r="T625" s="14" t="s">
        <v>511</v>
      </c>
      <c r="V625" s="14" t="s">
        <v>4955</v>
      </c>
      <c r="W625" s="14" t="s">
        <v>4939</v>
      </c>
    </row>
    <row r="626" spans="1:23" x14ac:dyDescent="0.25">
      <c r="A626" s="14" t="s">
        <v>6342</v>
      </c>
      <c r="B626" s="14" t="s">
        <v>4109</v>
      </c>
      <c r="C626" s="18" t="s">
        <v>120</v>
      </c>
      <c r="D626" s="14" t="s">
        <v>3088</v>
      </c>
      <c r="E626" s="14">
        <v>4</v>
      </c>
      <c r="F626" s="14" t="s">
        <v>4582</v>
      </c>
      <c r="H626" s="14" t="s">
        <v>150</v>
      </c>
      <c r="I626" s="14" t="s">
        <v>1010</v>
      </c>
      <c r="K626" s="14" t="s">
        <v>1011</v>
      </c>
      <c r="M626" s="14" t="s">
        <v>124</v>
      </c>
      <c r="N626" s="14" t="s">
        <v>706</v>
      </c>
      <c r="O626" s="14" t="s">
        <v>880</v>
      </c>
      <c r="P626" s="14" t="s">
        <v>240</v>
      </c>
      <c r="Q626" s="14" t="s">
        <v>106</v>
      </c>
      <c r="R626" s="14" t="s">
        <v>576</v>
      </c>
      <c r="S626" s="14" t="s">
        <v>124</v>
      </c>
      <c r="T626" s="14" t="s">
        <v>510</v>
      </c>
      <c r="V626" s="14" t="s">
        <v>4985</v>
      </c>
      <c r="W626" s="14" t="s">
        <v>4939</v>
      </c>
    </row>
    <row r="627" spans="1:23" x14ac:dyDescent="0.25">
      <c r="A627" s="14" t="s">
        <v>6342</v>
      </c>
      <c r="B627" s="14" t="s">
        <v>4141</v>
      </c>
      <c r="C627" s="18" t="s">
        <v>120</v>
      </c>
      <c r="D627" s="14" t="s">
        <v>3583</v>
      </c>
      <c r="E627" s="14">
        <v>4</v>
      </c>
      <c r="F627" s="14" t="s">
        <v>4427</v>
      </c>
      <c r="H627" s="14" t="s">
        <v>124</v>
      </c>
      <c r="I627" s="14" t="s">
        <v>552</v>
      </c>
      <c r="K627" s="14" t="s">
        <v>973</v>
      </c>
      <c r="M627" s="14" t="s">
        <v>133</v>
      </c>
      <c r="N627" s="14" t="s">
        <v>181</v>
      </c>
      <c r="O627" s="14" t="s">
        <v>464</v>
      </c>
      <c r="P627" s="14" t="s">
        <v>240</v>
      </c>
      <c r="Q627" s="14" t="s">
        <v>124</v>
      </c>
      <c r="R627" s="14" t="s">
        <v>642</v>
      </c>
      <c r="S627" s="14" t="s">
        <v>133</v>
      </c>
      <c r="T627" s="14" t="s">
        <v>965</v>
      </c>
      <c r="V627" s="14" t="s">
        <v>5017</v>
      </c>
      <c r="W627" s="14" t="s">
        <v>4939</v>
      </c>
    </row>
    <row r="628" spans="1:23" x14ac:dyDescent="0.25">
      <c r="A628" s="14" t="s">
        <v>6342</v>
      </c>
      <c r="B628" s="14" t="s">
        <v>4152</v>
      </c>
      <c r="C628" s="18" t="s">
        <v>111</v>
      </c>
      <c r="D628" s="14" t="s">
        <v>3969</v>
      </c>
      <c r="E628" s="14">
        <v>4</v>
      </c>
      <c r="F628" s="14" t="s">
        <v>4429</v>
      </c>
      <c r="H628" s="14" t="s">
        <v>150</v>
      </c>
      <c r="I628" s="14" t="s">
        <v>4932</v>
      </c>
      <c r="J628" s="14">
        <v>1600</v>
      </c>
      <c r="K628" s="14" t="s">
        <v>6315</v>
      </c>
      <c r="M628" s="14" t="s">
        <v>133</v>
      </c>
      <c r="N628" s="14" t="s">
        <v>362</v>
      </c>
      <c r="O628" s="14" t="s">
        <v>301</v>
      </c>
      <c r="P628" s="14" t="s">
        <v>6314</v>
      </c>
      <c r="Q628" s="14" t="s">
        <v>106</v>
      </c>
      <c r="R628" s="14" t="s">
        <v>6313</v>
      </c>
      <c r="S628" s="14" t="s">
        <v>106</v>
      </c>
      <c r="U628" s="14" t="s">
        <v>510</v>
      </c>
      <c r="W628" s="14" t="s">
        <v>4939</v>
      </c>
    </row>
    <row r="629" spans="1:23" x14ac:dyDescent="0.25">
      <c r="A629" s="14" t="s">
        <v>6342</v>
      </c>
      <c r="C629" s="18">
        <v>7</v>
      </c>
      <c r="D629" s="14" t="s">
        <v>760</v>
      </c>
      <c r="E629" s="14">
        <v>4</v>
      </c>
      <c r="F629" s="14" t="s">
        <v>731</v>
      </c>
      <c r="H629" s="14">
        <v>1</v>
      </c>
      <c r="I629" s="14" t="s">
        <v>964</v>
      </c>
      <c r="K629" s="14">
        <v>37364</v>
      </c>
      <c r="M629" s="14">
        <v>8</v>
      </c>
      <c r="N629" s="14" t="s">
        <v>362</v>
      </c>
      <c r="O629" s="14" t="s">
        <v>464</v>
      </c>
      <c r="P629" s="14">
        <v>-6</v>
      </c>
      <c r="Q629" s="14">
        <v>2</v>
      </c>
      <c r="R629" s="14">
        <v>1500</v>
      </c>
      <c r="S629" s="14">
        <v>2</v>
      </c>
      <c r="T629" s="14" t="s">
        <v>965</v>
      </c>
      <c r="V629" s="14" t="s">
        <v>624</v>
      </c>
    </row>
    <row r="630" spans="1:23" x14ac:dyDescent="0.25">
      <c r="A630" t="s">
        <v>6342</v>
      </c>
      <c r="B630" t="s">
        <v>4363</v>
      </c>
      <c r="C630" s="13">
        <v>5</v>
      </c>
      <c r="D630" t="s">
        <v>3882</v>
      </c>
      <c r="E630"/>
      <c r="F630" t="s">
        <v>4630</v>
      </c>
      <c r="G630"/>
      <c r="H630" t="s">
        <v>111</v>
      </c>
      <c r="I630" t="s">
        <v>172</v>
      </c>
      <c r="J630" t="s">
        <v>210</v>
      </c>
      <c r="K630" t="s">
        <v>145</v>
      </c>
      <c r="L630"/>
      <c r="M630" t="s">
        <v>5328</v>
      </c>
      <c r="N630" t="s">
        <v>133</v>
      </c>
      <c r="O630" t="s">
        <v>134</v>
      </c>
      <c r="P630"/>
      <c r="Q630" t="s">
        <v>148</v>
      </c>
      <c r="R630" t="s">
        <v>230</v>
      </c>
      <c r="S630"/>
      <c r="T630"/>
      <c r="U630" t="s">
        <v>875</v>
      </c>
      <c r="V630" t="s">
        <v>5782</v>
      </c>
      <c r="W630" t="s">
        <v>4939</v>
      </c>
    </row>
    <row r="631" spans="1:23" x14ac:dyDescent="0.25">
      <c r="A631" t="s">
        <v>6342</v>
      </c>
      <c r="B631" t="s">
        <v>4181</v>
      </c>
      <c r="C631" s="13">
        <v>5</v>
      </c>
      <c r="D631" t="s">
        <v>3297</v>
      </c>
      <c r="E631"/>
      <c r="F631" t="s">
        <v>4389</v>
      </c>
      <c r="G631"/>
      <c r="H631" t="s">
        <v>111</v>
      </c>
      <c r="I631" t="s">
        <v>107</v>
      </c>
      <c r="J631" t="s">
        <v>4869</v>
      </c>
      <c r="K631" t="s">
        <v>141</v>
      </c>
      <c r="L631"/>
      <c r="M631" t="s">
        <v>5328</v>
      </c>
      <c r="N631" t="s">
        <v>133</v>
      </c>
      <c r="O631" t="s">
        <v>134</v>
      </c>
      <c r="P631"/>
      <c r="Q631" t="s">
        <v>135</v>
      </c>
      <c r="R631" t="s">
        <v>112</v>
      </c>
      <c r="S631"/>
      <c r="T631"/>
      <c r="U631" t="s">
        <v>128</v>
      </c>
      <c r="V631" t="s">
        <v>4985</v>
      </c>
      <c r="W631" t="s">
        <v>4939</v>
      </c>
    </row>
    <row r="632" spans="1:23" x14ac:dyDescent="0.25">
      <c r="A632" t="s">
        <v>6342</v>
      </c>
      <c r="B632" t="s">
        <v>4179</v>
      </c>
      <c r="C632" s="13">
        <v>5</v>
      </c>
      <c r="D632" t="s">
        <v>3144</v>
      </c>
      <c r="E632"/>
      <c r="F632" t="s">
        <v>4387</v>
      </c>
      <c r="G632"/>
      <c r="H632" t="s">
        <v>143</v>
      </c>
      <c r="I632" t="s">
        <v>113</v>
      </c>
      <c r="J632" t="s">
        <v>1076</v>
      </c>
      <c r="K632" t="s">
        <v>111</v>
      </c>
      <c r="L632"/>
      <c r="M632" t="s">
        <v>5122</v>
      </c>
      <c r="N632" t="s">
        <v>57</v>
      </c>
      <c r="O632" t="s">
        <v>230</v>
      </c>
      <c r="P632"/>
      <c r="Q632" t="s">
        <v>135</v>
      </c>
      <c r="R632" t="s">
        <v>404</v>
      </c>
      <c r="S632"/>
      <c r="T632"/>
      <c r="U632" t="s">
        <v>5341</v>
      </c>
      <c r="V632" t="s">
        <v>5658</v>
      </c>
      <c r="W632" t="s">
        <v>4939</v>
      </c>
    </row>
    <row r="633" spans="1:23" x14ac:dyDescent="0.25">
      <c r="A633" t="s">
        <v>6342</v>
      </c>
      <c r="B633" t="s">
        <v>4167</v>
      </c>
      <c r="C633" s="13">
        <v>5</v>
      </c>
      <c r="D633" t="s">
        <v>2978</v>
      </c>
      <c r="E633"/>
      <c r="F633" t="s">
        <v>4486</v>
      </c>
      <c r="G633"/>
      <c r="H633" t="s">
        <v>105</v>
      </c>
      <c r="I633" t="s">
        <v>161</v>
      </c>
      <c r="J633" t="s">
        <v>149</v>
      </c>
      <c r="K633" t="s">
        <v>5783</v>
      </c>
      <c r="L633"/>
      <c r="M633" t="s">
        <v>5122</v>
      </c>
      <c r="N633" t="s">
        <v>454</v>
      </c>
      <c r="O633" t="s">
        <v>143</v>
      </c>
      <c r="P633"/>
      <c r="Q633" t="s">
        <v>148</v>
      </c>
      <c r="R633" t="s">
        <v>417</v>
      </c>
      <c r="S633"/>
      <c r="T633"/>
      <c r="U633" t="s">
        <v>896</v>
      </c>
      <c r="V633" t="s">
        <v>5782</v>
      </c>
      <c r="W633" t="s">
        <v>4939</v>
      </c>
    </row>
    <row r="634" spans="1:23" x14ac:dyDescent="0.25">
      <c r="A634" t="s">
        <v>6342</v>
      </c>
      <c r="B634" t="s">
        <v>4282</v>
      </c>
      <c r="C634" s="13">
        <v>5</v>
      </c>
      <c r="D634" t="s">
        <v>2956</v>
      </c>
      <c r="E634"/>
      <c r="F634" t="s">
        <v>4389</v>
      </c>
      <c r="G634"/>
      <c r="H634" t="s">
        <v>111</v>
      </c>
      <c r="I634" t="s">
        <v>169</v>
      </c>
      <c r="J634" t="s">
        <v>144</v>
      </c>
      <c r="K634" t="s">
        <v>120</v>
      </c>
      <c r="L634"/>
      <c r="M634" t="s">
        <v>252</v>
      </c>
      <c r="N634" t="s">
        <v>133</v>
      </c>
      <c r="O634" t="s">
        <v>143</v>
      </c>
      <c r="P634"/>
      <c r="Q634" t="s">
        <v>148</v>
      </c>
      <c r="R634" t="s">
        <v>399</v>
      </c>
      <c r="S634"/>
      <c r="T634"/>
      <c r="U634" t="s">
        <v>5341</v>
      </c>
      <c r="V634" t="s">
        <v>4985</v>
      </c>
      <c r="W634" t="s">
        <v>4939</v>
      </c>
    </row>
    <row r="635" spans="1:23" s="17" customFormat="1" x14ac:dyDescent="0.25">
      <c r="A635" t="s">
        <v>6342</v>
      </c>
      <c r="B635" t="s">
        <v>4232</v>
      </c>
      <c r="C635" s="13">
        <v>5</v>
      </c>
      <c r="D635" t="s">
        <v>2663</v>
      </c>
      <c r="E635"/>
      <c r="F635" t="s">
        <v>4389</v>
      </c>
      <c r="G635"/>
      <c r="H635" t="s">
        <v>254</v>
      </c>
      <c r="I635" t="s">
        <v>154</v>
      </c>
      <c r="J635" t="s">
        <v>108</v>
      </c>
      <c r="K635" t="s">
        <v>145</v>
      </c>
      <c r="L635"/>
      <c r="M635" t="s">
        <v>5559</v>
      </c>
      <c r="N635" t="s">
        <v>133</v>
      </c>
      <c r="O635" t="s">
        <v>143</v>
      </c>
      <c r="P635"/>
      <c r="Q635" t="s">
        <v>148</v>
      </c>
      <c r="R635" t="s">
        <v>146</v>
      </c>
      <c r="S635"/>
      <c r="T635"/>
      <c r="U635" t="s">
        <v>5050</v>
      </c>
      <c r="V635" t="s">
        <v>4985</v>
      </c>
      <c r="W635" t="s">
        <v>4939</v>
      </c>
    </row>
    <row r="636" spans="1:23" x14ac:dyDescent="0.25">
      <c r="A636" t="s">
        <v>6342</v>
      </c>
      <c r="B636" t="s">
        <v>4195</v>
      </c>
      <c r="C636" s="13">
        <v>5</v>
      </c>
      <c r="D636" t="s">
        <v>2422</v>
      </c>
      <c r="E636"/>
      <c r="F636" t="s">
        <v>4389</v>
      </c>
      <c r="G636"/>
      <c r="H636" t="s">
        <v>111</v>
      </c>
      <c r="I636" t="s">
        <v>182</v>
      </c>
      <c r="J636" t="s">
        <v>144</v>
      </c>
      <c r="K636" t="s">
        <v>5061</v>
      </c>
      <c r="L636"/>
      <c r="M636" t="s">
        <v>5328</v>
      </c>
      <c r="N636" t="s">
        <v>133</v>
      </c>
      <c r="O636" t="s">
        <v>143</v>
      </c>
      <c r="P636"/>
      <c r="Q636" t="s">
        <v>148</v>
      </c>
      <c r="R636" t="s">
        <v>134</v>
      </c>
      <c r="S636"/>
      <c r="T636"/>
      <c r="U636" t="s">
        <v>5394</v>
      </c>
      <c r="V636" t="s">
        <v>4985</v>
      </c>
      <c r="W636" t="s">
        <v>4939</v>
      </c>
    </row>
    <row r="637" spans="1:23" x14ac:dyDescent="0.25">
      <c r="A637" t="s">
        <v>6342</v>
      </c>
      <c r="B637" t="s">
        <v>4195</v>
      </c>
      <c r="C637" s="13">
        <v>5</v>
      </c>
      <c r="D637" t="s">
        <v>2421</v>
      </c>
      <c r="E637"/>
      <c r="F637" t="s">
        <v>4389</v>
      </c>
      <c r="G637"/>
      <c r="H637" t="s">
        <v>111</v>
      </c>
      <c r="I637" t="s">
        <v>172</v>
      </c>
      <c r="J637" t="s">
        <v>108</v>
      </c>
      <c r="K637" t="s">
        <v>145</v>
      </c>
      <c r="L637"/>
      <c r="M637" t="s">
        <v>5328</v>
      </c>
      <c r="N637" t="s">
        <v>133</v>
      </c>
      <c r="O637" t="s">
        <v>134</v>
      </c>
      <c r="P637"/>
      <c r="Q637" t="s">
        <v>148</v>
      </c>
      <c r="R637" t="s">
        <v>230</v>
      </c>
      <c r="S637"/>
      <c r="T637"/>
      <c r="U637" t="s">
        <v>5394</v>
      </c>
      <c r="V637" t="s">
        <v>4985</v>
      </c>
      <c r="W637" t="s">
        <v>4939</v>
      </c>
    </row>
    <row r="638" spans="1:23" x14ac:dyDescent="0.25">
      <c r="A638" t="s">
        <v>6342</v>
      </c>
      <c r="B638" t="s">
        <v>4187</v>
      </c>
      <c r="C638" s="13">
        <v>5</v>
      </c>
      <c r="D638" t="s">
        <v>2353</v>
      </c>
      <c r="E638"/>
      <c r="F638" t="s">
        <v>4395</v>
      </c>
      <c r="G638"/>
      <c r="H638" t="s">
        <v>120</v>
      </c>
      <c r="I638" t="s">
        <v>136</v>
      </c>
      <c r="J638" t="s">
        <v>162</v>
      </c>
      <c r="K638" t="s">
        <v>143</v>
      </c>
      <c r="L638"/>
      <c r="M638" t="s">
        <v>133</v>
      </c>
      <c r="N638" t="s">
        <v>1599</v>
      </c>
      <c r="O638" t="s">
        <v>143</v>
      </c>
      <c r="P638"/>
      <c r="Q638" t="s">
        <v>135</v>
      </c>
      <c r="R638" t="s">
        <v>417</v>
      </c>
      <c r="S638"/>
      <c r="T638"/>
      <c r="U638" t="s">
        <v>5341</v>
      </c>
      <c r="V638" t="s">
        <v>4985</v>
      </c>
      <c r="W638" t="s">
        <v>4939</v>
      </c>
    </row>
    <row r="639" spans="1:23" x14ac:dyDescent="0.25">
      <c r="A639" t="s">
        <v>6342</v>
      </c>
      <c r="B639" t="s">
        <v>4096</v>
      </c>
      <c r="C639" s="13">
        <v>5</v>
      </c>
      <c r="D639" t="s">
        <v>6370</v>
      </c>
      <c r="E639"/>
      <c r="F639" t="s">
        <v>4389</v>
      </c>
      <c r="G639"/>
      <c r="H639" t="s">
        <v>105</v>
      </c>
      <c r="I639" t="s">
        <v>161</v>
      </c>
      <c r="J639" t="s">
        <v>162</v>
      </c>
      <c r="K639" t="s">
        <v>145</v>
      </c>
      <c r="L639"/>
      <c r="M639" t="s">
        <v>5328</v>
      </c>
      <c r="N639" t="s">
        <v>133</v>
      </c>
      <c r="O639" t="s">
        <v>134</v>
      </c>
      <c r="P639"/>
      <c r="Q639" t="s">
        <v>148</v>
      </c>
      <c r="R639" t="s">
        <v>230</v>
      </c>
      <c r="S639"/>
      <c r="T639"/>
      <c r="U639" t="s">
        <v>5053</v>
      </c>
      <c r="V639" t="s">
        <v>4985</v>
      </c>
      <c r="W639" t="s">
        <v>4939</v>
      </c>
    </row>
    <row r="640" spans="1:23" x14ac:dyDescent="0.25">
      <c r="A640" t="s">
        <v>6342</v>
      </c>
      <c r="B640" t="s">
        <v>4112</v>
      </c>
      <c r="C640" s="13">
        <v>5</v>
      </c>
      <c r="D640" t="s">
        <v>6371</v>
      </c>
      <c r="E640"/>
      <c r="F640" t="s">
        <v>4389</v>
      </c>
      <c r="G640"/>
      <c r="H640" t="s">
        <v>111</v>
      </c>
      <c r="I640" t="s">
        <v>169</v>
      </c>
      <c r="J640" t="s">
        <v>210</v>
      </c>
      <c r="K640" t="s">
        <v>145</v>
      </c>
      <c r="L640"/>
      <c r="M640" t="s">
        <v>5328</v>
      </c>
      <c r="N640" t="s">
        <v>133</v>
      </c>
      <c r="O640" t="s">
        <v>134</v>
      </c>
      <c r="P640"/>
      <c r="Q640" t="s">
        <v>148</v>
      </c>
      <c r="R640" t="s">
        <v>399</v>
      </c>
      <c r="S640"/>
      <c r="T640"/>
      <c r="U640" t="s">
        <v>5329</v>
      </c>
      <c r="V640" t="s">
        <v>4985</v>
      </c>
      <c r="W640" t="s">
        <v>4939</v>
      </c>
    </row>
    <row r="641" spans="1:23" x14ac:dyDescent="0.25">
      <c r="A641" t="s">
        <v>6342</v>
      </c>
      <c r="B641" t="s">
        <v>4184</v>
      </c>
      <c r="C641" s="13">
        <v>5</v>
      </c>
      <c r="D641" t="s">
        <v>6367</v>
      </c>
      <c r="E641"/>
      <c r="F641" t="s">
        <v>4395</v>
      </c>
      <c r="G641"/>
      <c r="H641" t="s">
        <v>111</v>
      </c>
      <c r="I641" t="s">
        <v>161</v>
      </c>
      <c r="J641" t="s">
        <v>162</v>
      </c>
      <c r="K641" t="s">
        <v>5141</v>
      </c>
      <c r="L641"/>
      <c r="M641" t="s">
        <v>5328</v>
      </c>
      <c r="N641" t="s">
        <v>133</v>
      </c>
      <c r="O641" t="s">
        <v>143</v>
      </c>
      <c r="P641"/>
      <c r="Q641" t="s">
        <v>148</v>
      </c>
      <c r="R641" t="s">
        <v>143</v>
      </c>
      <c r="S641"/>
      <c r="T641"/>
      <c r="U641" t="s">
        <v>5327</v>
      </c>
      <c r="V641" t="s">
        <v>4985</v>
      </c>
      <c r="W641" t="s">
        <v>4939</v>
      </c>
    </row>
    <row r="642" spans="1:23" x14ac:dyDescent="0.25">
      <c r="A642" t="s">
        <v>6342</v>
      </c>
      <c r="B642" t="s">
        <v>4110</v>
      </c>
      <c r="C642" s="13">
        <v>5</v>
      </c>
      <c r="D642" t="s">
        <v>2049</v>
      </c>
      <c r="E642"/>
      <c r="F642" t="s">
        <v>4395</v>
      </c>
      <c r="G642"/>
      <c r="H642" t="s">
        <v>111</v>
      </c>
      <c r="I642" t="s">
        <v>172</v>
      </c>
      <c r="J642" t="s">
        <v>138</v>
      </c>
      <c r="K642" t="s">
        <v>5052</v>
      </c>
      <c r="L642"/>
      <c r="M642" t="s">
        <v>106</v>
      </c>
      <c r="N642" t="s">
        <v>5051</v>
      </c>
      <c r="O642" t="s">
        <v>143</v>
      </c>
      <c r="P642"/>
      <c r="Q642" t="s">
        <v>148</v>
      </c>
      <c r="R642" t="s">
        <v>4318</v>
      </c>
      <c r="S642"/>
      <c r="T642"/>
      <c r="U642" t="s">
        <v>5050</v>
      </c>
      <c r="V642" t="s">
        <v>4985</v>
      </c>
      <c r="W642" t="s">
        <v>4939</v>
      </c>
    </row>
    <row r="643" spans="1:23" x14ac:dyDescent="0.25">
      <c r="A643" s="14" t="s">
        <v>6342</v>
      </c>
      <c r="C643" s="18" t="s">
        <v>120</v>
      </c>
      <c r="D643" s="14" t="s">
        <v>765</v>
      </c>
      <c r="E643" s="14">
        <v>4</v>
      </c>
      <c r="F643" s="14" t="s">
        <v>610</v>
      </c>
      <c r="H643" s="14" t="s">
        <v>124</v>
      </c>
      <c r="I643" s="14" t="s">
        <v>976</v>
      </c>
      <c r="K643" s="14" t="s">
        <v>931</v>
      </c>
      <c r="M643" s="14" t="s">
        <v>133</v>
      </c>
      <c r="N643" s="14" t="s">
        <v>245</v>
      </c>
      <c r="O643" s="14" t="s">
        <v>461</v>
      </c>
      <c r="P643" s="14" t="s">
        <v>118</v>
      </c>
      <c r="Q643" s="14" t="s">
        <v>150</v>
      </c>
      <c r="R643" s="14" t="s">
        <v>490</v>
      </c>
      <c r="S643" s="14" t="s">
        <v>124</v>
      </c>
      <c r="T643" s="14" t="s">
        <v>511</v>
      </c>
      <c r="V643" s="14" t="s">
        <v>634</v>
      </c>
    </row>
    <row r="644" spans="1:23" x14ac:dyDescent="0.25">
      <c r="A644" s="14" t="s">
        <v>6342</v>
      </c>
      <c r="B644" s="14" t="s">
        <v>4084</v>
      </c>
      <c r="C644" s="18" t="s">
        <v>120</v>
      </c>
      <c r="D644" s="14" t="s">
        <v>2577</v>
      </c>
      <c r="E644" s="14">
        <v>4</v>
      </c>
      <c r="F644" s="14" t="s">
        <v>4416</v>
      </c>
      <c r="H644" s="14" t="s">
        <v>124</v>
      </c>
      <c r="I644" s="14" t="s">
        <v>976</v>
      </c>
      <c r="K644" s="14" t="s">
        <v>977</v>
      </c>
      <c r="M644" s="14" t="s">
        <v>124</v>
      </c>
      <c r="N644" s="14" t="s">
        <v>978</v>
      </c>
      <c r="O644" s="14" t="s">
        <v>461</v>
      </c>
      <c r="P644" s="14" t="s">
        <v>240</v>
      </c>
      <c r="Q644" s="14" t="s">
        <v>124</v>
      </c>
      <c r="R644" s="14" t="s">
        <v>490</v>
      </c>
      <c r="S644" s="14" t="s">
        <v>124</v>
      </c>
      <c r="T644" s="14" t="s">
        <v>511</v>
      </c>
      <c r="V644" s="14" t="s">
        <v>5017</v>
      </c>
      <c r="W644" s="14" t="s">
        <v>4939</v>
      </c>
    </row>
    <row r="645" spans="1:23" x14ac:dyDescent="0.25">
      <c r="A645" s="14" t="s">
        <v>6342</v>
      </c>
      <c r="B645" s="14" t="s">
        <v>4089</v>
      </c>
      <c r="C645" s="18" t="s">
        <v>111</v>
      </c>
      <c r="D645" s="14" t="s">
        <v>3673</v>
      </c>
      <c r="E645" s="14">
        <v>4</v>
      </c>
      <c r="F645" s="14" t="s">
        <v>4402</v>
      </c>
      <c r="H645" s="14" t="s">
        <v>150</v>
      </c>
      <c r="I645" s="14" t="s">
        <v>4724</v>
      </c>
      <c r="J645" s="14">
        <v>2700</v>
      </c>
      <c r="K645" s="14" t="s">
        <v>6161</v>
      </c>
      <c r="M645" s="14" t="s">
        <v>141</v>
      </c>
      <c r="N645" s="14" t="s">
        <v>949</v>
      </c>
      <c r="O645" s="14" t="s">
        <v>301</v>
      </c>
      <c r="P645" s="14" t="s">
        <v>240</v>
      </c>
      <c r="Q645" s="14" t="s">
        <v>106</v>
      </c>
      <c r="R645" s="14" t="s">
        <v>6160</v>
      </c>
      <c r="S645" s="14" t="s">
        <v>106</v>
      </c>
      <c r="W645" s="14" t="s">
        <v>4939</v>
      </c>
    </row>
    <row r="646" spans="1:23" x14ac:dyDescent="0.25">
      <c r="A646" s="14" t="s">
        <v>6342</v>
      </c>
      <c r="B646" s="14" t="s">
        <v>4089</v>
      </c>
      <c r="C646" s="18" t="s">
        <v>105</v>
      </c>
      <c r="D646" s="14" t="s">
        <v>3471</v>
      </c>
      <c r="E646" s="14">
        <v>4</v>
      </c>
      <c r="F646" s="14" t="s">
        <v>4402</v>
      </c>
      <c r="H646" s="14" t="s">
        <v>150</v>
      </c>
      <c r="I646" s="14" t="s">
        <v>169</v>
      </c>
      <c r="J646" s="14" t="s">
        <v>138</v>
      </c>
      <c r="K646" s="14" t="s">
        <v>6087</v>
      </c>
      <c r="M646" s="14" t="s">
        <v>6086</v>
      </c>
      <c r="N646" s="14" t="s">
        <v>6085</v>
      </c>
      <c r="O646" s="14" t="s">
        <v>313</v>
      </c>
      <c r="P646" s="14" t="s">
        <v>1017</v>
      </c>
      <c r="Q646" s="14" t="s">
        <v>106</v>
      </c>
      <c r="R646" s="14" t="s">
        <v>6084</v>
      </c>
      <c r="S646" s="14" t="s">
        <v>106</v>
      </c>
      <c r="W646" s="14" t="s">
        <v>4939</v>
      </c>
    </row>
    <row r="647" spans="1:23" x14ac:dyDescent="0.25">
      <c r="A647" s="14" t="s">
        <v>6342</v>
      </c>
      <c r="B647" s="14" t="s">
        <v>4089</v>
      </c>
      <c r="C647" s="18" t="s">
        <v>105</v>
      </c>
      <c r="D647" s="14" t="s">
        <v>3006</v>
      </c>
      <c r="E647" s="14">
        <v>4</v>
      </c>
      <c r="F647" s="14" t="s">
        <v>4402</v>
      </c>
      <c r="H647" s="14" t="s">
        <v>150</v>
      </c>
      <c r="I647" s="14">
        <v>600</v>
      </c>
      <c r="J647" s="14">
        <v>2500</v>
      </c>
      <c r="K647" s="14" t="s">
        <v>5811</v>
      </c>
      <c r="M647" s="14" t="s">
        <v>143</v>
      </c>
      <c r="N647" s="14" t="s">
        <v>362</v>
      </c>
      <c r="O647" s="14" t="s">
        <v>33</v>
      </c>
      <c r="P647" s="14" t="s">
        <v>240</v>
      </c>
      <c r="Q647" s="14" t="s">
        <v>106</v>
      </c>
      <c r="R647" s="14" t="s">
        <v>5810</v>
      </c>
      <c r="S647" s="14" t="s">
        <v>106</v>
      </c>
      <c r="U647" s="14" t="s">
        <v>510</v>
      </c>
      <c r="W647" s="14" t="s">
        <v>4939</v>
      </c>
    </row>
    <row r="648" spans="1:23" x14ac:dyDescent="0.25">
      <c r="A648" s="14" t="s">
        <v>6342</v>
      </c>
      <c r="B648" s="14" t="s">
        <v>4106</v>
      </c>
      <c r="C648" s="18" t="s">
        <v>120</v>
      </c>
      <c r="D648" s="14" t="s">
        <v>2040</v>
      </c>
      <c r="E648" s="14">
        <v>4</v>
      </c>
      <c r="F648" s="14" t="s">
        <v>4402</v>
      </c>
      <c r="H648" s="14" t="s">
        <v>150</v>
      </c>
      <c r="I648" s="14" t="s">
        <v>4684</v>
      </c>
      <c r="J648" s="14">
        <v>3800</v>
      </c>
      <c r="K648" s="14" t="s">
        <v>907</v>
      </c>
      <c r="M648" s="14" t="s">
        <v>124</v>
      </c>
      <c r="N648" s="14" t="s">
        <v>245</v>
      </c>
      <c r="O648" s="14" t="s">
        <v>301</v>
      </c>
      <c r="P648" s="14" t="s">
        <v>118</v>
      </c>
      <c r="Q648" s="14" t="s">
        <v>106</v>
      </c>
      <c r="R648" s="14" t="s">
        <v>5037</v>
      </c>
      <c r="S648" s="14" t="s">
        <v>124</v>
      </c>
      <c r="W648" s="14" t="s">
        <v>4939</v>
      </c>
    </row>
    <row r="649" spans="1:23" x14ac:dyDescent="0.25">
      <c r="A649" s="14" t="s">
        <v>6342</v>
      </c>
      <c r="B649" s="14" t="s">
        <v>4152</v>
      </c>
      <c r="C649" s="18" t="s">
        <v>111</v>
      </c>
      <c r="D649" s="14" t="s">
        <v>3970</v>
      </c>
      <c r="E649" s="14">
        <v>4</v>
      </c>
      <c r="F649" s="14" t="s">
        <v>4663</v>
      </c>
      <c r="H649" s="14" t="s">
        <v>124</v>
      </c>
      <c r="I649" s="14" t="s">
        <v>1034</v>
      </c>
      <c r="K649" s="14" t="s">
        <v>434</v>
      </c>
      <c r="M649" s="14" t="s">
        <v>134</v>
      </c>
      <c r="N649" s="14" t="s">
        <v>362</v>
      </c>
      <c r="O649" s="14" t="s">
        <v>880</v>
      </c>
      <c r="P649" s="14" t="s">
        <v>1017</v>
      </c>
      <c r="Q649" s="14" t="s">
        <v>124</v>
      </c>
      <c r="R649" s="14" t="s">
        <v>151</v>
      </c>
      <c r="S649" s="14" t="s">
        <v>106</v>
      </c>
      <c r="W649" s="14" t="s">
        <v>4939</v>
      </c>
    </row>
    <row r="650" spans="1:23" x14ac:dyDescent="0.25">
      <c r="A650" s="14" t="s">
        <v>6342</v>
      </c>
      <c r="C650" s="18" t="s">
        <v>111</v>
      </c>
      <c r="D650" s="14" t="s">
        <v>819</v>
      </c>
      <c r="E650" s="14">
        <v>4</v>
      </c>
      <c r="F650" s="14" t="s">
        <v>820</v>
      </c>
      <c r="H650" s="14" t="s">
        <v>124</v>
      </c>
      <c r="I650" s="14" t="s">
        <v>1034</v>
      </c>
      <c r="K650" s="14" t="s">
        <v>1035</v>
      </c>
      <c r="M650" s="14" t="s">
        <v>143</v>
      </c>
      <c r="N650" s="14" t="s">
        <v>362</v>
      </c>
      <c r="O650" s="14" t="s">
        <v>464</v>
      </c>
      <c r="P650" s="14" t="s">
        <v>118</v>
      </c>
      <c r="Q650" s="14" t="s">
        <v>106</v>
      </c>
      <c r="R650" s="14" t="s">
        <v>1036</v>
      </c>
      <c r="S650" s="14" t="s">
        <v>106</v>
      </c>
    </row>
    <row r="651" spans="1:23" x14ac:dyDescent="0.25">
      <c r="A651" s="14" t="s">
        <v>6342</v>
      </c>
      <c r="B651" s="14" t="s">
        <v>4109</v>
      </c>
      <c r="C651" s="18" t="s">
        <v>111</v>
      </c>
      <c r="D651" s="14" t="s">
        <v>3058</v>
      </c>
      <c r="E651" s="14">
        <v>4</v>
      </c>
      <c r="F651" s="14" t="s">
        <v>4553</v>
      </c>
      <c r="H651" s="14" t="s">
        <v>150</v>
      </c>
      <c r="I651" s="14" t="s">
        <v>1010</v>
      </c>
      <c r="K651" s="14" t="s">
        <v>1016</v>
      </c>
      <c r="M651" s="14" t="s">
        <v>124</v>
      </c>
      <c r="N651" s="14" t="s">
        <v>706</v>
      </c>
      <c r="O651" s="14" t="s">
        <v>880</v>
      </c>
      <c r="P651" s="14" t="s">
        <v>1017</v>
      </c>
      <c r="Q651" s="14" t="s">
        <v>106</v>
      </c>
      <c r="R651" s="14" t="s">
        <v>576</v>
      </c>
      <c r="S651" s="14" t="s">
        <v>124</v>
      </c>
      <c r="T651" s="14" t="s">
        <v>986</v>
      </c>
      <c r="V651" s="14" t="s">
        <v>4985</v>
      </c>
      <c r="W651" s="14" t="s">
        <v>4939</v>
      </c>
    </row>
    <row r="652" spans="1:23" x14ac:dyDescent="0.25">
      <c r="A652" s="14" t="s">
        <v>6342</v>
      </c>
      <c r="B652" s="14" t="s">
        <v>4109</v>
      </c>
      <c r="C652" s="18" t="s">
        <v>111</v>
      </c>
      <c r="D652" s="14" t="s">
        <v>3053</v>
      </c>
      <c r="E652" s="14">
        <v>4</v>
      </c>
      <c r="F652" s="14" t="s">
        <v>4553</v>
      </c>
      <c r="H652" s="14" t="s">
        <v>150</v>
      </c>
      <c r="I652" s="14" t="s">
        <v>1010</v>
      </c>
      <c r="K652" s="14" t="s">
        <v>1018</v>
      </c>
      <c r="M652" s="14" t="s">
        <v>230</v>
      </c>
      <c r="N652" s="14" t="s">
        <v>362</v>
      </c>
      <c r="O652" s="14" t="s">
        <v>880</v>
      </c>
      <c r="P652" s="14" t="s">
        <v>240</v>
      </c>
      <c r="Q652" s="14" t="s">
        <v>106</v>
      </c>
      <c r="R652" s="14" t="s">
        <v>576</v>
      </c>
      <c r="S652" s="14" t="s">
        <v>124</v>
      </c>
      <c r="T652" s="14" t="s">
        <v>940</v>
      </c>
      <c r="U652" s="14" t="s">
        <v>5813</v>
      </c>
      <c r="V652" s="14" t="s">
        <v>4985</v>
      </c>
      <c r="W652" s="14" t="s">
        <v>4956</v>
      </c>
    </row>
    <row r="653" spans="1:23" x14ac:dyDescent="0.25">
      <c r="A653" s="14" t="s">
        <v>6342</v>
      </c>
      <c r="B653" s="14" t="s">
        <v>4109</v>
      </c>
      <c r="C653" s="18" t="s">
        <v>111</v>
      </c>
      <c r="D653" s="14" t="s">
        <v>3031</v>
      </c>
      <c r="E653" s="14">
        <v>4</v>
      </c>
      <c r="F653" s="14" t="s">
        <v>4553</v>
      </c>
      <c r="H653" s="14" t="s">
        <v>369</v>
      </c>
      <c r="I653" s="14" t="s">
        <v>1010</v>
      </c>
      <c r="K653" s="14" t="s">
        <v>1019</v>
      </c>
      <c r="M653" s="14" t="s">
        <v>230</v>
      </c>
      <c r="N653" s="14" t="s">
        <v>706</v>
      </c>
      <c r="O653" s="14" t="s">
        <v>880</v>
      </c>
      <c r="P653" s="14" t="s">
        <v>240</v>
      </c>
      <c r="Q653" s="14" t="s">
        <v>106</v>
      </c>
      <c r="R653" s="14" t="s">
        <v>576</v>
      </c>
      <c r="S653" s="14" t="s">
        <v>124</v>
      </c>
      <c r="T653" s="14" t="s">
        <v>1020</v>
      </c>
      <c r="V653" s="14" t="s">
        <v>4985</v>
      </c>
      <c r="W653" s="14" t="s">
        <v>4939</v>
      </c>
    </row>
    <row r="654" spans="1:23" x14ac:dyDescent="0.25">
      <c r="A654" s="14" t="s">
        <v>6342</v>
      </c>
      <c r="C654" s="18" t="s">
        <v>120</v>
      </c>
      <c r="D654" s="14" t="s">
        <v>807</v>
      </c>
      <c r="E654" s="14">
        <v>4</v>
      </c>
      <c r="F654" s="14" t="s">
        <v>733</v>
      </c>
      <c r="H654" s="14" t="s">
        <v>150</v>
      </c>
      <c r="I654" s="14" t="s">
        <v>1010</v>
      </c>
      <c r="K654" s="14" t="s">
        <v>970</v>
      </c>
      <c r="M654" s="14" t="s">
        <v>133</v>
      </c>
      <c r="N654" s="14" t="s">
        <v>971</v>
      </c>
      <c r="O654" s="14" t="s">
        <v>869</v>
      </c>
      <c r="P654" s="14" t="s">
        <v>118</v>
      </c>
      <c r="Q654" s="14" t="s">
        <v>124</v>
      </c>
      <c r="R654" s="14" t="s">
        <v>179</v>
      </c>
      <c r="S654" s="14" t="s">
        <v>124</v>
      </c>
    </row>
    <row r="655" spans="1:23" x14ac:dyDescent="0.25">
      <c r="A655" s="14" t="s">
        <v>6342</v>
      </c>
      <c r="C655" s="18" t="s">
        <v>111</v>
      </c>
      <c r="D655" s="14" t="s">
        <v>810</v>
      </c>
      <c r="E655" s="14">
        <v>4</v>
      </c>
      <c r="F655" s="14" t="s">
        <v>733</v>
      </c>
      <c r="H655" s="14" t="s">
        <v>150</v>
      </c>
      <c r="I655" s="14" t="s">
        <v>1010</v>
      </c>
      <c r="K655" s="14" t="s">
        <v>1018</v>
      </c>
      <c r="M655" s="14" t="s">
        <v>230</v>
      </c>
      <c r="N655" s="14" t="s">
        <v>362</v>
      </c>
      <c r="O655" s="14" t="s">
        <v>880</v>
      </c>
      <c r="P655" s="14" t="s">
        <v>240</v>
      </c>
      <c r="Q655" s="14" t="s">
        <v>106</v>
      </c>
      <c r="R655" s="14" t="s">
        <v>576</v>
      </c>
      <c r="S655" s="14" t="s">
        <v>124</v>
      </c>
      <c r="T655" s="14" t="s">
        <v>940</v>
      </c>
      <c r="V655" s="14" t="s">
        <v>680</v>
      </c>
    </row>
    <row r="656" spans="1:23" x14ac:dyDescent="0.25">
      <c r="A656" s="14" t="s">
        <v>6342</v>
      </c>
      <c r="C656" s="18" t="s">
        <v>111</v>
      </c>
      <c r="D656" s="14" t="s">
        <v>811</v>
      </c>
      <c r="E656" s="14">
        <v>4</v>
      </c>
      <c r="F656" s="14" t="s">
        <v>733</v>
      </c>
      <c r="H656" s="14" t="s">
        <v>150</v>
      </c>
      <c r="I656" s="14" t="s">
        <v>1010</v>
      </c>
      <c r="K656" s="14" t="s">
        <v>1019</v>
      </c>
      <c r="M656" s="14" t="s">
        <v>230</v>
      </c>
      <c r="N656" s="14" t="s">
        <v>706</v>
      </c>
      <c r="O656" s="14" t="s">
        <v>880</v>
      </c>
      <c r="P656" s="14" t="s">
        <v>240</v>
      </c>
      <c r="Q656" s="14" t="s">
        <v>106</v>
      </c>
      <c r="R656" s="14" t="s">
        <v>576</v>
      </c>
      <c r="S656" s="14" t="s">
        <v>124</v>
      </c>
      <c r="T656" s="14" t="s">
        <v>1020</v>
      </c>
      <c r="V656" s="14" t="s">
        <v>680</v>
      </c>
    </row>
    <row r="657" spans="1:23" x14ac:dyDescent="0.25">
      <c r="A657" s="14" t="s">
        <v>6342</v>
      </c>
      <c r="C657" s="18" t="s">
        <v>111</v>
      </c>
      <c r="D657" s="14" t="s">
        <v>812</v>
      </c>
      <c r="E657" s="14">
        <v>4</v>
      </c>
      <c r="F657" s="14" t="s">
        <v>733</v>
      </c>
      <c r="H657" s="14" t="s">
        <v>369</v>
      </c>
      <c r="I657" s="14" t="s">
        <v>1010</v>
      </c>
      <c r="K657" s="14" t="s">
        <v>1022</v>
      </c>
      <c r="M657" s="14" t="s">
        <v>246</v>
      </c>
      <c r="N657" s="14" t="s">
        <v>362</v>
      </c>
      <c r="O657" s="14" t="s">
        <v>880</v>
      </c>
      <c r="P657" s="14" t="s">
        <v>118</v>
      </c>
      <c r="Q657" s="14" t="s">
        <v>106</v>
      </c>
      <c r="R657" s="14" t="s">
        <v>1023</v>
      </c>
      <c r="S657" s="14" t="s">
        <v>106</v>
      </c>
    </row>
    <row r="658" spans="1:23" x14ac:dyDescent="0.25">
      <c r="A658" s="14" t="s">
        <v>6342</v>
      </c>
      <c r="C658" s="18" t="s">
        <v>105</v>
      </c>
      <c r="D658" s="14" t="s">
        <v>841</v>
      </c>
      <c r="E658" s="14">
        <v>4</v>
      </c>
      <c r="F658" s="14" t="s">
        <v>842</v>
      </c>
      <c r="H658" s="14" t="s">
        <v>150</v>
      </c>
      <c r="I658" s="14" t="s">
        <v>1068</v>
      </c>
      <c r="K658" s="14" t="s">
        <v>1024</v>
      </c>
      <c r="M658" s="14" t="s">
        <v>145</v>
      </c>
      <c r="N658" s="14" t="s">
        <v>362</v>
      </c>
      <c r="O658" s="14" t="s">
        <v>880</v>
      </c>
      <c r="P658" s="14" t="s">
        <v>118</v>
      </c>
      <c r="Q658" s="14" t="s">
        <v>106</v>
      </c>
      <c r="R658" s="14" t="s">
        <v>113</v>
      </c>
      <c r="S658" s="14" t="s">
        <v>106</v>
      </c>
      <c r="T658" s="14" t="s">
        <v>878</v>
      </c>
    </row>
    <row r="659" spans="1:23" x14ac:dyDescent="0.25">
      <c r="A659" s="14" t="s">
        <v>6342</v>
      </c>
      <c r="B659" s="14" t="s">
        <v>4089</v>
      </c>
      <c r="C659" s="18" t="s">
        <v>105</v>
      </c>
      <c r="D659" s="14" t="s">
        <v>3007</v>
      </c>
      <c r="E659" s="14">
        <v>4</v>
      </c>
      <c r="F659" s="14" t="s">
        <v>4562</v>
      </c>
      <c r="H659" s="14" t="s">
        <v>150</v>
      </c>
      <c r="I659" s="14" t="s">
        <v>1068</v>
      </c>
      <c r="K659" s="14" t="s">
        <v>1069</v>
      </c>
      <c r="M659" s="14" t="s">
        <v>141</v>
      </c>
      <c r="N659" s="14" t="s">
        <v>362</v>
      </c>
      <c r="O659" s="14" t="s">
        <v>880</v>
      </c>
      <c r="P659" s="14" t="s">
        <v>240</v>
      </c>
      <c r="Q659" s="14" t="s">
        <v>106</v>
      </c>
      <c r="R659" s="14" t="s">
        <v>154</v>
      </c>
      <c r="S659" s="14" t="s">
        <v>106</v>
      </c>
      <c r="W659" s="14" t="s">
        <v>4939</v>
      </c>
    </row>
    <row r="660" spans="1:23" x14ac:dyDescent="0.25">
      <c r="A660" s="14" t="s">
        <v>6342</v>
      </c>
      <c r="B660" s="14" t="s">
        <v>25</v>
      </c>
      <c r="C660" s="18" t="s">
        <v>111</v>
      </c>
      <c r="D660" s="14" t="s">
        <v>3538</v>
      </c>
      <c r="E660" s="14">
        <v>4</v>
      </c>
      <c r="F660" s="14" t="s">
        <v>363</v>
      </c>
      <c r="G660" s="14" t="s">
        <v>18</v>
      </c>
      <c r="H660" s="14" t="s">
        <v>150</v>
      </c>
      <c r="I660" s="14" t="s">
        <v>107</v>
      </c>
      <c r="J660" s="14" t="s">
        <v>108</v>
      </c>
      <c r="K660" s="14" t="s">
        <v>361</v>
      </c>
      <c r="M660" s="14" t="s">
        <v>364</v>
      </c>
      <c r="N660" s="14" t="s">
        <v>365</v>
      </c>
      <c r="O660" s="14" t="s">
        <v>467</v>
      </c>
      <c r="P660" s="14" t="s">
        <v>135</v>
      </c>
      <c r="Q660" s="14" t="s">
        <v>106</v>
      </c>
      <c r="R660" s="14" t="s">
        <v>220</v>
      </c>
    </row>
    <row r="661" spans="1:23" x14ac:dyDescent="0.25">
      <c r="A661" s="14" t="s">
        <v>6342</v>
      </c>
      <c r="B661" s="14" t="s">
        <v>25</v>
      </c>
      <c r="C661" s="18" t="s">
        <v>105</v>
      </c>
      <c r="D661" s="14" t="s">
        <v>368</v>
      </c>
      <c r="E661" s="14">
        <v>4</v>
      </c>
      <c r="F661" s="14" t="s">
        <v>363</v>
      </c>
      <c r="G661" s="14" t="s">
        <v>18</v>
      </c>
      <c r="H661" s="14" t="s">
        <v>369</v>
      </c>
      <c r="I661" s="14" t="s">
        <v>107</v>
      </c>
      <c r="J661" s="14" t="s">
        <v>108</v>
      </c>
      <c r="K661" s="14" t="s">
        <v>370</v>
      </c>
      <c r="M661" s="14" t="s">
        <v>230</v>
      </c>
      <c r="N661" s="14" t="s">
        <v>365</v>
      </c>
      <c r="O661" s="14" t="s">
        <v>467</v>
      </c>
      <c r="P661" s="14" t="s">
        <v>135</v>
      </c>
      <c r="Q661" s="14" t="s">
        <v>106</v>
      </c>
      <c r="R661" s="14" t="s">
        <v>144</v>
      </c>
    </row>
    <row r="662" spans="1:23" x14ac:dyDescent="0.25">
      <c r="A662" s="14" t="s">
        <v>6342</v>
      </c>
      <c r="B662" s="14" t="s">
        <v>371</v>
      </c>
      <c r="C662" s="18" t="s">
        <v>105</v>
      </c>
      <c r="D662" s="14" t="s">
        <v>372</v>
      </c>
      <c r="E662" s="14">
        <v>4</v>
      </c>
      <c r="F662" s="14" t="s">
        <v>373</v>
      </c>
      <c r="G662" s="14" t="s">
        <v>374</v>
      </c>
      <c r="H662" s="14" t="s">
        <v>375</v>
      </c>
      <c r="I662" s="14" t="s">
        <v>376</v>
      </c>
      <c r="J662" s="14" t="s">
        <v>377</v>
      </c>
      <c r="K662" s="14" t="s">
        <v>378</v>
      </c>
      <c r="M662" s="14" t="s">
        <v>379</v>
      </c>
      <c r="N662" s="14" t="s">
        <v>380</v>
      </c>
      <c r="O662" s="14" t="s">
        <v>466</v>
      </c>
      <c r="P662" s="14" t="s">
        <v>118</v>
      </c>
      <c r="Q662" s="14" t="s">
        <v>106</v>
      </c>
      <c r="R662" s="14" t="s">
        <v>334</v>
      </c>
    </row>
    <row r="663" spans="1:23" x14ac:dyDescent="0.25">
      <c r="A663" s="14" t="s">
        <v>6342</v>
      </c>
      <c r="B663" s="14" t="s">
        <v>4089</v>
      </c>
      <c r="C663" s="18" t="s">
        <v>111</v>
      </c>
      <c r="D663" s="14" t="s">
        <v>3310</v>
      </c>
      <c r="E663" s="14">
        <v>4</v>
      </c>
      <c r="F663" s="14" t="s">
        <v>4465</v>
      </c>
      <c r="H663" s="14" t="s">
        <v>112</v>
      </c>
      <c r="I663" s="14" t="s">
        <v>4723</v>
      </c>
      <c r="J663" s="14">
        <v>2900</v>
      </c>
      <c r="K663" s="14" t="s">
        <v>1181</v>
      </c>
      <c r="M663" s="14" t="s">
        <v>230</v>
      </c>
      <c r="N663" s="14" t="s">
        <v>1039</v>
      </c>
      <c r="O663" s="14" t="s">
        <v>313</v>
      </c>
      <c r="P663" s="14" t="s">
        <v>118</v>
      </c>
      <c r="Q663" s="14" t="s">
        <v>106</v>
      </c>
      <c r="R663" s="14" t="s">
        <v>5984</v>
      </c>
      <c r="S663" s="14" t="s">
        <v>106</v>
      </c>
      <c r="W663" s="14" t="s">
        <v>4939</v>
      </c>
    </row>
    <row r="664" spans="1:23" x14ac:dyDescent="0.25">
      <c r="A664" s="14" t="s">
        <v>6342</v>
      </c>
      <c r="B664" s="14" t="s">
        <v>4089</v>
      </c>
      <c r="C664" s="18" t="s">
        <v>105</v>
      </c>
      <c r="D664" s="14" t="s">
        <v>2620</v>
      </c>
      <c r="E664" s="14">
        <v>4</v>
      </c>
      <c r="F664" s="14" t="s">
        <v>4465</v>
      </c>
      <c r="H664" s="14" t="s">
        <v>150</v>
      </c>
      <c r="I664" s="14" t="s">
        <v>4761</v>
      </c>
      <c r="J664" s="14">
        <v>2900</v>
      </c>
      <c r="K664" s="14" t="s">
        <v>5504</v>
      </c>
      <c r="M664" s="14" t="s">
        <v>124</v>
      </c>
      <c r="N664" s="14" t="s">
        <v>362</v>
      </c>
      <c r="O664" s="14" t="s">
        <v>313</v>
      </c>
      <c r="P664" s="14" t="s">
        <v>240</v>
      </c>
      <c r="Q664" s="14" t="s">
        <v>106</v>
      </c>
      <c r="R664" s="14" t="s">
        <v>5503</v>
      </c>
      <c r="S664" s="14" t="s">
        <v>124</v>
      </c>
      <c r="W664" s="14" t="s">
        <v>4939</v>
      </c>
    </row>
    <row r="665" spans="1:23" x14ac:dyDescent="0.25">
      <c r="A665" s="14" t="s">
        <v>6342</v>
      </c>
      <c r="B665" s="14" t="s">
        <v>4089</v>
      </c>
      <c r="C665" s="18" t="s">
        <v>111</v>
      </c>
      <c r="D665" s="14" t="s">
        <v>2253</v>
      </c>
      <c r="E665" s="14">
        <v>4</v>
      </c>
      <c r="F665" s="14" t="s">
        <v>4465</v>
      </c>
      <c r="H665" s="14" t="s">
        <v>150</v>
      </c>
      <c r="I665" s="14" t="s">
        <v>4723</v>
      </c>
      <c r="J665" s="14">
        <v>2900</v>
      </c>
      <c r="K665" s="14" t="s">
        <v>5253</v>
      </c>
      <c r="M665" s="14" t="s">
        <v>230</v>
      </c>
      <c r="N665" s="14" t="s">
        <v>362</v>
      </c>
      <c r="O665" s="14" t="s">
        <v>313</v>
      </c>
      <c r="P665" s="14" t="s">
        <v>1073</v>
      </c>
      <c r="Q665" s="14" t="s">
        <v>106</v>
      </c>
      <c r="R665" s="14" t="s">
        <v>5252</v>
      </c>
      <c r="S665" s="14" t="s">
        <v>106</v>
      </c>
      <c r="W665" s="14" t="s">
        <v>4939</v>
      </c>
    </row>
    <row r="666" spans="1:23" x14ac:dyDescent="0.25">
      <c r="A666" s="14" t="s">
        <v>6342</v>
      </c>
      <c r="B666" s="14" t="s">
        <v>4324</v>
      </c>
      <c r="C666" s="18" t="s">
        <v>105</v>
      </c>
      <c r="D666" s="14" t="s">
        <v>3409</v>
      </c>
      <c r="E666" s="14">
        <v>4</v>
      </c>
      <c r="F666" s="14" t="s">
        <v>4618</v>
      </c>
      <c r="H666" s="14" t="s">
        <v>112</v>
      </c>
      <c r="I666" s="14" t="s">
        <v>924</v>
      </c>
      <c r="K666" s="14" t="s">
        <v>1070</v>
      </c>
      <c r="M666" s="14" t="s">
        <v>145</v>
      </c>
      <c r="N666" s="14" t="s">
        <v>1043</v>
      </c>
      <c r="O666" s="14" t="s">
        <v>880</v>
      </c>
      <c r="P666" s="14" t="s">
        <v>240</v>
      </c>
      <c r="Q666" s="14" t="s">
        <v>106</v>
      </c>
      <c r="R666" s="14" t="s">
        <v>220</v>
      </c>
      <c r="S666" s="14" t="s">
        <v>133</v>
      </c>
      <c r="T666" s="14" t="s">
        <v>1071</v>
      </c>
      <c r="W666" s="14" t="s">
        <v>4939</v>
      </c>
    </row>
    <row r="667" spans="1:23" x14ac:dyDescent="0.25">
      <c r="A667" s="14" t="s">
        <v>6342</v>
      </c>
      <c r="B667" s="14" t="s">
        <v>4138</v>
      </c>
      <c r="C667" s="18" t="s">
        <v>120</v>
      </c>
      <c r="D667" s="14" t="s">
        <v>780</v>
      </c>
      <c r="E667" s="14">
        <v>4</v>
      </c>
      <c r="F667" s="14" t="s">
        <v>4417</v>
      </c>
      <c r="H667" s="14" t="s">
        <v>124</v>
      </c>
      <c r="I667" s="14" t="s">
        <v>983</v>
      </c>
      <c r="K667" s="14" t="s">
        <v>984</v>
      </c>
      <c r="M667" s="14" t="s">
        <v>133</v>
      </c>
      <c r="N667" s="14" t="s">
        <v>985</v>
      </c>
      <c r="O667" s="14" t="s">
        <v>461</v>
      </c>
      <c r="P667" s="14" t="s">
        <v>116</v>
      </c>
      <c r="Q667" s="14" t="s">
        <v>124</v>
      </c>
      <c r="R667" s="14" t="s">
        <v>482</v>
      </c>
      <c r="S667" s="14" t="s">
        <v>124</v>
      </c>
      <c r="T667" s="14" t="s">
        <v>511</v>
      </c>
      <c r="V667" s="14" t="s">
        <v>5119</v>
      </c>
      <c r="W667" s="14" t="s">
        <v>4939</v>
      </c>
    </row>
    <row r="668" spans="1:23" x14ac:dyDescent="0.25">
      <c r="A668" s="14" t="s">
        <v>6342</v>
      </c>
      <c r="C668" s="18" t="s">
        <v>120</v>
      </c>
      <c r="D668" s="14" t="s">
        <v>780</v>
      </c>
      <c r="E668" s="14">
        <v>4</v>
      </c>
      <c r="F668" s="14" t="s">
        <v>732</v>
      </c>
      <c r="H668" s="14" t="s">
        <v>124</v>
      </c>
      <c r="I668" s="14" t="s">
        <v>983</v>
      </c>
      <c r="K668" s="14" t="s">
        <v>951</v>
      </c>
      <c r="M668" s="14" t="s">
        <v>133</v>
      </c>
      <c r="N668" s="14" t="s">
        <v>885</v>
      </c>
      <c r="O668" s="14" t="s">
        <v>461</v>
      </c>
      <c r="P668" s="14" t="s">
        <v>118</v>
      </c>
      <c r="Q668" s="14" t="s">
        <v>150</v>
      </c>
      <c r="R668" s="14" t="s">
        <v>509</v>
      </c>
      <c r="S668" s="14" t="s">
        <v>124</v>
      </c>
      <c r="T668" s="14" t="s">
        <v>986</v>
      </c>
      <c r="V668" s="14" t="s">
        <v>658</v>
      </c>
    </row>
    <row r="669" spans="1:23" x14ac:dyDescent="0.25">
      <c r="A669" s="14" t="s">
        <v>6342</v>
      </c>
      <c r="B669" s="14" t="s">
        <v>4089</v>
      </c>
      <c r="C669" s="18" t="s">
        <v>111</v>
      </c>
      <c r="D669" s="14" t="s">
        <v>3625</v>
      </c>
      <c r="E669" s="14">
        <v>4</v>
      </c>
      <c r="F669" s="14" t="s">
        <v>4404</v>
      </c>
      <c r="H669" s="14" t="s">
        <v>150</v>
      </c>
      <c r="I669" s="14" t="s">
        <v>4724</v>
      </c>
      <c r="J669" s="14">
        <v>2700</v>
      </c>
      <c r="K669" s="14" t="s">
        <v>6161</v>
      </c>
      <c r="M669" s="14" t="s">
        <v>141</v>
      </c>
      <c r="N669" s="14" t="s">
        <v>949</v>
      </c>
      <c r="O669" s="14" t="s">
        <v>301</v>
      </c>
      <c r="P669" s="14" t="s">
        <v>240</v>
      </c>
      <c r="Q669" s="14" t="s">
        <v>106</v>
      </c>
      <c r="R669" s="14" t="s">
        <v>6160</v>
      </c>
      <c r="S669" s="14" t="s">
        <v>106</v>
      </c>
      <c r="W669" s="14" t="s">
        <v>4939</v>
      </c>
    </row>
    <row r="670" spans="1:23" x14ac:dyDescent="0.25">
      <c r="A670" s="14" t="s">
        <v>6342</v>
      </c>
      <c r="B670" s="14" t="s">
        <v>4109</v>
      </c>
      <c r="C670" s="18" t="s">
        <v>111</v>
      </c>
      <c r="D670" s="14" t="s">
        <v>2043</v>
      </c>
      <c r="E670" s="14">
        <v>4</v>
      </c>
      <c r="F670" s="14" t="s">
        <v>4404</v>
      </c>
      <c r="H670" s="14" t="s">
        <v>150</v>
      </c>
      <c r="I670" s="14" t="s">
        <v>4686</v>
      </c>
      <c r="J670" s="14">
        <v>2100</v>
      </c>
      <c r="K670" s="14" t="s">
        <v>1018</v>
      </c>
      <c r="M670" s="14" t="s">
        <v>230</v>
      </c>
      <c r="N670" s="14" t="s">
        <v>362</v>
      </c>
      <c r="O670" s="14" t="s">
        <v>301</v>
      </c>
      <c r="P670" s="14" t="s">
        <v>240</v>
      </c>
      <c r="Q670" s="14" t="s">
        <v>124</v>
      </c>
      <c r="R670" s="14" t="s">
        <v>5044</v>
      </c>
      <c r="S670" s="14" t="s">
        <v>124</v>
      </c>
      <c r="W670" s="14" t="s">
        <v>4939</v>
      </c>
    </row>
    <row r="671" spans="1:23" x14ac:dyDescent="0.25">
      <c r="A671" s="14" t="s">
        <v>6342</v>
      </c>
      <c r="B671" s="14" t="s">
        <v>4278</v>
      </c>
      <c r="C671" s="18" t="s">
        <v>111</v>
      </c>
      <c r="D671" s="14" t="s">
        <v>2925</v>
      </c>
      <c r="E671" s="14">
        <v>4</v>
      </c>
      <c r="F671" s="14" t="s">
        <v>4555</v>
      </c>
      <c r="H671" s="14" t="s">
        <v>112</v>
      </c>
      <c r="I671" s="14" t="s">
        <v>4815</v>
      </c>
      <c r="J671" s="14">
        <v>4000</v>
      </c>
      <c r="K671" s="14" t="s">
        <v>5752</v>
      </c>
      <c r="M671" s="14" t="s">
        <v>399</v>
      </c>
      <c r="N671" s="14" t="s">
        <v>1198</v>
      </c>
      <c r="O671" s="14" t="s">
        <v>301</v>
      </c>
      <c r="P671" s="14" t="s">
        <v>1073</v>
      </c>
      <c r="Q671" s="14" t="s">
        <v>106</v>
      </c>
      <c r="R671" s="14" t="s">
        <v>5751</v>
      </c>
      <c r="S671" s="14" t="s">
        <v>106</v>
      </c>
      <c r="W671" s="14" t="s">
        <v>4939</v>
      </c>
    </row>
    <row r="672" spans="1:23" x14ac:dyDescent="0.25">
      <c r="A672" s="14" t="s">
        <v>6342</v>
      </c>
      <c r="B672" s="14" t="s">
        <v>4235</v>
      </c>
      <c r="C672" s="18" t="s">
        <v>120</v>
      </c>
      <c r="D672" s="14" t="s">
        <v>2675</v>
      </c>
      <c r="E672" s="14">
        <v>4</v>
      </c>
      <c r="F672" s="14" t="s">
        <v>4406</v>
      </c>
      <c r="H672" s="14" t="s">
        <v>112</v>
      </c>
      <c r="I672" s="14" t="s">
        <v>879</v>
      </c>
      <c r="K672" s="14" t="s">
        <v>999</v>
      </c>
      <c r="M672" s="14" t="s">
        <v>124</v>
      </c>
      <c r="N672" s="14" t="s">
        <v>913</v>
      </c>
      <c r="O672" s="14" t="s">
        <v>464</v>
      </c>
      <c r="P672" s="14" t="s">
        <v>118</v>
      </c>
      <c r="Q672" s="14" t="s">
        <v>106</v>
      </c>
      <c r="R672" s="14" t="s">
        <v>892</v>
      </c>
      <c r="S672" s="14" t="s">
        <v>124</v>
      </c>
      <c r="T672" s="14" t="s">
        <v>511</v>
      </c>
      <c r="V672" s="14" t="s">
        <v>4985</v>
      </c>
      <c r="W672" s="14" t="s">
        <v>4939</v>
      </c>
    </row>
    <row r="673" spans="1:23" x14ac:dyDescent="0.25">
      <c r="A673" s="14" t="s">
        <v>6342</v>
      </c>
      <c r="C673" s="18" t="s">
        <v>120</v>
      </c>
      <c r="D673" s="14" t="s">
        <v>793</v>
      </c>
      <c r="E673" s="14">
        <v>4</v>
      </c>
      <c r="F673" s="14" t="s">
        <v>735</v>
      </c>
      <c r="H673" s="14" t="s">
        <v>112</v>
      </c>
      <c r="I673" s="14" t="s">
        <v>879</v>
      </c>
      <c r="K673" s="14" t="s">
        <v>906</v>
      </c>
      <c r="M673" s="14" t="s">
        <v>124</v>
      </c>
      <c r="N673" s="14" t="s">
        <v>913</v>
      </c>
      <c r="O673" s="14" t="s">
        <v>464</v>
      </c>
      <c r="P673" s="14" t="s">
        <v>118</v>
      </c>
      <c r="Q673" s="14" t="s">
        <v>124</v>
      </c>
      <c r="R673" s="14" t="s">
        <v>892</v>
      </c>
      <c r="S673" s="14" t="s">
        <v>124</v>
      </c>
      <c r="T673" s="14" t="s">
        <v>511</v>
      </c>
      <c r="V673" s="14" t="s">
        <v>680</v>
      </c>
    </row>
    <row r="674" spans="1:23" x14ac:dyDescent="0.25">
      <c r="A674" s="14" t="s">
        <v>6342</v>
      </c>
      <c r="B674" s="14" t="s">
        <v>4089</v>
      </c>
      <c r="C674" s="18" t="s">
        <v>105</v>
      </c>
      <c r="D674" s="14" t="s">
        <v>3383</v>
      </c>
      <c r="E674" s="14">
        <v>4</v>
      </c>
      <c r="F674" s="14" t="s">
        <v>4614</v>
      </c>
      <c r="H674" s="14" t="s">
        <v>150</v>
      </c>
      <c r="I674" s="14" t="s">
        <v>4878</v>
      </c>
      <c r="J674" s="14">
        <v>2500</v>
      </c>
      <c r="K674" s="14" t="s">
        <v>6034</v>
      </c>
      <c r="M674" s="14" t="s">
        <v>230</v>
      </c>
      <c r="N674" s="14" t="s">
        <v>362</v>
      </c>
      <c r="O674" s="14" t="s">
        <v>313</v>
      </c>
      <c r="P674" s="14" t="s">
        <v>240</v>
      </c>
      <c r="Q674" s="14" t="s">
        <v>106</v>
      </c>
      <c r="R674" s="14" t="s">
        <v>6033</v>
      </c>
      <c r="S674" s="14" t="s">
        <v>106</v>
      </c>
      <c r="U674" s="14" t="s">
        <v>589</v>
      </c>
      <c r="W674" s="14" t="s">
        <v>4939</v>
      </c>
    </row>
    <row r="675" spans="1:23" x14ac:dyDescent="0.25">
      <c r="A675" s="14" t="s">
        <v>6342</v>
      </c>
      <c r="B675" s="14" t="s">
        <v>344</v>
      </c>
      <c r="C675" s="18" t="s">
        <v>120</v>
      </c>
      <c r="D675" s="14" t="s">
        <v>345</v>
      </c>
      <c r="E675" s="14">
        <v>4</v>
      </c>
      <c r="F675" s="14" t="s">
        <v>29</v>
      </c>
      <c r="G675" s="14" t="s">
        <v>18</v>
      </c>
      <c r="H675" s="14" t="s">
        <v>112</v>
      </c>
      <c r="I675" s="14" t="s">
        <v>172</v>
      </c>
      <c r="J675" s="14" t="s">
        <v>114</v>
      </c>
      <c r="K675" s="14" t="s">
        <v>346</v>
      </c>
      <c r="M675" s="14" t="s">
        <v>124</v>
      </c>
      <c r="N675" s="14" t="s">
        <v>216</v>
      </c>
      <c r="O675" s="14" t="s">
        <v>473</v>
      </c>
      <c r="P675" s="14" t="s">
        <v>240</v>
      </c>
      <c r="Q675" s="14" t="s">
        <v>106</v>
      </c>
      <c r="R675" s="14" t="s">
        <v>121</v>
      </c>
    </row>
    <row r="676" spans="1:23" x14ac:dyDescent="0.25">
      <c r="A676" s="14" t="s">
        <v>6342</v>
      </c>
      <c r="B676" s="14" t="s">
        <v>25</v>
      </c>
      <c r="C676" s="18" t="s">
        <v>111</v>
      </c>
      <c r="D676" s="14" t="s">
        <v>367</v>
      </c>
      <c r="E676" s="14">
        <v>4</v>
      </c>
      <c r="F676" s="14" t="s">
        <v>29</v>
      </c>
      <c r="G676" s="14" t="s">
        <v>18</v>
      </c>
      <c r="H676" s="14" t="s">
        <v>112</v>
      </c>
      <c r="I676" s="14" t="s">
        <v>172</v>
      </c>
      <c r="J676" s="14" t="s">
        <v>114</v>
      </c>
      <c r="K676" s="14" t="s">
        <v>366</v>
      </c>
      <c r="M676" s="14" t="s">
        <v>230</v>
      </c>
      <c r="N676" s="14" t="s">
        <v>365</v>
      </c>
      <c r="O676" s="14" t="s">
        <v>467</v>
      </c>
      <c r="P676" s="14" t="s">
        <v>240</v>
      </c>
      <c r="Q676" s="14" t="s">
        <v>106</v>
      </c>
      <c r="R676" s="14" t="s">
        <v>220</v>
      </c>
    </row>
    <row r="677" spans="1:23" x14ac:dyDescent="0.25">
      <c r="A677" s="14" t="s">
        <v>6342</v>
      </c>
      <c r="B677" s="14" t="s">
        <v>25</v>
      </c>
      <c r="C677" s="18" t="s">
        <v>111</v>
      </c>
      <c r="D677" s="14" t="s">
        <v>360</v>
      </c>
      <c r="E677" s="14">
        <v>4</v>
      </c>
      <c r="F677" s="14" t="s">
        <v>29</v>
      </c>
      <c r="G677" s="14" t="s">
        <v>18</v>
      </c>
      <c r="H677" s="14" t="s">
        <v>311</v>
      </c>
      <c r="I677" s="14" t="s">
        <v>172</v>
      </c>
      <c r="J677" s="14" t="s">
        <v>114</v>
      </c>
      <c r="K677" s="14" t="s">
        <v>361</v>
      </c>
      <c r="M677" s="14" t="s">
        <v>134</v>
      </c>
      <c r="N677" s="14" t="s">
        <v>362</v>
      </c>
      <c r="O677" s="14" t="s">
        <v>467</v>
      </c>
      <c r="P677" s="14" t="s">
        <v>240</v>
      </c>
      <c r="Q677" s="14" t="s">
        <v>106</v>
      </c>
      <c r="R677" s="14" t="s">
        <v>144</v>
      </c>
    </row>
    <row r="678" spans="1:23" x14ac:dyDescent="0.25">
      <c r="A678" s="14" t="s">
        <v>6342</v>
      </c>
      <c r="B678" s="14" t="s">
        <v>4089</v>
      </c>
      <c r="C678" s="18" t="s">
        <v>111</v>
      </c>
      <c r="D678" s="14" t="s">
        <v>3931</v>
      </c>
      <c r="F678" s="14" t="s">
        <v>4389</v>
      </c>
      <c r="H678" s="14" t="s">
        <v>134</v>
      </c>
      <c r="I678" s="14" t="s">
        <v>113</v>
      </c>
      <c r="J678" s="14" t="s">
        <v>114</v>
      </c>
      <c r="K678" s="14" t="s">
        <v>145</v>
      </c>
      <c r="L678" s="14" t="s">
        <v>133</v>
      </c>
      <c r="M678" s="14" t="s">
        <v>5358</v>
      </c>
      <c r="N678" s="14" t="s">
        <v>4969</v>
      </c>
      <c r="O678" s="14" t="s">
        <v>145</v>
      </c>
      <c r="Q678" s="14" t="s">
        <v>202</v>
      </c>
      <c r="R678" s="14" t="s">
        <v>5033</v>
      </c>
      <c r="W678" s="14" t="s">
        <v>4939</v>
      </c>
    </row>
    <row r="679" spans="1:23" x14ac:dyDescent="0.25">
      <c r="A679" s="14" t="s">
        <v>6342</v>
      </c>
      <c r="B679" s="14" t="s">
        <v>4152</v>
      </c>
      <c r="C679" s="18" t="s">
        <v>111</v>
      </c>
      <c r="D679" s="14" t="s">
        <v>3975</v>
      </c>
      <c r="E679" s="14">
        <v>4</v>
      </c>
      <c r="F679" s="14" t="s">
        <v>4392</v>
      </c>
      <c r="H679" s="14" t="s">
        <v>150</v>
      </c>
      <c r="I679" s="14" t="s">
        <v>1032</v>
      </c>
      <c r="K679" s="14" t="s">
        <v>1033</v>
      </c>
      <c r="M679" s="14" t="s">
        <v>134</v>
      </c>
      <c r="N679" s="14" t="s">
        <v>362</v>
      </c>
      <c r="O679" s="14" t="s">
        <v>880</v>
      </c>
      <c r="P679" s="14" t="s">
        <v>118</v>
      </c>
      <c r="Q679" s="14" t="s">
        <v>106</v>
      </c>
      <c r="R679" s="14" t="s">
        <v>151</v>
      </c>
      <c r="S679" s="14" t="s">
        <v>106</v>
      </c>
      <c r="T679" s="14" t="s">
        <v>511</v>
      </c>
      <c r="W679" s="14" t="s">
        <v>4939</v>
      </c>
    </row>
    <row r="680" spans="1:23" x14ac:dyDescent="0.25">
      <c r="A680" s="14" t="s">
        <v>6342</v>
      </c>
      <c r="B680" s="14" t="s">
        <v>4152</v>
      </c>
      <c r="C680" s="18" t="s">
        <v>105</v>
      </c>
      <c r="D680" s="14" t="s">
        <v>3943</v>
      </c>
      <c r="E680" s="14">
        <v>4</v>
      </c>
      <c r="F680" s="14" t="s">
        <v>4392</v>
      </c>
      <c r="H680" s="14" t="s">
        <v>150</v>
      </c>
      <c r="I680" s="14" t="s">
        <v>172</v>
      </c>
      <c r="J680" s="14" t="s">
        <v>4813</v>
      </c>
      <c r="K680" s="14" t="s">
        <v>5783</v>
      </c>
      <c r="L680" s="14" t="s">
        <v>1945</v>
      </c>
      <c r="M680" s="14" t="s">
        <v>143</v>
      </c>
      <c r="N680" s="14" t="s">
        <v>362</v>
      </c>
      <c r="O680" s="14" t="s">
        <v>880</v>
      </c>
      <c r="P680" s="14" t="s">
        <v>1073</v>
      </c>
      <c r="Q680" s="14" t="s">
        <v>106</v>
      </c>
      <c r="R680" s="14" t="s">
        <v>1074</v>
      </c>
      <c r="S680" s="14" t="s">
        <v>106</v>
      </c>
      <c r="T680" s="14" t="s">
        <v>986</v>
      </c>
      <c r="W680" s="14" t="s">
        <v>4956</v>
      </c>
    </row>
    <row r="681" spans="1:23" x14ac:dyDescent="0.25">
      <c r="A681" s="14" t="s">
        <v>6342</v>
      </c>
      <c r="C681" s="18" t="s">
        <v>105</v>
      </c>
      <c r="D681" s="14" t="s">
        <v>840</v>
      </c>
      <c r="E681" s="14">
        <v>4</v>
      </c>
      <c r="F681" s="14" t="s">
        <v>734</v>
      </c>
      <c r="H681" s="14" t="s">
        <v>112</v>
      </c>
      <c r="I681" s="14" t="s">
        <v>1021</v>
      </c>
      <c r="K681" s="14" t="s">
        <v>1069</v>
      </c>
      <c r="M681" s="14" t="s">
        <v>141</v>
      </c>
      <c r="N681" s="14" t="s">
        <v>362</v>
      </c>
      <c r="O681" s="14" t="s">
        <v>880</v>
      </c>
      <c r="P681" s="14" t="s">
        <v>240</v>
      </c>
      <c r="Q681" s="14" t="s">
        <v>106</v>
      </c>
      <c r="R681" s="14" t="s">
        <v>154</v>
      </c>
      <c r="S681" s="14" t="s">
        <v>106</v>
      </c>
    </row>
    <row r="682" spans="1:23" x14ac:dyDescent="0.25">
      <c r="A682" s="14" t="s">
        <v>6342</v>
      </c>
      <c r="C682" s="18" t="s">
        <v>111</v>
      </c>
      <c r="D682" s="14" t="s">
        <v>813</v>
      </c>
      <c r="E682" s="14">
        <v>4</v>
      </c>
      <c r="F682" s="14" t="s">
        <v>734</v>
      </c>
      <c r="H682" s="14" t="s">
        <v>112</v>
      </c>
      <c r="I682" s="14" t="s">
        <v>1021</v>
      </c>
      <c r="K682" s="14" t="s">
        <v>1024</v>
      </c>
      <c r="M682" s="14" t="s">
        <v>246</v>
      </c>
      <c r="N682" s="14" t="s">
        <v>362</v>
      </c>
      <c r="O682" s="14" t="s">
        <v>880</v>
      </c>
      <c r="P682" s="14" t="s">
        <v>118</v>
      </c>
      <c r="Q682" s="14" t="s">
        <v>106</v>
      </c>
      <c r="R682" s="14" t="s">
        <v>113</v>
      </c>
      <c r="S682" s="14" t="s">
        <v>106</v>
      </c>
    </row>
    <row r="683" spans="1:23" x14ac:dyDescent="0.25">
      <c r="A683" s="14" t="s">
        <v>6342</v>
      </c>
      <c r="C683" s="18" t="s">
        <v>105</v>
      </c>
      <c r="D683" s="14" t="s">
        <v>843</v>
      </c>
      <c r="E683" s="14">
        <v>4</v>
      </c>
      <c r="F683" s="14" t="s">
        <v>734</v>
      </c>
      <c r="H683" s="14" t="s">
        <v>112</v>
      </c>
      <c r="I683" s="14" t="s">
        <v>1021</v>
      </c>
      <c r="K683" s="14" t="s">
        <v>1070</v>
      </c>
      <c r="M683" s="14" t="s">
        <v>145</v>
      </c>
      <c r="N683" s="14" t="s">
        <v>1043</v>
      </c>
      <c r="O683" s="14" t="s">
        <v>880</v>
      </c>
      <c r="P683" s="14" t="s">
        <v>240</v>
      </c>
      <c r="Q683" s="14" t="s">
        <v>106</v>
      </c>
      <c r="R683" s="14" t="s">
        <v>220</v>
      </c>
      <c r="S683" s="14" t="s">
        <v>133</v>
      </c>
      <c r="T683" s="14" t="s">
        <v>1071</v>
      </c>
    </row>
    <row r="684" spans="1:23" x14ac:dyDescent="0.25">
      <c r="A684" s="14" t="s">
        <v>6342</v>
      </c>
      <c r="B684" s="14" t="s">
        <v>4089</v>
      </c>
      <c r="C684" s="18" t="s">
        <v>111</v>
      </c>
      <c r="D684" s="14" t="s">
        <v>3648</v>
      </c>
      <c r="E684" s="14">
        <v>4</v>
      </c>
      <c r="F684" s="14" t="s">
        <v>4392</v>
      </c>
      <c r="H684" s="14" t="s">
        <v>112</v>
      </c>
      <c r="I684" s="14" t="s">
        <v>4897</v>
      </c>
      <c r="J684" s="14">
        <v>3200</v>
      </c>
      <c r="K684" s="14" t="s">
        <v>1022</v>
      </c>
      <c r="M684" s="14" t="s">
        <v>246</v>
      </c>
      <c r="N684" s="14" t="s">
        <v>362</v>
      </c>
      <c r="O684" s="14" t="s">
        <v>301</v>
      </c>
      <c r="P684" s="14" t="s">
        <v>118</v>
      </c>
      <c r="Q684" s="14" t="s">
        <v>106</v>
      </c>
      <c r="R684" s="14" t="s">
        <v>6171</v>
      </c>
      <c r="S684" s="14" t="s">
        <v>106</v>
      </c>
      <c r="W684" s="14" t="s">
        <v>4939</v>
      </c>
    </row>
    <row r="685" spans="1:23" x14ac:dyDescent="0.25">
      <c r="A685" s="14" t="s">
        <v>6342</v>
      </c>
      <c r="B685" s="14" t="s">
        <v>4345</v>
      </c>
      <c r="C685" s="18" t="s">
        <v>111</v>
      </c>
      <c r="D685" s="14" t="s">
        <v>3623</v>
      </c>
      <c r="E685" s="14">
        <v>4</v>
      </c>
      <c r="F685" s="14" t="s">
        <v>4392</v>
      </c>
      <c r="H685" s="14" t="s">
        <v>112</v>
      </c>
      <c r="I685" s="14" t="s">
        <v>4723</v>
      </c>
      <c r="J685" s="14">
        <v>2900</v>
      </c>
      <c r="K685" s="14" t="s">
        <v>1181</v>
      </c>
      <c r="M685" s="14" t="s">
        <v>230</v>
      </c>
      <c r="N685" s="14" t="s">
        <v>5541</v>
      </c>
      <c r="O685" s="14" t="s">
        <v>313</v>
      </c>
      <c r="P685" s="14" t="s">
        <v>118</v>
      </c>
      <c r="Q685" s="14" t="s">
        <v>106</v>
      </c>
      <c r="R685" s="14" t="s">
        <v>6155</v>
      </c>
      <c r="S685" s="14" t="s">
        <v>106</v>
      </c>
      <c r="U685" s="14" t="s">
        <v>510</v>
      </c>
      <c r="W685" s="14" t="s">
        <v>4939</v>
      </c>
    </row>
    <row r="686" spans="1:23" x14ac:dyDescent="0.25">
      <c r="A686" s="14" t="s">
        <v>6342</v>
      </c>
      <c r="B686" s="14" t="s">
        <v>4089</v>
      </c>
      <c r="C686" s="18" t="s">
        <v>111</v>
      </c>
      <c r="D686" s="14" t="s">
        <v>814</v>
      </c>
      <c r="E686" s="14">
        <v>4</v>
      </c>
      <c r="F686" s="14" t="s">
        <v>4392</v>
      </c>
      <c r="H686" s="14" t="s">
        <v>112</v>
      </c>
      <c r="I686" s="14" t="s">
        <v>1021</v>
      </c>
      <c r="K686" s="14" t="s">
        <v>1024</v>
      </c>
      <c r="M686" s="14" t="s">
        <v>246</v>
      </c>
      <c r="N686" s="14" t="s">
        <v>362</v>
      </c>
      <c r="O686" s="14" t="s">
        <v>880</v>
      </c>
      <c r="P686" s="14" t="s">
        <v>118</v>
      </c>
      <c r="Q686" s="14" t="s">
        <v>106</v>
      </c>
      <c r="R686" s="14" t="s">
        <v>113</v>
      </c>
      <c r="S686" s="14" t="s">
        <v>106</v>
      </c>
      <c r="W686" s="14" t="s">
        <v>4939</v>
      </c>
    </row>
    <row r="687" spans="1:23" x14ac:dyDescent="0.25">
      <c r="A687" s="14" t="s">
        <v>6342</v>
      </c>
      <c r="B687" s="14" t="s">
        <v>4089</v>
      </c>
      <c r="C687" s="18" t="s">
        <v>111</v>
      </c>
      <c r="D687" s="14" t="s">
        <v>815</v>
      </c>
      <c r="E687" s="14">
        <v>4</v>
      </c>
      <c r="F687" s="14" t="s">
        <v>4392</v>
      </c>
      <c r="H687" s="14" t="s">
        <v>454</v>
      </c>
      <c r="I687" s="14" t="s">
        <v>1021</v>
      </c>
      <c r="K687" s="14" t="s">
        <v>1025</v>
      </c>
      <c r="M687" s="14" t="s">
        <v>246</v>
      </c>
      <c r="N687" s="14" t="s">
        <v>362</v>
      </c>
      <c r="O687" s="14" t="s">
        <v>880</v>
      </c>
      <c r="P687" s="14" t="s">
        <v>118</v>
      </c>
      <c r="Q687" s="14" t="s">
        <v>106</v>
      </c>
      <c r="R687" s="14" t="s">
        <v>241</v>
      </c>
      <c r="S687" s="14" t="s">
        <v>106</v>
      </c>
      <c r="W687" s="14" t="s">
        <v>4939</v>
      </c>
    </row>
    <row r="688" spans="1:23" x14ac:dyDescent="0.25">
      <c r="A688" s="14" t="s">
        <v>6342</v>
      </c>
      <c r="B688" s="14" t="s">
        <v>4089</v>
      </c>
      <c r="C688" s="18" t="s">
        <v>105</v>
      </c>
      <c r="D688" s="14" t="s">
        <v>844</v>
      </c>
      <c r="E688" s="14">
        <v>4</v>
      </c>
      <c r="F688" s="14" t="s">
        <v>4392</v>
      </c>
      <c r="H688" s="14" t="s">
        <v>112</v>
      </c>
      <c r="I688" s="14" t="s">
        <v>1021</v>
      </c>
      <c r="K688" s="14" t="s">
        <v>1072</v>
      </c>
      <c r="M688" s="14" t="s">
        <v>254</v>
      </c>
      <c r="N688" s="14" t="s">
        <v>362</v>
      </c>
      <c r="O688" s="14" t="s">
        <v>880</v>
      </c>
      <c r="P688" s="14" t="s">
        <v>118</v>
      </c>
      <c r="Q688" s="14" t="s">
        <v>106</v>
      </c>
      <c r="R688" s="14" t="s">
        <v>152</v>
      </c>
      <c r="S688" s="14" t="s">
        <v>106</v>
      </c>
      <c r="T688" s="14" t="s">
        <v>589</v>
      </c>
      <c r="W688" s="14" t="s">
        <v>4939</v>
      </c>
    </row>
    <row r="689" spans="1:23" x14ac:dyDescent="0.25">
      <c r="A689" s="14" t="s">
        <v>6342</v>
      </c>
      <c r="C689" s="18" t="s">
        <v>111</v>
      </c>
      <c r="D689" s="14" t="s">
        <v>818</v>
      </c>
      <c r="E689" s="14">
        <v>4</v>
      </c>
      <c r="F689" s="14" t="s">
        <v>734</v>
      </c>
      <c r="H689" s="14" t="s">
        <v>150</v>
      </c>
      <c r="I689" s="14" t="s">
        <v>1032</v>
      </c>
      <c r="K689" s="14" t="s">
        <v>434</v>
      </c>
      <c r="M689" s="14" t="s">
        <v>134</v>
      </c>
      <c r="N689" s="14" t="s">
        <v>362</v>
      </c>
      <c r="O689" s="14" t="s">
        <v>880</v>
      </c>
      <c r="P689" s="14" t="s">
        <v>1017</v>
      </c>
      <c r="Q689" s="14" t="s">
        <v>124</v>
      </c>
      <c r="R689" s="14" t="s">
        <v>151</v>
      </c>
      <c r="S689" s="14" t="s">
        <v>106</v>
      </c>
    </row>
    <row r="690" spans="1:23" x14ac:dyDescent="0.25">
      <c r="A690" s="14" t="s">
        <v>6342</v>
      </c>
      <c r="C690" s="18" t="s">
        <v>105</v>
      </c>
      <c r="D690" s="14" t="s">
        <v>845</v>
      </c>
      <c r="E690" s="14">
        <v>4</v>
      </c>
      <c r="F690" s="14" t="s">
        <v>734</v>
      </c>
      <c r="H690" s="14" t="s">
        <v>150</v>
      </c>
      <c r="I690" s="14" t="s">
        <v>1032</v>
      </c>
      <c r="K690" s="14" t="s">
        <v>1075</v>
      </c>
      <c r="M690" s="14" t="s">
        <v>133</v>
      </c>
      <c r="N690" s="14" t="s">
        <v>885</v>
      </c>
      <c r="O690" s="14" t="s">
        <v>1031</v>
      </c>
      <c r="P690" s="14" t="s">
        <v>118</v>
      </c>
      <c r="Q690" s="14" t="s">
        <v>124</v>
      </c>
      <c r="R690" s="14" t="s">
        <v>1076</v>
      </c>
      <c r="S690" s="14" t="s">
        <v>124</v>
      </c>
    </row>
    <row r="691" spans="1:23" x14ac:dyDescent="0.25">
      <c r="A691" s="14" t="s">
        <v>6342</v>
      </c>
      <c r="B691" s="14" t="s">
        <v>4089</v>
      </c>
      <c r="C691" s="18" t="s">
        <v>105</v>
      </c>
      <c r="D691" s="14" t="s">
        <v>3173</v>
      </c>
      <c r="E691" s="14">
        <v>4</v>
      </c>
      <c r="F691" s="14" t="s">
        <v>4392</v>
      </c>
      <c r="H691" s="14" t="s">
        <v>150</v>
      </c>
      <c r="I691" s="14" t="s">
        <v>1021</v>
      </c>
      <c r="K691" s="14" t="s">
        <v>1085</v>
      </c>
      <c r="M691" s="14" t="s">
        <v>230</v>
      </c>
      <c r="N691" s="14" t="s">
        <v>362</v>
      </c>
      <c r="O691" s="14" t="s">
        <v>880</v>
      </c>
      <c r="P691" s="14" t="s">
        <v>240</v>
      </c>
      <c r="Q691" s="14" t="s">
        <v>106</v>
      </c>
      <c r="R691" s="14" t="s">
        <v>113</v>
      </c>
      <c r="S691" s="14" t="s">
        <v>106</v>
      </c>
      <c r="T691" s="14" t="s">
        <v>487</v>
      </c>
      <c r="W691" s="14" t="s">
        <v>4939</v>
      </c>
    </row>
    <row r="692" spans="1:23" x14ac:dyDescent="0.25">
      <c r="A692" s="14" t="s">
        <v>6342</v>
      </c>
      <c r="B692" s="14" t="s">
        <v>4089</v>
      </c>
      <c r="C692" s="18" t="s">
        <v>105</v>
      </c>
      <c r="D692" s="14" t="s">
        <v>3172</v>
      </c>
      <c r="E692" s="14">
        <v>4</v>
      </c>
      <c r="F692" s="14" t="s">
        <v>4392</v>
      </c>
      <c r="H692" s="14" t="s">
        <v>311</v>
      </c>
      <c r="I692" s="14" t="s">
        <v>1021</v>
      </c>
      <c r="K692" s="14" t="s">
        <v>1084</v>
      </c>
      <c r="M692" s="14" t="s">
        <v>230</v>
      </c>
      <c r="N692" s="14" t="s">
        <v>362</v>
      </c>
      <c r="O692" s="14" t="s">
        <v>880</v>
      </c>
      <c r="P692" s="14" t="s">
        <v>240</v>
      </c>
      <c r="Q692" s="14" t="s">
        <v>106</v>
      </c>
      <c r="R692" s="14" t="s">
        <v>206</v>
      </c>
      <c r="S692" s="14" t="s">
        <v>106</v>
      </c>
      <c r="T692" s="14" t="s">
        <v>487</v>
      </c>
      <c r="W692" s="14" t="s">
        <v>4939</v>
      </c>
    </row>
    <row r="693" spans="1:23" x14ac:dyDescent="0.25">
      <c r="A693" s="14" t="s">
        <v>6342</v>
      </c>
      <c r="B693" s="14" t="s">
        <v>4089</v>
      </c>
      <c r="C693" s="18" t="s">
        <v>105</v>
      </c>
      <c r="D693" s="14" t="s">
        <v>3171</v>
      </c>
      <c r="E693" s="14">
        <v>4</v>
      </c>
      <c r="F693" s="14" t="s">
        <v>4392</v>
      </c>
      <c r="H693" s="14" t="s">
        <v>150</v>
      </c>
      <c r="I693" s="14" t="s">
        <v>1021</v>
      </c>
      <c r="K693" s="14" t="s">
        <v>1085</v>
      </c>
      <c r="M693" s="14" t="s">
        <v>230</v>
      </c>
      <c r="N693" s="14" t="s">
        <v>362</v>
      </c>
      <c r="O693" s="14" t="s">
        <v>880</v>
      </c>
      <c r="P693" s="14" t="s">
        <v>240</v>
      </c>
      <c r="Q693" s="14" t="s">
        <v>106</v>
      </c>
      <c r="R693" s="14" t="s">
        <v>165</v>
      </c>
      <c r="S693" s="14" t="s">
        <v>106</v>
      </c>
      <c r="W693" s="14" t="s">
        <v>4939</v>
      </c>
    </row>
    <row r="694" spans="1:23" x14ac:dyDescent="0.25">
      <c r="A694" s="14" t="s">
        <v>6342</v>
      </c>
      <c r="B694" s="14" t="s">
        <v>4089</v>
      </c>
      <c r="C694" s="18" t="s">
        <v>105</v>
      </c>
      <c r="D694" s="14" t="s">
        <v>3170</v>
      </c>
      <c r="E694" s="14">
        <v>4</v>
      </c>
      <c r="F694" s="14" t="s">
        <v>4392</v>
      </c>
      <c r="H694" s="14" t="s">
        <v>311</v>
      </c>
      <c r="I694" s="14" t="s">
        <v>1021</v>
      </c>
      <c r="K694" s="14" t="s">
        <v>1084</v>
      </c>
      <c r="M694" s="14" t="s">
        <v>230</v>
      </c>
      <c r="N694" s="14" t="s">
        <v>362</v>
      </c>
      <c r="O694" s="14" t="s">
        <v>880</v>
      </c>
      <c r="P694" s="14" t="s">
        <v>240</v>
      </c>
      <c r="Q694" s="14" t="s">
        <v>106</v>
      </c>
      <c r="R694" s="14" t="s">
        <v>220</v>
      </c>
      <c r="S694" s="14" t="s">
        <v>106</v>
      </c>
      <c r="W694" s="14" t="s">
        <v>4939</v>
      </c>
    </row>
    <row r="695" spans="1:23" x14ac:dyDescent="0.25">
      <c r="A695" s="14" t="s">
        <v>6342</v>
      </c>
      <c r="B695" s="14" t="s">
        <v>4089</v>
      </c>
      <c r="C695" s="18" t="s">
        <v>105</v>
      </c>
      <c r="D695" s="14" t="s">
        <v>3169</v>
      </c>
      <c r="E695" s="14">
        <v>4</v>
      </c>
      <c r="F695" s="14" t="s">
        <v>4392</v>
      </c>
      <c r="H695" s="14" t="s">
        <v>1029</v>
      </c>
      <c r="I695" s="14" t="s">
        <v>1086</v>
      </c>
      <c r="K695" s="14" t="s">
        <v>1087</v>
      </c>
      <c r="M695" s="14" t="s">
        <v>246</v>
      </c>
      <c r="N695" s="14" t="s">
        <v>362</v>
      </c>
      <c r="O695" s="14" t="s">
        <v>1088</v>
      </c>
      <c r="P695" s="14" t="s">
        <v>118</v>
      </c>
      <c r="Q695" s="14" t="s">
        <v>106</v>
      </c>
      <c r="R695" s="14" t="s">
        <v>241</v>
      </c>
      <c r="S695" s="14" t="s">
        <v>106</v>
      </c>
      <c r="T695" s="14" t="s">
        <v>487</v>
      </c>
      <c r="W695" s="14" t="s">
        <v>4939</v>
      </c>
    </row>
    <row r="696" spans="1:23" x14ac:dyDescent="0.25">
      <c r="A696" s="14" t="s">
        <v>6342</v>
      </c>
      <c r="B696" s="14" t="s">
        <v>4089</v>
      </c>
      <c r="C696" s="18" t="s">
        <v>105</v>
      </c>
      <c r="D696" s="14" t="s">
        <v>3167</v>
      </c>
      <c r="E696" s="14">
        <v>4</v>
      </c>
      <c r="F696" s="14" t="s">
        <v>4392</v>
      </c>
      <c r="H696" s="14" t="s">
        <v>1029</v>
      </c>
      <c r="I696" s="14" t="s">
        <v>1086</v>
      </c>
      <c r="K696" s="14" t="s">
        <v>1087</v>
      </c>
      <c r="M696" s="14" t="s">
        <v>246</v>
      </c>
      <c r="N696" s="14" t="s">
        <v>362</v>
      </c>
      <c r="O696" s="14" t="s">
        <v>1088</v>
      </c>
      <c r="P696" s="14" t="s">
        <v>118</v>
      </c>
      <c r="Q696" s="14" t="s">
        <v>106</v>
      </c>
      <c r="R696" s="14" t="s">
        <v>210</v>
      </c>
      <c r="S696" s="14" t="s">
        <v>106</v>
      </c>
      <c r="W696" s="14" t="s">
        <v>4939</v>
      </c>
    </row>
    <row r="697" spans="1:23" x14ac:dyDescent="0.25">
      <c r="A697" s="14" t="s">
        <v>6342</v>
      </c>
      <c r="B697" s="14" t="s">
        <v>4089</v>
      </c>
      <c r="C697" s="18" t="s">
        <v>105</v>
      </c>
      <c r="D697" s="14" t="s">
        <v>3075</v>
      </c>
      <c r="E697" s="14">
        <v>4</v>
      </c>
      <c r="F697" s="14" t="s">
        <v>4392</v>
      </c>
      <c r="H697" s="14" t="s">
        <v>112</v>
      </c>
      <c r="I697" s="14" t="s">
        <v>1021</v>
      </c>
      <c r="K697" s="14" t="s">
        <v>1024</v>
      </c>
      <c r="M697" s="14" t="s">
        <v>124</v>
      </c>
      <c r="N697" s="14" t="s">
        <v>362</v>
      </c>
      <c r="O697" s="14" t="s">
        <v>880</v>
      </c>
      <c r="P697" s="14" t="s">
        <v>118</v>
      </c>
      <c r="Q697" s="14" t="s">
        <v>106</v>
      </c>
      <c r="R697" s="14" t="s">
        <v>220</v>
      </c>
      <c r="S697" s="14" t="s">
        <v>124</v>
      </c>
      <c r="W697" s="14" t="s">
        <v>4939</v>
      </c>
    </row>
    <row r="698" spans="1:23" x14ac:dyDescent="0.25">
      <c r="A698" s="14" t="s">
        <v>6342</v>
      </c>
      <c r="B698" s="14" t="s">
        <v>4089</v>
      </c>
      <c r="C698" s="18" t="s">
        <v>111</v>
      </c>
      <c r="D698" s="14" t="s">
        <v>3070</v>
      </c>
      <c r="E698" s="14">
        <v>4</v>
      </c>
      <c r="F698" s="14" t="s">
        <v>4392</v>
      </c>
      <c r="H698" s="14" t="s">
        <v>112</v>
      </c>
      <c r="I698" s="14" t="s">
        <v>1021</v>
      </c>
      <c r="K698" s="14" t="s">
        <v>1022</v>
      </c>
      <c r="M698" s="14" t="s">
        <v>246</v>
      </c>
      <c r="N698" s="14" t="s">
        <v>362</v>
      </c>
      <c r="O698" s="14" t="s">
        <v>880</v>
      </c>
      <c r="P698" s="14" t="s">
        <v>118</v>
      </c>
      <c r="Q698" s="14" t="s">
        <v>106</v>
      </c>
      <c r="R698" s="14" t="s">
        <v>1023</v>
      </c>
      <c r="S698" s="14" t="s">
        <v>106</v>
      </c>
      <c r="W698" s="14" t="s">
        <v>4939</v>
      </c>
    </row>
    <row r="699" spans="1:23" x14ac:dyDescent="0.25">
      <c r="A699" s="14" t="s">
        <v>6342</v>
      </c>
      <c r="B699" s="14" t="s">
        <v>4089</v>
      </c>
      <c r="C699" s="18" t="s">
        <v>105</v>
      </c>
      <c r="D699" s="14" t="s">
        <v>3068</v>
      </c>
      <c r="E699" s="14">
        <v>4</v>
      </c>
      <c r="F699" s="14" t="s">
        <v>4392</v>
      </c>
      <c r="H699" s="14" t="s">
        <v>112</v>
      </c>
      <c r="I699" s="14" t="s">
        <v>1021</v>
      </c>
      <c r="K699" s="14" t="s">
        <v>1024</v>
      </c>
      <c r="M699" s="14" t="s">
        <v>145</v>
      </c>
      <c r="N699" s="14" t="s">
        <v>362</v>
      </c>
      <c r="O699" s="14" t="s">
        <v>880</v>
      </c>
      <c r="P699" s="14" t="s">
        <v>118</v>
      </c>
      <c r="Q699" s="14" t="s">
        <v>106</v>
      </c>
      <c r="R699" s="14" t="s">
        <v>113</v>
      </c>
      <c r="S699" s="14" t="s">
        <v>106</v>
      </c>
      <c r="T699" s="14" t="s">
        <v>878</v>
      </c>
      <c r="W699" s="14" t="s">
        <v>4939</v>
      </c>
    </row>
    <row r="700" spans="1:23" x14ac:dyDescent="0.25">
      <c r="A700" s="14" t="s">
        <v>6342</v>
      </c>
      <c r="C700" s="18" t="s">
        <v>120</v>
      </c>
      <c r="D700" s="14" t="s">
        <v>808</v>
      </c>
      <c r="E700" s="14">
        <v>4</v>
      </c>
      <c r="F700" s="14" t="s">
        <v>734</v>
      </c>
      <c r="H700" s="14" t="s">
        <v>150</v>
      </c>
      <c r="I700" s="14" t="s">
        <v>879</v>
      </c>
      <c r="K700" s="14" t="s">
        <v>942</v>
      </c>
      <c r="M700" s="14" t="s">
        <v>133</v>
      </c>
      <c r="N700" s="14" t="s">
        <v>245</v>
      </c>
      <c r="O700" s="14" t="s">
        <v>461</v>
      </c>
      <c r="P700" s="14" t="s">
        <v>118</v>
      </c>
      <c r="Q700" s="14" t="s">
        <v>150</v>
      </c>
      <c r="R700" s="14" t="s">
        <v>136</v>
      </c>
      <c r="S700" s="14" t="s">
        <v>124</v>
      </c>
    </row>
    <row r="701" spans="1:23" x14ac:dyDescent="0.25">
      <c r="A701" s="14" t="s">
        <v>6342</v>
      </c>
      <c r="B701" s="14" t="s">
        <v>4102</v>
      </c>
      <c r="C701" s="18" t="s">
        <v>120</v>
      </c>
      <c r="D701" s="14" t="s">
        <v>2959</v>
      </c>
      <c r="E701" s="14">
        <v>4</v>
      </c>
      <c r="F701" s="14" t="s">
        <v>4392</v>
      </c>
      <c r="H701" s="14" t="s">
        <v>150</v>
      </c>
      <c r="I701" s="14" t="s">
        <v>879</v>
      </c>
      <c r="K701" s="14" t="s">
        <v>902</v>
      </c>
      <c r="M701" s="14" t="s">
        <v>133</v>
      </c>
      <c r="N701" s="14" t="s">
        <v>885</v>
      </c>
      <c r="O701" s="14" t="s">
        <v>461</v>
      </c>
      <c r="P701" s="14" t="s">
        <v>240</v>
      </c>
      <c r="Q701" s="14" t="s">
        <v>106</v>
      </c>
      <c r="R701" s="14" t="s">
        <v>136</v>
      </c>
      <c r="S701" s="14" t="s">
        <v>124</v>
      </c>
      <c r="W701" s="14" t="s">
        <v>4939</v>
      </c>
    </row>
    <row r="702" spans="1:23" x14ac:dyDescent="0.25">
      <c r="A702" s="14" t="s">
        <v>6342</v>
      </c>
      <c r="B702" s="14" t="s">
        <v>4234</v>
      </c>
      <c r="C702" s="18">
        <v>6</v>
      </c>
      <c r="D702" s="14" t="s">
        <v>2686</v>
      </c>
      <c r="E702" s="14">
        <v>4</v>
      </c>
      <c r="F702" s="14" t="s">
        <v>4392</v>
      </c>
      <c r="H702" s="14">
        <v>4</v>
      </c>
      <c r="I702" s="14" t="s">
        <v>879</v>
      </c>
      <c r="K702" s="14" t="s">
        <v>914</v>
      </c>
      <c r="M702" s="14">
        <v>2</v>
      </c>
      <c r="N702" s="14" t="s">
        <v>245</v>
      </c>
      <c r="O702" s="14" t="s">
        <v>461</v>
      </c>
      <c r="P702" s="14">
        <v>-4</v>
      </c>
      <c r="Q702" s="14">
        <v>2</v>
      </c>
      <c r="R702" s="14" t="s">
        <v>490</v>
      </c>
      <c r="S702" s="14">
        <v>3</v>
      </c>
      <c r="U702" s="14">
        <v>1912</v>
      </c>
      <c r="W702" s="14" t="s">
        <v>4939</v>
      </c>
    </row>
    <row r="703" spans="1:23" x14ac:dyDescent="0.25">
      <c r="A703" s="14" t="s">
        <v>6342</v>
      </c>
      <c r="C703" s="18" t="s">
        <v>120</v>
      </c>
      <c r="D703" s="14" t="s">
        <v>794</v>
      </c>
      <c r="E703" s="14">
        <v>4</v>
      </c>
      <c r="F703" s="14" t="s">
        <v>734</v>
      </c>
      <c r="H703" s="14" t="s">
        <v>112</v>
      </c>
      <c r="I703" s="14" t="s">
        <v>1000</v>
      </c>
      <c r="K703" s="14" t="s">
        <v>906</v>
      </c>
      <c r="M703" s="14" t="s">
        <v>124</v>
      </c>
      <c r="N703" s="14" t="s">
        <v>913</v>
      </c>
      <c r="O703" s="14" t="s">
        <v>464</v>
      </c>
      <c r="P703" s="14" t="s">
        <v>118</v>
      </c>
      <c r="Q703" s="14" t="s">
        <v>124</v>
      </c>
      <c r="R703" s="14" t="s">
        <v>892</v>
      </c>
      <c r="S703" s="14" t="s">
        <v>124</v>
      </c>
      <c r="T703" s="14" t="s">
        <v>511</v>
      </c>
      <c r="V703" s="14" t="s">
        <v>680</v>
      </c>
    </row>
    <row r="704" spans="1:23" x14ac:dyDescent="0.25">
      <c r="A704" s="14" t="s">
        <v>6342</v>
      </c>
      <c r="C704" s="18" t="s">
        <v>105</v>
      </c>
      <c r="D704" s="14" t="s">
        <v>857</v>
      </c>
      <c r="E704" s="14">
        <v>4</v>
      </c>
      <c r="F704" s="14" t="s">
        <v>734</v>
      </c>
      <c r="H704" s="14" t="s">
        <v>150</v>
      </c>
      <c r="I704" s="14" t="s">
        <v>1021</v>
      </c>
      <c r="K704" s="14" t="s">
        <v>1085</v>
      </c>
      <c r="M704" s="14" t="s">
        <v>230</v>
      </c>
      <c r="N704" s="14" t="s">
        <v>362</v>
      </c>
      <c r="O704" s="14" t="s">
        <v>880</v>
      </c>
      <c r="P704" s="14" t="s">
        <v>240</v>
      </c>
      <c r="Q704" s="14" t="s">
        <v>106</v>
      </c>
      <c r="R704" s="14" t="s">
        <v>165</v>
      </c>
      <c r="S704" s="14" t="s">
        <v>106</v>
      </c>
    </row>
    <row r="705" spans="1:23" x14ac:dyDescent="0.25">
      <c r="A705" s="14" t="s">
        <v>6342</v>
      </c>
      <c r="C705" s="18" t="s">
        <v>105</v>
      </c>
      <c r="D705" s="14" t="s">
        <v>855</v>
      </c>
      <c r="E705" s="14">
        <v>4</v>
      </c>
      <c r="F705" s="14" t="s">
        <v>734</v>
      </c>
      <c r="H705" s="14" t="s">
        <v>311</v>
      </c>
      <c r="I705" s="14" t="s">
        <v>1021</v>
      </c>
      <c r="K705" s="14" t="s">
        <v>1084</v>
      </c>
      <c r="M705" s="14" t="s">
        <v>230</v>
      </c>
      <c r="N705" s="14" t="s">
        <v>362</v>
      </c>
      <c r="O705" s="14" t="s">
        <v>880</v>
      </c>
      <c r="P705" s="14" t="s">
        <v>240</v>
      </c>
      <c r="Q705" s="14" t="s">
        <v>106</v>
      </c>
      <c r="R705" s="14" t="s">
        <v>220</v>
      </c>
      <c r="S705" s="14" t="s">
        <v>106</v>
      </c>
    </row>
    <row r="706" spans="1:23" x14ac:dyDescent="0.25">
      <c r="A706" s="14" t="s">
        <v>6342</v>
      </c>
      <c r="C706" s="18" t="s">
        <v>105</v>
      </c>
      <c r="D706" s="14" t="s">
        <v>858</v>
      </c>
      <c r="E706" s="14">
        <v>4</v>
      </c>
      <c r="F706" s="14" t="s">
        <v>734</v>
      </c>
      <c r="H706" s="14" t="s">
        <v>150</v>
      </c>
      <c r="I706" s="14" t="s">
        <v>1021</v>
      </c>
      <c r="K706" s="14" t="s">
        <v>1087</v>
      </c>
      <c r="M706" s="14" t="s">
        <v>246</v>
      </c>
      <c r="N706" s="14" t="s">
        <v>362</v>
      </c>
      <c r="O706" s="14" t="s">
        <v>1088</v>
      </c>
      <c r="P706" s="14" t="s">
        <v>118</v>
      </c>
      <c r="Q706" s="14" t="s">
        <v>106</v>
      </c>
      <c r="R706" s="14" t="s">
        <v>241</v>
      </c>
      <c r="S706" s="14" t="s">
        <v>106</v>
      </c>
      <c r="T706" s="14" t="s">
        <v>487</v>
      </c>
    </row>
    <row r="707" spans="1:23" x14ac:dyDescent="0.25">
      <c r="A707" s="14" t="s">
        <v>6342</v>
      </c>
      <c r="C707" s="18" t="s">
        <v>105</v>
      </c>
      <c r="D707" s="14" t="s">
        <v>856</v>
      </c>
      <c r="E707" s="14">
        <v>4</v>
      </c>
      <c r="F707" s="14" t="s">
        <v>734</v>
      </c>
      <c r="H707" s="14" t="s">
        <v>311</v>
      </c>
      <c r="I707" s="14" t="s">
        <v>1021</v>
      </c>
      <c r="K707" s="14" t="s">
        <v>1085</v>
      </c>
      <c r="M707" s="14" t="s">
        <v>230</v>
      </c>
      <c r="N707" s="14" t="s">
        <v>362</v>
      </c>
      <c r="O707" s="14" t="s">
        <v>880</v>
      </c>
      <c r="P707" s="14" t="s">
        <v>240</v>
      </c>
      <c r="Q707" s="14" t="s">
        <v>106</v>
      </c>
      <c r="R707" s="14" t="s">
        <v>113</v>
      </c>
      <c r="S707" s="14" t="s">
        <v>106</v>
      </c>
      <c r="T707" s="14" t="s">
        <v>487</v>
      </c>
    </row>
    <row r="708" spans="1:23" x14ac:dyDescent="0.25">
      <c r="A708" s="14" t="s">
        <v>6342</v>
      </c>
      <c r="C708" s="18" t="s">
        <v>105</v>
      </c>
      <c r="D708" s="14" t="s">
        <v>859</v>
      </c>
      <c r="E708" s="14">
        <v>4</v>
      </c>
      <c r="F708" s="14" t="s">
        <v>734</v>
      </c>
      <c r="H708" s="14" t="s">
        <v>1029</v>
      </c>
      <c r="I708" s="14" t="s">
        <v>1086</v>
      </c>
      <c r="K708" s="14" t="s">
        <v>1087</v>
      </c>
      <c r="M708" s="14" t="s">
        <v>246</v>
      </c>
      <c r="N708" s="14" t="s">
        <v>362</v>
      </c>
      <c r="O708" s="14" t="s">
        <v>1088</v>
      </c>
      <c r="P708" s="14" t="s">
        <v>118</v>
      </c>
      <c r="Q708" s="14" t="s">
        <v>106</v>
      </c>
      <c r="R708" s="14" t="s">
        <v>210</v>
      </c>
      <c r="S708" s="14" t="s">
        <v>106</v>
      </c>
    </row>
    <row r="709" spans="1:23" x14ac:dyDescent="0.25">
      <c r="A709" s="14" t="s">
        <v>6342</v>
      </c>
      <c r="C709" s="18" t="s">
        <v>105</v>
      </c>
      <c r="D709" s="14" t="s">
        <v>860</v>
      </c>
      <c r="E709" s="14">
        <v>4</v>
      </c>
      <c r="F709" s="14" t="s">
        <v>734</v>
      </c>
      <c r="H709" s="14" t="s">
        <v>1029</v>
      </c>
      <c r="I709" s="14" t="s">
        <v>1086</v>
      </c>
      <c r="K709" s="14" t="s">
        <v>876</v>
      </c>
      <c r="M709" s="14" t="s">
        <v>1150</v>
      </c>
      <c r="N709" s="14" t="s">
        <v>496</v>
      </c>
      <c r="O709" s="14" t="s">
        <v>461</v>
      </c>
      <c r="P709" s="14">
        <v>-5</v>
      </c>
      <c r="Q709" s="14">
        <v>1</v>
      </c>
      <c r="R709" s="14">
        <v>11</v>
      </c>
      <c r="S709" s="14">
        <v>4</v>
      </c>
      <c r="U709" s="14">
        <v>1851</v>
      </c>
    </row>
    <row r="710" spans="1:23" x14ac:dyDescent="0.25">
      <c r="A710" s="14" t="s">
        <v>6342</v>
      </c>
      <c r="C710" s="18" t="s">
        <v>111</v>
      </c>
      <c r="D710" s="14" t="s">
        <v>831</v>
      </c>
      <c r="E710" s="14">
        <v>4</v>
      </c>
      <c r="F710" s="14" t="s">
        <v>734</v>
      </c>
      <c r="H710" s="14" t="s">
        <v>112</v>
      </c>
      <c r="I710" s="14" t="s">
        <v>924</v>
      </c>
      <c r="K710" s="14" t="s">
        <v>1053</v>
      </c>
      <c r="M710" s="14" t="s">
        <v>124</v>
      </c>
      <c r="N710" s="14" t="s">
        <v>949</v>
      </c>
      <c r="O710" s="14" t="s">
        <v>869</v>
      </c>
      <c r="P710" s="14" t="s">
        <v>118</v>
      </c>
      <c r="Q710" s="14" t="s">
        <v>124</v>
      </c>
      <c r="R710" s="14" t="s">
        <v>1054</v>
      </c>
      <c r="S710" s="14" t="s">
        <v>106</v>
      </c>
      <c r="T710" s="14" t="s">
        <v>886</v>
      </c>
    </row>
    <row r="711" spans="1:23" x14ac:dyDescent="0.25">
      <c r="A711" s="14" t="s">
        <v>6342</v>
      </c>
      <c r="B711" s="14" t="s">
        <v>4089</v>
      </c>
      <c r="C711" s="18" t="s">
        <v>111</v>
      </c>
      <c r="D711" s="14" t="s">
        <v>2608</v>
      </c>
      <c r="E711" s="14">
        <v>4</v>
      </c>
      <c r="F711" s="14" t="s">
        <v>4392</v>
      </c>
      <c r="H711" s="14" t="s">
        <v>112</v>
      </c>
      <c r="I711" s="14" t="s">
        <v>924</v>
      </c>
      <c r="K711" s="14" t="s">
        <v>1052</v>
      </c>
      <c r="M711" s="14" t="s">
        <v>124</v>
      </c>
      <c r="N711" s="14" t="s">
        <v>949</v>
      </c>
      <c r="O711" s="14" t="s">
        <v>464</v>
      </c>
      <c r="P711" s="14" t="s">
        <v>240</v>
      </c>
      <c r="Q711" s="14" t="s">
        <v>106</v>
      </c>
      <c r="R711" s="14" t="s">
        <v>169</v>
      </c>
      <c r="S711" s="14" t="s">
        <v>124</v>
      </c>
      <c r="W711" s="14" t="s">
        <v>4939</v>
      </c>
    </row>
    <row r="712" spans="1:23" x14ac:dyDescent="0.25">
      <c r="A712" s="14" t="s">
        <v>6342</v>
      </c>
      <c r="B712" s="14" t="s">
        <v>4094</v>
      </c>
      <c r="C712" s="18" t="s">
        <v>111</v>
      </c>
      <c r="D712" s="14" t="s">
        <v>2023</v>
      </c>
      <c r="E712" s="14">
        <v>4</v>
      </c>
      <c r="F712" s="14" t="s">
        <v>4392</v>
      </c>
      <c r="H712" s="14" t="s">
        <v>112</v>
      </c>
      <c r="I712" s="14" t="s">
        <v>4677</v>
      </c>
      <c r="J712" s="14">
        <v>2900</v>
      </c>
      <c r="K712" s="14" t="s">
        <v>4992</v>
      </c>
      <c r="M712" s="14" t="s">
        <v>1224</v>
      </c>
      <c r="N712" s="14" t="s">
        <v>4991</v>
      </c>
      <c r="O712" s="14" t="s">
        <v>313</v>
      </c>
      <c r="P712" s="14" t="s">
        <v>116</v>
      </c>
      <c r="Q712" s="14" t="s">
        <v>106</v>
      </c>
      <c r="R712" s="14" t="s">
        <v>4990</v>
      </c>
      <c r="S712" s="14" t="s">
        <v>106</v>
      </c>
      <c r="W712" s="14" t="s">
        <v>4939</v>
      </c>
    </row>
    <row r="713" spans="1:23" x14ac:dyDescent="0.25">
      <c r="A713" s="14" t="s">
        <v>6342</v>
      </c>
      <c r="B713" s="14" t="s">
        <v>4313</v>
      </c>
      <c r="D713" s="14" t="s">
        <v>3415</v>
      </c>
      <c r="F713" s="14" t="s">
        <v>4620</v>
      </c>
      <c r="H713" s="14" t="s">
        <v>111</v>
      </c>
      <c r="I713" s="14" t="s">
        <v>908</v>
      </c>
      <c r="J713" s="14">
        <v>5000</v>
      </c>
      <c r="K713" s="14" t="s">
        <v>909</v>
      </c>
      <c r="M713" s="14" t="s">
        <v>5338</v>
      </c>
      <c r="N713" s="14" t="s">
        <v>106</v>
      </c>
      <c r="O713" s="14" t="s">
        <v>246</v>
      </c>
      <c r="Q713" s="14" t="s">
        <v>116</v>
      </c>
      <c r="R713" s="14" t="s">
        <v>130</v>
      </c>
      <c r="T713" s="14" t="s">
        <v>5335</v>
      </c>
      <c r="W713" s="14" t="s">
        <v>4939</v>
      </c>
    </row>
    <row r="714" spans="1:23" x14ac:dyDescent="0.25">
      <c r="A714" s="14" t="s">
        <v>6342</v>
      </c>
      <c r="B714" s="14" t="s">
        <v>450</v>
      </c>
      <c r="C714" s="18">
        <v>7</v>
      </c>
      <c r="D714" s="14" t="s">
        <v>382</v>
      </c>
      <c r="E714" s="14">
        <v>4</v>
      </c>
      <c r="F714" s="14" t="s">
        <v>17</v>
      </c>
      <c r="G714" s="14" t="s">
        <v>18</v>
      </c>
      <c r="H714" s="14" t="s">
        <v>112</v>
      </c>
      <c r="I714" s="14" t="s">
        <v>121</v>
      </c>
      <c r="J714" s="14" t="s">
        <v>122</v>
      </c>
      <c r="K714" s="14" t="s">
        <v>383</v>
      </c>
      <c r="M714" s="14" t="s">
        <v>143</v>
      </c>
      <c r="N714" s="14" t="s">
        <v>365</v>
      </c>
      <c r="O714" s="14" t="s">
        <v>467</v>
      </c>
      <c r="P714" s="14" t="s">
        <v>118</v>
      </c>
      <c r="Q714" s="14" t="s">
        <v>124</v>
      </c>
      <c r="R714" s="14" t="s">
        <v>144</v>
      </c>
    </row>
    <row r="715" spans="1:23" x14ac:dyDescent="0.25">
      <c r="A715" s="14" t="s">
        <v>6342</v>
      </c>
      <c r="B715" s="14" t="s">
        <v>450</v>
      </c>
      <c r="C715" s="18" t="s">
        <v>111</v>
      </c>
      <c r="D715" s="14" t="s">
        <v>6386</v>
      </c>
      <c r="E715" s="14">
        <v>4</v>
      </c>
      <c r="F715" s="14" t="s">
        <v>17</v>
      </c>
      <c r="G715" s="14" t="s">
        <v>18</v>
      </c>
      <c r="H715" s="14" t="s">
        <v>112</v>
      </c>
      <c r="I715" s="14" t="s">
        <v>121</v>
      </c>
      <c r="J715" s="14" t="s">
        <v>122</v>
      </c>
      <c r="K715" s="14" t="s">
        <v>381</v>
      </c>
      <c r="M715" s="14" t="s">
        <v>143</v>
      </c>
      <c r="N715" s="14" t="s">
        <v>362</v>
      </c>
      <c r="O715" s="14" t="s">
        <v>466</v>
      </c>
      <c r="P715" s="14" t="s">
        <v>118</v>
      </c>
      <c r="Q715" s="14" t="s">
        <v>124</v>
      </c>
      <c r="R715" s="14" t="s">
        <v>128</v>
      </c>
    </row>
    <row r="716" spans="1:23" x14ac:dyDescent="0.25">
      <c r="A716" s="14" t="s">
        <v>6342</v>
      </c>
      <c r="B716" s="14" t="s">
        <v>391</v>
      </c>
      <c r="C716" s="18" t="s">
        <v>111</v>
      </c>
      <c r="D716" s="14" t="s">
        <v>392</v>
      </c>
      <c r="E716" s="14">
        <v>4</v>
      </c>
      <c r="F716" s="14" t="s">
        <v>17</v>
      </c>
      <c r="G716" s="14" t="s">
        <v>18</v>
      </c>
      <c r="H716" s="14" t="s">
        <v>150</v>
      </c>
      <c r="I716" s="14" t="s">
        <v>136</v>
      </c>
      <c r="J716" s="14" t="s">
        <v>121</v>
      </c>
      <c r="K716" s="14" t="s">
        <v>312</v>
      </c>
      <c r="M716" s="14" t="s">
        <v>230</v>
      </c>
      <c r="N716" s="14" t="s">
        <v>208</v>
      </c>
      <c r="O716" s="14" t="s">
        <v>466</v>
      </c>
      <c r="P716" s="14" t="s">
        <v>135</v>
      </c>
      <c r="Q716" s="14" t="s">
        <v>106</v>
      </c>
      <c r="R716" s="14" t="s">
        <v>138</v>
      </c>
    </row>
    <row r="717" spans="1:23" x14ac:dyDescent="0.25">
      <c r="A717" s="14" t="s">
        <v>6342</v>
      </c>
      <c r="B717" s="14" t="s">
        <v>309</v>
      </c>
      <c r="C717" s="18" t="s">
        <v>105</v>
      </c>
      <c r="D717" s="14" t="s">
        <v>310</v>
      </c>
      <c r="E717" s="14">
        <v>4</v>
      </c>
      <c r="F717" s="14" t="s">
        <v>17</v>
      </c>
      <c r="G717" s="14" t="s">
        <v>18</v>
      </c>
      <c r="H717" s="14" t="s">
        <v>311</v>
      </c>
      <c r="I717" s="14" t="s">
        <v>136</v>
      </c>
      <c r="J717" s="14" t="s">
        <v>121</v>
      </c>
      <c r="K717" s="14" t="s">
        <v>312</v>
      </c>
      <c r="M717" s="14" t="s">
        <v>105</v>
      </c>
      <c r="N717" s="14" t="s">
        <v>208</v>
      </c>
      <c r="O717" s="14" t="s">
        <v>467</v>
      </c>
      <c r="P717" s="14" t="s">
        <v>118</v>
      </c>
      <c r="Q717" s="14" t="s">
        <v>106</v>
      </c>
      <c r="R717" s="14" t="s">
        <v>108</v>
      </c>
    </row>
    <row r="718" spans="1:23" x14ac:dyDescent="0.25">
      <c r="A718" s="14" t="s">
        <v>6342</v>
      </c>
      <c r="B718" s="14" t="s">
        <v>4373</v>
      </c>
      <c r="C718" s="18" t="s">
        <v>111</v>
      </c>
      <c r="D718" s="14" t="s">
        <v>3973</v>
      </c>
      <c r="E718" s="14">
        <v>4</v>
      </c>
      <c r="F718" s="14" t="s">
        <v>4411</v>
      </c>
      <c r="H718" s="14" t="s">
        <v>150</v>
      </c>
      <c r="I718" s="14" t="s">
        <v>962</v>
      </c>
      <c r="K718" s="14" t="s">
        <v>1035</v>
      </c>
      <c r="M718" s="14" t="s">
        <v>143</v>
      </c>
      <c r="N718" s="14" t="s">
        <v>362</v>
      </c>
      <c r="O718" s="14" t="s">
        <v>464</v>
      </c>
      <c r="P718" s="14" t="s">
        <v>118</v>
      </c>
      <c r="Q718" s="14" t="s">
        <v>106</v>
      </c>
      <c r="R718" s="14" t="s">
        <v>1036</v>
      </c>
      <c r="S718" s="14" t="s">
        <v>106</v>
      </c>
      <c r="U718" s="14">
        <v>1959</v>
      </c>
      <c r="W718" s="14" t="s">
        <v>4956</v>
      </c>
    </row>
    <row r="719" spans="1:23" x14ac:dyDescent="0.25">
      <c r="A719" s="14" t="s">
        <v>6342</v>
      </c>
      <c r="B719" s="14" t="s">
        <v>4127</v>
      </c>
      <c r="C719" s="18">
        <v>7</v>
      </c>
      <c r="D719" s="14" t="s">
        <v>3417</v>
      </c>
      <c r="E719" s="14">
        <v>4</v>
      </c>
      <c r="F719" s="14" t="s">
        <v>4411</v>
      </c>
      <c r="H719" s="14">
        <v>3</v>
      </c>
      <c r="I719" s="14" t="s">
        <v>962</v>
      </c>
      <c r="M719" s="14">
        <v>3</v>
      </c>
      <c r="N719" s="14" t="s">
        <v>362</v>
      </c>
      <c r="O719" s="14" t="s">
        <v>464</v>
      </c>
      <c r="P719" s="14">
        <v>-4</v>
      </c>
      <c r="Q719" s="14">
        <v>2</v>
      </c>
      <c r="R719" s="14">
        <v>20</v>
      </c>
      <c r="S719" s="14">
        <v>3</v>
      </c>
      <c r="T719" s="14" t="s">
        <v>511</v>
      </c>
      <c r="V719" s="14" t="s">
        <v>4955</v>
      </c>
      <c r="W719" s="14" t="s">
        <v>4939</v>
      </c>
    </row>
    <row r="720" spans="1:23" x14ac:dyDescent="0.25">
      <c r="A720" s="14" t="s">
        <v>6342</v>
      </c>
      <c r="C720" s="18">
        <v>7</v>
      </c>
      <c r="D720" s="14" t="s">
        <v>756</v>
      </c>
      <c r="E720" s="14">
        <v>4</v>
      </c>
      <c r="F720" s="14" t="s">
        <v>739</v>
      </c>
      <c r="H720" s="14">
        <v>4</v>
      </c>
      <c r="I720" s="14" t="s">
        <v>963</v>
      </c>
      <c r="K720" s="14">
        <v>37359</v>
      </c>
      <c r="M720" s="14">
        <v>8</v>
      </c>
      <c r="N720" s="14" t="s">
        <v>362</v>
      </c>
      <c r="O720" s="14" t="s">
        <v>464</v>
      </c>
      <c r="P720" s="14">
        <v>-4</v>
      </c>
      <c r="Q720" s="14">
        <v>2</v>
      </c>
      <c r="R720" s="14">
        <v>70</v>
      </c>
      <c r="S720" s="14">
        <v>2</v>
      </c>
      <c r="T720" s="14" t="s">
        <v>510</v>
      </c>
      <c r="V720" s="14" t="s">
        <v>624</v>
      </c>
    </row>
    <row r="721" spans="1:23" x14ac:dyDescent="0.25">
      <c r="A721" s="14" t="s">
        <v>6342</v>
      </c>
      <c r="C721" s="18">
        <v>7</v>
      </c>
      <c r="D721" s="14" t="s">
        <v>757</v>
      </c>
      <c r="E721" s="14">
        <v>4</v>
      </c>
      <c r="F721" s="14" t="s">
        <v>739</v>
      </c>
      <c r="H721" s="14">
        <v>4</v>
      </c>
      <c r="I721" s="14" t="s">
        <v>963</v>
      </c>
      <c r="K721" s="14">
        <v>37359</v>
      </c>
      <c r="M721" s="14">
        <v>8</v>
      </c>
      <c r="N721" s="14" t="s">
        <v>362</v>
      </c>
      <c r="O721" s="14" t="s">
        <v>464</v>
      </c>
      <c r="P721" s="14">
        <v>-4</v>
      </c>
      <c r="Q721" s="14">
        <v>2</v>
      </c>
      <c r="R721" s="14">
        <v>70</v>
      </c>
      <c r="S721" s="14">
        <v>2</v>
      </c>
      <c r="T721" s="14" t="s">
        <v>510</v>
      </c>
      <c r="V721" s="14" t="s">
        <v>624</v>
      </c>
    </row>
    <row r="722" spans="1:23" x14ac:dyDescent="0.25">
      <c r="A722" s="14" t="s">
        <v>6342</v>
      </c>
      <c r="C722" s="18">
        <v>7</v>
      </c>
      <c r="D722" s="14" t="s">
        <v>758</v>
      </c>
      <c r="E722" s="14">
        <v>4</v>
      </c>
      <c r="F722" s="14" t="s">
        <v>739</v>
      </c>
      <c r="H722" s="14">
        <v>4</v>
      </c>
      <c r="I722" s="14" t="s">
        <v>963</v>
      </c>
      <c r="K722" s="14">
        <v>37359</v>
      </c>
      <c r="M722" s="14">
        <v>8</v>
      </c>
      <c r="N722" s="14" t="s">
        <v>362</v>
      </c>
      <c r="O722" s="14" t="s">
        <v>464</v>
      </c>
      <c r="P722" s="14">
        <v>-4</v>
      </c>
      <c r="Q722" s="14">
        <v>2</v>
      </c>
      <c r="R722" s="14">
        <v>70</v>
      </c>
      <c r="S722" s="14">
        <v>2</v>
      </c>
      <c r="T722" s="14" t="s">
        <v>510</v>
      </c>
      <c r="V722" s="14" t="s">
        <v>624</v>
      </c>
    </row>
    <row r="723" spans="1:23" x14ac:dyDescent="0.25">
      <c r="A723" s="14" t="s">
        <v>6342</v>
      </c>
      <c r="C723" s="18">
        <v>7</v>
      </c>
      <c r="D723" s="14" t="s">
        <v>759</v>
      </c>
      <c r="E723" s="14">
        <v>4</v>
      </c>
      <c r="F723" s="14" t="s">
        <v>739</v>
      </c>
      <c r="H723" s="14">
        <v>4</v>
      </c>
      <c r="I723" s="14" t="s">
        <v>963</v>
      </c>
      <c r="K723" s="14">
        <v>37328</v>
      </c>
      <c r="M723" s="14">
        <v>7</v>
      </c>
      <c r="N723" s="14" t="s">
        <v>362</v>
      </c>
      <c r="O723" s="14" t="s">
        <v>464</v>
      </c>
      <c r="P723" s="14">
        <v>-5</v>
      </c>
      <c r="Q723" s="14">
        <v>2</v>
      </c>
      <c r="R723" s="14">
        <v>175</v>
      </c>
      <c r="S723" s="14">
        <v>2</v>
      </c>
      <c r="T723" s="14" t="s">
        <v>625</v>
      </c>
      <c r="V723" s="14" t="s">
        <v>624</v>
      </c>
    </row>
    <row r="724" spans="1:23" x14ac:dyDescent="0.25">
      <c r="A724" s="14" t="s">
        <v>6342</v>
      </c>
      <c r="C724" s="18">
        <v>7</v>
      </c>
      <c r="D724" s="14" t="s">
        <v>761</v>
      </c>
      <c r="E724" s="14">
        <v>4</v>
      </c>
      <c r="F724" s="14" t="s">
        <v>739</v>
      </c>
      <c r="H724" s="14">
        <v>4</v>
      </c>
      <c r="I724" s="14" t="s">
        <v>963</v>
      </c>
      <c r="K724" s="14">
        <v>37508</v>
      </c>
      <c r="M724" s="14">
        <v>7</v>
      </c>
      <c r="N724" s="14" t="s">
        <v>362</v>
      </c>
      <c r="O724" s="14" t="s">
        <v>464</v>
      </c>
      <c r="P724" s="14">
        <v>-4</v>
      </c>
      <c r="Q724" s="14">
        <v>2</v>
      </c>
      <c r="R724" s="14">
        <v>40</v>
      </c>
      <c r="S724" s="14">
        <v>2</v>
      </c>
      <c r="T724" s="14" t="s">
        <v>511</v>
      </c>
      <c r="V724" s="14" t="s">
        <v>624</v>
      </c>
    </row>
    <row r="725" spans="1:23" x14ac:dyDescent="0.25">
      <c r="A725" s="14" t="s">
        <v>6342</v>
      </c>
      <c r="C725" s="18" t="s">
        <v>111</v>
      </c>
      <c r="D725" s="14" t="s">
        <v>821</v>
      </c>
      <c r="E725" s="14">
        <v>4</v>
      </c>
      <c r="F725" s="14" t="s">
        <v>739</v>
      </c>
      <c r="H725" s="14" t="s">
        <v>150</v>
      </c>
      <c r="I725" s="14" t="s">
        <v>962</v>
      </c>
      <c r="K725" s="14" t="s">
        <v>1038</v>
      </c>
      <c r="M725" s="14" t="s">
        <v>143</v>
      </c>
      <c r="N725" s="14" t="s">
        <v>1039</v>
      </c>
      <c r="O725" s="14" t="s">
        <v>1040</v>
      </c>
      <c r="P725" s="14" t="s">
        <v>118</v>
      </c>
      <c r="Q725" s="14" t="s">
        <v>106</v>
      </c>
      <c r="R725" s="14" t="s">
        <v>1041</v>
      </c>
      <c r="S725" s="14" t="s">
        <v>133</v>
      </c>
    </row>
    <row r="726" spans="1:23" x14ac:dyDescent="0.25">
      <c r="A726" s="14" t="s">
        <v>6342</v>
      </c>
      <c r="C726" s="18" t="s">
        <v>111</v>
      </c>
      <c r="D726" s="14" t="s">
        <v>823</v>
      </c>
      <c r="E726" s="14">
        <v>4</v>
      </c>
      <c r="F726" s="14" t="s">
        <v>739</v>
      </c>
      <c r="H726" s="14" t="s">
        <v>150</v>
      </c>
      <c r="I726" s="14" t="s">
        <v>980</v>
      </c>
      <c r="K726" s="14" t="s">
        <v>1044</v>
      </c>
      <c r="M726" s="14" t="s">
        <v>124</v>
      </c>
      <c r="N726" s="14" t="s">
        <v>216</v>
      </c>
      <c r="O726" s="14" t="s">
        <v>869</v>
      </c>
      <c r="P726" s="14" t="s">
        <v>118</v>
      </c>
      <c r="Q726" s="14" t="s">
        <v>124</v>
      </c>
      <c r="R726" s="14" t="s">
        <v>206</v>
      </c>
      <c r="S726" s="14" t="s">
        <v>124</v>
      </c>
    </row>
    <row r="727" spans="1:23" x14ac:dyDescent="0.25">
      <c r="A727" s="14" t="s">
        <v>6342</v>
      </c>
      <c r="B727" s="14" t="s">
        <v>4101</v>
      </c>
      <c r="C727" s="18">
        <v>6</v>
      </c>
      <c r="D727" s="14" t="s">
        <v>3142</v>
      </c>
      <c r="E727" s="14">
        <v>4</v>
      </c>
      <c r="F727" s="14" t="s">
        <v>4411</v>
      </c>
      <c r="H727" s="14">
        <v>4</v>
      </c>
      <c r="I727" s="14" t="s">
        <v>905</v>
      </c>
      <c r="K727" s="14" t="s">
        <v>932</v>
      </c>
      <c r="M727" s="14">
        <v>1</v>
      </c>
      <c r="N727" s="14" t="s">
        <v>885</v>
      </c>
      <c r="O727" s="14" t="s">
        <v>461</v>
      </c>
      <c r="P727" s="14">
        <v>-4</v>
      </c>
      <c r="Q727" s="14">
        <v>4</v>
      </c>
      <c r="R727" s="14" t="s">
        <v>490</v>
      </c>
      <c r="S727" s="14">
        <v>3</v>
      </c>
      <c r="U727" s="14">
        <v>1894</v>
      </c>
      <c r="W727" s="14" t="s">
        <v>4939</v>
      </c>
    </row>
    <row r="728" spans="1:23" x14ac:dyDescent="0.25">
      <c r="A728" s="14" t="s">
        <v>6342</v>
      </c>
      <c r="C728" s="18">
        <v>7</v>
      </c>
      <c r="D728" s="14" t="s">
        <v>762</v>
      </c>
      <c r="E728" s="14">
        <v>4</v>
      </c>
      <c r="F728" s="14" t="s">
        <v>739</v>
      </c>
      <c r="H728" s="14">
        <v>4</v>
      </c>
      <c r="I728" s="14" t="s">
        <v>962</v>
      </c>
      <c r="K728" s="14" t="s">
        <v>967</v>
      </c>
      <c r="M728" s="14">
        <v>15</v>
      </c>
      <c r="N728" s="14" t="s">
        <v>949</v>
      </c>
      <c r="O728" s="14" t="s">
        <v>869</v>
      </c>
      <c r="P728" s="14">
        <v>-5</v>
      </c>
      <c r="Q728" s="14">
        <v>3</v>
      </c>
      <c r="R728" s="14">
        <v>400</v>
      </c>
      <c r="S728" s="14">
        <v>1</v>
      </c>
      <c r="V728" s="14" t="s">
        <v>624</v>
      </c>
    </row>
    <row r="729" spans="1:23" x14ac:dyDescent="0.25">
      <c r="A729" s="14" t="s">
        <v>6342</v>
      </c>
      <c r="B729" s="14" t="s">
        <v>4221</v>
      </c>
      <c r="C729" s="18" t="s">
        <v>111</v>
      </c>
      <c r="D729" s="14" t="s">
        <v>2633</v>
      </c>
      <c r="E729" s="14">
        <v>4</v>
      </c>
      <c r="F729" s="14" t="s">
        <v>4411</v>
      </c>
      <c r="H729" s="14" t="s">
        <v>150</v>
      </c>
      <c r="I729" s="14" t="s">
        <v>980</v>
      </c>
      <c r="K729" s="14" t="s">
        <v>1042</v>
      </c>
      <c r="M729" s="14" t="s">
        <v>134</v>
      </c>
      <c r="N729" s="14" t="s">
        <v>1043</v>
      </c>
      <c r="O729" s="14" t="s">
        <v>1040</v>
      </c>
      <c r="P729" s="14" t="s">
        <v>118</v>
      </c>
      <c r="Q729" s="14" t="s">
        <v>106</v>
      </c>
      <c r="R729" s="14" t="s">
        <v>172</v>
      </c>
      <c r="S729" s="14" t="s">
        <v>133</v>
      </c>
      <c r="W729" s="14" t="s">
        <v>4939</v>
      </c>
    </row>
    <row r="730" spans="1:23" x14ac:dyDescent="0.25">
      <c r="A730" s="14" t="s">
        <v>6342</v>
      </c>
      <c r="B730" s="14" t="s">
        <v>4146</v>
      </c>
      <c r="C730" s="18" t="s">
        <v>111</v>
      </c>
      <c r="D730" s="14" t="s">
        <v>2366</v>
      </c>
      <c r="E730" s="14">
        <v>4</v>
      </c>
      <c r="F730" s="14" t="s">
        <v>4411</v>
      </c>
      <c r="H730" s="14" t="s">
        <v>112</v>
      </c>
      <c r="I730" s="14" t="s">
        <v>962</v>
      </c>
      <c r="K730" s="14" t="s">
        <v>1055</v>
      </c>
      <c r="M730" s="14" t="s">
        <v>124</v>
      </c>
      <c r="N730" s="14" t="s">
        <v>562</v>
      </c>
      <c r="O730" s="14" t="s">
        <v>464</v>
      </c>
      <c r="P730" s="14" t="s">
        <v>118</v>
      </c>
      <c r="Q730" s="14" t="s">
        <v>106</v>
      </c>
      <c r="R730" s="14" t="s">
        <v>131</v>
      </c>
      <c r="S730" s="14" t="s">
        <v>124</v>
      </c>
      <c r="T730" s="14" t="s">
        <v>1056</v>
      </c>
      <c r="W730" s="14" t="s">
        <v>4939</v>
      </c>
    </row>
    <row r="731" spans="1:23" x14ac:dyDescent="0.25">
      <c r="A731" s="14" t="s">
        <v>6342</v>
      </c>
      <c r="C731" s="18" t="s">
        <v>111</v>
      </c>
      <c r="D731" s="14" t="s">
        <v>833</v>
      </c>
      <c r="E731" s="14">
        <v>4</v>
      </c>
      <c r="F731" s="14" t="s">
        <v>739</v>
      </c>
      <c r="H731" s="14" t="s">
        <v>112</v>
      </c>
      <c r="I731" s="14" t="s">
        <v>962</v>
      </c>
      <c r="K731" s="14" t="s">
        <v>918</v>
      </c>
      <c r="M731" s="14" t="s">
        <v>133</v>
      </c>
      <c r="N731" s="14" t="s">
        <v>985</v>
      </c>
      <c r="O731" s="14" t="s">
        <v>461</v>
      </c>
      <c r="P731" s="14" t="s">
        <v>118</v>
      </c>
      <c r="Q731" s="14" t="s">
        <v>150</v>
      </c>
      <c r="R731" s="14" t="s">
        <v>1057</v>
      </c>
      <c r="S731" s="14" t="s">
        <v>124</v>
      </c>
    </row>
    <row r="732" spans="1:23" x14ac:dyDescent="0.25">
      <c r="A732" s="14" t="s">
        <v>6342</v>
      </c>
      <c r="C732" s="18" t="s">
        <v>111</v>
      </c>
      <c r="D732" s="14" t="s">
        <v>822</v>
      </c>
      <c r="E732" s="14">
        <v>4</v>
      </c>
      <c r="F732" s="14" t="s">
        <v>741</v>
      </c>
      <c r="H732" s="14" t="s">
        <v>150</v>
      </c>
      <c r="I732" s="14" t="s">
        <v>1037</v>
      </c>
      <c r="K732" s="14" t="s">
        <v>1042</v>
      </c>
      <c r="M732" s="14" t="s">
        <v>134</v>
      </c>
      <c r="N732" s="14" t="s">
        <v>1043</v>
      </c>
      <c r="O732" s="14" t="s">
        <v>1040</v>
      </c>
      <c r="P732" s="14" t="s">
        <v>118</v>
      </c>
      <c r="Q732" s="14" t="s">
        <v>106</v>
      </c>
      <c r="R732" s="14" t="s">
        <v>172</v>
      </c>
      <c r="S732" s="14" t="s">
        <v>133</v>
      </c>
    </row>
    <row r="733" spans="1:23" x14ac:dyDescent="0.25">
      <c r="A733" s="14" t="s">
        <v>6342</v>
      </c>
      <c r="B733" s="14" t="s">
        <v>4101</v>
      </c>
      <c r="C733" s="18">
        <v>6</v>
      </c>
      <c r="D733" s="14" t="s">
        <v>3134</v>
      </c>
      <c r="E733" s="14">
        <v>4</v>
      </c>
      <c r="F733" s="14" t="s">
        <v>4448</v>
      </c>
      <c r="H733" s="14">
        <v>5</v>
      </c>
      <c r="I733" s="14" t="s">
        <v>890</v>
      </c>
      <c r="K733" s="14" t="s">
        <v>933</v>
      </c>
      <c r="M733" s="14">
        <v>1</v>
      </c>
      <c r="N733" s="14" t="s">
        <v>938</v>
      </c>
      <c r="O733" s="14" t="s">
        <v>461</v>
      </c>
      <c r="P733" s="14">
        <v>-5</v>
      </c>
      <c r="Q733" s="14">
        <v>4</v>
      </c>
      <c r="R733" s="14" t="s">
        <v>509</v>
      </c>
      <c r="S733" s="14">
        <v>3</v>
      </c>
      <c r="T733" s="14" t="s">
        <v>618</v>
      </c>
      <c r="U733" s="14">
        <v>1914</v>
      </c>
      <c r="W733" s="14" t="s">
        <v>4939</v>
      </c>
    </row>
    <row r="734" spans="1:23" x14ac:dyDescent="0.25">
      <c r="A734" s="14" t="s">
        <v>6342</v>
      </c>
      <c r="B734" s="14" t="s">
        <v>4101</v>
      </c>
      <c r="C734" s="18">
        <v>6</v>
      </c>
      <c r="D734" s="14" t="s">
        <v>3133</v>
      </c>
      <c r="E734" s="14">
        <v>4</v>
      </c>
      <c r="F734" s="14" t="s">
        <v>4448</v>
      </c>
      <c r="H734" s="14">
        <v>5</v>
      </c>
      <c r="I734" s="14" t="s">
        <v>890</v>
      </c>
      <c r="K734" s="14" t="s">
        <v>933</v>
      </c>
      <c r="M734" s="14">
        <v>1</v>
      </c>
      <c r="N734" s="14" t="s">
        <v>938</v>
      </c>
      <c r="O734" s="14" t="s">
        <v>461</v>
      </c>
      <c r="P734" s="14">
        <v>-5</v>
      </c>
      <c r="Q734" s="14">
        <v>4</v>
      </c>
      <c r="R734" s="14" t="s">
        <v>509</v>
      </c>
      <c r="S734" s="14">
        <v>3</v>
      </c>
      <c r="T734" s="14" t="s">
        <v>618</v>
      </c>
      <c r="U734" s="14">
        <v>1907</v>
      </c>
      <c r="W734" s="14" t="s">
        <v>4939</v>
      </c>
    </row>
    <row r="735" spans="1:23" x14ac:dyDescent="0.25">
      <c r="A735" s="14" t="s">
        <v>6342</v>
      </c>
      <c r="B735" s="14" t="s">
        <v>4101</v>
      </c>
      <c r="C735" s="18">
        <v>6</v>
      </c>
      <c r="D735" s="14" t="s">
        <v>3132</v>
      </c>
      <c r="E735" s="14">
        <v>4</v>
      </c>
      <c r="F735" s="14" t="s">
        <v>4448</v>
      </c>
      <c r="H735" s="14">
        <v>5</v>
      </c>
      <c r="I735" s="14" t="s">
        <v>890</v>
      </c>
      <c r="K735" s="14" t="s">
        <v>933</v>
      </c>
      <c r="M735" s="14">
        <v>1</v>
      </c>
      <c r="N735" s="14" t="s">
        <v>893</v>
      </c>
      <c r="O735" s="14" t="s">
        <v>461</v>
      </c>
      <c r="P735" s="14">
        <v>-5</v>
      </c>
      <c r="Q735" s="14">
        <v>4</v>
      </c>
      <c r="R735" s="14" t="s">
        <v>509</v>
      </c>
      <c r="S735" s="14">
        <v>3</v>
      </c>
      <c r="T735" s="14" t="s">
        <v>510</v>
      </c>
      <c r="U735" s="14">
        <v>1895</v>
      </c>
      <c r="W735" s="14" t="s">
        <v>4939</v>
      </c>
    </row>
    <row r="736" spans="1:23" x14ac:dyDescent="0.25">
      <c r="A736" s="14" t="s">
        <v>6342</v>
      </c>
      <c r="B736" s="14" t="s">
        <v>4284</v>
      </c>
      <c r="C736" s="18" t="s">
        <v>120</v>
      </c>
      <c r="D736" s="14" t="s">
        <v>2974</v>
      </c>
      <c r="E736" s="14">
        <v>4</v>
      </c>
      <c r="F736" s="14" t="s">
        <v>4448</v>
      </c>
      <c r="H736" s="14" t="s">
        <v>112</v>
      </c>
      <c r="I736" s="14" t="s">
        <v>4775</v>
      </c>
      <c r="J736" s="14">
        <v>3200</v>
      </c>
      <c r="K736" s="14" t="s">
        <v>942</v>
      </c>
      <c r="M736" s="14" t="s">
        <v>133</v>
      </c>
      <c r="N736" s="14" t="s">
        <v>928</v>
      </c>
      <c r="O736" s="14" t="s">
        <v>313</v>
      </c>
      <c r="P736" s="14" t="s">
        <v>116</v>
      </c>
      <c r="Q736" s="14" t="s">
        <v>124</v>
      </c>
      <c r="R736" s="14" t="s">
        <v>5033</v>
      </c>
      <c r="S736" s="14" t="s">
        <v>124</v>
      </c>
      <c r="W736" s="14" t="s">
        <v>4939</v>
      </c>
    </row>
    <row r="737" spans="1:23" x14ac:dyDescent="0.25">
      <c r="A737" s="14" t="s">
        <v>6342</v>
      </c>
      <c r="B737" s="14" t="s">
        <v>4171</v>
      </c>
      <c r="C737" s="18" t="s">
        <v>120</v>
      </c>
      <c r="D737" s="14" t="s">
        <v>2970</v>
      </c>
      <c r="E737" s="14">
        <v>4</v>
      </c>
      <c r="F737" s="14" t="s">
        <v>4448</v>
      </c>
      <c r="H737" s="14" t="s">
        <v>112</v>
      </c>
      <c r="I737" s="14" t="s">
        <v>4741</v>
      </c>
      <c r="J737" s="14">
        <v>3200</v>
      </c>
      <c r="K737" s="14" t="s">
        <v>981</v>
      </c>
      <c r="M737" s="14" t="s">
        <v>133</v>
      </c>
      <c r="N737" s="14" t="s">
        <v>245</v>
      </c>
      <c r="O737" s="14" t="s">
        <v>5031</v>
      </c>
      <c r="P737" s="14" t="s">
        <v>118</v>
      </c>
      <c r="Q737" s="14" t="s">
        <v>124</v>
      </c>
      <c r="R737" s="14" t="s">
        <v>5033</v>
      </c>
      <c r="S737" s="14" t="s">
        <v>124</v>
      </c>
      <c r="W737" s="14" t="s">
        <v>4939</v>
      </c>
    </row>
    <row r="738" spans="1:23" x14ac:dyDescent="0.25">
      <c r="A738" s="14" t="s">
        <v>6342</v>
      </c>
      <c r="B738" s="14" t="s">
        <v>4236</v>
      </c>
      <c r="C738" s="18" t="s">
        <v>120</v>
      </c>
      <c r="D738" s="14" t="s">
        <v>2674</v>
      </c>
      <c r="E738" s="14">
        <v>4</v>
      </c>
      <c r="F738" s="14" t="s">
        <v>4448</v>
      </c>
      <c r="H738" s="14" t="s">
        <v>112</v>
      </c>
      <c r="I738" s="14" t="s">
        <v>4780</v>
      </c>
      <c r="J738" s="14">
        <v>3500</v>
      </c>
      <c r="K738" s="14" t="s">
        <v>906</v>
      </c>
      <c r="M738" s="14" t="s">
        <v>124</v>
      </c>
      <c r="N738" s="14" t="s">
        <v>913</v>
      </c>
      <c r="O738" s="14" t="s">
        <v>313</v>
      </c>
      <c r="P738" s="14" t="s">
        <v>118</v>
      </c>
      <c r="Q738" s="14" t="s">
        <v>124</v>
      </c>
      <c r="R738" s="14" t="s">
        <v>5033</v>
      </c>
      <c r="S738" s="14" t="s">
        <v>124</v>
      </c>
    </row>
    <row r="739" spans="1:23" x14ac:dyDescent="0.25">
      <c r="A739" s="14" t="s">
        <v>6342</v>
      </c>
      <c r="C739" s="18" t="s">
        <v>120</v>
      </c>
      <c r="D739" s="14" t="s">
        <v>795</v>
      </c>
      <c r="E739" s="14">
        <v>4</v>
      </c>
      <c r="F739" s="14" t="s">
        <v>741</v>
      </c>
      <c r="H739" s="14" t="s">
        <v>112</v>
      </c>
      <c r="I739" s="14" t="s">
        <v>1001</v>
      </c>
      <c r="K739" s="14" t="s">
        <v>1002</v>
      </c>
      <c r="M739" s="14" t="s">
        <v>133</v>
      </c>
      <c r="N739" s="14" t="s">
        <v>888</v>
      </c>
      <c r="O739" s="14" t="s">
        <v>461</v>
      </c>
      <c r="P739" s="14" t="s">
        <v>118</v>
      </c>
      <c r="Q739" s="14" t="s">
        <v>150</v>
      </c>
      <c r="R739" s="14" t="s">
        <v>1003</v>
      </c>
      <c r="S739" s="14" t="s">
        <v>124</v>
      </c>
      <c r="T739" s="14" t="s">
        <v>545</v>
      </c>
      <c r="V739" s="14" t="s">
        <v>680</v>
      </c>
    </row>
    <row r="740" spans="1:23" x14ac:dyDescent="0.25">
      <c r="A740" s="14" t="s">
        <v>6342</v>
      </c>
      <c r="B740" s="14" t="s">
        <v>4127</v>
      </c>
      <c r="D740" s="14" t="s">
        <v>2251</v>
      </c>
      <c r="F740" s="14" t="s">
        <v>4464</v>
      </c>
      <c r="H740" s="14" t="s">
        <v>105</v>
      </c>
      <c r="I740" s="14" t="s">
        <v>169</v>
      </c>
      <c r="J740" s="14">
        <v>3100</v>
      </c>
      <c r="K740" s="14" t="s">
        <v>5250</v>
      </c>
      <c r="L740" s="14" t="s">
        <v>106</v>
      </c>
      <c r="M740" s="14" t="s">
        <v>5145</v>
      </c>
      <c r="N740" s="14" t="s">
        <v>4969</v>
      </c>
      <c r="O740" s="14" t="s">
        <v>143</v>
      </c>
      <c r="Q740" s="14" t="s">
        <v>148</v>
      </c>
      <c r="R740" s="14" t="s">
        <v>1192</v>
      </c>
      <c r="T740" s="14" t="s">
        <v>116</v>
      </c>
      <c r="W740" s="14" t="s">
        <v>4939</v>
      </c>
    </row>
    <row r="741" spans="1:23" x14ac:dyDescent="0.25">
      <c r="A741" s="14" t="s">
        <v>6342</v>
      </c>
      <c r="B741" s="14" t="s">
        <v>4140</v>
      </c>
      <c r="C741" s="18" t="s">
        <v>111</v>
      </c>
      <c r="D741" s="14" t="s">
        <v>3976</v>
      </c>
      <c r="E741" s="14">
        <v>4</v>
      </c>
      <c r="F741" s="14" t="s">
        <v>4477</v>
      </c>
      <c r="H741" s="14" t="s">
        <v>150</v>
      </c>
      <c r="I741" s="14" t="s">
        <v>4736</v>
      </c>
      <c r="J741" s="14">
        <v>3100</v>
      </c>
      <c r="K741" s="14" t="s">
        <v>1035</v>
      </c>
      <c r="M741" s="14" t="s">
        <v>143</v>
      </c>
      <c r="N741" s="14" t="s">
        <v>362</v>
      </c>
      <c r="O741" s="14" t="s">
        <v>5382</v>
      </c>
      <c r="P741" s="14" t="s">
        <v>118</v>
      </c>
      <c r="Q741" s="14" t="s">
        <v>106</v>
      </c>
      <c r="R741" s="14" t="s">
        <v>6316</v>
      </c>
      <c r="S741" s="14" t="s">
        <v>106</v>
      </c>
      <c r="U741" s="14" t="s">
        <v>510</v>
      </c>
    </row>
    <row r="742" spans="1:23" x14ac:dyDescent="0.25">
      <c r="A742" s="14" t="s">
        <v>6342</v>
      </c>
      <c r="B742" s="14" t="s">
        <v>4309</v>
      </c>
      <c r="C742" s="18" t="s">
        <v>105</v>
      </c>
      <c r="D742" s="14" t="s">
        <v>3854</v>
      </c>
      <c r="E742" s="14">
        <v>4</v>
      </c>
      <c r="F742" s="14" t="s">
        <v>4477</v>
      </c>
      <c r="H742" s="14" t="s">
        <v>150</v>
      </c>
      <c r="I742" s="14" t="s">
        <v>4887</v>
      </c>
      <c r="J742" s="14">
        <v>3300</v>
      </c>
      <c r="K742" s="14" t="s">
        <v>1203</v>
      </c>
      <c r="M742" s="14" t="s">
        <v>230</v>
      </c>
      <c r="N742" s="14" t="s">
        <v>362</v>
      </c>
      <c r="O742" s="14" t="s">
        <v>5382</v>
      </c>
      <c r="P742" s="14" t="s">
        <v>240</v>
      </c>
      <c r="Q742" s="14" t="s">
        <v>106</v>
      </c>
      <c r="R742" s="14" t="s">
        <v>6258</v>
      </c>
      <c r="S742" s="14" t="s">
        <v>106</v>
      </c>
      <c r="U742" s="14" t="s">
        <v>589</v>
      </c>
      <c r="W742" s="14" t="s">
        <v>4939</v>
      </c>
    </row>
    <row r="743" spans="1:23" x14ac:dyDescent="0.25">
      <c r="A743" s="14" t="s">
        <v>6342</v>
      </c>
      <c r="B743" s="14" t="s">
        <v>4146</v>
      </c>
      <c r="C743" s="18" t="s">
        <v>111</v>
      </c>
      <c r="D743" s="14" t="s">
        <v>2365</v>
      </c>
      <c r="E743" s="14">
        <v>4</v>
      </c>
      <c r="F743" s="14" t="s">
        <v>4477</v>
      </c>
      <c r="H743" s="14" t="s">
        <v>150</v>
      </c>
      <c r="I743" s="14" t="s">
        <v>4736</v>
      </c>
      <c r="J743" s="14">
        <v>3100</v>
      </c>
      <c r="K743" s="14" t="s">
        <v>1055</v>
      </c>
      <c r="M743" s="14" t="s">
        <v>124</v>
      </c>
      <c r="N743" s="14" t="s">
        <v>562</v>
      </c>
      <c r="O743" s="14" t="s">
        <v>313</v>
      </c>
      <c r="P743" s="14" t="s">
        <v>118</v>
      </c>
      <c r="Q743" s="14" t="s">
        <v>106</v>
      </c>
      <c r="R743" s="14" t="s">
        <v>887</v>
      </c>
      <c r="S743" s="14" t="s">
        <v>124</v>
      </c>
      <c r="W743" s="14" t="s">
        <v>4939</v>
      </c>
    </row>
    <row r="744" spans="1:23" x14ac:dyDescent="0.25">
      <c r="A744" s="14" t="s">
        <v>6342</v>
      </c>
      <c r="B744" s="14" t="s">
        <v>4089</v>
      </c>
      <c r="C744" s="18" t="s">
        <v>111</v>
      </c>
      <c r="D744" s="14" t="s">
        <v>2376</v>
      </c>
      <c r="F744" s="14" t="s">
        <v>4478</v>
      </c>
      <c r="H744" s="14" t="s">
        <v>145</v>
      </c>
      <c r="I744" s="14" t="s">
        <v>107</v>
      </c>
      <c r="J744" s="14" t="s">
        <v>138</v>
      </c>
      <c r="K744" s="14" t="s">
        <v>5353</v>
      </c>
      <c r="L744" s="14" t="s">
        <v>133</v>
      </c>
      <c r="M744" s="14" t="s">
        <v>4946</v>
      </c>
      <c r="N744" s="14" t="s">
        <v>4969</v>
      </c>
      <c r="O744" s="14" t="s">
        <v>145</v>
      </c>
      <c r="Q744" s="14" t="s">
        <v>202</v>
      </c>
      <c r="R744" s="14" t="s">
        <v>1546</v>
      </c>
      <c r="W744" s="14" t="s">
        <v>4939</v>
      </c>
    </row>
    <row r="745" spans="1:23" x14ac:dyDescent="0.25">
      <c r="A745" s="14" t="s">
        <v>6342</v>
      </c>
      <c r="B745" s="14" t="s">
        <v>4085</v>
      </c>
      <c r="C745" s="18">
        <v>6</v>
      </c>
      <c r="D745" s="14" t="s">
        <v>2943</v>
      </c>
      <c r="E745" s="14">
        <v>4</v>
      </c>
      <c r="F745" s="14" t="s">
        <v>4410</v>
      </c>
      <c r="H745" s="14">
        <v>5</v>
      </c>
      <c r="I745" s="14" t="s">
        <v>924</v>
      </c>
      <c r="K745" s="14" t="s">
        <v>925</v>
      </c>
      <c r="M745" s="14">
        <v>1</v>
      </c>
      <c r="N745" s="14" t="s">
        <v>913</v>
      </c>
      <c r="O745" s="14" t="s">
        <v>461</v>
      </c>
      <c r="P745" s="14">
        <v>-5</v>
      </c>
      <c r="Q745" s="14">
        <v>4</v>
      </c>
      <c r="R745" s="14" t="s">
        <v>490</v>
      </c>
      <c r="S745" s="14">
        <v>3</v>
      </c>
      <c r="T745" s="14" t="s">
        <v>919</v>
      </c>
      <c r="U745" s="14">
        <v>1890</v>
      </c>
      <c r="W745" s="14" t="s">
        <v>4939</v>
      </c>
    </row>
    <row r="746" spans="1:23" x14ac:dyDescent="0.25">
      <c r="A746" s="14" t="s">
        <v>6342</v>
      </c>
      <c r="B746" s="14" t="s">
        <v>4089</v>
      </c>
      <c r="C746" s="18" t="s">
        <v>111</v>
      </c>
      <c r="D746" s="14" t="s">
        <v>3671</v>
      </c>
      <c r="F746" s="14" t="s">
        <v>4479</v>
      </c>
      <c r="H746" s="14" t="s">
        <v>105</v>
      </c>
      <c r="I746" s="14" t="s">
        <v>107</v>
      </c>
      <c r="J746" s="14" t="s">
        <v>138</v>
      </c>
      <c r="K746" s="14" t="s">
        <v>6182</v>
      </c>
      <c r="L746" s="14" t="s">
        <v>133</v>
      </c>
      <c r="M746" s="14" t="s">
        <v>5246</v>
      </c>
      <c r="N746" s="14" t="s">
        <v>4969</v>
      </c>
      <c r="O746" s="14" t="s">
        <v>145</v>
      </c>
      <c r="Q746" s="14" t="s">
        <v>202</v>
      </c>
      <c r="R746" s="14" t="s">
        <v>5074</v>
      </c>
      <c r="W746" s="14" t="s">
        <v>4939</v>
      </c>
    </row>
    <row r="747" spans="1:23" x14ac:dyDescent="0.25">
      <c r="A747" s="14" t="s">
        <v>6342</v>
      </c>
      <c r="B747" s="14" t="s">
        <v>4089</v>
      </c>
      <c r="C747" s="18" t="s">
        <v>111</v>
      </c>
      <c r="D747" s="14" t="s">
        <v>3375</v>
      </c>
      <c r="E747" s="14">
        <v>4</v>
      </c>
      <c r="F747" s="14" t="s">
        <v>4613</v>
      </c>
      <c r="H747" s="14" t="s">
        <v>112</v>
      </c>
      <c r="I747" s="14" t="s">
        <v>4723</v>
      </c>
      <c r="J747" s="14">
        <v>2900</v>
      </c>
      <c r="K747" s="14" t="s">
        <v>6029</v>
      </c>
      <c r="M747" s="14" t="s">
        <v>124</v>
      </c>
      <c r="N747" s="14" t="s">
        <v>954</v>
      </c>
      <c r="O747" s="14" t="s">
        <v>301</v>
      </c>
      <c r="P747" s="14" t="s">
        <v>118</v>
      </c>
      <c r="Q747" s="14" t="s">
        <v>106</v>
      </c>
      <c r="R747" s="14" t="s">
        <v>6028</v>
      </c>
      <c r="S747" s="14" t="s">
        <v>124</v>
      </c>
      <c r="W747" s="14" t="s">
        <v>4939</v>
      </c>
    </row>
    <row r="748" spans="1:23" x14ac:dyDescent="0.25">
      <c r="A748" s="14" t="s">
        <v>6342</v>
      </c>
      <c r="B748" s="14" t="s">
        <v>4143</v>
      </c>
      <c r="D748" s="14" t="s">
        <v>4025</v>
      </c>
      <c r="F748" s="14" t="s">
        <v>4491</v>
      </c>
      <c r="H748" s="14" t="s">
        <v>4665</v>
      </c>
      <c r="I748" s="14" t="s">
        <v>4745</v>
      </c>
      <c r="J748" s="14">
        <v>5400</v>
      </c>
      <c r="K748" s="14" t="s">
        <v>6329</v>
      </c>
      <c r="L748" s="14" t="s">
        <v>6328</v>
      </c>
      <c r="M748" s="14" t="s">
        <v>5184</v>
      </c>
      <c r="N748" s="14" t="s">
        <v>454</v>
      </c>
      <c r="O748" s="14" t="s">
        <v>6327</v>
      </c>
      <c r="Q748" s="14" t="s">
        <v>135</v>
      </c>
      <c r="R748" s="14" t="s">
        <v>334</v>
      </c>
      <c r="U748" s="14">
        <v>1996</v>
      </c>
      <c r="V748" s="14" t="s">
        <v>5017</v>
      </c>
      <c r="W748" s="14" t="s">
        <v>4939</v>
      </c>
    </row>
    <row r="749" spans="1:23" x14ac:dyDescent="0.25">
      <c r="A749" s="14" t="s">
        <v>6342</v>
      </c>
      <c r="B749" s="14" t="s">
        <v>4364</v>
      </c>
      <c r="C749" s="18" t="s">
        <v>105</v>
      </c>
      <c r="D749" s="14" t="s">
        <v>3914</v>
      </c>
      <c r="E749" s="14">
        <v>4</v>
      </c>
      <c r="F749" s="14" t="s">
        <v>4559</v>
      </c>
      <c r="H749" s="14" t="s">
        <v>150</v>
      </c>
      <c r="I749" s="14" t="s">
        <v>4919</v>
      </c>
      <c r="J749" s="14">
        <v>3000</v>
      </c>
      <c r="K749" s="14" t="s">
        <v>6276</v>
      </c>
      <c r="M749" s="14" t="s">
        <v>133</v>
      </c>
      <c r="N749" s="14" t="s">
        <v>5022</v>
      </c>
      <c r="O749" s="14" t="s">
        <v>6275</v>
      </c>
      <c r="P749" s="14" t="s">
        <v>118</v>
      </c>
      <c r="Q749" s="14" t="s">
        <v>105</v>
      </c>
      <c r="R749" s="14" t="s">
        <v>6274</v>
      </c>
      <c r="S749" s="14" t="s">
        <v>124</v>
      </c>
      <c r="W749" s="14" t="s">
        <v>4939</v>
      </c>
    </row>
    <row r="750" spans="1:23" x14ac:dyDescent="0.25">
      <c r="A750" s="14" t="s">
        <v>6342</v>
      </c>
      <c r="B750" s="14" t="s">
        <v>4265</v>
      </c>
      <c r="C750" s="18" t="s">
        <v>105</v>
      </c>
      <c r="D750" s="14" t="s">
        <v>3697</v>
      </c>
      <c r="E750" s="14">
        <v>4</v>
      </c>
      <c r="F750" s="14" t="s">
        <v>4559</v>
      </c>
      <c r="H750" s="14" t="s">
        <v>4641</v>
      </c>
      <c r="I750" s="14" t="s">
        <v>179</v>
      </c>
      <c r="J750" s="14">
        <v>6500</v>
      </c>
      <c r="K750" s="14" t="s">
        <v>6189</v>
      </c>
      <c r="M750" s="14" t="s">
        <v>133</v>
      </c>
      <c r="N750" s="14" t="s">
        <v>181</v>
      </c>
      <c r="O750" s="14" t="s">
        <v>6188</v>
      </c>
      <c r="P750" s="14" t="s">
        <v>6187</v>
      </c>
      <c r="Q750" s="14" t="s">
        <v>150</v>
      </c>
      <c r="R750" s="14" t="s">
        <v>6186</v>
      </c>
      <c r="S750" s="14" t="s">
        <v>124</v>
      </c>
      <c r="U750" s="14" t="s">
        <v>986</v>
      </c>
      <c r="W750" s="14" t="s">
        <v>4939</v>
      </c>
    </row>
    <row r="751" spans="1:23" x14ac:dyDescent="0.25">
      <c r="A751" s="14" t="s">
        <v>6342</v>
      </c>
      <c r="B751" s="14" t="s">
        <v>4283</v>
      </c>
      <c r="C751" s="18" t="s">
        <v>120</v>
      </c>
      <c r="D751" s="14" t="s">
        <v>2971</v>
      </c>
      <c r="E751" s="14">
        <v>4</v>
      </c>
      <c r="F751" s="14" t="s">
        <v>4559</v>
      </c>
      <c r="H751" s="14" t="s">
        <v>150</v>
      </c>
      <c r="I751" s="14" t="s">
        <v>4683</v>
      </c>
      <c r="J751" s="14">
        <v>3600</v>
      </c>
      <c r="K751" s="14" t="s">
        <v>5781</v>
      </c>
      <c r="M751" s="14" t="s">
        <v>133</v>
      </c>
      <c r="N751" s="14" t="s">
        <v>245</v>
      </c>
      <c r="O751" s="14" t="s">
        <v>5685</v>
      </c>
      <c r="P751" s="14" t="s">
        <v>116</v>
      </c>
      <c r="Q751" s="14" t="s">
        <v>111</v>
      </c>
      <c r="R751" s="14" t="s">
        <v>5780</v>
      </c>
      <c r="S751" s="14" t="s">
        <v>124</v>
      </c>
      <c r="W751" s="14" t="s">
        <v>4939</v>
      </c>
    </row>
    <row r="752" spans="1:23" x14ac:dyDescent="0.25">
      <c r="A752" s="14" t="s">
        <v>6342</v>
      </c>
      <c r="B752" s="14" t="s">
        <v>4313</v>
      </c>
      <c r="C752" s="18" t="s">
        <v>120</v>
      </c>
      <c r="D752" s="14" t="s">
        <v>3413</v>
      </c>
      <c r="E752" s="14">
        <v>4</v>
      </c>
      <c r="F752" s="14" t="s">
        <v>4619</v>
      </c>
      <c r="H752" s="14" t="s">
        <v>112</v>
      </c>
      <c r="I752" s="14" t="s">
        <v>4880</v>
      </c>
      <c r="J752" s="14">
        <v>4600</v>
      </c>
      <c r="K752" s="14" t="s">
        <v>6057</v>
      </c>
      <c r="M752" s="14" t="s">
        <v>133</v>
      </c>
      <c r="N752" s="14" t="s">
        <v>501</v>
      </c>
      <c r="O752" s="14" t="s">
        <v>5550</v>
      </c>
      <c r="P752" s="14" t="s">
        <v>109</v>
      </c>
      <c r="Q752" s="14" t="s">
        <v>111</v>
      </c>
      <c r="R752" s="14" t="s">
        <v>6056</v>
      </c>
      <c r="S752" s="14" t="s">
        <v>124</v>
      </c>
      <c r="U752" s="14" t="s">
        <v>6055</v>
      </c>
      <c r="W752" s="14" t="s">
        <v>4939</v>
      </c>
    </row>
    <row r="753" spans="1:23" x14ac:dyDescent="0.25">
      <c r="A753" s="14" t="s">
        <v>6342</v>
      </c>
      <c r="B753" s="14" t="s">
        <v>4277</v>
      </c>
      <c r="C753" s="18" t="s">
        <v>120</v>
      </c>
      <c r="D753" s="14" t="s">
        <v>2924</v>
      </c>
      <c r="E753" s="14">
        <v>4</v>
      </c>
      <c r="F753" s="14" t="s">
        <v>4554</v>
      </c>
      <c r="H753" s="14" t="s">
        <v>112</v>
      </c>
      <c r="I753" s="14" t="s">
        <v>4814</v>
      </c>
      <c r="J753" s="14">
        <v>8800</v>
      </c>
      <c r="K753" s="14" t="s">
        <v>5750</v>
      </c>
      <c r="M753" s="14" t="s">
        <v>133</v>
      </c>
      <c r="N753" s="14" t="s">
        <v>5749</v>
      </c>
      <c r="O753" s="14" t="s">
        <v>5748</v>
      </c>
      <c r="P753" s="14" t="s">
        <v>126</v>
      </c>
      <c r="Q753" s="14" t="s">
        <v>120</v>
      </c>
      <c r="R753" s="14" t="s">
        <v>5703</v>
      </c>
      <c r="S753" s="14" t="s">
        <v>133</v>
      </c>
      <c r="U753" s="14" t="s">
        <v>5261</v>
      </c>
      <c r="W753" s="14" t="s">
        <v>4939</v>
      </c>
    </row>
    <row r="754" spans="1:23" x14ac:dyDescent="0.25">
      <c r="A754" s="14" t="s">
        <v>6342</v>
      </c>
      <c r="B754" s="14" t="s">
        <v>4165</v>
      </c>
      <c r="C754" s="18" t="s">
        <v>120</v>
      </c>
      <c r="D754" s="14" t="s">
        <v>2259</v>
      </c>
      <c r="E754" s="14">
        <v>4</v>
      </c>
      <c r="F754" s="14" t="s">
        <v>4467</v>
      </c>
      <c r="H754" s="14" t="s">
        <v>454</v>
      </c>
      <c r="I754" s="14" t="s">
        <v>220</v>
      </c>
      <c r="J754" s="14">
        <v>6400</v>
      </c>
      <c r="K754" s="14" t="s">
        <v>5264</v>
      </c>
      <c r="M754" s="14" t="s">
        <v>133</v>
      </c>
      <c r="N754" s="14" t="s">
        <v>971</v>
      </c>
      <c r="O754" s="14" t="s">
        <v>5263</v>
      </c>
      <c r="P754" s="14" t="s">
        <v>1686</v>
      </c>
      <c r="Q754" s="14" t="s">
        <v>124</v>
      </c>
      <c r="R754" s="14" t="s">
        <v>5262</v>
      </c>
      <c r="S754" s="14" t="s">
        <v>133</v>
      </c>
      <c r="U754" s="14" t="s">
        <v>5261</v>
      </c>
      <c r="W754" s="14" t="s">
        <v>4939</v>
      </c>
    </row>
    <row r="755" spans="1:23" x14ac:dyDescent="0.25">
      <c r="A755" s="14" t="s">
        <v>6342</v>
      </c>
      <c r="B755" s="14" t="s">
        <v>4309</v>
      </c>
      <c r="C755" s="18" t="s">
        <v>145</v>
      </c>
      <c r="D755" s="14" t="s">
        <v>3263</v>
      </c>
      <c r="E755" s="14">
        <v>4</v>
      </c>
      <c r="F755" s="14" t="s">
        <v>4400</v>
      </c>
      <c r="H755" s="14" t="s">
        <v>112</v>
      </c>
      <c r="I755" s="14" t="s">
        <v>4863</v>
      </c>
      <c r="J755" s="14">
        <v>3700</v>
      </c>
      <c r="K755" s="14" t="s">
        <v>5959</v>
      </c>
      <c r="M755" s="14" t="s">
        <v>141</v>
      </c>
      <c r="N755" s="14" t="s">
        <v>362</v>
      </c>
      <c r="O755" s="14" t="s">
        <v>4942</v>
      </c>
      <c r="P755" s="14" t="s">
        <v>135</v>
      </c>
      <c r="Q755" s="14" t="s">
        <v>106</v>
      </c>
      <c r="R755" s="14" t="s">
        <v>5958</v>
      </c>
      <c r="S755" s="14" t="s">
        <v>133</v>
      </c>
      <c r="U755" s="14" t="s">
        <v>571</v>
      </c>
      <c r="W755" s="14" t="s">
        <v>4939</v>
      </c>
    </row>
    <row r="756" spans="1:23" x14ac:dyDescent="0.25">
      <c r="A756" s="14" t="s">
        <v>6342</v>
      </c>
      <c r="C756" s="18" t="s">
        <v>111</v>
      </c>
      <c r="D756" s="14" t="s">
        <v>6396</v>
      </c>
      <c r="E756" s="14">
        <v>4</v>
      </c>
      <c r="F756" s="14" t="s">
        <v>736</v>
      </c>
      <c r="H756" s="14" t="s">
        <v>150</v>
      </c>
      <c r="I756" s="14" t="s">
        <v>871</v>
      </c>
      <c r="K756" s="14" t="s">
        <v>1015</v>
      </c>
      <c r="M756" s="14" t="s">
        <v>143</v>
      </c>
      <c r="N756" s="14" t="s">
        <v>949</v>
      </c>
      <c r="O756" s="14" t="s">
        <v>464</v>
      </c>
      <c r="P756" s="14" t="s">
        <v>240</v>
      </c>
      <c r="Q756" s="14" t="s">
        <v>106</v>
      </c>
      <c r="R756" s="14" t="s">
        <v>486</v>
      </c>
      <c r="S756" s="14" t="s">
        <v>133</v>
      </c>
      <c r="T756" s="14" t="s">
        <v>511</v>
      </c>
      <c r="V756" s="14" t="s">
        <v>634</v>
      </c>
    </row>
    <row r="757" spans="1:23" x14ac:dyDescent="0.25">
      <c r="A757" s="14" t="s">
        <v>6342</v>
      </c>
      <c r="C757" s="18" t="s">
        <v>111</v>
      </c>
      <c r="D757" s="14" t="s">
        <v>6397</v>
      </c>
      <c r="E757" s="14">
        <v>4</v>
      </c>
      <c r="F757" s="14" t="s">
        <v>736</v>
      </c>
      <c r="H757" s="14" t="s">
        <v>955</v>
      </c>
      <c r="I757" s="14" t="s">
        <v>1014</v>
      </c>
      <c r="K757" s="14" t="s">
        <v>1016</v>
      </c>
      <c r="M757" s="14" t="s">
        <v>124</v>
      </c>
      <c r="N757" s="14" t="s">
        <v>706</v>
      </c>
      <c r="O757" s="14" t="s">
        <v>880</v>
      </c>
      <c r="P757" s="14" t="s">
        <v>1017</v>
      </c>
      <c r="Q757" s="14" t="s">
        <v>106</v>
      </c>
      <c r="R757" s="14" t="s">
        <v>576</v>
      </c>
      <c r="S757" s="14" t="s">
        <v>124</v>
      </c>
      <c r="T757" s="14" t="s">
        <v>986</v>
      </c>
      <c r="V757" s="14" t="s">
        <v>680</v>
      </c>
    </row>
    <row r="758" spans="1:23" x14ac:dyDescent="0.25">
      <c r="A758" s="14" t="s">
        <v>6342</v>
      </c>
      <c r="B758" s="14" t="s">
        <v>4101</v>
      </c>
      <c r="C758" s="18" t="s">
        <v>111</v>
      </c>
      <c r="D758" s="14" t="s">
        <v>3136</v>
      </c>
      <c r="E758" s="14">
        <v>4</v>
      </c>
      <c r="F758" s="14" t="s">
        <v>4400</v>
      </c>
      <c r="H758" s="14" t="s">
        <v>150</v>
      </c>
      <c r="I758" s="14" t="s">
        <v>871</v>
      </c>
      <c r="K758" s="14" t="s">
        <v>1013</v>
      </c>
      <c r="M758" s="14" t="s">
        <v>133</v>
      </c>
      <c r="N758" s="14" t="s">
        <v>974</v>
      </c>
      <c r="O758" s="14" t="s">
        <v>461</v>
      </c>
      <c r="P758" s="14" t="s">
        <v>240</v>
      </c>
      <c r="Q758" s="14" t="s">
        <v>150</v>
      </c>
      <c r="R758" s="14" t="s">
        <v>490</v>
      </c>
      <c r="S758" s="14" t="s">
        <v>124</v>
      </c>
      <c r="T758" s="14" t="s">
        <v>510</v>
      </c>
      <c r="V758" s="14" t="s">
        <v>5017</v>
      </c>
      <c r="W758" s="14" t="s">
        <v>4939</v>
      </c>
    </row>
    <row r="759" spans="1:23" x14ac:dyDescent="0.25">
      <c r="A759" s="14" t="s">
        <v>6342</v>
      </c>
      <c r="B759" s="14" t="s">
        <v>4298</v>
      </c>
      <c r="C759" s="18" t="s">
        <v>111</v>
      </c>
      <c r="D759" s="14" t="s">
        <v>3135</v>
      </c>
      <c r="E759" s="14">
        <v>4</v>
      </c>
      <c r="F759" s="14" t="s">
        <v>4400</v>
      </c>
      <c r="H759" s="14" t="s">
        <v>955</v>
      </c>
      <c r="I759" s="14" t="s">
        <v>1014</v>
      </c>
      <c r="K759" s="14" t="s">
        <v>1015</v>
      </c>
      <c r="M759" s="14" t="s">
        <v>143</v>
      </c>
      <c r="N759" s="14" t="s">
        <v>949</v>
      </c>
      <c r="O759" s="14" t="s">
        <v>464</v>
      </c>
      <c r="P759" s="14" t="s">
        <v>240</v>
      </c>
      <c r="Q759" s="14" t="s">
        <v>106</v>
      </c>
      <c r="R759" s="14" t="s">
        <v>486</v>
      </c>
      <c r="S759" s="14" t="s">
        <v>133</v>
      </c>
      <c r="T759" s="14" t="s">
        <v>511</v>
      </c>
      <c r="V759" s="14" t="s">
        <v>5017</v>
      </c>
      <c r="W759" s="14" t="s">
        <v>4939</v>
      </c>
    </row>
    <row r="760" spans="1:23" x14ac:dyDescent="0.25">
      <c r="A760" s="14" t="s">
        <v>6342</v>
      </c>
      <c r="B760" s="14" t="s">
        <v>4284</v>
      </c>
      <c r="C760" s="18" t="s">
        <v>120</v>
      </c>
      <c r="D760" s="14" t="s">
        <v>768</v>
      </c>
      <c r="E760" s="14">
        <v>4</v>
      </c>
      <c r="F760" s="14" t="s">
        <v>4400</v>
      </c>
      <c r="H760" s="14" t="s">
        <v>150</v>
      </c>
      <c r="I760" s="14" t="s">
        <v>927</v>
      </c>
      <c r="K760" s="14" t="s">
        <v>942</v>
      </c>
      <c r="M760" s="14" t="s">
        <v>133</v>
      </c>
      <c r="N760" s="14" t="s">
        <v>928</v>
      </c>
      <c r="O760" s="14" t="s">
        <v>461</v>
      </c>
      <c r="P760" s="14" t="s">
        <v>118</v>
      </c>
      <c r="Q760" s="14" t="s">
        <v>150</v>
      </c>
      <c r="R760" s="14" t="s">
        <v>509</v>
      </c>
      <c r="S760" s="14" t="s">
        <v>124</v>
      </c>
      <c r="T760" s="14" t="s">
        <v>511</v>
      </c>
      <c r="V760" s="14" t="s">
        <v>5119</v>
      </c>
      <c r="W760" s="14" t="s">
        <v>4939</v>
      </c>
    </row>
    <row r="761" spans="1:23" x14ac:dyDescent="0.25">
      <c r="A761" s="14" t="s">
        <v>6342</v>
      </c>
      <c r="C761" s="18" t="s">
        <v>120</v>
      </c>
      <c r="D761" s="14" t="s">
        <v>768</v>
      </c>
      <c r="E761" s="14">
        <v>4</v>
      </c>
      <c r="F761" s="14" t="s">
        <v>736</v>
      </c>
      <c r="H761" s="14" t="s">
        <v>150</v>
      </c>
      <c r="I761" s="14" t="s">
        <v>927</v>
      </c>
      <c r="K761" s="14" t="s">
        <v>906</v>
      </c>
      <c r="M761" s="14" t="s">
        <v>133</v>
      </c>
      <c r="N761" s="14" t="s">
        <v>928</v>
      </c>
      <c r="O761" s="14" t="s">
        <v>461</v>
      </c>
      <c r="P761" s="14" t="s">
        <v>118</v>
      </c>
      <c r="Q761" s="14" t="s">
        <v>150</v>
      </c>
      <c r="R761" s="14" t="s">
        <v>601</v>
      </c>
      <c r="S761" s="14" t="s">
        <v>124</v>
      </c>
      <c r="T761" s="14" t="s">
        <v>511</v>
      </c>
      <c r="V761" s="14" t="s">
        <v>658</v>
      </c>
    </row>
    <row r="762" spans="1:23" x14ac:dyDescent="0.25">
      <c r="A762" s="14" t="s">
        <v>6342</v>
      </c>
      <c r="B762" s="14" t="s">
        <v>4284</v>
      </c>
      <c r="C762" s="18" t="s">
        <v>120</v>
      </c>
      <c r="D762" s="14" t="s">
        <v>769</v>
      </c>
      <c r="E762" s="14">
        <v>4</v>
      </c>
      <c r="F762" s="14" t="s">
        <v>4400</v>
      </c>
      <c r="H762" s="14" t="s">
        <v>150</v>
      </c>
      <c r="I762" s="14" t="s">
        <v>927</v>
      </c>
      <c r="K762" s="14" t="s">
        <v>906</v>
      </c>
      <c r="M762" s="14" t="s">
        <v>133</v>
      </c>
      <c r="N762" s="14" t="s">
        <v>928</v>
      </c>
      <c r="O762" s="14" t="s">
        <v>461</v>
      </c>
      <c r="P762" s="14" t="s">
        <v>118</v>
      </c>
      <c r="Q762" s="14" t="s">
        <v>150</v>
      </c>
      <c r="R762" s="14" t="s">
        <v>601</v>
      </c>
      <c r="S762" s="14" t="s">
        <v>124</v>
      </c>
      <c r="T762" s="14" t="s">
        <v>511</v>
      </c>
      <c r="V762" s="14" t="s">
        <v>5119</v>
      </c>
      <c r="W762" s="14" t="s">
        <v>4939</v>
      </c>
    </row>
    <row r="763" spans="1:23" x14ac:dyDescent="0.25">
      <c r="A763" s="14" t="s">
        <v>6342</v>
      </c>
      <c r="C763" s="18" t="s">
        <v>120</v>
      </c>
      <c r="D763" s="14" t="s">
        <v>769</v>
      </c>
      <c r="E763" s="14">
        <v>4</v>
      </c>
      <c r="F763" s="14" t="s">
        <v>736</v>
      </c>
      <c r="H763" s="14" t="s">
        <v>150</v>
      </c>
      <c r="I763" s="14" t="s">
        <v>927</v>
      </c>
      <c r="K763" s="14" t="s">
        <v>906</v>
      </c>
      <c r="M763" s="14" t="s">
        <v>133</v>
      </c>
      <c r="N763" s="14" t="s">
        <v>928</v>
      </c>
      <c r="O763" s="14" t="s">
        <v>461</v>
      </c>
      <c r="P763" s="14" t="s">
        <v>118</v>
      </c>
      <c r="Q763" s="14" t="s">
        <v>150</v>
      </c>
      <c r="R763" s="14" t="s">
        <v>601</v>
      </c>
      <c r="S763" s="14" t="s">
        <v>124</v>
      </c>
      <c r="T763" s="14" t="s">
        <v>511</v>
      </c>
      <c r="V763" s="14" t="s">
        <v>658</v>
      </c>
    </row>
    <row r="764" spans="1:23" x14ac:dyDescent="0.25">
      <c r="A764" s="14" t="s">
        <v>6342</v>
      </c>
      <c r="B764" s="14" t="s">
        <v>4284</v>
      </c>
      <c r="C764" s="18" t="s">
        <v>120</v>
      </c>
      <c r="D764" s="14" t="s">
        <v>772</v>
      </c>
      <c r="E764" s="14">
        <v>4</v>
      </c>
      <c r="F764" s="14" t="s">
        <v>4400</v>
      </c>
      <c r="H764" s="14" t="s">
        <v>150</v>
      </c>
      <c r="I764" s="14" t="s">
        <v>927</v>
      </c>
      <c r="K764" s="14" t="s">
        <v>945</v>
      </c>
      <c r="M764" s="14" t="s">
        <v>133</v>
      </c>
      <c r="N764" s="14" t="s">
        <v>928</v>
      </c>
      <c r="O764" s="14" t="s">
        <v>461</v>
      </c>
      <c r="P764" s="14" t="s">
        <v>118</v>
      </c>
      <c r="Q764" s="14" t="s">
        <v>150</v>
      </c>
      <c r="R764" s="14" t="s">
        <v>606</v>
      </c>
      <c r="S764" s="14" t="s">
        <v>124</v>
      </c>
      <c r="T764" s="14" t="s">
        <v>511</v>
      </c>
      <c r="V764" s="14" t="s">
        <v>5119</v>
      </c>
      <c r="W764" s="14" t="s">
        <v>4939</v>
      </c>
    </row>
    <row r="765" spans="1:23" x14ac:dyDescent="0.25">
      <c r="A765" s="14" t="s">
        <v>6342</v>
      </c>
      <c r="C765" s="18" t="s">
        <v>120</v>
      </c>
      <c r="D765" s="14" t="s">
        <v>772</v>
      </c>
      <c r="E765" s="14">
        <v>4</v>
      </c>
      <c r="F765" s="14" t="s">
        <v>736</v>
      </c>
      <c r="H765" s="14" t="s">
        <v>150</v>
      </c>
      <c r="I765" s="14" t="s">
        <v>927</v>
      </c>
      <c r="K765" s="14" t="s">
        <v>945</v>
      </c>
      <c r="M765" s="14" t="s">
        <v>133</v>
      </c>
      <c r="N765" s="14" t="s">
        <v>928</v>
      </c>
      <c r="O765" s="14" t="s">
        <v>461</v>
      </c>
      <c r="P765" s="14" t="s">
        <v>118</v>
      </c>
      <c r="Q765" s="14" t="s">
        <v>150</v>
      </c>
      <c r="R765" s="14" t="s">
        <v>606</v>
      </c>
      <c r="S765" s="14" t="s">
        <v>124</v>
      </c>
      <c r="T765" s="14" t="s">
        <v>511</v>
      </c>
      <c r="V765" s="14" t="s">
        <v>658</v>
      </c>
    </row>
    <row r="766" spans="1:23" x14ac:dyDescent="0.25">
      <c r="A766" s="14" t="s">
        <v>6342</v>
      </c>
      <c r="B766" s="14" t="s">
        <v>4168</v>
      </c>
      <c r="C766" s="18" t="s">
        <v>120</v>
      </c>
      <c r="D766" s="14" t="s">
        <v>785</v>
      </c>
      <c r="E766" s="14">
        <v>4</v>
      </c>
      <c r="F766" s="14" t="s">
        <v>4400</v>
      </c>
      <c r="H766" s="14" t="s">
        <v>112</v>
      </c>
      <c r="I766" s="14" t="s">
        <v>989</v>
      </c>
      <c r="K766" s="14" t="s">
        <v>926</v>
      </c>
      <c r="M766" s="14" t="s">
        <v>133</v>
      </c>
      <c r="N766" s="14" t="s">
        <v>913</v>
      </c>
      <c r="O766" s="14" t="s">
        <v>461</v>
      </c>
      <c r="P766" s="14" t="s">
        <v>118</v>
      </c>
      <c r="Q766" s="14" t="s">
        <v>124</v>
      </c>
      <c r="R766" s="14" t="s">
        <v>490</v>
      </c>
      <c r="S766" s="14" t="s">
        <v>124</v>
      </c>
      <c r="T766" s="14" t="s">
        <v>510</v>
      </c>
      <c r="V766" s="14" t="s">
        <v>4954</v>
      </c>
      <c r="W766" s="14" t="s">
        <v>4939</v>
      </c>
    </row>
    <row r="767" spans="1:23" x14ac:dyDescent="0.25">
      <c r="A767" s="14" t="s">
        <v>6342</v>
      </c>
      <c r="C767" s="18" t="s">
        <v>120</v>
      </c>
      <c r="D767" s="14" t="s">
        <v>785</v>
      </c>
      <c r="E767" s="14">
        <v>4</v>
      </c>
      <c r="F767" s="14" t="s">
        <v>736</v>
      </c>
      <c r="H767" s="14" t="s">
        <v>112</v>
      </c>
      <c r="I767" s="14" t="s">
        <v>989</v>
      </c>
      <c r="K767" s="14" t="s">
        <v>947</v>
      </c>
      <c r="M767" s="14" t="s">
        <v>133</v>
      </c>
      <c r="N767" s="14" t="s">
        <v>913</v>
      </c>
      <c r="O767" s="14" t="s">
        <v>461</v>
      </c>
      <c r="P767" s="14" t="s">
        <v>118</v>
      </c>
      <c r="Q767" s="14" t="s">
        <v>124</v>
      </c>
      <c r="R767" s="14" t="s">
        <v>490</v>
      </c>
      <c r="S767" s="14" t="s">
        <v>124</v>
      </c>
      <c r="T767" s="14" t="s">
        <v>510</v>
      </c>
      <c r="V767" s="14" t="s">
        <v>674</v>
      </c>
    </row>
    <row r="768" spans="1:23" x14ac:dyDescent="0.25">
      <c r="A768" s="14" t="s">
        <v>6342</v>
      </c>
      <c r="B768" s="14" t="s">
        <v>4139</v>
      </c>
      <c r="C768" s="18" t="s">
        <v>120</v>
      </c>
      <c r="D768" s="14" t="s">
        <v>781</v>
      </c>
      <c r="E768" s="14">
        <v>4</v>
      </c>
      <c r="F768" s="14" t="s">
        <v>4400</v>
      </c>
      <c r="H768" s="14" t="s">
        <v>150</v>
      </c>
      <c r="I768" s="14" t="s">
        <v>927</v>
      </c>
      <c r="K768" s="14" t="s">
        <v>951</v>
      </c>
      <c r="M768" s="14" t="s">
        <v>133</v>
      </c>
      <c r="N768" s="14" t="s">
        <v>885</v>
      </c>
      <c r="O768" s="14" t="s">
        <v>461</v>
      </c>
      <c r="P768" s="14" t="s">
        <v>118</v>
      </c>
      <c r="Q768" s="14" t="s">
        <v>150</v>
      </c>
      <c r="R768" s="14" t="s">
        <v>509</v>
      </c>
      <c r="S768" s="14" t="s">
        <v>124</v>
      </c>
      <c r="T768" s="14" t="s">
        <v>986</v>
      </c>
      <c r="V768" s="14" t="s">
        <v>5119</v>
      </c>
      <c r="W768" s="14" t="s">
        <v>4939</v>
      </c>
    </row>
    <row r="769" spans="1:23" x14ac:dyDescent="0.25">
      <c r="A769" s="14" t="s">
        <v>6342</v>
      </c>
      <c r="C769" s="18" t="s">
        <v>120</v>
      </c>
      <c r="D769" s="14" t="s">
        <v>781</v>
      </c>
      <c r="E769" s="14">
        <v>4</v>
      </c>
      <c r="F769" s="14" t="s">
        <v>736</v>
      </c>
      <c r="H769" s="14" t="s">
        <v>150</v>
      </c>
      <c r="I769" s="14" t="s">
        <v>927</v>
      </c>
      <c r="K769" s="14" t="s">
        <v>958</v>
      </c>
      <c r="M769" s="14" t="s">
        <v>133</v>
      </c>
      <c r="N769" s="14" t="s">
        <v>245</v>
      </c>
      <c r="O769" s="14" t="s">
        <v>461</v>
      </c>
      <c r="P769" s="14" t="s">
        <v>118</v>
      </c>
      <c r="Q769" s="14" t="s">
        <v>150</v>
      </c>
      <c r="R769" s="14" t="s">
        <v>490</v>
      </c>
      <c r="S769" s="14" t="s">
        <v>124</v>
      </c>
      <c r="T769" s="14" t="s">
        <v>510</v>
      </c>
      <c r="V769" s="14" t="s">
        <v>663</v>
      </c>
    </row>
    <row r="770" spans="1:23" x14ac:dyDescent="0.25">
      <c r="A770" s="14" t="s">
        <v>6342</v>
      </c>
      <c r="B770" s="14" t="s">
        <v>4085</v>
      </c>
      <c r="C770" s="18">
        <v>7</v>
      </c>
      <c r="D770" s="14" t="s">
        <v>3530</v>
      </c>
      <c r="E770" s="14">
        <v>4</v>
      </c>
      <c r="F770" s="14" t="s">
        <v>4409</v>
      </c>
      <c r="H770" s="14">
        <v>5</v>
      </c>
      <c r="I770" s="14" t="s">
        <v>966</v>
      </c>
      <c r="K770" s="14" t="s">
        <v>967</v>
      </c>
      <c r="M770" s="14">
        <v>15</v>
      </c>
      <c r="N770" s="14" t="s">
        <v>949</v>
      </c>
      <c r="O770" s="14" t="s">
        <v>869</v>
      </c>
      <c r="P770" s="14">
        <v>-5</v>
      </c>
      <c r="Q770" s="14">
        <v>3</v>
      </c>
      <c r="R770" s="14">
        <v>400</v>
      </c>
      <c r="S770" s="14">
        <v>1</v>
      </c>
      <c r="V770" s="14" t="s">
        <v>4955</v>
      </c>
      <c r="W770" s="14" t="s">
        <v>4939</v>
      </c>
    </row>
    <row r="771" spans="1:23" x14ac:dyDescent="0.25">
      <c r="A771" s="14" t="s">
        <v>6342</v>
      </c>
      <c r="B771" s="14" t="s">
        <v>4085</v>
      </c>
      <c r="C771" s="18">
        <v>7</v>
      </c>
      <c r="D771" s="14" t="s">
        <v>3529</v>
      </c>
      <c r="E771" s="14">
        <v>4</v>
      </c>
      <c r="F771" s="14" t="s">
        <v>4409</v>
      </c>
      <c r="H771" s="14">
        <v>5</v>
      </c>
      <c r="I771" s="14" t="s">
        <v>966</v>
      </c>
      <c r="K771" s="14" t="s">
        <v>968</v>
      </c>
      <c r="M771" s="14">
        <v>15</v>
      </c>
      <c r="N771" s="14" t="s">
        <v>949</v>
      </c>
      <c r="O771" s="14" t="s">
        <v>869</v>
      </c>
      <c r="P771" s="14">
        <v>-5</v>
      </c>
      <c r="Q771" s="14">
        <v>3</v>
      </c>
      <c r="R771" s="14">
        <v>300</v>
      </c>
      <c r="S771" s="14">
        <v>1</v>
      </c>
      <c r="T771" s="14" t="s">
        <v>510</v>
      </c>
      <c r="V771" s="14" t="s">
        <v>4955</v>
      </c>
      <c r="W771" s="14" t="s">
        <v>4939</v>
      </c>
    </row>
    <row r="772" spans="1:23" x14ac:dyDescent="0.25">
      <c r="A772" s="14" t="s">
        <v>6342</v>
      </c>
      <c r="B772" s="14" t="s">
        <v>4085</v>
      </c>
      <c r="C772" s="18">
        <v>7</v>
      </c>
      <c r="D772" s="14" t="s">
        <v>3528</v>
      </c>
      <c r="E772" s="14">
        <v>4</v>
      </c>
      <c r="F772" s="14" t="s">
        <v>4409</v>
      </c>
      <c r="H772" s="14">
        <v>5</v>
      </c>
      <c r="I772" s="14" t="s">
        <v>966</v>
      </c>
      <c r="K772" s="14" t="s">
        <v>969</v>
      </c>
      <c r="M772" s="14">
        <v>10</v>
      </c>
      <c r="N772" s="14" t="s">
        <v>949</v>
      </c>
      <c r="O772" s="14" t="s">
        <v>869</v>
      </c>
      <c r="P772" s="14">
        <v>-5</v>
      </c>
      <c r="Q772" s="14">
        <v>3</v>
      </c>
      <c r="R772" s="14">
        <v>275</v>
      </c>
      <c r="S772" s="14">
        <v>1</v>
      </c>
      <c r="V772" s="14" t="s">
        <v>4955</v>
      </c>
      <c r="W772" s="14" t="s">
        <v>4939</v>
      </c>
    </row>
    <row r="773" spans="1:23" x14ac:dyDescent="0.25">
      <c r="A773" s="14" t="s">
        <v>6342</v>
      </c>
      <c r="C773" s="18" t="s">
        <v>120</v>
      </c>
      <c r="D773" s="14" t="s">
        <v>782</v>
      </c>
      <c r="E773" s="14">
        <v>4</v>
      </c>
      <c r="F773" s="14" t="s">
        <v>738</v>
      </c>
      <c r="H773" s="14" t="s">
        <v>112</v>
      </c>
      <c r="I773" s="14" t="s">
        <v>899</v>
      </c>
      <c r="K773" s="14" t="s">
        <v>945</v>
      </c>
      <c r="M773" s="14" t="s">
        <v>133</v>
      </c>
      <c r="N773" s="14" t="s">
        <v>913</v>
      </c>
      <c r="O773" s="14" t="s">
        <v>461</v>
      </c>
      <c r="P773" s="14" t="s">
        <v>118</v>
      </c>
      <c r="Q773" s="14" t="s">
        <v>150</v>
      </c>
      <c r="R773" s="14" t="s">
        <v>509</v>
      </c>
      <c r="S773" s="14" t="s">
        <v>124</v>
      </c>
      <c r="T773" s="14" t="s">
        <v>510</v>
      </c>
      <c r="V773" s="14" t="s">
        <v>670</v>
      </c>
    </row>
    <row r="774" spans="1:23" x14ac:dyDescent="0.25">
      <c r="A774" s="14" t="s">
        <v>6342</v>
      </c>
      <c r="B774" s="14" t="s">
        <v>4179</v>
      </c>
      <c r="C774" s="18" t="s">
        <v>120</v>
      </c>
      <c r="D774" s="14" t="s">
        <v>3146</v>
      </c>
      <c r="E774" s="14">
        <v>4</v>
      </c>
      <c r="F774" s="14" t="s">
        <v>4409</v>
      </c>
      <c r="H774" s="14" t="s">
        <v>112</v>
      </c>
      <c r="I774" s="14" t="s">
        <v>899</v>
      </c>
      <c r="K774" s="14" t="s">
        <v>946</v>
      </c>
      <c r="M774" s="14" t="s">
        <v>133</v>
      </c>
      <c r="N774" s="14" t="s">
        <v>916</v>
      </c>
      <c r="O774" s="14" t="s">
        <v>461</v>
      </c>
      <c r="P774" s="14" t="s">
        <v>118</v>
      </c>
      <c r="Q774" s="14" t="s">
        <v>150</v>
      </c>
      <c r="R774" s="14" t="s">
        <v>506</v>
      </c>
      <c r="S774" s="14" t="s">
        <v>124</v>
      </c>
      <c r="T774" s="14" t="s">
        <v>571</v>
      </c>
      <c r="V774" s="14" t="s">
        <v>5597</v>
      </c>
      <c r="W774" s="14" t="s">
        <v>4939</v>
      </c>
    </row>
    <row r="775" spans="1:23" x14ac:dyDescent="0.25">
      <c r="A775" s="14" t="s">
        <v>6342</v>
      </c>
      <c r="B775" s="14" t="s">
        <v>4101</v>
      </c>
      <c r="C775" s="18">
        <v>6</v>
      </c>
      <c r="D775" s="14" t="s">
        <v>3138</v>
      </c>
      <c r="E775" s="14">
        <v>4</v>
      </c>
      <c r="F775" s="14" t="s">
        <v>4409</v>
      </c>
      <c r="H775" s="14">
        <v>5</v>
      </c>
      <c r="I775" s="14" t="s">
        <v>936</v>
      </c>
      <c r="K775" s="14" t="s">
        <v>901</v>
      </c>
      <c r="M775" s="14">
        <v>1</v>
      </c>
      <c r="N775" s="14" t="s">
        <v>245</v>
      </c>
      <c r="O775" s="14" t="s">
        <v>461</v>
      </c>
      <c r="P775" s="14">
        <v>-5</v>
      </c>
      <c r="Q775" s="14">
        <v>4</v>
      </c>
      <c r="R775" s="14" t="s">
        <v>606</v>
      </c>
      <c r="S775" s="14">
        <v>3</v>
      </c>
      <c r="T775" s="14" t="s">
        <v>510</v>
      </c>
      <c r="U775" s="14">
        <v>1914</v>
      </c>
      <c r="W775" s="14" t="s">
        <v>4939</v>
      </c>
    </row>
    <row r="776" spans="1:23" x14ac:dyDescent="0.25">
      <c r="A776" s="14" t="s">
        <v>6342</v>
      </c>
      <c r="B776" s="14" t="s">
        <v>4101</v>
      </c>
      <c r="C776" s="18">
        <v>6</v>
      </c>
      <c r="D776" s="14" t="s">
        <v>3131</v>
      </c>
      <c r="E776" s="14">
        <v>4</v>
      </c>
      <c r="F776" s="14" t="s">
        <v>4409</v>
      </c>
      <c r="H776" s="14">
        <v>5</v>
      </c>
      <c r="I776" s="14" t="s">
        <v>936</v>
      </c>
      <c r="K776" s="14" t="s">
        <v>937</v>
      </c>
      <c r="M776" s="14">
        <v>1</v>
      </c>
      <c r="N776" s="14" t="s">
        <v>938</v>
      </c>
      <c r="O776" s="14" t="s">
        <v>461</v>
      </c>
      <c r="P776" s="14">
        <v>-5</v>
      </c>
      <c r="Q776" s="14">
        <v>4</v>
      </c>
      <c r="R776" s="14" t="s">
        <v>490</v>
      </c>
      <c r="S776" s="14">
        <v>3</v>
      </c>
      <c r="T776" s="14" t="s">
        <v>618</v>
      </c>
      <c r="U776" s="14">
        <v>1902</v>
      </c>
      <c r="W776" s="14" t="s">
        <v>4939</v>
      </c>
    </row>
    <row r="777" spans="1:23" x14ac:dyDescent="0.25">
      <c r="A777" s="14" t="s">
        <v>6342</v>
      </c>
      <c r="B777" s="14" t="s">
        <v>4101</v>
      </c>
      <c r="C777" s="18">
        <v>6</v>
      </c>
      <c r="D777" s="14" t="s">
        <v>3130</v>
      </c>
      <c r="E777" s="14">
        <v>4</v>
      </c>
      <c r="F777" s="14" t="s">
        <v>4409</v>
      </c>
      <c r="H777" s="14">
        <v>5</v>
      </c>
      <c r="I777" s="14" t="s">
        <v>936</v>
      </c>
      <c r="K777" s="14" t="s">
        <v>939</v>
      </c>
      <c r="M777" s="14">
        <v>1</v>
      </c>
      <c r="N777" s="14" t="s">
        <v>938</v>
      </c>
      <c r="O777" s="14" t="s">
        <v>461</v>
      </c>
      <c r="P777" s="14">
        <v>-5</v>
      </c>
      <c r="Q777" s="14">
        <v>4</v>
      </c>
      <c r="R777" s="14" t="s">
        <v>506</v>
      </c>
      <c r="S777" s="14">
        <v>3</v>
      </c>
      <c r="T777" s="14" t="s">
        <v>618</v>
      </c>
      <c r="U777" s="14">
        <v>1903</v>
      </c>
      <c r="W777" s="14" t="s">
        <v>4939</v>
      </c>
    </row>
    <row r="778" spans="1:23" x14ac:dyDescent="0.25">
      <c r="A778" s="14" t="s">
        <v>6342</v>
      </c>
      <c r="C778" s="18">
        <v>6</v>
      </c>
      <c r="D778" s="14" t="s">
        <v>746</v>
      </c>
      <c r="E778" s="14">
        <v>4</v>
      </c>
      <c r="F778" s="14" t="s">
        <v>738</v>
      </c>
      <c r="H778" s="14">
        <v>5</v>
      </c>
      <c r="I778" s="14" t="s">
        <v>936</v>
      </c>
      <c r="K778" s="14" t="s">
        <v>942</v>
      </c>
      <c r="M778" s="14">
        <v>1</v>
      </c>
      <c r="N778" s="14" t="s">
        <v>245</v>
      </c>
      <c r="O778" s="14" t="s">
        <v>461</v>
      </c>
      <c r="P778" s="14">
        <v>-5</v>
      </c>
      <c r="Q778" s="14">
        <v>4</v>
      </c>
      <c r="R778" s="14" t="s">
        <v>490</v>
      </c>
      <c r="S778" s="14">
        <v>3</v>
      </c>
      <c r="T778" s="14" t="s">
        <v>510</v>
      </c>
      <c r="U778" s="14">
        <v>1907</v>
      </c>
    </row>
    <row r="779" spans="1:23" x14ac:dyDescent="0.25">
      <c r="A779" s="14" t="s">
        <v>6342</v>
      </c>
      <c r="B779" s="14" t="s">
        <v>4179</v>
      </c>
      <c r="C779" s="18" t="s">
        <v>120</v>
      </c>
      <c r="D779" s="14" t="s">
        <v>3145</v>
      </c>
      <c r="E779" s="14">
        <v>4</v>
      </c>
      <c r="F779" s="14" t="s">
        <v>4398</v>
      </c>
      <c r="H779" s="14" t="s">
        <v>112</v>
      </c>
      <c r="I779" s="14">
        <v>1000</v>
      </c>
      <c r="J779" s="14">
        <v>4200</v>
      </c>
      <c r="K779" s="14" t="s">
        <v>946</v>
      </c>
      <c r="M779" s="14" t="s">
        <v>133</v>
      </c>
      <c r="N779" s="14" t="s">
        <v>916</v>
      </c>
      <c r="O779" s="14" t="s">
        <v>5027</v>
      </c>
      <c r="P779" s="14" t="s">
        <v>116</v>
      </c>
      <c r="Q779" s="14" t="s">
        <v>150</v>
      </c>
      <c r="R779" s="14" t="s">
        <v>5484</v>
      </c>
      <c r="S779" s="14" t="s">
        <v>124</v>
      </c>
      <c r="W779" s="14" t="s">
        <v>4939</v>
      </c>
    </row>
    <row r="780" spans="1:23" x14ac:dyDescent="0.25">
      <c r="A780" s="14" t="s">
        <v>6342</v>
      </c>
      <c r="C780" s="18" t="s">
        <v>120</v>
      </c>
      <c r="D780" s="14" t="s">
        <v>784</v>
      </c>
      <c r="E780" s="14">
        <v>4</v>
      </c>
      <c r="F780" s="14" t="s">
        <v>737</v>
      </c>
      <c r="H780" s="14" t="s">
        <v>112</v>
      </c>
      <c r="I780" s="14" t="s">
        <v>899</v>
      </c>
      <c r="K780" s="14" t="s">
        <v>926</v>
      </c>
      <c r="M780" s="14" t="s">
        <v>133</v>
      </c>
      <c r="N780" s="14" t="s">
        <v>913</v>
      </c>
      <c r="O780" s="14" t="s">
        <v>461</v>
      </c>
      <c r="P780" s="14" t="s">
        <v>118</v>
      </c>
      <c r="Q780" s="14" t="s">
        <v>124</v>
      </c>
      <c r="R780" s="14" t="s">
        <v>490</v>
      </c>
      <c r="S780" s="14" t="s">
        <v>124</v>
      </c>
      <c r="T780" s="14" t="s">
        <v>510</v>
      </c>
      <c r="V780" s="14" t="s">
        <v>674</v>
      </c>
    </row>
    <row r="781" spans="1:23" x14ac:dyDescent="0.25">
      <c r="A781" s="14" t="s">
        <v>6342</v>
      </c>
      <c r="B781" s="14" t="s">
        <v>4179</v>
      </c>
      <c r="C781" s="18" t="s">
        <v>120</v>
      </c>
      <c r="D781" s="14" t="s">
        <v>3143</v>
      </c>
      <c r="E781" s="14">
        <v>4</v>
      </c>
      <c r="F781" s="14" t="s">
        <v>4398</v>
      </c>
      <c r="H781" s="14" t="s">
        <v>112</v>
      </c>
      <c r="I781" s="14" t="s">
        <v>899</v>
      </c>
      <c r="K781" s="14" t="s">
        <v>959</v>
      </c>
      <c r="M781" s="14" t="s">
        <v>133</v>
      </c>
      <c r="N781" s="14" t="s">
        <v>988</v>
      </c>
      <c r="O781" s="14" t="s">
        <v>869</v>
      </c>
      <c r="P781" s="14" t="s">
        <v>118</v>
      </c>
      <c r="Q781" s="14" t="s">
        <v>124</v>
      </c>
      <c r="R781" s="14" t="s">
        <v>509</v>
      </c>
      <c r="S781" s="14" t="s">
        <v>124</v>
      </c>
      <c r="T781" s="14" t="s">
        <v>510</v>
      </c>
      <c r="V781" s="14" t="s">
        <v>4954</v>
      </c>
      <c r="W781" s="14" t="s">
        <v>4939</v>
      </c>
    </row>
    <row r="782" spans="1:23" x14ac:dyDescent="0.25">
      <c r="A782" s="14" t="s">
        <v>6342</v>
      </c>
      <c r="C782" s="18" t="s">
        <v>111</v>
      </c>
      <c r="D782" s="14" t="s">
        <v>6395</v>
      </c>
      <c r="E782" s="14">
        <v>4</v>
      </c>
      <c r="F782" s="14" t="s">
        <v>737</v>
      </c>
      <c r="H782" s="14" t="s">
        <v>112</v>
      </c>
      <c r="I782" s="14" t="s">
        <v>936</v>
      </c>
      <c r="K782" s="14" t="s">
        <v>1013</v>
      </c>
      <c r="M782" s="14" t="s">
        <v>133</v>
      </c>
      <c r="N782" s="14" t="s">
        <v>974</v>
      </c>
      <c r="O782" s="14" t="s">
        <v>461</v>
      </c>
      <c r="P782" s="14" t="s">
        <v>240</v>
      </c>
      <c r="Q782" s="14" t="s">
        <v>150</v>
      </c>
      <c r="R782" s="14" t="s">
        <v>490</v>
      </c>
      <c r="S782" s="14" t="s">
        <v>124</v>
      </c>
      <c r="T782" s="14" t="s">
        <v>510</v>
      </c>
      <c r="V782" s="14" t="s">
        <v>634</v>
      </c>
    </row>
    <row r="783" spans="1:23" x14ac:dyDescent="0.25">
      <c r="A783" s="14" t="s">
        <v>6342</v>
      </c>
      <c r="C783" s="18" t="s">
        <v>120</v>
      </c>
      <c r="D783" s="14" t="s">
        <v>6398</v>
      </c>
      <c r="E783" s="14">
        <v>4</v>
      </c>
      <c r="F783" s="14" t="s">
        <v>737</v>
      </c>
      <c r="H783" s="14" t="s">
        <v>112</v>
      </c>
      <c r="I783" s="14" t="s">
        <v>936</v>
      </c>
      <c r="K783" s="14" t="s">
        <v>975</v>
      </c>
      <c r="M783" s="14" t="s">
        <v>133</v>
      </c>
      <c r="N783" s="14" t="s">
        <v>893</v>
      </c>
      <c r="O783" s="14" t="s">
        <v>461</v>
      </c>
      <c r="P783" s="14" t="s">
        <v>118</v>
      </c>
      <c r="Q783" s="14" t="s">
        <v>150</v>
      </c>
      <c r="R783" s="14" t="s">
        <v>877</v>
      </c>
      <c r="S783" s="14" t="s">
        <v>106</v>
      </c>
      <c r="T783" s="14" t="s">
        <v>511</v>
      </c>
      <c r="V783" s="14" t="s">
        <v>634</v>
      </c>
    </row>
    <row r="784" spans="1:23" x14ac:dyDescent="0.25">
      <c r="A784" s="14" t="s">
        <v>6342</v>
      </c>
      <c r="B784" s="14" t="s">
        <v>4101</v>
      </c>
      <c r="C784" s="18" t="s">
        <v>111</v>
      </c>
      <c r="D784" s="14" t="s">
        <v>3137</v>
      </c>
      <c r="E784" s="14">
        <v>4</v>
      </c>
      <c r="F784" s="14" t="s">
        <v>4398</v>
      </c>
      <c r="H784" s="14" t="s">
        <v>112</v>
      </c>
      <c r="I784" s="14" t="s">
        <v>936</v>
      </c>
      <c r="K784" s="14" t="s">
        <v>1012</v>
      </c>
      <c r="M784" s="14" t="s">
        <v>133</v>
      </c>
      <c r="N784" s="14" t="s">
        <v>974</v>
      </c>
      <c r="O784" s="14" t="s">
        <v>461</v>
      </c>
      <c r="P784" s="14" t="s">
        <v>118</v>
      </c>
      <c r="Q784" s="14" t="s">
        <v>150</v>
      </c>
      <c r="R784" s="14" t="s">
        <v>490</v>
      </c>
      <c r="S784" s="14" t="s">
        <v>124</v>
      </c>
      <c r="T784" s="14" t="s">
        <v>510</v>
      </c>
      <c r="V784" s="14" t="s">
        <v>5017</v>
      </c>
      <c r="W784" s="14" t="s">
        <v>4939</v>
      </c>
    </row>
    <row r="785" spans="1:23" x14ac:dyDescent="0.25">
      <c r="A785" s="14" t="s">
        <v>6342</v>
      </c>
      <c r="B785" s="14" t="s">
        <v>4285</v>
      </c>
      <c r="C785" s="18" t="s">
        <v>120</v>
      </c>
      <c r="D785" s="14" t="s">
        <v>770</v>
      </c>
      <c r="E785" s="14">
        <v>4</v>
      </c>
      <c r="F785" s="14" t="s">
        <v>4398</v>
      </c>
      <c r="H785" s="14" t="s">
        <v>150</v>
      </c>
      <c r="I785" s="14" t="s">
        <v>980</v>
      </c>
      <c r="K785" s="14" t="s">
        <v>906</v>
      </c>
      <c r="M785" s="14" t="s">
        <v>133</v>
      </c>
      <c r="N785" s="14" t="s">
        <v>928</v>
      </c>
      <c r="O785" s="14" t="s">
        <v>461</v>
      </c>
      <c r="P785" s="14" t="s">
        <v>118</v>
      </c>
      <c r="Q785" s="14" t="s">
        <v>150</v>
      </c>
      <c r="R785" s="14" t="s">
        <v>601</v>
      </c>
      <c r="S785" s="14" t="s">
        <v>124</v>
      </c>
      <c r="T785" s="14" t="s">
        <v>511</v>
      </c>
      <c r="V785" s="14" t="s">
        <v>5119</v>
      </c>
      <c r="W785" s="14" t="s">
        <v>4939</v>
      </c>
    </row>
    <row r="786" spans="1:23" x14ac:dyDescent="0.25">
      <c r="A786" s="14" t="s">
        <v>6342</v>
      </c>
      <c r="C786" s="18" t="s">
        <v>120</v>
      </c>
      <c r="D786" s="14" t="s">
        <v>770</v>
      </c>
      <c r="E786" s="14">
        <v>4</v>
      </c>
      <c r="F786" s="14" t="s">
        <v>737</v>
      </c>
      <c r="H786" s="14" t="s">
        <v>150</v>
      </c>
      <c r="I786" s="14" t="s">
        <v>980</v>
      </c>
      <c r="K786" s="14" t="s">
        <v>906</v>
      </c>
      <c r="M786" s="14" t="s">
        <v>133</v>
      </c>
      <c r="N786" s="14" t="s">
        <v>928</v>
      </c>
      <c r="O786" s="14" t="s">
        <v>461</v>
      </c>
      <c r="P786" s="14" t="s">
        <v>118</v>
      </c>
      <c r="Q786" s="14" t="s">
        <v>150</v>
      </c>
      <c r="R786" s="14" t="s">
        <v>601</v>
      </c>
      <c r="S786" s="14" t="s">
        <v>124</v>
      </c>
      <c r="T786" s="14" t="s">
        <v>511</v>
      </c>
      <c r="V786" s="14" t="s">
        <v>658</v>
      </c>
    </row>
    <row r="787" spans="1:23" x14ac:dyDescent="0.25">
      <c r="A787" s="14" t="s">
        <v>6342</v>
      </c>
      <c r="B787" s="14" t="s">
        <v>4285</v>
      </c>
      <c r="C787" s="18" t="s">
        <v>120</v>
      </c>
      <c r="D787" s="14" t="s">
        <v>773</v>
      </c>
      <c r="E787" s="14">
        <v>4</v>
      </c>
      <c r="F787" s="14" t="s">
        <v>4398</v>
      </c>
      <c r="H787" s="14" t="s">
        <v>150</v>
      </c>
      <c r="I787" s="14" t="s">
        <v>980</v>
      </c>
      <c r="K787" s="14" t="s">
        <v>945</v>
      </c>
      <c r="M787" s="14" t="s">
        <v>133</v>
      </c>
      <c r="N787" s="14" t="s">
        <v>928</v>
      </c>
      <c r="O787" s="14" t="s">
        <v>461</v>
      </c>
      <c r="P787" s="14" t="s">
        <v>118</v>
      </c>
      <c r="Q787" s="14" t="s">
        <v>150</v>
      </c>
      <c r="R787" s="14" t="s">
        <v>606</v>
      </c>
      <c r="S787" s="14" t="s">
        <v>124</v>
      </c>
      <c r="T787" s="14" t="s">
        <v>511</v>
      </c>
      <c r="V787" s="14" t="s">
        <v>5119</v>
      </c>
      <c r="W787" s="14" t="s">
        <v>4939</v>
      </c>
    </row>
    <row r="788" spans="1:23" x14ac:dyDescent="0.25">
      <c r="A788" s="14" t="s">
        <v>6342</v>
      </c>
      <c r="C788" s="18" t="s">
        <v>120</v>
      </c>
      <c r="D788" s="14" t="s">
        <v>773</v>
      </c>
      <c r="E788" s="14">
        <v>4</v>
      </c>
      <c r="F788" s="14" t="s">
        <v>737</v>
      </c>
      <c r="H788" s="14" t="s">
        <v>150</v>
      </c>
      <c r="I788" s="14" t="s">
        <v>980</v>
      </c>
      <c r="K788" s="14" t="s">
        <v>945</v>
      </c>
      <c r="M788" s="14" t="s">
        <v>133</v>
      </c>
      <c r="N788" s="14" t="s">
        <v>928</v>
      </c>
      <c r="O788" s="14" t="s">
        <v>461</v>
      </c>
      <c r="P788" s="14" t="s">
        <v>118</v>
      </c>
      <c r="Q788" s="14" t="s">
        <v>150</v>
      </c>
      <c r="R788" s="14" t="s">
        <v>606</v>
      </c>
      <c r="S788" s="14" t="s">
        <v>124</v>
      </c>
      <c r="T788" s="14" t="s">
        <v>511</v>
      </c>
      <c r="V788" s="14" t="s">
        <v>658</v>
      </c>
    </row>
    <row r="789" spans="1:23" x14ac:dyDescent="0.25">
      <c r="A789" s="14" t="s">
        <v>6342</v>
      </c>
      <c r="C789" s="18" t="s">
        <v>120</v>
      </c>
      <c r="D789" s="14" t="s">
        <v>779</v>
      </c>
      <c r="E789" s="14">
        <v>4</v>
      </c>
      <c r="F789" s="14" t="s">
        <v>737</v>
      </c>
      <c r="H789" s="14" t="s">
        <v>150</v>
      </c>
      <c r="I789" s="14" t="s">
        <v>924</v>
      </c>
      <c r="K789" s="14" t="s">
        <v>984</v>
      </c>
      <c r="M789" s="14" t="s">
        <v>133</v>
      </c>
      <c r="N789" s="14" t="s">
        <v>985</v>
      </c>
      <c r="O789" s="14" t="s">
        <v>461</v>
      </c>
      <c r="P789" s="14" t="s">
        <v>116</v>
      </c>
      <c r="Q789" s="14" t="s">
        <v>124</v>
      </c>
      <c r="R789" s="14" t="s">
        <v>482</v>
      </c>
      <c r="S789" s="14" t="s">
        <v>124</v>
      </c>
      <c r="T789" s="14" t="s">
        <v>511</v>
      </c>
      <c r="V789" s="14" t="s">
        <v>658</v>
      </c>
    </row>
    <row r="790" spans="1:23" x14ac:dyDescent="0.25">
      <c r="A790" s="14" t="s">
        <v>6342</v>
      </c>
      <c r="B790" s="14" t="s">
        <v>4285</v>
      </c>
      <c r="C790" s="18" t="s">
        <v>120</v>
      </c>
      <c r="D790" s="14" t="s">
        <v>779</v>
      </c>
      <c r="E790" s="14">
        <v>4</v>
      </c>
      <c r="F790" s="14" t="s">
        <v>4398</v>
      </c>
      <c r="H790" s="14" t="s">
        <v>150</v>
      </c>
      <c r="I790" s="14" t="s">
        <v>924</v>
      </c>
      <c r="K790" s="14" t="s">
        <v>982</v>
      </c>
      <c r="M790" s="14" t="s">
        <v>133</v>
      </c>
      <c r="N790" s="14" t="s">
        <v>928</v>
      </c>
      <c r="O790" s="14" t="s">
        <v>461</v>
      </c>
      <c r="P790" s="14" t="s">
        <v>118</v>
      </c>
      <c r="Q790" s="14" t="s">
        <v>150</v>
      </c>
      <c r="R790" s="14" t="s">
        <v>601</v>
      </c>
      <c r="S790" s="14" t="s">
        <v>124</v>
      </c>
      <c r="T790" s="14" t="s">
        <v>511</v>
      </c>
      <c r="V790" s="14" t="s">
        <v>5119</v>
      </c>
      <c r="W790" s="14" t="s">
        <v>4939</v>
      </c>
    </row>
    <row r="791" spans="1:23" x14ac:dyDescent="0.25">
      <c r="A791" s="14" t="s">
        <v>6342</v>
      </c>
      <c r="B791" s="14" t="s">
        <v>4086</v>
      </c>
      <c r="C791" s="18" t="s">
        <v>120</v>
      </c>
      <c r="D791" s="14" t="s">
        <v>2866</v>
      </c>
      <c r="E791" s="14">
        <v>4</v>
      </c>
      <c r="F791" s="14" t="s">
        <v>4398</v>
      </c>
      <c r="H791" s="14" t="s">
        <v>112</v>
      </c>
      <c r="I791" s="14" t="s">
        <v>935</v>
      </c>
      <c r="K791" s="14" t="s">
        <v>934</v>
      </c>
      <c r="M791" s="14" t="s">
        <v>133</v>
      </c>
      <c r="N791" s="14" t="s">
        <v>913</v>
      </c>
      <c r="O791" s="14" t="s">
        <v>461</v>
      </c>
      <c r="P791" s="14" t="s">
        <v>118</v>
      </c>
      <c r="Q791" s="14" t="s">
        <v>150</v>
      </c>
      <c r="R791" s="14" t="s">
        <v>509</v>
      </c>
      <c r="S791" s="14" t="s">
        <v>124</v>
      </c>
      <c r="V791" s="14" t="s">
        <v>5192</v>
      </c>
      <c r="W791" s="14" t="s">
        <v>4939</v>
      </c>
    </row>
    <row r="792" spans="1:23" x14ac:dyDescent="0.25">
      <c r="A792" s="14" t="s">
        <v>6342</v>
      </c>
      <c r="B792" s="14" t="s">
        <v>4086</v>
      </c>
      <c r="C792" s="18" t="s">
        <v>120</v>
      </c>
      <c r="D792" s="14" t="s">
        <v>2865</v>
      </c>
      <c r="E792" s="14">
        <v>4</v>
      </c>
      <c r="F792" s="14" t="s">
        <v>4398</v>
      </c>
      <c r="H792" s="14" t="s">
        <v>112</v>
      </c>
      <c r="I792" s="14" t="s">
        <v>935</v>
      </c>
      <c r="K792" s="14" t="s">
        <v>922</v>
      </c>
      <c r="M792" s="14" t="s">
        <v>133</v>
      </c>
      <c r="N792" s="14" t="s">
        <v>913</v>
      </c>
      <c r="O792" s="14" t="s">
        <v>461</v>
      </c>
      <c r="P792" s="14" t="s">
        <v>118</v>
      </c>
      <c r="Q792" s="14" t="s">
        <v>150</v>
      </c>
      <c r="R792" s="14" t="s">
        <v>490</v>
      </c>
      <c r="S792" s="14" t="s">
        <v>124</v>
      </c>
      <c r="T792" s="14" t="s">
        <v>511</v>
      </c>
      <c r="V792" s="14" t="s">
        <v>5192</v>
      </c>
      <c r="W792" s="14" t="s">
        <v>4939</v>
      </c>
    </row>
    <row r="793" spans="1:23" x14ac:dyDescent="0.25">
      <c r="A793" s="14" t="s">
        <v>6342</v>
      </c>
      <c r="B793" s="14" t="s">
        <v>4199</v>
      </c>
      <c r="C793" s="18" t="s">
        <v>120</v>
      </c>
      <c r="D793" s="14" t="s">
        <v>2438</v>
      </c>
      <c r="E793" s="14">
        <v>4</v>
      </c>
      <c r="F793" s="14" t="s">
        <v>4398</v>
      </c>
      <c r="H793" s="14" t="s">
        <v>112</v>
      </c>
      <c r="I793" s="14">
        <v>1000</v>
      </c>
      <c r="J793" s="14">
        <v>4200</v>
      </c>
      <c r="K793" s="14" t="s">
        <v>5417</v>
      </c>
      <c r="M793" s="14" t="s">
        <v>106</v>
      </c>
      <c r="N793" s="14" t="s">
        <v>5025</v>
      </c>
      <c r="O793" s="14" t="s">
        <v>313</v>
      </c>
      <c r="P793" s="14" t="s">
        <v>118</v>
      </c>
      <c r="Q793" s="14" t="s">
        <v>124</v>
      </c>
      <c r="R793" s="14" t="s">
        <v>5074</v>
      </c>
      <c r="S793" s="14" t="s">
        <v>124</v>
      </c>
      <c r="W793" s="14" t="s">
        <v>4939</v>
      </c>
    </row>
    <row r="794" spans="1:23" x14ac:dyDescent="0.25">
      <c r="A794" s="14" t="s">
        <v>6342</v>
      </c>
      <c r="B794" s="14" t="s">
        <v>111</v>
      </c>
      <c r="C794" s="18" t="s">
        <v>120</v>
      </c>
      <c r="D794" s="14" t="s">
        <v>2412</v>
      </c>
      <c r="E794" s="14">
        <v>4</v>
      </c>
      <c r="F794" s="14" t="s">
        <v>4398</v>
      </c>
      <c r="H794" s="14" t="s">
        <v>112</v>
      </c>
      <c r="I794" s="14" t="s">
        <v>4683</v>
      </c>
      <c r="J794" s="14">
        <v>3600</v>
      </c>
      <c r="K794" s="14" t="s">
        <v>5388</v>
      </c>
      <c r="M794" s="14" t="s">
        <v>124</v>
      </c>
      <c r="N794" s="14" t="s">
        <v>608</v>
      </c>
      <c r="O794" s="14" t="s">
        <v>5031</v>
      </c>
      <c r="P794" s="14" t="s">
        <v>118</v>
      </c>
      <c r="Q794" s="14" t="s">
        <v>124</v>
      </c>
      <c r="R794" s="14" t="s">
        <v>5387</v>
      </c>
      <c r="S794" s="14" t="s">
        <v>124</v>
      </c>
      <c r="W794" s="14" t="s">
        <v>4939</v>
      </c>
    </row>
    <row r="795" spans="1:23" x14ac:dyDescent="0.25">
      <c r="A795" s="14" t="s">
        <v>6342</v>
      </c>
      <c r="C795" s="18">
        <v>6</v>
      </c>
      <c r="D795" s="14" t="s">
        <v>753</v>
      </c>
      <c r="E795" s="14">
        <v>4</v>
      </c>
      <c r="F795" s="14" t="s">
        <v>737</v>
      </c>
      <c r="H795" s="14">
        <v>5</v>
      </c>
      <c r="I795" s="14" t="s">
        <v>935</v>
      </c>
      <c r="K795" s="14" t="s">
        <v>907</v>
      </c>
      <c r="M795" s="14">
        <v>2</v>
      </c>
      <c r="N795" s="14" t="s">
        <v>245</v>
      </c>
      <c r="O795" s="14" t="s">
        <v>869</v>
      </c>
      <c r="P795" s="14">
        <v>-5</v>
      </c>
      <c r="Q795" s="14">
        <v>4</v>
      </c>
      <c r="R795" s="14">
        <v>20</v>
      </c>
      <c r="S795" s="14">
        <v>3</v>
      </c>
      <c r="T795" s="14" t="s">
        <v>510</v>
      </c>
      <c r="V795" s="14" t="s">
        <v>616</v>
      </c>
    </row>
    <row r="796" spans="1:23" x14ac:dyDescent="0.25">
      <c r="A796" s="14" t="s">
        <v>6342</v>
      </c>
      <c r="B796" s="14" t="s">
        <v>4101</v>
      </c>
      <c r="C796" s="18" t="s">
        <v>120</v>
      </c>
      <c r="D796" s="14" t="s">
        <v>2033</v>
      </c>
      <c r="E796" s="14">
        <v>4</v>
      </c>
      <c r="F796" s="14" t="s">
        <v>4398</v>
      </c>
      <c r="H796" s="14" t="s">
        <v>112</v>
      </c>
      <c r="I796" s="14" t="s">
        <v>936</v>
      </c>
      <c r="K796" s="14" t="s">
        <v>931</v>
      </c>
      <c r="M796" s="14" t="s">
        <v>133</v>
      </c>
      <c r="N796" s="14" t="s">
        <v>245</v>
      </c>
      <c r="O796" s="14" t="s">
        <v>461</v>
      </c>
      <c r="P796" s="14" t="s">
        <v>118</v>
      </c>
      <c r="Q796" s="14" t="s">
        <v>150</v>
      </c>
      <c r="R796" s="14" t="s">
        <v>490</v>
      </c>
      <c r="S796" s="14" t="s">
        <v>124</v>
      </c>
      <c r="T796" s="14" t="s">
        <v>511</v>
      </c>
      <c r="V796" s="14" t="s">
        <v>5017</v>
      </c>
      <c r="W796" s="14" t="s">
        <v>4939</v>
      </c>
    </row>
    <row r="797" spans="1:23" x14ac:dyDescent="0.25">
      <c r="A797" s="14" t="s">
        <v>6342</v>
      </c>
      <c r="B797" s="14" t="s">
        <v>282</v>
      </c>
      <c r="C797" s="18" t="s">
        <v>143</v>
      </c>
      <c r="D797" s="14" t="s">
        <v>353</v>
      </c>
      <c r="E797" s="14">
        <v>4</v>
      </c>
      <c r="F797" s="14" t="s">
        <v>354</v>
      </c>
      <c r="G797" s="14" t="s">
        <v>355</v>
      </c>
      <c r="H797" s="14" t="s">
        <v>356</v>
      </c>
      <c r="I797" s="14" t="s">
        <v>206</v>
      </c>
      <c r="J797" s="14" t="s">
        <v>357</v>
      </c>
      <c r="K797" s="14" t="s">
        <v>358</v>
      </c>
      <c r="M797" s="14" t="s">
        <v>150</v>
      </c>
      <c r="N797" s="14" t="s">
        <v>70</v>
      </c>
      <c r="O797" s="14" t="s">
        <v>466</v>
      </c>
      <c r="P797" s="14" t="s">
        <v>240</v>
      </c>
      <c r="Q797" s="14" t="s">
        <v>106</v>
      </c>
      <c r="R797" s="14" t="s">
        <v>329</v>
      </c>
    </row>
    <row r="798" spans="1:23" x14ac:dyDescent="0.25">
      <c r="A798" s="14" t="s">
        <v>6342</v>
      </c>
      <c r="B798" s="14" t="s">
        <v>4168</v>
      </c>
      <c r="C798" s="18" t="s">
        <v>120</v>
      </c>
      <c r="D798" s="14" t="s">
        <v>2427</v>
      </c>
      <c r="E798" s="14">
        <v>4</v>
      </c>
      <c r="F798" s="14" t="s">
        <v>4484</v>
      </c>
      <c r="H798" s="14" t="s">
        <v>112</v>
      </c>
      <c r="I798" s="14" t="s">
        <v>4741</v>
      </c>
      <c r="J798" s="14">
        <v>3200</v>
      </c>
      <c r="K798" s="14" t="s">
        <v>5399</v>
      </c>
      <c r="M798" s="14" t="s">
        <v>143</v>
      </c>
      <c r="N798" s="14" t="s">
        <v>1206</v>
      </c>
      <c r="O798" s="14" t="s">
        <v>5031</v>
      </c>
      <c r="P798" s="14" t="s">
        <v>118</v>
      </c>
      <c r="Q798" s="14" t="s">
        <v>124</v>
      </c>
      <c r="R798" s="14" t="s">
        <v>5398</v>
      </c>
      <c r="S798" s="14" t="s">
        <v>106</v>
      </c>
      <c r="W798" s="14" t="s">
        <v>4939</v>
      </c>
    </row>
    <row r="799" spans="1:23" x14ac:dyDescent="0.25">
      <c r="A799" s="14" t="s">
        <v>6342</v>
      </c>
      <c r="B799" s="14" t="s">
        <v>4372</v>
      </c>
      <c r="C799" s="18" t="s">
        <v>105</v>
      </c>
      <c r="D799" s="14" t="s">
        <v>3965</v>
      </c>
      <c r="E799" s="14">
        <v>4</v>
      </c>
      <c r="F799" s="14" t="s">
        <v>4622</v>
      </c>
      <c r="H799" s="14" t="s">
        <v>150</v>
      </c>
      <c r="I799" s="14" t="s">
        <v>4930</v>
      </c>
      <c r="J799" s="14">
        <v>2700</v>
      </c>
      <c r="K799" s="14" t="s">
        <v>6001</v>
      </c>
      <c r="M799" s="14" t="s">
        <v>124</v>
      </c>
      <c r="N799" s="14" t="s">
        <v>216</v>
      </c>
      <c r="O799" s="14" t="s">
        <v>5027</v>
      </c>
      <c r="P799" s="14" t="s">
        <v>118</v>
      </c>
      <c r="Q799" s="14" t="s">
        <v>6311</v>
      </c>
      <c r="R799" s="14" t="s">
        <v>6310</v>
      </c>
      <c r="S799" s="14" t="s">
        <v>124</v>
      </c>
      <c r="W799" s="14" t="s">
        <v>4939</v>
      </c>
    </row>
    <row r="800" spans="1:23" x14ac:dyDescent="0.25">
      <c r="A800" s="14" t="s">
        <v>6342</v>
      </c>
      <c r="B800" s="14" t="s">
        <v>4085</v>
      </c>
      <c r="C800" s="18">
        <v>6</v>
      </c>
      <c r="D800" s="14" t="s">
        <v>2947</v>
      </c>
      <c r="E800" s="14">
        <v>4</v>
      </c>
      <c r="F800" s="14" t="s">
        <v>4405</v>
      </c>
      <c r="H800" s="14">
        <v>5</v>
      </c>
      <c r="I800" s="14" t="s">
        <v>917</v>
      </c>
      <c r="K800" s="14" t="s">
        <v>918</v>
      </c>
      <c r="M800" s="14">
        <v>1</v>
      </c>
      <c r="N800" s="14" t="s">
        <v>913</v>
      </c>
      <c r="O800" s="14" t="s">
        <v>461</v>
      </c>
      <c r="P800" s="14">
        <v>-5</v>
      </c>
      <c r="Q800" s="14">
        <v>4</v>
      </c>
      <c r="R800" s="14" t="s">
        <v>490</v>
      </c>
      <c r="S800" s="14">
        <v>3</v>
      </c>
      <c r="T800" s="14" t="s">
        <v>919</v>
      </c>
      <c r="U800" s="14">
        <v>1889</v>
      </c>
      <c r="W800" s="14" t="s">
        <v>4939</v>
      </c>
    </row>
    <row r="801" spans="1:23" x14ac:dyDescent="0.25">
      <c r="A801" s="14" t="s">
        <v>6342</v>
      </c>
      <c r="B801" s="14" t="s">
        <v>4284</v>
      </c>
      <c r="C801" s="18" t="s">
        <v>120</v>
      </c>
      <c r="D801" s="14" t="s">
        <v>775</v>
      </c>
      <c r="E801" s="14">
        <v>4</v>
      </c>
      <c r="F801" s="14" t="s">
        <v>4560</v>
      </c>
      <c r="H801" s="14" t="s">
        <v>124</v>
      </c>
      <c r="I801" s="14" t="s">
        <v>884</v>
      </c>
      <c r="K801" s="14" t="s">
        <v>981</v>
      </c>
      <c r="M801" s="14" t="s">
        <v>133</v>
      </c>
      <c r="N801" s="14" t="s">
        <v>928</v>
      </c>
      <c r="O801" s="14" t="s">
        <v>461</v>
      </c>
      <c r="P801" s="14" t="s">
        <v>118</v>
      </c>
      <c r="Q801" s="14" t="s">
        <v>150</v>
      </c>
      <c r="R801" s="14" t="s">
        <v>509</v>
      </c>
      <c r="S801" s="14" t="s">
        <v>124</v>
      </c>
      <c r="T801" s="14" t="s">
        <v>511</v>
      </c>
      <c r="V801" s="14" t="s">
        <v>5119</v>
      </c>
      <c r="W801" s="14" t="s">
        <v>4939</v>
      </c>
    </row>
    <row r="802" spans="1:23" x14ac:dyDescent="0.25">
      <c r="A802" s="14" t="s">
        <v>6342</v>
      </c>
      <c r="C802" s="18" t="s">
        <v>120</v>
      </c>
      <c r="D802" s="14" t="s">
        <v>775</v>
      </c>
      <c r="E802" s="14">
        <v>4</v>
      </c>
      <c r="F802" s="14" t="s">
        <v>744</v>
      </c>
      <c r="H802" s="14" t="s">
        <v>124</v>
      </c>
      <c r="I802" s="14" t="s">
        <v>884</v>
      </c>
      <c r="K802" s="14" t="s">
        <v>981</v>
      </c>
      <c r="M802" s="14" t="s">
        <v>133</v>
      </c>
      <c r="N802" s="14" t="s">
        <v>928</v>
      </c>
      <c r="O802" s="14" t="s">
        <v>461</v>
      </c>
      <c r="P802" s="14" t="s">
        <v>118</v>
      </c>
      <c r="Q802" s="14" t="s">
        <v>150</v>
      </c>
      <c r="R802" s="14" t="s">
        <v>509</v>
      </c>
      <c r="S802" s="14" t="s">
        <v>124</v>
      </c>
      <c r="T802" s="14" t="s">
        <v>511</v>
      </c>
      <c r="V802" s="14" t="s">
        <v>658</v>
      </c>
    </row>
    <row r="803" spans="1:23" x14ac:dyDescent="0.25">
      <c r="A803" s="14" t="s">
        <v>6342</v>
      </c>
      <c r="B803" s="14" t="s">
        <v>4284</v>
      </c>
      <c r="C803" s="18" t="s">
        <v>120</v>
      </c>
      <c r="D803" s="14" t="s">
        <v>777</v>
      </c>
      <c r="E803" s="14">
        <v>4</v>
      </c>
      <c r="F803" s="14" t="s">
        <v>4560</v>
      </c>
      <c r="H803" s="14" t="s">
        <v>124</v>
      </c>
      <c r="I803" s="14" t="s">
        <v>884</v>
      </c>
      <c r="K803" s="14" t="s">
        <v>981</v>
      </c>
      <c r="M803" s="14" t="s">
        <v>133</v>
      </c>
      <c r="N803" s="14" t="s">
        <v>928</v>
      </c>
      <c r="O803" s="14" t="s">
        <v>461</v>
      </c>
      <c r="P803" s="14" t="s">
        <v>118</v>
      </c>
      <c r="Q803" s="14" t="s">
        <v>150</v>
      </c>
      <c r="R803" s="14" t="s">
        <v>509</v>
      </c>
      <c r="S803" s="14" t="s">
        <v>124</v>
      </c>
      <c r="T803" s="14" t="s">
        <v>511</v>
      </c>
      <c r="V803" s="14" t="s">
        <v>5119</v>
      </c>
      <c r="W803" s="14" t="s">
        <v>4939</v>
      </c>
    </row>
    <row r="804" spans="1:23" x14ac:dyDescent="0.25">
      <c r="A804" s="14" t="s">
        <v>6342</v>
      </c>
      <c r="C804" s="18" t="s">
        <v>120</v>
      </c>
      <c r="D804" s="14" t="s">
        <v>777</v>
      </c>
      <c r="E804" s="14">
        <v>4</v>
      </c>
      <c r="F804" s="14" t="s">
        <v>744</v>
      </c>
      <c r="H804" s="14" t="s">
        <v>124</v>
      </c>
      <c r="I804" s="14" t="s">
        <v>884</v>
      </c>
      <c r="K804" s="14" t="s">
        <v>982</v>
      </c>
      <c r="M804" s="14" t="s">
        <v>133</v>
      </c>
      <c r="N804" s="14" t="s">
        <v>928</v>
      </c>
      <c r="O804" s="14" t="s">
        <v>461</v>
      </c>
      <c r="P804" s="14" t="s">
        <v>118</v>
      </c>
      <c r="Q804" s="14" t="s">
        <v>150</v>
      </c>
      <c r="R804" s="14" t="s">
        <v>601</v>
      </c>
      <c r="S804" s="14" t="s">
        <v>124</v>
      </c>
      <c r="T804" s="14" t="s">
        <v>511</v>
      </c>
      <c r="V804" s="14" t="s">
        <v>658</v>
      </c>
    </row>
    <row r="805" spans="1:23" x14ac:dyDescent="0.25">
      <c r="A805" s="14" t="s">
        <v>6342</v>
      </c>
      <c r="B805" s="14" t="s">
        <v>4284</v>
      </c>
      <c r="C805" s="18" t="s">
        <v>120</v>
      </c>
      <c r="D805" s="14" t="s">
        <v>778</v>
      </c>
      <c r="E805" s="14">
        <v>4</v>
      </c>
      <c r="F805" s="14" t="s">
        <v>4560</v>
      </c>
      <c r="H805" s="14" t="s">
        <v>124</v>
      </c>
      <c r="I805" s="14" t="s">
        <v>884</v>
      </c>
      <c r="K805" s="14" t="s">
        <v>982</v>
      </c>
      <c r="M805" s="14" t="s">
        <v>133</v>
      </c>
      <c r="N805" s="14" t="s">
        <v>928</v>
      </c>
      <c r="O805" s="14" t="s">
        <v>461</v>
      </c>
      <c r="P805" s="14" t="s">
        <v>118</v>
      </c>
      <c r="Q805" s="14" t="s">
        <v>150</v>
      </c>
      <c r="R805" s="14" t="s">
        <v>601</v>
      </c>
      <c r="S805" s="14" t="s">
        <v>124</v>
      </c>
      <c r="T805" s="14" t="s">
        <v>511</v>
      </c>
      <c r="V805" s="14" t="s">
        <v>5119</v>
      </c>
      <c r="W805" s="14" t="s">
        <v>4939</v>
      </c>
    </row>
    <row r="806" spans="1:23" x14ac:dyDescent="0.25">
      <c r="A806" s="14" t="s">
        <v>6342</v>
      </c>
      <c r="C806" s="18" t="s">
        <v>120</v>
      </c>
      <c r="D806" s="14" t="s">
        <v>778</v>
      </c>
      <c r="E806" s="14">
        <v>4</v>
      </c>
      <c r="F806" s="14" t="s">
        <v>744</v>
      </c>
      <c r="H806" s="14" t="s">
        <v>124</v>
      </c>
      <c r="I806" s="14" t="s">
        <v>884</v>
      </c>
      <c r="K806" s="14" t="s">
        <v>982</v>
      </c>
      <c r="M806" s="14" t="s">
        <v>133</v>
      </c>
      <c r="N806" s="14" t="s">
        <v>928</v>
      </c>
      <c r="O806" s="14" t="s">
        <v>461</v>
      </c>
      <c r="P806" s="14" t="s">
        <v>118</v>
      </c>
      <c r="Q806" s="14" t="s">
        <v>150</v>
      </c>
      <c r="R806" s="14" t="s">
        <v>601</v>
      </c>
      <c r="S806" s="14" t="s">
        <v>124</v>
      </c>
      <c r="T806" s="14" t="s">
        <v>511</v>
      </c>
      <c r="V806" s="14" t="s">
        <v>658</v>
      </c>
    </row>
    <row r="807" spans="1:23" x14ac:dyDescent="0.25">
      <c r="A807" s="14" t="s">
        <v>6342</v>
      </c>
      <c r="B807" s="14" t="s">
        <v>4284</v>
      </c>
      <c r="C807" s="18" t="s">
        <v>120</v>
      </c>
      <c r="D807" s="14" t="s">
        <v>776</v>
      </c>
      <c r="E807" s="14">
        <v>4</v>
      </c>
      <c r="F807" s="14" t="s">
        <v>4560</v>
      </c>
      <c r="H807" s="14" t="s">
        <v>124</v>
      </c>
      <c r="I807" s="14" t="s">
        <v>884</v>
      </c>
      <c r="K807" s="14" t="s">
        <v>981</v>
      </c>
      <c r="M807" s="14" t="s">
        <v>133</v>
      </c>
      <c r="N807" s="14" t="s">
        <v>928</v>
      </c>
      <c r="O807" s="14" t="s">
        <v>461</v>
      </c>
      <c r="P807" s="14" t="s">
        <v>118</v>
      </c>
      <c r="Q807" s="14" t="s">
        <v>150</v>
      </c>
      <c r="R807" s="14" t="s">
        <v>509</v>
      </c>
      <c r="S807" s="14" t="s">
        <v>124</v>
      </c>
      <c r="T807" s="14" t="s">
        <v>511</v>
      </c>
      <c r="V807" s="14" t="s">
        <v>5119</v>
      </c>
      <c r="W807" s="14" t="s">
        <v>4939</v>
      </c>
    </row>
    <row r="808" spans="1:23" x14ac:dyDescent="0.25">
      <c r="A808" s="14" t="s">
        <v>6342</v>
      </c>
      <c r="C808" s="18" t="s">
        <v>120</v>
      </c>
      <c r="D808" s="14" t="s">
        <v>776</v>
      </c>
      <c r="E808" s="14">
        <v>4</v>
      </c>
      <c r="F808" s="14" t="s">
        <v>744</v>
      </c>
      <c r="H808" s="14" t="s">
        <v>124</v>
      </c>
      <c r="I808" s="14" t="s">
        <v>884</v>
      </c>
      <c r="K808" s="14" t="s">
        <v>981</v>
      </c>
      <c r="M808" s="14" t="s">
        <v>133</v>
      </c>
      <c r="N808" s="14" t="s">
        <v>928</v>
      </c>
      <c r="O808" s="14" t="s">
        <v>461</v>
      </c>
      <c r="P808" s="14" t="s">
        <v>118</v>
      </c>
      <c r="Q808" s="14" t="s">
        <v>150</v>
      </c>
      <c r="R808" s="14" t="s">
        <v>509</v>
      </c>
      <c r="S808" s="14" t="s">
        <v>124</v>
      </c>
      <c r="T808" s="14" t="s">
        <v>511</v>
      </c>
      <c r="V808" s="14" t="s">
        <v>658</v>
      </c>
    </row>
    <row r="809" spans="1:23" x14ac:dyDescent="0.25">
      <c r="A809" s="14" t="s">
        <v>6342</v>
      </c>
      <c r="B809" s="14" t="s">
        <v>4090</v>
      </c>
      <c r="C809" s="18" t="s">
        <v>105</v>
      </c>
      <c r="D809" s="14" t="s">
        <v>3550</v>
      </c>
      <c r="E809" s="14">
        <v>4</v>
      </c>
      <c r="F809" s="14" t="s">
        <v>4634</v>
      </c>
      <c r="H809" s="14" t="s">
        <v>150</v>
      </c>
      <c r="I809" s="14" t="s">
        <v>4887</v>
      </c>
      <c r="J809" s="14">
        <v>3300</v>
      </c>
      <c r="K809" s="14" t="s">
        <v>5399</v>
      </c>
      <c r="M809" s="14" t="s">
        <v>6119</v>
      </c>
      <c r="N809" s="14" t="s">
        <v>949</v>
      </c>
      <c r="O809" s="14" t="s">
        <v>4949</v>
      </c>
      <c r="P809" s="14" t="s">
        <v>1017</v>
      </c>
      <c r="Q809" s="14" t="s">
        <v>124</v>
      </c>
      <c r="R809" s="14" t="s">
        <v>6118</v>
      </c>
      <c r="S809" s="14" t="s">
        <v>106</v>
      </c>
      <c r="W809" s="14" t="s">
        <v>4939</v>
      </c>
    </row>
    <row r="810" spans="1:23" x14ac:dyDescent="0.25">
      <c r="A810" s="14" t="s">
        <v>6342</v>
      </c>
      <c r="B810" s="14" t="s">
        <v>4305</v>
      </c>
      <c r="C810" s="18" t="s">
        <v>120</v>
      </c>
      <c r="D810" s="14" t="s">
        <v>3190</v>
      </c>
      <c r="E810" s="14">
        <v>4</v>
      </c>
      <c r="F810" s="14" t="s">
        <v>4590</v>
      </c>
      <c r="H810" s="14" t="s">
        <v>112</v>
      </c>
      <c r="I810" s="14" t="s">
        <v>4850</v>
      </c>
      <c r="J810" s="14">
        <v>7700</v>
      </c>
      <c r="K810" s="14" t="s">
        <v>5912</v>
      </c>
      <c r="M810" s="14" t="s">
        <v>133</v>
      </c>
      <c r="N810" s="14" t="s">
        <v>5911</v>
      </c>
      <c r="O810" s="14" t="s">
        <v>5910</v>
      </c>
      <c r="P810" s="14" t="s">
        <v>1698</v>
      </c>
      <c r="Q810" s="14" t="s">
        <v>124</v>
      </c>
      <c r="R810" s="14" t="s">
        <v>5909</v>
      </c>
      <c r="S810" s="14" t="s">
        <v>133</v>
      </c>
      <c r="U810" s="14" t="s">
        <v>5261</v>
      </c>
      <c r="W810" s="14" t="s">
        <v>4939</v>
      </c>
    </row>
    <row r="811" spans="1:23" x14ac:dyDescent="0.25">
      <c r="A811" s="14" t="s">
        <v>6342</v>
      </c>
      <c r="B811" s="14" t="s">
        <v>4334</v>
      </c>
      <c r="C811" s="18" t="s">
        <v>145</v>
      </c>
      <c r="D811" s="14" t="s">
        <v>3551</v>
      </c>
      <c r="E811" s="14">
        <v>4</v>
      </c>
      <c r="F811" s="14" t="s">
        <v>4635</v>
      </c>
      <c r="H811" s="14" t="s">
        <v>112</v>
      </c>
      <c r="I811" s="14" t="s">
        <v>4888</v>
      </c>
      <c r="J811" s="14">
        <v>11000</v>
      </c>
      <c r="K811" s="14" t="s">
        <v>6122</v>
      </c>
      <c r="M811" s="14" t="s">
        <v>133</v>
      </c>
      <c r="N811" s="14" t="s">
        <v>503</v>
      </c>
      <c r="O811" s="14" t="s">
        <v>6121</v>
      </c>
      <c r="P811" s="14" t="s">
        <v>1698</v>
      </c>
      <c r="Q811" s="14" t="s">
        <v>120</v>
      </c>
      <c r="R811" s="14" t="s">
        <v>6120</v>
      </c>
      <c r="S811" s="14" t="s">
        <v>106</v>
      </c>
      <c r="W811" s="14" t="s">
        <v>4939</v>
      </c>
    </row>
    <row r="812" spans="1:23" x14ac:dyDescent="0.25">
      <c r="A812" s="14" t="s">
        <v>6342</v>
      </c>
      <c r="B812" s="14" t="s">
        <v>399</v>
      </c>
      <c r="D812" s="14" t="s">
        <v>3189</v>
      </c>
      <c r="F812" s="14" t="s">
        <v>4589</v>
      </c>
      <c r="H812" s="14" t="s">
        <v>230</v>
      </c>
      <c r="I812" s="14" t="s">
        <v>4849</v>
      </c>
      <c r="J812" s="14">
        <v>6000</v>
      </c>
      <c r="K812" s="14" t="s">
        <v>5908</v>
      </c>
      <c r="L812" s="14" t="s">
        <v>134</v>
      </c>
      <c r="M812" s="14" t="s">
        <v>120</v>
      </c>
      <c r="N812" s="14" t="s">
        <v>1599</v>
      </c>
      <c r="O812" s="14" t="s">
        <v>5907</v>
      </c>
      <c r="Q812" s="14" t="s">
        <v>148</v>
      </c>
      <c r="R812" s="14" t="s">
        <v>1591</v>
      </c>
      <c r="T812" s="14" t="s">
        <v>63</v>
      </c>
      <c r="W812" s="14" t="s">
        <v>4939</v>
      </c>
    </row>
    <row r="813" spans="1:23" x14ac:dyDescent="0.25">
      <c r="A813" s="14" t="s">
        <v>6342</v>
      </c>
      <c r="B813" s="14" t="s">
        <v>4133</v>
      </c>
      <c r="C813" s="18" t="s">
        <v>120</v>
      </c>
      <c r="D813" s="14" t="s">
        <v>2105</v>
      </c>
      <c r="E813" s="14">
        <v>4</v>
      </c>
      <c r="F813" s="14" t="s">
        <v>4440</v>
      </c>
      <c r="H813" s="14" t="s">
        <v>112</v>
      </c>
      <c r="I813" s="14" t="s">
        <v>179</v>
      </c>
      <c r="J813" s="14">
        <v>7200</v>
      </c>
      <c r="K813" s="14" t="s">
        <v>5105</v>
      </c>
      <c r="M813" s="14" t="s">
        <v>133</v>
      </c>
      <c r="N813" s="14" t="s">
        <v>216</v>
      </c>
      <c r="O813" s="14" t="s">
        <v>5104</v>
      </c>
      <c r="P813" s="14" t="s">
        <v>1698</v>
      </c>
      <c r="Q813" s="14" t="s">
        <v>124</v>
      </c>
      <c r="R813" s="14" t="s">
        <v>5103</v>
      </c>
      <c r="S813" s="14" t="s">
        <v>106</v>
      </c>
      <c r="W813" s="14" t="s">
        <v>4939</v>
      </c>
    </row>
    <row r="814" spans="1:23" x14ac:dyDescent="0.25">
      <c r="A814" s="14" t="s">
        <v>6342</v>
      </c>
      <c r="B814" s="14" t="s">
        <v>4090</v>
      </c>
      <c r="C814" s="18" t="s">
        <v>105</v>
      </c>
      <c r="D814" s="14" t="s">
        <v>4017</v>
      </c>
      <c r="E814" s="14">
        <v>4</v>
      </c>
      <c r="F814" s="14" t="s">
        <v>32</v>
      </c>
      <c r="G814" s="14" t="s">
        <v>18</v>
      </c>
      <c r="H814" s="14" t="s">
        <v>291</v>
      </c>
      <c r="I814" s="14" t="s">
        <v>911</v>
      </c>
      <c r="K814" s="14" t="s">
        <v>117</v>
      </c>
      <c r="M814" s="14" t="s">
        <v>133</v>
      </c>
      <c r="N814" s="14" t="s">
        <v>216</v>
      </c>
      <c r="O814" s="14" t="s">
        <v>1031</v>
      </c>
      <c r="P814" s="14" t="s">
        <v>116</v>
      </c>
      <c r="Q814" s="14" t="s">
        <v>124</v>
      </c>
      <c r="R814" s="14" t="s">
        <v>1061</v>
      </c>
      <c r="S814" s="14" t="s">
        <v>124</v>
      </c>
      <c r="W814" s="14" t="s">
        <v>4939</v>
      </c>
    </row>
    <row r="815" spans="1:23" x14ac:dyDescent="0.25">
      <c r="A815" s="14" t="s">
        <v>6342</v>
      </c>
      <c r="B815" s="14" t="s">
        <v>449</v>
      </c>
      <c r="C815" s="18" t="s">
        <v>111</v>
      </c>
      <c r="D815" s="14" t="s">
        <v>290</v>
      </c>
      <c r="E815" s="14">
        <v>4</v>
      </c>
      <c r="F815" s="14" t="s">
        <v>32</v>
      </c>
      <c r="G815" s="14" t="s">
        <v>18</v>
      </c>
      <c r="H815" s="14" t="s">
        <v>291</v>
      </c>
      <c r="I815" s="14" t="s">
        <v>121</v>
      </c>
      <c r="J815" s="14" t="s">
        <v>292</v>
      </c>
      <c r="K815" s="14" t="s">
        <v>293</v>
      </c>
      <c r="M815" s="14" t="s">
        <v>124</v>
      </c>
      <c r="N815" s="14" t="s">
        <v>216</v>
      </c>
      <c r="O815" s="14" t="s">
        <v>466</v>
      </c>
      <c r="P815" s="14" t="s">
        <v>116</v>
      </c>
      <c r="Q815" s="14" t="s">
        <v>124</v>
      </c>
      <c r="R815" s="14" t="s">
        <v>235</v>
      </c>
    </row>
    <row r="816" spans="1:23" x14ac:dyDescent="0.25">
      <c r="A816" s="14" t="s">
        <v>6342</v>
      </c>
      <c r="B816" s="14" t="s">
        <v>384</v>
      </c>
      <c r="C816" s="18" t="s">
        <v>111</v>
      </c>
      <c r="D816" s="14" t="s">
        <v>387</v>
      </c>
      <c r="E816" s="14">
        <v>4</v>
      </c>
      <c r="F816" s="14" t="s">
        <v>32</v>
      </c>
      <c r="G816" s="14" t="s">
        <v>18</v>
      </c>
      <c r="H816" s="14" t="s">
        <v>112</v>
      </c>
      <c r="I816" s="14" t="s">
        <v>121</v>
      </c>
      <c r="J816" s="14" t="s">
        <v>122</v>
      </c>
      <c r="K816" s="14" t="s">
        <v>381</v>
      </c>
      <c r="M816" s="14" t="s">
        <v>134</v>
      </c>
      <c r="N816" s="14" t="s">
        <v>362</v>
      </c>
      <c r="O816" s="14" t="s">
        <v>466</v>
      </c>
      <c r="P816" s="14" t="s">
        <v>118</v>
      </c>
      <c r="Q816" s="14" t="s">
        <v>124</v>
      </c>
      <c r="R816" s="14" t="s">
        <v>128</v>
      </c>
    </row>
    <row r="817" spans="1:23" x14ac:dyDescent="0.25">
      <c r="A817" s="14" t="s">
        <v>6342</v>
      </c>
      <c r="B817" s="14" t="s">
        <v>348</v>
      </c>
      <c r="C817" s="18" t="s">
        <v>120</v>
      </c>
      <c r="D817" s="14" t="s">
        <v>6405</v>
      </c>
      <c r="E817" s="14">
        <v>4</v>
      </c>
      <c r="F817" s="14" t="s">
        <v>32</v>
      </c>
      <c r="G817" s="14" t="s">
        <v>18</v>
      </c>
      <c r="H817" s="14" t="s">
        <v>112</v>
      </c>
      <c r="I817" s="14" t="s">
        <v>121</v>
      </c>
      <c r="J817" s="14" t="s">
        <v>122</v>
      </c>
      <c r="K817" s="14" t="s">
        <v>347</v>
      </c>
      <c r="M817" s="14" t="s">
        <v>124</v>
      </c>
      <c r="N817" s="14" t="s">
        <v>300</v>
      </c>
      <c r="O817" s="14" t="s">
        <v>466</v>
      </c>
      <c r="P817" s="14" t="s">
        <v>118</v>
      </c>
      <c r="Q817" s="14" t="s">
        <v>124</v>
      </c>
      <c r="R817" s="14" t="s">
        <v>222</v>
      </c>
    </row>
    <row r="818" spans="1:23" x14ac:dyDescent="0.25">
      <c r="A818" s="14" t="s">
        <v>6342</v>
      </c>
      <c r="B818" s="14" t="s">
        <v>4090</v>
      </c>
      <c r="D818" s="14" t="s">
        <v>3347</v>
      </c>
      <c r="E818" s="14">
        <v>4</v>
      </c>
      <c r="F818" s="14" t="s">
        <v>32</v>
      </c>
      <c r="I818" s="14" t="s">
        <v>4875</v>
      </c>
      <c r="K818" s="14" t="s">
        <v>6003</v>
      </c>
      <c r="M818" s="14" t="s">
        <v>124</v>
      </c>
      <c r="N818" s="14" t="s">
        <v>6002</v>
      </c>
      <c r="O818" s="14">
        <v>12</v>
      </c>
      <c r="Q818" s="14">
        <v>2</v>
      </c>
      <c r="R818" s="14">
        <v>2750</v>
      </c>
      <c r="U818" s="14">
        <v>1989</v>
      </c>
      <c r="V818" s="14" t="s">
        <v>4955</v>
      </c>
      <c r="W818" s="14" t="s">
        <v>4939</v>
      </c>
    </row>
    <row r="819" spans="1:23" x14ac:dyDescent="0.25">
      <c r="A819" s="14" t="s">
        <v>6342</v>
      </c>
      <c r="B819" s="14" t="s">
        <v>4090</v>
      </c>
      <c r="D819" s="14" t="s">
        <v>3337</v>
      </c>
      <c r="E819" s="14">
        <v>4</v>
      </c>
      <c r="F819" s="14" t="s">
        <v>32</v>
      </c>
      <c r="I819" s="14" t="s">
        <v>4873</v>
      </c>
      <c r="K819" s="14" t="s">
        <v>6003</v>
      </c>
      <c r="M819" s="14" t="s">
        <v>124</v>
      </c>
      <c r="N819" s="14" t="s">
        <v>6002</v>
      </c>
      <c r="O819" s="14">
        <v>12</v>
      </c>
      <c r="Q819" s="14">
        <v>2</v>
      </c>
      <c r="R819" s="14">
        <v>4500</v>
      </c>
      <c r="U819" s="14">
        <v>1975</v>
      </c>
      <c r="V819" s="14" t="s">
        <v>4955</v>
      </c>
      <c r="W819" s="14" t="s">
        <v>4939</v>
      </c>
    </row>
    <row r="820" spans="1:23" x14ac:dyDescent="0.25">
      <c r="A820" s="14" t="s">
        <v>6342</v>
      </c>
      <c r="B820" s="14" t="s">
        <v>294</v>
      </c>
      <c r="C820" s="18" t="s">
        <v>111</v>
      </c>
      <c r="D820" s="14" t="s">
        <v>302</v>
      </c>
      <c r="E820" s="14">
        <v>4</v>
      </c>
      <c r="F820" s="14" t="s">
        <v>32</v>
      </c>
      <c r="G820" s="14" t="s">
        <v>18</v>
      </c>
      <c r="H820" s="14" t="s">
        <v>291</v>
      </c>
      <c r="I820" s="14" t="s">
        <v>121</v>
      </c>
      <c r="J820" s="14" t="s">
        <v>292</v>
      </c>
      <c r="K820" s="14" t="s">
        <v>303</v>
      </c>
      <c r="M820" s="14" t="s">
        <v>124</v>
      </c>
      <c r="N820" s="14" t="s">
        <v>208</v>
      </c>
      <c r="O820" s="14" t="s">
        <v>457</v>
      </c>
      <c r="P820" s="14" t="s">
        <v>116</v>
      </c>
      <c r="Q820" s="14" t="s">
        <v>124</v>
      </c>
      <c r="R820" s="14" t="s">
        <v>138</v>
      </c>
    </row>
    <row r="821" spans="1:23" x14ac:dyDescent="0.25">
      <c r="A821" s="14" t="s">
        <v>6342</v>
      </c>
      <c r="B821" s="14" t="s">
        <v>384</v>
      </c>
      <c r="C821" s="18" t="s">
        <v>111</v>
      </c>
      <c r="D821" s="14" t="s">
        <v>388</v>
      </c>
      <c r="E821" s="14">
        <v>4</v>
      </c>
      <c r="F821" s="14" t="s">
        <v>32</v>
      </c>
      <c r="G821" s="14" t="s">
        <v>18</v>
      </c>
      <c r="H821" s="14" t="s">
        <v>112</v>
      </c>
      <c r="I821" s="14" t="s">
        <v>121</v>
      </c>
      <c r="J821" s="14" t="s">
        <v>122</v>
      </c>
      <c r="K821" s="14" t="s">
        <v>389</v>
      </c>
      <c r="M821" s="14" t="s">
        <v>134</v>
      </c>
      <c r="N821" s="14" t="s">
        <v>390</v>
      </c>
      <c r="O821" s="14" t="s">
        <v>466</v>
      </c>
      <c r="P821" s="14" t="s">
        <v>118</v>
      </c>
      <c r="Q821" s="14" t="s">
        <v>124</v>
      </c>
      <c r="R821" s="14" t="s">
        <v>128</v>
      </c>
    </row>
    <row r="822" spans="1:23" customFormat="1" x14ac:dyDescent="0.25">
      <c r="A822" s="14" t="s">
        <v>6342</v>
      </c>
      <c r="B822" s="14" t="s">
        <v>348</v>
      </c>
      <c r="C822" s="18" t="s">
        <v>120</v>
      </c>
      <c r="D822" s="14" t="s">
        <v>349</v>
      </c>
      <c r="E822" s="14">
        <v>4</v>
      </c>
      <c r="F822" s="14" t="s">
        <v>32</v>
      </c>
      <c r="G822" s="14" t="s">
        <v>18</v>
      </c>
      <c r="H822" s="14" t="s">
        <v>112</v>
      </c>
      <c r="I822" s="14" t="s">
        <v>121</v>
      </c>
      <c r="J822" s="14" t="s">
        <v>122</v>
      </c>
      <c r="K822" s="14" t="s">
        <v>350</v>
      </c>
      <c r="L822" s="14"/>
      <c r="M822" s="14" t="s">
        <v>124</v>
      </c>
      <c r="N822" s="14" t="s">
        <v>185</v>
      </c>
      <c r="O822" s="14" t="s">
        <v>466</v>
      </c>
      <c r="P822" s="14" t="s">
        <v>118</v>
      </c>
      <c r="Q822" s="14" t="s">
        <v>124</v>
      </c>
      <c r="R822" s="14" t="s">
        <v>206</v>
      </c>
      <c r="S822" s="14"/>
      <c r="T822" s="14"/>
      <c r="U822" s="14"/>
      <c r="V822" s="14"/>
      <c r="W822" s="14"/>
    </row>
    <row r="823" spans="1:23" customFormat="1" x14ac:dyDescent="0.25">
      <c r="A823" s="14" t="s">
        <v>6342</v>
      </c>
      <c r="B823" s="14" t="s">
        <v>384</v>
      </c>
      <c r="C823" s="18" t="s">
        <v>120</v>
      </c>
      <c r="D823" s="14" t="s">
        <v>385</v>
      </c>
      <c r="E823" s="14">
        <v>4</v>
      </c>
      <c r="F823" s="14" t="s">
        <v>32</v>
      </c>
      <c r="G823" s="14" t="s">
        <v>18</v>
      </c>
      <c r="H823" s="14" t="s">
        <v>112</v>
      </c>
      <c r="I823" s="14" t="s">
        <v>121</v>
      </c>
      <c r="J823" s="14" t="s">
        <v>122</v>
      </c>
      <c r="K823" s="14" t="s">
        <v>386</v>
      </c>
      <c r="L823" s="14"/>
      <c r="M823" s="14" t="s">
        <v>230</v>
      </c>
      <c r="N823" s="14" t="s">
        <v>208</v>
      </c>
      <c r="O823" s="14" t="s">
        <v>477</v>
      </c>
      <c r="P823" s="14" t="s">
        <v>118</v>
      </c>
      <c r="Q823" s="14" t="s">
        <v>124</v>
      </c>
      <c r="R823" s="14" t="s">
        <v>128</v>
      </c>
      <c r="S823" s="14"/>
      <c r="T823" s="14"/>
      <c r="U823" s="14"/>
      <c r="V823" s="14"/>
      <c r="W823" s="14"/>
    </row>
    <row r="824" spans="1:23" customFormat="1" x14ac:dyDescent="0.25">
      <c r="A824" s="14" t="s">
        <v>6342</v>
      </c>
      <c r="B824" s="14" t="s">
        <v>348</v>
      </c>
      <c r="C824" s="18" t="s">
        <v>120</v>
      </c>
      <c r="D824" s="14" t="s">
        <v>351</v>
      </c>
      <c r="E824" s="14">
        <v>4</v>
      </c>
      <c r="F824" s="14" t="s">
        <v>32</v>
      </c>
      <c r="G824" s="14" t="s">
        <v>18</v>
      </c>
      <c r="H824" s="14" t="s">
        <v>112</v>
      </c>
      <c r="I824" s="14" t="s">
        <v>121</v>
      </c>
      <c r="J824" s="14" t="s">
        <v>122</v>
      </c>
      <c r="K824" s="14" t="s">
        <v>352</v>
      </c>
      <c r="L824" s="14"/>
      <c r="M824" s="14" t="s">
        <v>124</v>
      </c>
      <c r="N824" s="14" t="s">
        <v>318</v>
      </c>
      <c r="O824" s="14" t="s">
        <v>466</v>
      </c>
      <c r="P824" s="14" t="s">
        <v>118</v>
      </c>
      <c r="Q824" s="14" t="s">
        <v>124</v>
      </c>
      <c r="R824" s="14" t="s">
        <v>165</v>
      </c>
      <c r="S824" s="14"/>
      <c r="T824" s="14"/>
      <c r="U824" s="14"/>
      <c r="V824" s="14"/>
      <c r="W824" s="14"/>
    </row>
    <row r="825" spans="1:23" customFormat="1" x14ac:dyDescent="0.25">
      <c r="A825" s="14" t="s">
        <v>6342</v>
      </c>
      <c r="B825" s="14" t="s">
        <v>294</v>
      </c>
      <c r="C825" s="18" t="s">
        <v>111</v>
      </c>
      <c r="D825" s="14" t="s">
        <v>298</v>
      </c>
      <c r="E825" s="14">
        <v>4</v>
      </c>
      <c r="F825" s="14" t="s">
        <v>32</v>
      </c>
      <c r="G825" s="14" t="s">
        <v>18</v>
      </c>
      <c r="H825" s="14" t="s">
        <v>471</v>
      </c>
      <c r="I825" s="14" t="s">
        <v>121</v>
      </c>
      <c r="J825" s="14" t="s">
        <v>292</v>
      </c>
      <c r="K825" s="14" t="s">
        <v>299</v>
      </c>
      <c r="L825" s="14"/>
      <c r="M825" s="14" t="s">
        <v>124</v>
      </c>
      <c r="N825" s="14" t="s">
        <v>300</v>
      </c>
      <c r="O825" s="14" t="s">
        <v>473</v>
      </c>
      <c r="P825" s="14" t="s">
        <v>118</v>
      </c>
      <c r="Q825" s="14" t="s">
        <v>124</v>
      </c>
      <c r="R825" s="14" t="s">
        <v>138</v>
      </c>
      <c r="S825" s="14"/>
      <c r="T825" s="14"/>
      <c r="U825" s="14"/>
      <c r="V825" s="14"/>
      <c r="W825" s="14"/>
    </row>
    <row r="826" spans="1:23" customFormat="1" x14ac:dyDescent="0.25">
      <c r="A826" s="14" t="s">
        <v>6342</v>
      </c>
      <c r="B826" s="14" t="s">
        <v>294</v>
      </c>
      <c r="C826" s="18" t="s">
        <v>111</v>
      </c>
      <c r="D826" s="14" t="s">
        <v>295</v>
      </c>
      <c r="E826" s="14">
        <v>4</v>
      </c>
      <c r="F826" s="14" t="s">
        <v>32</v>
      </c>
      <c r="G826" s="14" t="s">
        <v>18</v>
      </c>
      <c r="H826" s="14" t="s">
        <v>471</v>
      </c>
      <c r="I826" s="14" t="s">
        <v>121</v>
      </c>
      <c r="J826" s="14" t="s">
        <v>292</v>
      </c>
      <c r="K826" s="14" t="s">
        <v>296</v>
      </c>
      <c r="L826" s="14"/>
      <c r="M826" s="14" t="s">
        <v>124</v>
      </c>
      <c r="N826" s="14" t="s">
        <v>297</v>
      </c>
      <c r="O826" s="14" t="s">
        <v>457</v>
      </c>
      <c r="P826" s="14" t="s">
        <v>118</v>
      </c>
      <c r="Q826" s="14" t="s">
        <v>124</v>
      </c>
      <c r="R826" s="14" t="s">
        <v>149</v>
      </c>
      <c r="S826" s="14"/>
      <c r="T826" s="14"/>
      <c r="U826" s="14"/>
      <c r="V826" s="14"/>
      <c r="W826" s="14"/>
    </row>
    <row r="827" spans="1:23" customFormat="1" x14ac:dyDescent="0.25">
      <c r="A827" s="14" t="s">
        <v>6342</v>
      </c>
      <c r="B827" s="14" t="s">
        <v>4090</v>
      </c>
      <c r="C827" s="18"/>
      <c r="D827" s="14" t="s">
        <v>4037</v>
      </c>
      <c r="E827" s="14"/>
      <c r="F827" s="14" t="s">
        <v>32</v>
      </c>
      <c r="G827" s="14"/>
      <c r="H827" s="14"/>
      <c r="I827" s="14"/>
      <c r="J827" s="14">
        <v>4700</v>
      </c>
      <c r="K827" s="14" t="s">
        <v>6325</v>
      </c>
      <c r="L827" s="14" t="s">
        <v>6324</v>
      </c>
      <c r="M827" s="14" t="s">
        <v>106</v>
      </c>
      <c r="N827" s="14" t="s">
        <v>4616</v>
      </c>
      <c r="O827" s="14" t="s">
        <v>5437</v>
      </c>
      <c r="P827" s="14"/>
      <c r="Q827" s="14" t="s">
        <v>135</v>
      </c>
      <c r="R827" s="14" t="s">
        <v>4869</v>
      </c>
      <c r="S827" s="14"/>
      <c r="T827" s="14"/>
      <c r="U827" s="14" t="s">
        <v>4961</v>
      </c>
      <c r="V827" s="14" t="s">
        <v>5017</v>
      </c>
      <c r="W827" s="14" t="s">
        <v>4939</v>
      </c>
    </row>
    <row r="828" spans="1:23" customFormat="1" x14ac:dyDescent="0.25">
      <c r="A828" s="14" t="s">
        <v>6342</v>
      </c>
      <c r="B828" s="14" t="s">
        <v>4202</v>
      </c>
      <c r="C828" s="18"/>
      <c r="D828" s="14" t="s">
        <v>4033</v>
      </c>
      <c r="E828" s="14"/>
      <c r="F828" s="14" t="s">
        <v>32</v>
      </c>
      <c r="G828" s="14"/>
      <c r="H828" s="14"/>
      <c r="I828" s="14"/>
      <c r="J828" s="14">
        <v>4700</v>
      </c>
      <c r="K828" s="14"/>
      <c r="L828" s="14" t="s">
        <v>6324</v>
      </c>
      <c r="M828" s="14" t="s">
        <v>124</v>
      </c>
      <c r="N828" s="14" t="s">
        <v>4616</v>
      </c>
      <c r="O828" s="14" t="s">
        <v>5437</v>
      </c>
      <c r="P828" s="14"/>
      <c r="Q828" s="14" t="s">
        <v>240</v>
      </c>
      <c r="R828" s="14" t="s">
        <v>334</v>
      </c>
      <c r="S828" s="14"/>
      <c r="T828" s="14"/>
      <c r="U828" s="14"/>
      <c r="V828" s="14" t="s">
        <v>5017</v>
      </c>
      <c r="W828" s="14" t="s">
        <v>4939</v>
      </c>
    </row>
    <row r="829" spans="1:23" customFormat="1" x14ac:dyDescent="0.25">
      <c r="A829" s="14" t="s">
        <v>6342</v>
      </c>
      <c r="B829" s="14" t="s">
        <v>4090</v>
      </c>
      <c r="C829" s="18"/>
      <c r="D829" s="14" t="s">
        <v>4018</v>
      </c>
      <c r="E829" s="14"/>
      <c r="F829" s="14" t="s">
        <v>32</v>
      </c>
      <c r="G829" s="14"/>
      <c r="H829" s="14"/>
      <c r="I829" s="14"/>
      <c r="J829" s="14">
        <v>4700</v>
      </c>
      <c r="K829" s="14" t="s">
        <v>6325</v>
      </c>
      <c r="L829" s="14" t="s">
        <v>6324</v>
      </c>
      <c r="M829" s="14" t="s">
        <v>106</v>
      </c>
      <c r="N829" s="14" t="s">
        <v>4616</v>
      </c>
      <c r="O829" s="14" t="s">
        <v>5437</v>
      </c>
      <c r="P829" s="14"/>
      <c r="Q829" s="14" t="s">
        <v>135</v>
      </c>
      <c r="R829" s="14" t="s">
        <v>4869</v>
      </c>
      <c r="S829" s="14"/>
      <c r="T829" s="14"/>
      <c r="U829" s="14" t="s">
        <v>4961</v>
      </c>
      <c r="V829" s="14" t="s">
        <v>5017</v>
      </c>
      <c r="W829" s="14" t="s">
        <v>4939</v>
      </c>
    </row>
    <row r="830" spans="1:23" customFormat="1" x14ac:dyDescent="0.25">
      <c r="A830" s="14" t="s">
        <v>6342</v>
      </c>
      <c r="B830" s="14" t="s">
        <v>4090</v>
      </c>
      <c r="C830" s="18"/>
      <c r="D830" s="14" t="s">
        <v>4015</v>
      </c>
      <c r="E830" s="14"/>
      <c r="F830" s="14" t="s">
        <v>32</v>
      </c>
      <c r="G830" s="14"/>
      <c r="H830" s="14"/>
      <c r="I830" s="14"/>
      <c r="J830" s="14">
        <v>4700</v>
      </c>
      <c r="K830" s="14" t="s">
        <v>6325</v>
      </c>
      <c r="L830" s="14" t="s">
        <v>6324</v>
      </c>
      <c r="M830" s="14" t="s">
        <v>106</v>
      </c>
      <c r="N830" s="14" t="s">
        <v>4616</v>
      </c>
      <c r="O830" s="14" t="s">
        <v>5437</v>
      </c>
      <c r="P830" s="14"/>
      <c r="Q830" s="14" t="s">
        <v>135</v>
      </c>
      <c r="R830" s="14" t="s">
        <v>4869</v>
      </c>
      <c r="S830" s="14"/>
      <c r="T830" s="14"/>
      <c r="U830" s="14" t="s">
        <v>4961</v>
      </c>
      <c r="V830" s="14" t="s">
        <v>6326</v>
      </c>
      <c r="W830" s="14" t="s">
        <v>4939</v>
      </c>
    </row>
    <row r="831" spans="1:23" customFormat="1" x14ac:dyDescent="0.25">
      <c r="A831" s="14" t="s">
        <v>6342</v>
      </c>
      <c r="B831" s="14" t="s">
        <v>4090</v>
      </c>
      <c r="C831" s="18"/>
      <c r="D831" s="14" t="s">
        <v>4012</v>
      </c>
      <c r="E831" s="14"/>
      <c r="F831" s="14" t="s">
        <v>32</v>
      </c>
      <c r="G831" s="14"/>
      <c r="H831" s="14"/>
      <c r="I831" s="14"/>
      <c r="J831" s="14">
        <v>4700</v>
      </c>
      <c r="K831" s="14" t="s">
        <v>6325</v>
      </c>
      <c r="L831" s="14" t="s">
        <v>6324</v>
      </c>
      <c r="M831" s="14" t="s">
        <v>106</v>
      </c>
      <c r="N831" s="14" t="s">
        <v>4616</v>
      </c>
      <c r="O831" s="14" t="s">
        <v>5437</v>
      </c>
      <c r="P831" s="14"/>
      <c r="Q831" s="14" t="s">
        <v>135</v>
      </c>
      <c r="R831" s="14" t="s">
        <v>4869</v>
      </c>
      <c r="S831" s="14"/>
      <c r="T831" s="14"/>
      <c r="U831" s="14" t="s">
        <v>4961</v>
      </c>
      <c r="V831" s="14" t="s">
        <v>6323</v>
      </c>
      <c r="W831" s="14" t="s">
        <v>4939</v>
      </c>
    </row>
    <row r="832" spans="1:23" customFormat="1" x14ac:dyDescent="0.25">
      <c r="A832" s="14" t="s">
        <v>6342</v>
      </c>
      <c r="B832" s="14" t="s">
        <v>4085</v>
      </c>
      <c r="C832" s="18"/>
      <c r="D832" s="14" t="s">
        <v>2945</v>
      </c>
      <c r="E832" s="14"/>
      <c r="F832" s="14" t="s">
        <v>32</v>
      </c>
      <c r="G832" s="14"/>
      <c r="H832" s="14" t="s">
        <v>134</v>
      </c>
      <c r="I832" s="14">
        <v>1000</v>
      </c>
      <c r="J832" s="14">
        <v>4000</v>
      </c>
      <c r="K832" s="14" t="s">
        <v>5756</v>
      </c>
      <c r="L832" s="14" t="s">
        <v>5070</v>
      </c>
      <c r="M832" s="14" t="s">
        <v>5122</v>
      </c>
      <c r="N832" s="14" t="s">
        <v>454</v>
      </c>
      <c r="O832" s="14" t="s">
        <v>230</v>
      </c>
      <c r="P832" s="14"/>
      <c r="Q832" s="14" t="s">
        <v>135</v>
      </c>
      <c r="R832" s="14" t="s">
        <v>606</v>
      </c>
      <c r="S832" s="14"/>
      <c r="T832" s="14" t="s">
        <v>116</v>
      </c>
      <c r="U832" s="14"/>
      <c r="V832" s="14"/>
      <c r="W832" s="14" t="s">
        <v>4939</v>
      </c>
    </row>
    <row r="833" spans="1:23" customFormat="1" x14ac:dyDescent="0.25">
      <c r="A833" s="14" t="s">
        <v>6342</v>
      </c>
      <c r="B833" s="14" t="s">
        <v>4090</v>
      </c>
      <c r="C833" s="18" t="s">
        <v>111</v>
      </c>
      <c r="D833" s="14" t="s">
        <v>2679</v>
      </c>
      <c r="E833" s="14"/>
      <c r="F833" s="14" t="s">
        <v>32</v>
      </c>
      <c r="G833" s="14"/>
      <c r="H833" s="14" t="s">
        <v>4517</v>
      </c>
      <c r="I833" s="14" t="s">
        <v>206</v>
      </c>
      <c r="J833" s="14" t="s">
        <v>122</v>
      </c>
      <c r="K833" s="14" t="s">
        <v>5250</v>
      </c>
      <c r="L833" s="14" t="s">
        <v>5122</v>
      </c>
      <c r="M833" s="14" t="s">
        <v>364</v>
      </c>
      <c r="N833" s="14" t="s">
        <v>454</v>
      </c>
      <c r="O833" s="14" t="s">
        <v>134</v>
      </c>
      <c r="P833" s="14"/>
      <c r="Q833" s="14" t="s">
        <v>148</v>
      </c>
      <c r="R833" s="14" t="s">
        <v>5570</v>
      </c>
      <c r="S833" s="14"/>
      <c r="T833" s="14"/>
      <c r="U833" s="14"/>
      <c r="V833" s="14"/>
      <c r="W833" s="14" t="s">
        <v>4939</v>
      </c>
    </row>
    <row r="834" spans="1:23" customFormat="1" x14ac:dyDescent="0.25">
      <c r="A834" s="14" t="s">
        <v>6342</v>
      </c>
      <c r="B834" s="14" t="s">
        <v>4086</v>
      </c>
      <c r="C834" s="18" t="s">
        <v>120</v>
      </c>
      <c r="D834" s="14" t="s">
        <v>3879</v>
      </c>
      <c r="E834" s="14">
        <v>4</v>
      </c>
      <c r="F834" s="14" t="s">
        <v>740</v>
      </c>
      <c r="G834" s="14"/>
      <c r="H834" s="14" t="s">
        <v>112</v>
      </c>
      <c r="I834" s="14" t="s">
        <v>915</v>
      </c>
      <c r="J834" s="14"/>
      <c r="K834" s="14" t="s">
        <v>991</v>
      </c>
      <c r="L834" s="14"/>
      <c r="M834" s="14" t="s">
        <v>143</v>
      </c>
      <c r="N834" s="14" t="s">
        <v>706</v>
      </c>
      <c r="O834" s="14" t="s">
        <v>461</v>
      </c>
      <c r="P834" s="14" t="s">
        <v>118</v>
      </c>
      <c r="Q834" s="14" t="s">
        <v>124</v>
      </c>
      <c r="R834" s="14" t="s">
        <v>992</v>
      </c>
      <c r="S834" s="14" t="s">
        <v>124</v>
      </c>
      <c r="T834" s="14"/>
      <c r="U834" s="14"/>
      <c r="V834" s="14" t="s">
        <v>5192</v>
      </c>
      <c r="W834" s="14" t="s">
        <v>4939</v>
      </c>
    </row>
    <row r="835" spans="1:23" customFormat="1" x14ac:dyDescent="0.25">
      <c r="A835" s="14" t="s">
        <v>6342</v>
      </c>
      <c r="B835" s="14" t="s">
        <v>4086</v>
      </c>
      <c r="C835" s="18" t="s">
        <v>120</v>
      </c>
      <c r="D835" s="14" t="s">
        <v>3878</v>
      </c>
      <c r="E835" s="14">
        <v>4</v>
      </c>
      <c r="F835" s="14" t="s">
        <v>740</v>
      </c>
      <c r="G835" s="14"/>
      <c r="H835" s="14" t="s">
        <v>112</v>
      </c>
      <c r="I835" s="14" t="s">
        <v>915</v>
      </c>
      <c r="J835" s="14"/>
      <c r="K835" s="14" t="s">
        <v>995</v>
      </c>
      <c r="L835" s="14"/>
      <c r="M835" s="14" t="s">
        <v>105</v>
      </c>
      <c r="N835" s="14" t="s">
        <v>216</v>
      </c>
      <c r="O835" s="14" t="s">
        <v>461</v>
      </c>
      <c r="P835" s="14" t="s">
        <v>118</v>
      </c>
      <c r="Q835" s="14" t="s">
        <v>124</v>
      </c>
      <c r="R835" s="14" t="s">
        <v>633</v>
      </c>
      <c r="S835" s="14" t="s">
        <v>124</v>
      </c>
      <c r="T835" s="14" t="s">
        <v>510</v>
      </c>
      <c r="U835" s="14"/>
      <c r="V835" s="14" t="s">
        <v>5192</v>
      </c>
      <c r="W835" s="14" t="s">
        <v>4939</v>
      </c>
    </row>
    <row r="836" spans="1:23" customFormat="1" x14ac:dyDescent="0.25">
      <c r="A836" s="14" t="s">
        <v>6342</v>
      </c>
      <c r="B836" s="14" t="s">
        <v>4090</v>
      </c>
      <c r="C836" s="18" t="s">
        <v>111</v>
      </c>
      <c r="D836" s="14" t="s">
        <v>3722</v>
      </c>
      <c r="E836" s="14">
        <v>4</v>
      </c>
      <c r="F836" s="14" t="s">
        <v>740</v>
      </c>
      <c r="G836" s="14"/>
      <c r="H836" s="14" t="s">
        <v>471</v>
      </c>
      <c r="I836" s="14" t="s">
        <v>911</v>
      </c>
      <c r="J836" s="14"/>
      <c r="K836" s="14" t="s">
        <v>1048</v>
      </c>
      <c r="L836" s="14"/>
      <c r="M836" s="14" t="s">
        <v>133</v>
      </c>
      <c r="N836" s="14" t="s">
        <v>245</v>
      </c>
      <c r="O836" s="14" t="s">
        <v>869</v>
      </c>
      <c r="P836" s="14" t="s">
        <v>118</v>
      </c>
      <c r="Q836" s="14" t="s">
        <v>124</v>
      </c>
      <c r="R836" s="14" t="s">
        <v>334</v>
      </c>
      <c r="S836" s="14" t="s">
        <v>124</v>
      </c>
      <c r="T836" s="14"/>
      <c r="U836" s="14"/>
      <c r="V836" s="14"/>
      <c r="W836" s="14" t="s">
        <v>4939</v>
      </c>
    </row>
    <row r="837" spans="1:23" customFormat="1" x14ac:dyDescent="0.25">
      <c r="A837" s="14" t="s">
        <v>6342</v>
      </c>
      <c r="B837" s="14" t="s">
        <v>4085</v>
      </c>
      <c r="C837" s="18" t="s">
        <v>120</v>
      </c>
      <c r="D837" s="14" t="s">
        <v>3536</v>
      </c>
      <c r="E837" s="14">
        <v>4</v>
      </c>
      <c r="F837" s="14" t="s">
        <v>740</v>
      </c>
      <c r="G837" s="14"/>
      <c r="H837" s="14" t="s">
        <v>112</v>
      </c>
      <c r="I837" s="14" t="s">
        <v>899</v>
      </c>
      <c r="J837" s="14"/>
      <c r="K837" s="14" t="s">
        <v>958</v>
      </c>
      <c r="L837" s="14"/>
      <c r="M837" s="14" t="s">
        <v>133</v>
      </c>
      <c r="N837" s="14" t="s">
        <v>245</v>
      </c>
      <c r="O837" s="14" t="s">
        <v>461</v>
      </c>
      <c r="P837" s="14" t="s">
        <v>118</v>
      </c>
      <c r="Q837" s="14" t="s">
        <v>150</v>
      </c>
      <c r="R837" s="14" t="s">
        <v>987</v>
      </c>
      <c r="S837" s="14" t="s">
        <v>124</v>
      </c>
      <c r="T837" s="14" t="s">
        <v>510</v>
      </c>
      <c r="U837" s="14"/>
      <c r="V837" s="14" t="s">
        <v>5597</v>
      </c>
      <c r="W837" s="14" t="s">
        <v>4939</v>
      </c>
    </row>
    <row r="838" spans="1:23" customFormat="1" x14ac:dyDescent="0.25">
      <c r="A838" s="14" t="s">
        <v>6342</v>
      </c>
      <c r="B838" s="14" t="s">
        <v>4085</v>
      </c>
      <c r="C838" s="18">
        <v>7</v>
      </c>
      <c r="D838" s="14" t="s">
        <v>3444</v>
      </c>
      <c r="E838" s="14">
        <v>4</v>
      </c>
      <c r="F838" s="14" t="s">
        <v>740</v>
      </c>
      <c r="G838" s="14"/>
      <c r="H838" s="14">
        <v>4</v>
      </c>
      <c r="I838" s="14" t="s">
        <v>915</v>
      </c>
      <c r="J838" s="14"/>
      <c r="K838" s="14" t="s">
        <v>970</v>
      </c>
      <c r="L838" s="14"/>
      <c r="M838" s="14">
        <v>3</v>
      </c>
      <c r="N838" s="14" t="s">
        <v>971</v>
      </c>
      <c r="O838" s="14" t="s">
        <v>461</v>
      </c>
      <c r="P838" s="14">
        <v>-5</v>
      </c>
      <c r="Q838" s="14">
        <v>3</v>
      </c>
      <c r="R838" s="14">
        <v>80</v>
      </c>
      <c r="S838" s="14">
        <v>3</v>
      </c>
      <c r="T838" s="14" t="s">
        <v>511</v>
      </c>
      <c r="U838" s="14"/>
      <c r="V838" s="14" t="s">
        <v>4955</v>
      </c>
      <c r="W838" s="14" t="s">
        <v>4939</v>
      </c>
    </row>
    <row r="839" spans="1:23" customFormat="1" x14ac:dyDescent="0.25">
      <c r="A839" s="14" t="s">
        <v>6342</v>
      </c>
      <c r="B839" s="14" t="s">
        <v>4085</v>
      </c>
      <c r="C839" s="18">
        <v>7</v>
      </c>
      <c r="D839" s="14" t="s">
        <v>3443</v>
      </c>
      <c r="E839" s="14">
        <v>4</v>
      </c>
      <c r="F839" s="14" t="s">
        <v>740</v>
      </c>
      <c r="G839" s="14"/>
      <c r="H839" s="14">
        <v>5</v>
      </c>
      <c r="I839" s="14" t="s">
        <v>900</v>
      </c>
      <c r="J839" s="14"/>
      <c r="K839" s="14" t="s">
        <v>972</v>
      </c>
      <c r="L839" s="14"/>
      <c r="M839" s="14">
        <v>3</v>
      </c>
      <c r="N839" s="14" t="s">
        <v>216</v>
      </c>
      <c r="O839" s="14" t="s">
        <v>461</v>
      </c>
      <c r="P839" s="14">
        <v>-5</v>
      </c>
      <c r="Q839" s="14">
        <v>3</v>
      </c>
      <c r="R839" s="14">
        <v>90</v>
      </c>
      <c r="S839" s="14">
        <v>3</v>
      </c>
      <c r="T839" s="14" t="s">
        <v>510</v>
      </c>
      <c r="U839" s="14"/>
      <c r="V839" s="14" t="s">
        <v>4955</v>
      </c>
      <c r="W839" s="14" t="s">
        <v>4939</v>
      </c>
    </row>
    <row r="840" spans="1:23" customFormat="1" x14ac:dyDescent="0.25">
      <c r="A840" s="14" t="s">
        <v>6342</v>
      </c>
      <c r="B840" s="14" t="s">
        <v>4090</v>
      </c>
      <c r="C840" s="18" t="s">
        <v>111</v>
      </c>
      <c r="D840" s="14" t="s">
        <v>816</v>
      </c>
      <c r="E840" s="14">
        <v>4</v>
      </c>
      <c r="F840" s="14" t="s">
        <v>740</v>
      </c>
      <c r="G840" s="14"/>
      <c r="H840" s="14" t="s">
        <v>112</v>
      </c>
      <c r="I840" s="14" t="s">
        <v>911</v>
      </c>
      <c r="J840" s="14"/>
      <c r="K840" s="14" t="s">
        <v>1027</v>
      </c>
      <c r="L840" s="14"/>
      <c r="M840" s="14" t="s">
        <v>143</v>
      </c>
      <c r="N840" s="14" t="s">
        <v>949</v>
      </c>
      <c r="O840" s="14" t="s">
        <v>869</v>
      </c>
      <c r="P840" s="14" t="s">
        <v>118</v>
      </c>
      <c r="Q840" s="14" t="s">
        <v>124</v>
      </c>
      <c r="R840" s="14" t="s">
        <v>1028</v>
      </c>
      <c r="S840" s="14" t="s">
        <v>106</v>
      </c>
      <c r="T840" s="14"/>
      <c r="U840" s="14"/>
      <c r="V840" s="14"/>
      <c r="W840" s="14" t="s">
        <v>4939</v>
      </c>
    </row>
    <row r="841" spans="1:23" customFormat="1" x14ac:dyDescent="0.25">
      <c r="A841" s="14" t="s">
        <v>6342</v>
      </c>
      <c r="B841" s="14"/>
      <c r="C841" s="18" t="s">
        <v>111</v>
      </c>
      <c r="D841" s="14" t="s">
        <v>817</v>
      </c>
      <c r="E841" s="14">
        <v>4</v>
      </c>
      <c r="F841" s="14" t="s">
        <v>740</v>
      </c>
      <c r="G841" s="14"/>
      <c r="H841" s="14" t="s">
        <v>1029</v>
      </c>
      <c r="I841" s="14" t="s">
        <v>911</v>
      </c>
      <c r="J841" s="14"/>
      <c r="K841" s="14" t="s">
        <v>1033</v>
      </c>
      <c r="L841" s="14"/>
      <c r="M841" s="14" t="s">
        <v>134</v>
      </c>
      <c r="N841" s="14" t="s">
        <v>362</v>
      </c>
      <c r="O841" s="14" t="s">
        <v>880</v>
      </c>
      <c r="P841" s="14" t="s">
        <v>118</v>
      </c>
      <c r="Q841" s="14" t="s">
        <v>106</v>
      </c>
      <c r="R841" s="14" t="s">
        <v>151</v>
      </c>
      <c r="S841" s="14" t="s">
        <v>106</v>
      </c>
      <c r="T841" s="14" t="s">
        <v>511</v>
      </c>
      <c r="U841" s="14"/>
      <c r="V841" s="14"/>
      <c r="W841" s="14"/>
    </row>
    <row r="842" spans="1:23" customFormat="1" x14ac:dyDescent="0.25">
      <c r="A842" s="14" t="s">
        <v>6342</v>
      </c>
      <c r="B842" s="14" t="s">
        <v>4090</v>
      </c>
      <c r="C842" s="18" t="s">
        <v>111</v>
      </c>
      <c r="D842" s="14" t="s">
        <v>3338</v>
      </c>
      <c r="E842" s="14">
        <v>4</v>
      </c>
      <c r="F842" s="14" t="s">
        <v>740</v>
      </c>
      <c r="G842" s="14"/>
      <c r="H842" s="14" t="s">
        <v>1029</v>
      </c>
      <c r="I842" s="14" t="s">
        <v>911</v>
      </c>
      <c r="J842" s="14"/>
      <c r="K842" s="14" t="s">
        <v>1030</v>
      </c>
      <c r="L842" s="14"/>
      <c r="M842" s="14" t="s">
        <v>133</v>
      </c>
      <c r="N842" s="14" t="s">
        <v>6004</v>
      </c>
      <c r="O842" s="14" t="s">
        <v>1031</v>
      </c>
      <c r="P842" s="14" t="s">
        <v>118</v>
      </c>
      <c r="Q842" s="14" t="s">
        <v>124</v>
      </c>
      <c r="R842" s="14" t="s">
        <v>292</v>
      </c>
      <c r="S842" s="14" t="s">
        <v>124</v>
      </c>
      <c r="T842" s="14"/>
      <c r="U842" s="14"/>
      <c r="V842" s="14"/>
      <c r="W842" s="14" t="s">
        <v>4939</v>
      </c>
    </row>
    <row r="843" spans="1:23" customFormat="1" x14ac:dyDescent="0.25">
      <c r="A843" s="14" t="s">
        <v>6342</v>
      </c>
      <c r="B843" s="14"/>
      <c r="C843" s="18" t="s">
        <v>111</v>
      </c>
      <c r="D843" s="14" t="s">
        <v>824</v>
      </c>
      <c r="E843" s="14">
        <v>4</v>
      </c>
      <c r="F843" s="14" t="s">
        <v>740</v>
      </c>
      <c r="G843" s="14"/>
      <c r="H843" s="14" t="s">
        <v>311</v>
      </c>
      <c r="I843" s="14" t="s">
        <v>915</v>
      </c>
      <c r="J843" s="14"/>
      <c r="K843" s="14" t="s">
        <v>1045</v>
      </c>
      <c r="L843" s="14"/>
      <c r="M843" s="14" t="s">
        <v>133</v>
      </c>
      <c r="N843" s="14" t="s">
        <v>865</v>
      </c>
      <c r="O843" s="14" t="s">
        <v>1046</v>
      </c>
      <c r="P843" s="14" t="s">
        <v>240</v>
      </c>
      <c r="Q843" s="14" t="s">
        <v>106</v>
      </c>
      <c r="R843" s="14" t="s">
        <v>1047</v>
      </c>
      <c r="S843" s="14" t="s">
        <v>150</v>
      </c>
      <c r="T843" s="14"/>
      <c r="U843" s="14"/>
      <c r="V843" s="14"/>
      <c r="W843" s="14"/>
    </row>
    <row r="844" spans="1:23" customFormat="1" x14ac:dyDescent="0.25">
      <c r="A844" s="14" t="s">
        <v>6342</v>
      </c>
      <c r="B844" s="14" t="s">
        <v>4090</v>
      </c>
      <c r="C844" s="18" t="s">
        <v>111</v>
      </c>
      <c r="D844" s="14" t="s">
        <v>3177</v>
      </c>
      <c r="E844" s="14">
        <v>4</v>
      </c>
      <c r="F844" s="14" t="s">
        <v>740</v>
      </c>
      <c r="G844" s="14"/>
      <c r="H844" s="14" t="s">
        <v>311</v>
      </c>
      <c r="I844" s="14" t="s">
        <v>911</v>
      </c>
      <c r="J844" s="14"/>
      <c r="K844" s="14" t="s">
        <v>1050</v>
      </c>
      <c r="L844" s="14"/>
      <c r="M844" s="14" t="s">
        <v>124</v>
      </c>
      <c r="N844" s="14" t="s">
        <v>949</v>
      </c>
      <c r="O844" s="14" t="s">
        <v>869</v>
      </c>
      <c r="P844" s="14" t="s">
        <v>118</v>
      </c>
      <c r="Q844" s="14" t="s">
        <v>124</v>
      </c>
      <c r="R844" s="14" t="s">
        <v>165</v>
      </c>
      <c r="S844" s="14" t="s">
        <v>106</v>
      </c>
      <c r="T844" s="14"/>
      <c r="U844" s="14"/>
      <c r="V844" s="14"/>
      <c r="W844" s="14" t="s">
        <v>4939</v>
      </c>
    </row>
    <row r="845" spans="1:23" customFormat="1" x14ac:dyDescent="0.25">
      <c r="A845" s="14" t="s">
        <v>6342</v>
      </c>
      <c r="B845" s="14" t="s">
        <v>4090</v>
      </c>
      <c r="C845" s="18" t="s">
        <v>111</v>
      </c>
      <c r="D845" s="14" t="s">
        <v>3176</v>
      </c>
      <c r="E845" s="14">
        <v>4</v>
      </c>
      <c r="F845" s="14" t="s">
        <v>740</v>
      </c>
      <c r="G845" s="14"/>
      <c r="H845" s="14" t="s">
        <v>112</v>
      </c>
      <c r="I845" s="14" t="s">
        <v>911</v>
      </c>
      <c r="J845" s="14"/>
      <c r="K845" s="14" t="s">
        <v>1026</v>
      </c>
      <c r="L845" s="14"/>
      <c r="M845" s="14" t="s">
        <v>124</v>
      </c>
      <c r="N845" s="14" t="s">
        <v>949</v>
      </c>
      <c r="O845" s="14" t="s">
        <v>869</v>
      </c>
      <c r="P845" s="14" t="s">
        <v>118</v>
      </c>
      <c r="Q845" s="14" t="s">
        <v>124</v>
      </c>
      <c r="R845" s="14" t="s">
        <v>154</v>
      </c>
      <c r="S845" s="14" t="s">
        <v>106</v>
      </c>
      <c r="T845" s="14"/>
      <c r="U845" s="14"/>
      <c r="V845" s="14"/>
      <c r="W845" s="14" t="s">
        <v>4939</v>
      </c>
    </row>
    <row r="846" spans="1:23" customFormat="1" x14ac:dyDescent="0.25">
      <c r="A846" s="14" t="s">
        <v>6342</v>
      </c>
      <c r="B846" s="14" t="s">
        <v>4090</v>
      </c>
      <c r="C846" s="18" t="s">
        <v>120</v>
      </c>
      <c r="D846" s="14" t="s">
        <v>3175</v>
      </c>
      <c r="E846" s="14">
        <v>4</v>
      </c>
      <c r="F846" s="14" t="s">
        <v>740</v>
      </c>
      <c r="G846" s="14"/>
      <c r="H846" s="14" t="s">
        <v>311</v>
      </c>
      <c r="I846" s="14" t="s">
        <v>911</v>
      </c>
      <c r="J846" s="14"/>
      <c r="K846" s="14" t="s">
        <v>970</v>
      </c>
      <c r="L846" s="14"/>
      <c r="M846" s="14" t="s">
        <v>133</v>
      </c>
      <c r="N846" s="14" t="s">
        <v>971</v>
      </c>
      <c r="O846" s="14" t="s">
        <v>869</v>
      </c>
      <c r="P846" s="14" t="s">
        <v>118</v>
      </c>
      <c r="Q846" s="14" t="s">
        <v>124</v>
      </c>
      <c r="R846" s="14" t="s">
        <v>179</v>
      </c>
      <c r="S846" s="14" t="s">
        <v>124</v>
      </c>
      <c r="T846" s="14"/>
      <c r="U846" s="14"/>
      <c r="V846" s="14"/>
      <c r="W846" s="14" t="s">
        <v>4939</v>
      </c>
    </row>
    <row r="847" spans="1:23" customFormat="1" x14ac:dyDescent="0.25">
      <c r="A847" s="14" t="s">
        <v>6342</v>
      </c>
      <c r="B847" s="14"/>
      <c r="C847" s="18" t="s">
        <v>120</v>
      </c>
      <c r="D847" s="14" t="s">
        <v>6392</v>
      </c>
      <c r="E847" s="14">
        <v>4</v>
      </c>
      <c r="F847" s="14" t="s">
        <v>740</v>
      </c>
      <c r="G847" s="14"/>
      <c r="H847" s="14" t="s">
        <v>311</v>
      </c>
      <c r="I847" s="14" t="s">
        <v>911</v>
      </c>
      <c r="J847" s="14"/>
      <c r="K847" s="14" t="s">
        <v>902</v>
      </c>
      <c r="L847" s="14"/>
      <c r="M847" s="14" t="s">
        <v>133</v>
      </c>
      <c r="N847" s="14" t="s">
        <v>885</v>
      </c>
      <c r="O847" s="14" t="s">
        <v>461</v>
      </c>
      <c r="P847" s="14" t="s">
        <v>240</v>
      </c>
      <c r="Q847" s="14" t="s">
        <v>106</v>
      </c>
      <c r="R847" s="14" t="s">
        <v>136</v>
      </c>
      <c r="S847" s="14" t="s">
        <v>124</v>
      </c>
      <c r="T847" s="14"/>
      <c r="U847" s="14"/>
      <c r="V847" s="14"/>
      <c r="W847" s="14"/>
    </row>
    <row r="848" spans="1:23" customFormat="1" x14ac:dyDescent="0.25">
      <c r="A848" s="14" t="s">
        <v>6342</v>
      </c>
      <c r="B848" s="14" t="s">
        <v>4090</v>
      </c>
      <c r="C848" s="18"/>
      <c r="D848" s="14" t="s">
        <v>3080</v>
      </c>
      <c r="E848" s="14">
        <v>4</v>
      </c>
      <c r="F848" s="14" t="s">
        <v>740</v>
      </c>
      <c r="G848" s="14"/>
      <c r="H848" s="14" t="s">
        <v>112</v>
      </c>
      <c r="I848" s="14" t="s">
        <v>911</v>
      </c>
      <c r="J848" s="14"/>
      <c r="K848" s="14" t="s">
        <v>1053</v>
      </c>
      <c r="L848" s="14"/>
      <c r="M848" s="14" t="s">
        <v>124</v>
      </c>
      <c r="N848" s="14" t="s">
        <v>949</v>
      </c>
      <c r="O848" s="14" t="s">
        <v>869</v>
      </c>
      <c r="P848" s="14" t="s">
        <v>118</v>
      </c>
      <c r="Q848" s="14" t="s">
        <v>124</v>
      </c>
      <c r="R848" s="14" t="s">
        <v>121</v>
      </c>
      <c r="S848" s="14" t="s">
        <v>106</v>
      </c>
      <c r="T848" s="14" t="s">
        <v>886</v>
      </c>
      <c r="U848" s="14"/>
      <c r="V848" s="14"/>
      <c r="W848" s="14" t="s">
        <v>4939</v>
      </c>
    </row>
    <row r="849" spans="1:23" customFormat="1" x14ac:dyDescent="0.25">
      <c r="A849" s="14" t="s">
        <v>6342</v>
      </c>
      <c r="B849" s="14" t="s">
        <v>4090</v>
      </c>
      <c r="C849" s="18" t="s">
        <v>111</v>
      </c>
      <c r="D849" s="14" t="s">
        <v>3079</v>
      </c>
      <c r="E849" s="14">
        <v>4</v>
      </c>
      <c r="F849" s="14" t="s">
        <v>740</v>
      </c>
      <c r="G849" s="14"/>
      <c r="H849" s="14" t="s">
        <v>112</v>
      </c>
      <c r="I849" s="14" t="s">
        <v>4726</v>
      </c>
      <c r="J849" s="14"/>
      <c r="K849" s="14" t="s">
        <v>5710</v>
      </c>
      <c r="L849" s="14"/>
      <c r="M849" s="14" t="s">
        <v>124</v>
      </c>
      <c r="N849" s="14" t="s">
        <v>949</v>
      </c>
      <c r="O849" s="14" t="s">
        <v>869</v>
      </c>
      <c r="P849" s="14" t="s">
        <v>118</v>
      </c>
      <c r="Q849" s="14" t="s">
        <v>124</v>
      </c>
      <c r="R849" s="14" t="s">
        <v>1054</v>
      </c>
      <c r="S849" s="14" t="s">
        <v>106</v>
      </c>
      <c r="T849" s="14" t="s">
        <v>886</v>
      </c>
      <c r="U849" s="14"/>
      <c r="V849" s="14"/>
      <c r="W849" s="14" t="s">
        <v>4939</v>
      </c>
    </row>
    <row r="850" spans="1:23" customFormat="1" x14ac:dyDescent="0.25">
      <c r="A850" s="14" t="s">
        <v>6342</v>
      </c>
      <c r="B850" s="14" t="s">
        <v>4090</v>
      </c>
      <c r="C850" s="18" t="s">
        <v>111</v>
      </c>
      <c r="D850" s="14" t="s">
        <v>3047</v>
      </c>
      <c r="E850" s="14">
        <v>4</v>
      </c>
      <c r="F850" s="14" t="s">
        <v>740</v>
      </c>
      <c r="G850" s="14"/>
      <c r="H850" s="14" t="s">
        <v>291</v>
      </c>
      <c r="I850" s="14" t="s">
        <v>911</v>
      </c>
      <c r="J850" s="14"/>
      <c r="K850" s="14" t="s">
        <v>1049</v>
      </c>
      <c r="L850" s="14"/>
      <c r="M850" s="14" t="s">
        <v>124</v>
      </c>
      <c r="N850" s="14" t="s">
        <v>949</v>
      </c>
      <c r="O850" s="14" t="s">
        <v>869</v>
      </c>
      <c r="P850" s="14" t="s">
        <v>118</v>
      </c>
      <c r="Q850" s="14" t="s">
        <v>124</v>
      </c>
      <c r="R850" s="14" t="s">
        <v>235</v>
      </c>
      <c r="S850" s="14" t="s">
        <v>106</v>
      </c>
      <c r="T850" s="14"/>
      <c r="U850" s="14"/>
      <c r="V850" s="14"/>
      <c r="W850" s="14" t="s">
        <v>4939</v>
      </c>
    </row>
    <row r="851" spans="1:23" customFormat="1" x14ac:dyDescent="0.25">
      <c r="A851" s="14" t="s">
        <v>6342</v>
      </c>
      <c r="B851" s="14" t="s">
        <v>4090</v>
      </c>
      <c r="C851" s="18" t="s">
        <v>105</v>
      </c>
      <c r="D851" s="14" t="s">
        <v>3045</v>
      </c>
      <c r="E851" s="14">
        <v>4</v>
      </c>
      <c r="F851" s="14" t="s">
        <v>740</v>
      </c>
      <c r="G851" s="14"/>
      <c r="H851" s="14" t="s">
        <v>291</v>
      </c>
      <c r="I851" s="14" t="s">
        <v>911</v>
      </c>
      <c r="J851" s="14"/>
      <c r="K851" s="14" t="s">
        <v>1077</v>
      </c>
      <c r="L851" s="14"/>
      <c r="M851" s="14" t="s">
        <v>133</v>
      </c>
      <c r="N851" s="14" t="s">
        <v>885</v>
      </c>
      <c r="O851" s="14" t="s">
        <v>1031</v>
      </c>
      <c r="P851" s="14" t="s">
        <v>118</v>
      </c>
      <c r="Q851" s="14" t="s">
        <v>124</v>
      </c>
      <c r="R851" s="14" t="s">
        <v>324</v>
      </c>
      <c r="S851" s="14" t="s">
        <v>106</v>
      </c>
      <c r="T851" s="14"/>
      <c r="U851" s="14"/>
      <c r="V851" s="14"/>
      <c r="W851" s="14" t="s">
        <v>4939</v>
      </c>
    </row>
    <row r="852" spans="1:23" customFormat="1" x14ac:dyDescent="0.25">
      <c r="A852" s="14" t="s">
        <v>6342</v>
      </c>
      <c r="B852" s="14" t="s">
        <v>4090</v>
      </c>
      <c r="C852" s="18" t="s">
        <v>105</v>
      </c>
      <c r="D852" s="14" t="s">
        <v>3044</v>
      </c>
      <c r="E852" s="14">
        <v>4</v>
      </c>
      <c r="F852" s="14" t="s">
        <v>740</v>
      </c>
      <c r="G852" s="14"/>
      <c r="H852" s="14" t="s">
        <v>291</v>
      </c>
      <c r="I852" s="14" t="s">
        <v>911</v>
      </c>
      <c r="J852" s="14"/>
      <c r="K852" s="14" t="s">
        <v>1075</v>
      </c>
      <c r="L852" s="14"/>
      <c r="M852" s="14" t="s">
        <v>133</v>
      </c>
      <c r="N852" s="14" t="s">
        <v>885</v>
      </c>
      <c r="O852" s="14" t="s">
        <v>1031</v>
      </c>
      <c r="P852" s="14" t="s">
        <v>118</v>
      </c>
      <c r="Q852" s="14" t="s">
        <v>124</v>
      </c>
      <c r="R852" s="14" t="s">
        <v>1076</v>
      </c>
      <c r="S852" s="14" t="s">
        <v>124</v>
      </c>
      <c r="T852" s="14"/>
      <c r="U852" s="14"/>
      <c r="V852" s="14"/>
      <c r="W852" s="14" t="s">
        <v>4939</v>
      </c>
    </row>
    <row r="853" spans="1:23" customFormat="1" x14ac:dyDescent="0.25">
      <c r="A853" s="14" t="s">
        <v>6342</v>
      </c>
      <c r="B853" s="14" t="s">
        <v>4090</v>
      </c>
      <c r="C853" s="18" t="s">
        <v>105</v>
      </c>
      <c r="D853" s="14" t="s">
        <v>3015</v>
      </c>
      <c r="E853" s="14">
        <v>4</v>
      </c>
      <c r="F853" s="14" t="s">
        <v>740</v>
      </c>
      <c r="G853" s="14"/>
      <c r="H853" s="14" t="s">
        <v>472</v>
      </c>
      <c r="I853" s="14" t="s">
        <v>911</v>
      </c>
      <c r="J853" s="14"/>
      <c r="K853" s="14" t="s">
        <v>1081</v>
      </c>
      <c r="L853" s="14"/>
      <c r="M853" s="14" t="s">
        <v>133</v>
      </c>
      <c r="N853" s="14" t="s">
        <v>885</v>
      </c>
      <c r="O853" s="14" t="s">
        <v>1031</v>
      </c>
      <c r="P853" s="14" t="s">
        <v>118</v>
      </c>
      <c r="Q853" s="14" t="s">
        <v>124</v>
      </c>
      <c r="R853" s="14" t="s">
        <v>324</v>
      </c>
      <c r="S853" s="14" t="s">
        <v>124</v>
      </c>
      <c r="T853" s="14"/>
      <c r="U853" s="14"/>
      <c r="V853" s="14"/>
      <c r="W853" s="14" t="s">
        <v>4939</v>
      </c>
    </row>
    <row r="854" spans="1:23" customFormat="1" x14ac:dyDescent="0.25">
      <c r="A854" s="14" t="s">
        <v>6342</v>
      </c>
      <c r="B854" s="14" t="s">
        <v>4090</v>
      </c>
      <c r="C854" s="18" t="s">
        <v>105</v>
      </c>
      <c r="D854" s="14" t="s">
        <v>3014</v>
      </c>
      <c r="E854" s="14">
        <v>4</v>
      </c>
      <c r="F854" s="14" t="s">
        <v>740</v>
      </c>
      <c r="G854" s="14"/>
      <c r="H854" s="14" t="s">
        <v>472</v>
      </c>
      <c r="I854" s="14" t="s">
        <v>911</v>
      </c>
      <c r="J854" s="14"/>
      <c r="K854" s="14" t="s">
        <v>1082</v>
      </c>
      <c r="L854" s="14"/>
      <c r="M854" s="14" t="s">
        <v>133</v>
      </c>
      <c r="N854" s="14" t="s">
        <v>885</v>
      </c>
      <c r="O854" s="14" t="s">
        <v>1031</v>
      </c>
      <c r="P854" s="14" t="s">
        <v>118</v>
      </c>
      <c r="Q854" s="14" t="s">
        <v>124</v>
      </c>
      <c r="R854" s="14" t="s">
        <v>1083</v>
      </c>
      <c r="S854" s="14" t="s">
        <v>124</v>
      </c>
      <c r="T854" s="14" t="s">
        <v>864</v>
      </c>
      <c r="U854" s="14"/>
      <c r="V854" s="14"/>
      <c r="W854" s="14" t="s">
        <v>4939</v>
      </c>
    </row>
    <row r="855" spans="1:23" customFormat="1" x14ac:dyDescent="0.25">
      <c r="A855" s="14" t="s">
        <v>6342</v>
      </c>
      <c r="B855" s="14" t="s">
        <v>4090</v>
      </c>
      <c r="C855" s="18" t="s">
        <v>105</v>
      </c>
      <c r="D855" s="14" t="s">
        <v>3013</v>
      </c>
      <c r="E855" s="14">
        <v>4</v>
      </c>
      <c r="F855" s="14" t="s">
        <v>740</v>
      </c>
      <c r="G855" s="14"/>
      <c r="H855" s="14" t="s">
        <v>472</v>
      </c>
      <c r="I855" s="14" t="s">
        <v>911</v>
      </c>
      <c r="J855" s="14"/>
      <c r="K855" s="14" t="s">
        <v>1080</v>
      </c>
      <c r="L855" s="14"/>
      <c r="M855" s="14" t="s">
        <v>133</v>
      </c>
      <c r="N855" s="14" t="s">
        <v>885</v>
      </c>
      <c r="O855" s="14" t="s">
        <v>1031</v>
      </c>
      <c r="P855" s="14" t="s">
        <v>118</v>
      </c>
      <c r="Q855" s="14" t="s">
        <v>124</v>
      </c>
      <c r="R855" s="14" t="s">
        <v>1076</v>
      </c>
      <c r="S855" s="14" t="s">
        <v>124</v>
      </c>
      <c r="T855" s="14"/>
      <c r="U855" s="14"/>
      <c r="V855" s="14"/>
      <c r="W855" s="14" t="s">
        <v>4939</v>
      </c>
    </row>
    <row r="856" spans="1:23" customFormat="1" x14ac:dyDescent="0.25">
      <c r="A856" s="14" t="s">
        <v>6342</v>
      </c>
      <c r="B856" s="14"/>
      <c r="C856" s="18" t="s">
        <v>120</v>
      </c>
      <c r="D856" s="14" t="s">
        <v>771</v>
      </c>
      <c r="E856" s="14">
        <v>4</v>
      </c>
      <c r="F856" s="14" t="s">
        <v>740</v>
      </c>
      <c r="G856" s="14"/>
      <c r="H856" s="14" t="s">
        <v>150</v>
      </c>
      <c r="I856" s="14" t="s">
        <v>900</v>
      </c>
      <c r="J856" s="14"/>
      <c r="K856" s="14" t="s">
        <v>945</v>
      </c>
      <c r="L856" s="14"/>
      <c r="M856" s="14" t="s">
        <v>133</v>
      </c>
      <c r="N856" s="14" t="s">
        <v>928</v>
      </c>
      <c r="O856" s="14" t="s">
        <v>461</v>
      </c>
      <c r="P856" s="14" t="s">
        <v>118</v>
      </c>
      <c r="Q856" s="14" t="s">
        <v>150</v>
      </c>
      <c r="R856" s="14" t="s">
        <v>606</v>
      </c>
      <c r="S856" s="14" t="s">
        <v>124</v>
      </c>
      <c r="T856" s="14" t="s">
        <v>511</v>
      </c>
      <c r="U856" s="14"/>
      <c r="V856" s="14" t="s">
        <v>658</v>
      </c>
      <c r="W856" s="14"/>
    </row>
    <row r="857" spans="1:23" customFormat="1" x14ac:dyDescent="0.25">
      <c r="A857" s="14" t="s">
        <v>6342</v>
      </c>
      <c r="B857" s="14" t="s">
        <v>4085</v>
      </c>
      <c r="C857" s="18" t="s">
        <v>120</v>
      </c>
      <c r="D857" s="14" t="s">
        <v>2973</v>
      </c>
      <c r="E857" s="14">
        <v>4</v>
      </c>
      <c r="F857" s="14" t="s">
        <v>740</v>
      </c>
      <c r="G857" s="14"/>
      <c r="H857" s="14" t="s">
        <v>150</v>
      </c>
      <c r="I857" s="14" t="s">
        <v>900</v>
      </c>
      <c r="J857" s="14"/>
      <c r="K857" s="14" t="s">
        <v>906</v>
      </c>
      <c r="L857" s="14"/>
      <c r="M857" s="14" t="s">
        <v>133</v>
      </c>
      <c r="N857" s="14" t="s">
        <v>928</v>
      </c>
      <c r="O857" s="14" t="s">
        <v>461</v>
      </c>
      <c r="P857" s="14" t="s">
        <v>118</v>
      </c>
      <c r="Q857" s="14" t="s">
        <v>150</v>
      </c>
      <c r="R857" s="14" t="s">
        <v>601</v>
      </c>
      <c r="S857" s="14" t="s">
        <v>124</v>
      </c>
      <c r="T857" s="14" t="s">
        <v>511</v>
      </c>
      <c r="U857" s="14"/>
      <c r="V857" s="14" t="s">
        <v>5119</v>
      </c>
      <c r="W857" s="14" t="s">
        <v>4939</v>
      </c>
    </row>
    <row r="858" spans="1:23" customFormat="1" x14ac:dyDescent="0.25">
      <c r="A858" s="14" t="s">
        <v>6342</v>
      </c>
      <c r="B858" s="14"/>
      <c r="C858" s="18" t="s">
        <v>120</v>
      </c>
      <c r="D858" s="14" t="s">
        <v>774</v>
      </c>
      <c r="E858" s="14">
        <v>4</v>
      </c>
      <c r="F858" s="14" t="s">
        <v>740</v>
      </c>
      <c r="G858" s="14"/>
      <c r="H858" s="14" t="s">
        <v>150</v>
      </c>
      <c r="I858" s="14" t="s">
        <v>900</v>
      </c>
      <c r="J858" s="14"/>
      <c r="K858" s="14" t="s">
        <v>981</v>
      </c>
      <c r="L858" s="14"/>
      <c r="M858" s="14" t="s">
        <v>133</v>
      </c>
      <c r="N858" s="14" t="s">
        <v>928</v>
      </c>
      <c r="O858" s="14" t="s">
        <v>461</v>
      </c>
      <c r="P858" s="14" t="s">
        <v>118</v>
      </c>
      <c r="Q858" s="14" t="s">
        <v>150</v>
      </c>
      <c r="R858" s="14" t="s">
        <v>509</v>
      </c>
      <c r="S858" s="14" t="s">
        <v>124</v>
      </c>
      <c r="T858" s="14" t="s">
        <v>511</v>
      </c>
      <c r="U858" s="14"/>
      <c r="V858" s="14" t="s">
        <v>658</v>
      </c>
      <c r="W858" s="14"/>
    </row>
    <row r="859" spans="1:23" customFormat="1" x14ac:dyDescent="0.25">
      <c r="A859" s="14" t="s">
        <v>6342</v>
      </c>
      <c r="B859" s="14" t="s">
        <v>4085</v>
      </c>
      <c r="C859" s="18" t="s">
        <v>120</v>
      </c>
      <c r="D859" s="14" t="s">
        <v>2972</v>
      </c>
      <c r="E859" s="14">
        <v>4</v>
      </c>
      <c r="F859" s="14" t="s">
        <v>740</v>
      </c>
      <c r="G859" s="14"/>
      <c r="H859" s="14" t="s">
        <v>150</v>
      </c>
      <c r="I859" s="14" t="s">
        <v>900</v>
      </c>
      <c r="J859" s="14"/>
      <c r="K859" s="14" t="s">
        <v>945</v>
      </c>
      <c r="L859" s="14"/>
      <c r="M859" s="14" t="s">
        <v>133</v>
      </c>
      <c r="N859" s="14" t="s">
        <v>928</v>
      </c>
      <c r="O859" s="14" t="s">
        <v>461</v>
      </c>
      <c r="P859" s="14" t="s">
        <v>118</v>
      </c>
      <c r="Q859" s="14" t="s">
        <v>150</v>
      </c>
      <c r="R859" s="14" t="s">
        <v>606</v>
      </c>
      <c r="S859" s="14" t="s">
        <v>124</v>
      </c>
      <c r="T859" s="14" t="s">
        <v>511</v>
      </c>
      <c r="U859" s="14"/>
      <c r="V859" s="14" t="s">
        <v>5119</v>
      </c>
      <c r="W859" s="14" t="s">
        <v>4939</v>
      </c>
    </row>
    <row r="860" spans="1:23" customFormat="1" x14ac:dyDescent="0.25">
      <c r="A860" s="14" t="s">
        <v>6342</v>
      </c>
      <c r="B860" s="14"/>
      <c r="C860" s="18">
        <v>6</v>
      </c>
      <c r="D860" s="14" t="s">
        <v>755</v>
      </c>
      <c r="E860" s="14">
        <v>4</v>
      </c>
      <c r="F860" s="14" t="s">
        <v>740</v>
      </c>
      <c r="G860" s="14"/>
      <c r="H860" s="14">
        <v>5</v>
      </c>
      <c r="I860" s="14" t="s">
        <v>900</v>
      </c>
      <c r="J860" s="14"/>
      <c r="K860" s="14" t="s">
        <v>960</v>
      </c>
      <c r="L860" s="14"/>
      <c r="M860" s="14">
        <v>1</v>
      </c>
      <c r="N860" s="14" t="s">
        <v>888</v>
      </c>
      <c r="O860" s="14" t="s">
        <v>475</v>
      </c>
      <c r="P860" s="14">
        <v>-5</v>
      </c>
      <c r="Q860" s="14">
        <v>2</v>
      </c>
      <c r="R860" s="14">
        <v>60</v>
      </c>
      <c r="S860" s="14">
        <v>3</v>
      </c>
      <c r="T860" s="14" t="s">
        <v>511</v>
      </c>
      <c r="U860" s="14"/>
      <c r="V860" s="14" t="s">
        <v>624</v>
      </c>
      <c r="W860" s="14"/>
    </row>
    <row r="861" spans="1:23" customFormat="1" x14ac:dyDescent="0.25">
      <c r="A861" s="14" t="s">
        <v>6342</v>
      </c>
      <c r="B861" s="14"/>
      <c r="C861" s="18" t="s">
        <v>120</v>
      </c>
      <c r="D861" s="14" t="s">
        <v>755</v>
      </c>
      <c r="E861" s="14">
        <v>4</v>
      </c>
      <c r="F861" s="14" t="s">
        <v>740</v>
      </c>
      <c r="G861" s="14"/>
      <c r="H861" s="14" t="s">
        <v>112</v>
      </c>
      <c r="I861" s="14" t="s">
        <v>900</v>
      </c>
      <c r="J861" s="14"/>
      <c r="K861" s="14" t="s">
        <v>990</v>
      </c>
      <c r="L861" s="14"/>
      <c r="M861" s="14" t="s">
        <v>133</v>
      </c>
      <c r="N861" s="14" t="s">
        <v>913</v>
      </c>
      <c r="O861" s="14" t="s">
        <v>461</v>
      </c>
      <c r="P861" s="14" t="s">
        <v>118</v>
      </c>
      <c r="Q861" s="14" t="s">
        <v>150</v>
      </c>
      <c r="R861" s="14" t="s">
        <v>136</v>
      </c>
      <c r="S861" s="14" t="s">
        <v>124</v>
      </c>
      <c r="T861" s="14"/>
      <c r="U861" s="14"/>
      <c r="V861" s="14"/>
      <c r="W861" s="14"/>
    </row>
    <row r="862" spans="1:23" customFormat="1" x14ac:dyDescent="0.25">
      <c r="A862" s="14" t="s">
        <v>6342</v>
      </c>
      <c r="B862" s="14" t="s">
        <v>4085</v>
      </c>
      <c r="C862" s="18">
        <v>6</v>
      </c>
      <c r="D862" s="14" t="s">
        <v>2941</v>
      </c>
      <c r="E862" s="14">
        <v>4</v>
      </c>
      <c r="F862" s="14" t="s">
        <v>740</v>
      </c>
      <c r="G862" s="14"/>
      <c r="H862" s="14">
        <v>5</v>
      </c>
      <c r="I862" s="14" t="s">
        <v>900</v>
      </c>
      <c r="J862" s="14"/>
      <c r="K862" s="14" t="s">
        <v>942</v>
      </c>
      <c r="L862" s="14"/>
      <c r="M862" s="14">
        <v>1</v>
      </c>
      <c r="N862" s="14" t="s">
        <v>245</v>
      </c>
      <c r="O862" s="14" t="s">
        <v>461</v>
      </c>
      <c r="P862" s="14">
        <v>-5</v>
      </c>
      <c r="Q862" s="14">
        <v>4</v>
      </c>
      <c r="R862" s="14">
        <v>35</v>
      </c>
      <c r="S862" s="14">
        <v>3</v>
      </c>
      <c r="T862" s="14" t="s">
        <v>510</v>
      </c>
      <c r="U862" s="14"/>
      <c r="V862" s="14" t="s">
        <v>4955</v>
      </c>
      <c r="W862" s="14" t="s">
        <v>4939</v>
      </c>
    </row>
    <row r="863" spans="1:23" customFormat="1" x14ac:dyDescent="0.25">
      <c r="A863" s="14" t="s">
        <v>6342</v>
      </c>
      <c r="B863" s="14" t="s">
        <v>4267</v>
      </c>
      <c r="C863" s="18">
        <v>6</v>
      </c>
      <c r="D863" s="14" t="s">
        <v>2872</v>
      </c>
      <c r="E863" s="14">
        <v>4</v>
      </c>
      <c r="F863" s="14" t="s">
        <v>740</v>
      </c>
      <c r="G863" s="14"/>
      <c r="H863" s="14">
        <v>5</v>
      </c>
      <c r="I863" s="14" t="s">
        <v>915</v>
      </c>
      <c r="J863" s="14"/>
      <c r="K863" s="14" t="s">
        <v>929</v>
      </c>
      <c r="L863" s="14"/>
      <c r="M863" s="14">
        <v>1</v>
      </c>
      <c r="N863" s="14" t="s">
        <v>913</v>
      </c>
      <c r="O863" s="14" t="s">
        <v>461</v>
      </c>
      <c r="P863" s="14">
        <v>-5</v>
      </c>
      <c r="Q863" s="14">
        <v>4</v>
      </c>
      <c r="R863" s="14" t="s">
        <v>509</v>
      </c>
      <c r="S863" s="14">
        <v>3</v>
      </c>
      <c r="T863" s="14" t="s">
        <v>510</v>
      </c>
      <c r="U863" s="14">
        <v>1891</v>
      </c>
      <c r="V863" s="14"/>
      <c r="W863" s="14" t="s">
        <v>4939</v>
      </c>
    </row>
    <row r="864" spans="1:23" customFormat="1" x14ac:dyDescent="0.25">
      <c r="A864" s="14" t="s">
        <v>6342</v>
      </c>
      <c r="B864" s="14" t="s">
        <v>4267</v>
      </c>
      <c r="C864" s="18">
        <v>6</v>
      </c>
      <c r="D864" s="14" t="s">
        <v>2871</v>
      </c>
      <c r="E864" s="14">
        <v>4</v>
      </c>
      <c r="F864" s="14" t="s">
        <v>740</v>
      </c>
      <c r="G864" s="14"/>
      <c r="H864" s="14">
        <v>5</v>
      </c>
      <c r="I864" s="14" t="s">
        <v>915</v>
      </c>
      <c r="J864" s="14"/>
      <c r="K864" s="14" t="s">
        <v>930</v>
      </c>
      <c r="L864" s="14"/>
      <c r="M864" s="14">
        <v>1</v>
      </c>
      <c r="N864" s="14" t="s">
        <v>913</v>
      </c>
      <c r="O864" s="14" t="s">
        <v>461</v>
      </c>
      <c r="P864" s="14">
        <v>-5</v>
      </c>
      <c r="Q864" s="14">
        <v>4</v>
      </c>
      <c r="R864" s="14" t="s">
        <v>509</v>
      </c>
      <c r="S864" s="14">
        <v>3</v>
      </c>
      <c r="T864" s="14"/>
      <c r="U864" s="14">
        <v>1891</v>
      </c>
      <c r="V864" s="14"/>
      <c r="W864" s="14" t="s">
        <v>4939</v>
      </c>
    </row>
    <row r="865" spans="1:23" customFormat="1" x14ac:dyDescent="0.25">
      <c r="A865" s="14" t="s">
        <v>6342</v>
      </c>
      <c r="B865" s="14" t="s">
        <v>4267</v>
      </c>
      <c r="C865" s="18">
        <v>6</v>
      </c>
      <c r="D865" s="14" t="s">
        <v>2870</v>
      </c>
      <c r="E865" s="14">
        <v>4</v>
      </c>
      <c r="F865" s="14" t="s">
        <v>740</v>
      </c>
      <c r="G865" s="14"/>
      <c r="H865" s="14">
        <v>5</v>
      </c>
      <c r="I865" s="14" t="s">
        <v>915</v>
      </c>
      <c r="J865" s="14"/>
      <c r="K865" s="14" t="s">
        <v>930</v>
      </c>
      <c r="L865" s="14"/>
      <c r="M865" s="14">
        <v>1</v>
      </c>
      <c r="N865" s="14" t="s">
        <v>913</v>
      </c>
      <c r="O865" s="14" t="s">
        <v>461</v>
      </c>
      <c r="P865" s="14">
        <v>-5</v>
      </c>
      <c r="Q865" s="14">
        <v>4</v>
      </c>
      <c r="R865" s="14" t="s">
        <v>509</v>
      </c>
      <c r="S865" s="14">
        <v>3</v>
      </c>
      <c r="T865" s="14"/>
      <c r="U865" s="14">
        <v>1891</v>
      </c>
      <c r="V865" s="14"/>
      <c r="W865" s="14" t="s">
        <v>4939</v>
      </c>
    </row>
    <row r="866" spans="1:23" customFormat="1" x14ac:dyDescent="0.25">
      <c r="A866" s="14" t="s">
        <v>6342</v>
      </c>
      <c r="B866" s="14" t="s">
        <v>4267</v>
      </c>
      <c r="C866" s="18">
        <v>6</v>
      </c>
      <c r="D866" s="14" t="s">
        <v>2869</v>
      </c>
      <c r="E866" s="14">
        <v>4</v>
      </c>
      <c r="F866" s="14" t="s">
        <v>740</v>
      </c>
      <c r="G866" s="14"/>
      <c r="H866" s="14">
        <v>5</v>
      </c>
      <c r="I866" s="14" t="s">
        <v>915</v>
      </c>
      <c r="J866" s="14"/>
      <c r="K866" s="14" t="s">
        <v>950</v>
      </c>
      <c r="L866" s="14"/>
      <c r="M866" s="14">
        <v>1</v>
      </c>
      <c r="N866" s="14" t="s">
        <v>913</v>
      </c>
      <c r="O866" s="14" t="s">
        <v>869</v>
      </c>
      <c r="P866" s="14">
        <v>-5</v>
      </c>
      <c r="Q866" s="14">
        <v>4</v>
      </c>
      <c r="R866" s="14">
        <v>90</v>
      </c>
      <c r="S866" s="14">
        <v>3</v>
      </c>
      <c r="T866" s="14" t="s">
        <v>511</v>
      </c>
      <c r="U866" s="14"/>
      <c r="V866" s="14" t="s">
        <v>5045</v>
      </c>
      <c r="W866" s="14" t="s">
        <v>4939</v>
      </c>
    </row>
    <row r="867" spans="1:23" customFormat="1" x14ac:dyDescent="0.25">
      <c r="A867" s="14" t="s">
        <v>6342</v>
      </c>
      <c r="B867" s="14" t="s">
        <v>4267</v>
      </c>
      <c r="C867" s="18" t="s">
        <v>120</v>
      </c>
      <c r="D867" s="14" t="s">
        <v>2868</v>
      </c>
      <c r="E867" s="14">
        <v>4</v>
      </c>
      <c r="F867" s="14" t="s">
        <v>740</v>
      </c>
      <c r="G867" s="14"/>
      <c r="H867" s="14" t="s">
        <v>311</v>
      </c>
      <c r="I867" s="14" t="s">
        <v>915</v>
      </c>
      <c r="J867" s="14"/>
      <c r="K867" s="14" t="s">
        <v>990</v>
      </c>
      <c r="L867" s="14"/>
      <c r="M867" s="14" t="s">
        <v>133</v>
      </c>
      <c r="N867" s="14" t="s">
        <v>913</v>
      </c>
      <c r="O867" s="14" t="s">
        <v>461</v>
      </c>
      <c r="P867" s="14" t="s">
        <v>118</v>
      </c>
      <c r="Q867" s="14" t="s">
        <v>150</v>
      </c>
      <c r="R867" s="14" t="s">
        <v>576</v>
      </c>
      <c r="S867" s="14" t="s">
        <v>124</v>
      </c>
      <c r="T867" s="14"/>
      <c r="U867" s="14"/>
      <c r="V867" s="14" t="s">
        <v>5192</v>
      </c>
      <c r="W867" s="14" t="s">
        <v>4939</v>
      </c>
    </row>
    <row r="868" spans="1:23" customFormat="1" x14ac:dyDescent="0.25">
      <c r="A868" s="14" t="s">
        <v>6342</v>
      </c>
      <c r="B868" s="14" t="s">
        <v>4267</v>
      </c>
      <c r="C868" s="18" t="s">
        <v>120</v>
      </c>
      <c r="D868" s="14" t="s">
        <v>2867</v>
      </c>
      <c r="E868" s="14">
        <v>4</v>
      </c>
      <c r="F868" s="14" t="s">
        <v>740</v>
      </c>
      <c r="G868" s="14"/>
      <c r="H868" s="14" t="s">
        <v>454</v>
      </c>
      <c r="I868" s="14" t="s">
        <v>915</v>
      </c>
      <c r="J868" s="14"/>
      <c r="K868" s="14" t="s">
        <v>990</v>
      </c>
      <c r="L868" s="14"/>
      <c r="M868" s="14" t="s">
        <v>133</v>
      </c>
      <c r="N868" s="14" t="s">
        <v>913</v>
      </c>
      <c r="O868" s="14" t="s">
        <v>461</v>
      </c>
      <c r="P868" s="14" t="s">
        <v>118</v>
      </c>
      <c r="Q868" s="14" t="s">
        <v>150</v>
      </c>
      <c r="R868" s="14" t="s">
        <v>606</v>
      </c>
      <c r="S868" s="14" t="s">
        <v>124</v>
      </c>
      <c r="T868" s="14"/>
      <c r="U868" s="14"/>
      <c r="V868" s="14" t="s">
        <v>5192</v>
      </c>
      <c r="W868" s="14" t="s">
        <v>4939</v>
      </c>
    </row>
    <row r="869" spans="1:23" customFormat="1" x14ac:dyDescent="0.25">
      <c r="A869" s="14" t="s">
        <v>6342</v>
      </c>
      <c r="B869" s="14"/>
      <c r="C869" s="18" t="s">
        <v>111</v>
      </c>
      <c r="D869" s="14" t="s">
        <v>826</v>
      </c>
      <c r="E869" s="14">
        <v>4</v>
      </c>
      <c r="F869" s="14" t="s">
        <v>740</v>
      </c>
      <c r="G869" s="14"/>
      <c r="H869" s="14" t="s">
        <v>471</v>
      </c>
      <c r="I869" s="14" t="s">
        <v>911</v>
      </c>
      <c r="J869" s="14"/>
      <c r="K869" s="14" t="s">
        <v>1049</v>
      </c>
      <c r="L869" s="14"/>
      <c r="M869" s="14" t="s">
        <v>124</v>
      </c>
      <c r="N869" s="14" t="s">
        <v>949</v>
      </c>
      <c r="O869" s="14" t="s">
        <v>869</v>
      </c>
      <c r="P869" s="14" t="s">
        <v>118</v>
      </c>
      <c r="Q869" s="14" t="s">
        <v>124</v>
      </c>
      <c r="R869" s="14" t="s">
        <v>235</v>
      </c>
      <c r="S869" s="14" t="s">
        <v>106</v>
      </c>
      <c r="T869" s="14"/>
      <c r="U869" s="14"/>
      <c r="V869" s="14"/>
      <c r="W869" s="14"/>
    </row>
    <row r="870" spans="1:23" customFormat="1" x14ac:dyDescent="0.25">
      <c r="A870" s="14" t="s">
        <v>6342</v>
      </c>
      <c r="B870" s="14"/>
      <c r="C870" s="18" t="s">
        <v>120</v>
      </c>
      <c r="D870" s="14" t="s">
        <v>783</v>
      </c>
      <c r="E870" s="14">
        <v>4</v>
      </c>
      <c r="F870" s="14" t="s">
        <v>740</v>
      </c>
      <c r="G870" s="14"/>
      <c r="H870" s="14" t="s">
        <v>112</v>
      </c>
      <c r="I870" s="14" t="s">
        <v>899</v>
      </c>
      <c r="J870" s="14"/>
      <c r="K870" s="14" t="s">
        <v>959</v>
      </c>
      <c r="L870" s="14"/>
      <c r="M870" s="14" t="s">
        <v>133</v>
      </c>
      <c r="N870" s="14" t="s">
        <v>988</v>
      </c>
      <c r="O870" s="14" t="s">
        <v>869</v>
      </c>
      <c r="P870" s="14" t="s">
        <v>118</v>
      </c>
      <c r="Q870" s="14" t="s">
        <v>124</v>
      </c>
      <c r="R870" s="14" t="s">
        <v>509</v>
      </c>
      <c r="S870" s="14" t="s">
        <v>124</v>
      </c>
      <c r="T870" s="14" t="s">
        <v>510</v>
      </c>
      <c r="U870" s="14"/>
      <c r="V870" s="14" t="s">
        <v>674</v>
      </c>
      <c r="W870" s="14"/>
    </row>
    <row r="871" spans="1:23" customFormat="1" x14ac:dyDescent="0.25">
      <c r="A871" s="14" t="s">
        <v>6342</v>
      </c>
      <c r="B871" s="14" t="s">
        <v>4085</v>
      </c>
      <c r="C871" s="18" t="s">
        <v>120</v>
      </c>
      <c r="D871" s="14" t="s">
        <v>2721</v>
      </c>
      <c r="E871" s="14">
        <v>4</v>
      </c>
      <c r="F871" s="14" t="s">
        <v>740</v>
      </c>
      <c r="G871" s="14"/>
      <c r="H871" s="14" t="s">
        <v>112</v>
      </c>
      <c r="I871" s="14" t="s">
        <v>899</v>
      </c>
      <c r="J871" s="14"/>
      <c r="K871" s="14" t="s">
        <v>945</v>
      </c>
      <c r="L871" s="14"/>
      <c r="M871" s="14" t="s">
        <v>133</v>
      </c>
      <c r="N871" s="14" t="s">
        <v>913</v>
      </c>
      <c r="O871" s="14" t="s">
        <v>461</v>
      </c>
      <c r="P871" s="14" t="s">
        <v>118</v>
      </c>
      <c r="Q871" s="14" t="s">
        <v>150</v>
      </c>
      <c r="R871" s="14" t="s">
        <v>509</v>
      </c>
      <c r="S871" s="14" t="s">
        <v>124</v>
      </c>
      <c r="T871" s="14" t="s">
        <v>510</v>
      </c>
      <c r="U871" s="14"/>
      <c r="V871" s="14" t="s">
        <v>5597</v>
      </c>
      <c r="W871" s="14" t="s">
        <v>4939</v>
      </c>
    </row>
    <row r="872" spans="1:23" customFormat="1" x14ac:dyDescent="0.25">
      <c r="A872" s="14" t="s">
        <v>6342</v>
      </c>
      <c r="B872" s="14"/>
      <c r="C872" s="18" t="s">
        <v>111</v>
      </c>
      <c r="D872" s="14" t="s">
        <v>827</v>
      </c>
      <c r="E872" s="14">
        <v>4</v>
      </c>
      <c r="F872" s="14" t="s">
        <v>740</v>
      </c>
      <c r="G872" s="14"/>
      <c r="H872" s="14" t="s">
        <v>291</v>
      </c>
      <c r="I872" s="14" t="s">
        <v>911</v>
      </c>
      <c r="J872" s="14"/>
      <c r="K872" s="14" t="s">
        <v>1026</v>
      </c>
      <c r="L872" s="14"/>
      <c r="M872" s="14" t="s">
        <v>124</v>
      </c>
      <c r="N872" s="14" t="s">
        <v>949</v>
      </c>
      <c r="O872" s="14" t="s">
        <v>869</v>
      </c>
      <c r="P872" s="14" t="s">
        <v>118</v>
      </c>
      <c r="Q872" s="14" t="s">
        <v>124</v>
      </c>
      <c r="R872" s="14" t="s">
        <v>154</v>
      </c>
      <c r="S872" s="14" t="s">
        <v>106</v>
      </c>
      <c r="T872" s="14"/>
      <c r="U872" s="14"/>
      <c r="V872" s="14"/>
      <c r="W872" s="14"/>
    </row>
    <row r="873" spans="1:23" customFormat="1" x14ac:dyDescent="0.25">
      <c r="A873" s="14" t="s">
        <v>6342</v>
      </c>
      <c r="B873" s="14"/>
      <c r="C873" s="18" t="s">
        <v>105</v>
      </c>
      <c r="D873" s="14" t="s">
        <v>846</v>
      </c>
      <c r="E873" s="14">
        <v>4</v>
      </c>
      <c r="F873" s="14" t="s">
        <v>740</v>
      </c>
      <c r="G873" s="14"/>
      <c r="H873" s="14" t="s">
        <v>291</v>
      </c>
      <c r="I873" s="14" t="s">
        <v>911</v>
      </c>
      <c r="J873" s="14"/>
      <c r="K873" s="14" t="s">
        <v>1077</v>
      </c>
      <c r="L873" s="14"/>
      <c r="M873" s="14" t="s">
        <v>133</v>
      </c>
      <c r="N873" s="14" t="s">
        <v>885</v>
      </c>
      <c r="O873" s="14" t="s">
        <v>1031</v>
      </c>
      <c r="P873" s="14" t="s">
        <v>118</v>
      </c>
      <c r="Q873" s="14" t="s">
        <v>124</v>
      </c>
      <c r="R873" s="14" t="s">
        <v>324</v>
      </c>
      <c r="S873" s="14" t="s">
        <v>106</v>
      </c>
      <c r="T873" s="14"/>
      <c r="U873" s="14"/>
      <c r="V873" s="14"/>
      <c r="W873" s="14"/>
    </row>
    <row r="874" spans="1:23" customFormat="1" x14ac:dyDescent="0.25">
      <c r="A874" s="14" t="s">
        <v>6342</v>
      </c>
      <c r="B874" s="14"/>
      <c r="C874" s="18" t="s">
        <v>105</v>
      </c>
      <c r="D874" s="14" t="s">
        <v>847</v>
      </c>
      <c r="E874" s="14">
        <v>4</v>
      </c>
      <c r="F874" s="14" t="s">
        <v>740</v>
      </c>
      <c r="G874" s="14"/>
      <c r="H874" s="14" t="s">
        <v>291</v>
      </c>
      <c r="I874" s="14" t="s">
        <v>911</v>
      </c>
      <c r="J874" s="14"/>
      <c r="K874" s="14" t="s">
        <v>1075</v>
      </c>
      <c r="L874" s="14"/>
      <c r="M874" s="14" t="s">
        <v>133</v>
      </c>
      <c r="N874" s="14" t="s">
        <v>245</v>
      </c>
      <c r="O874" s="14" t="s">
        <v>1031</v>
      </c>
      <c r="P874" s="14" t="s">
        <v>118</v>
      </c>
      <c r="Q874" s="14" t="s">
        <v>124</v>
      </c>
      <c r="R874" s="14" t="s">
        <v>1076</v>
      </c>
      <c r="S874" s="14" t="s">
        <v>124</v>
      </c>
      <c r="T874" s="14"/>
      <c r="U874" s="14"/>
      <c r="V874" s="14"/>
      <c r="W874" s="14"/>
    </row>
    <row r="875" spans="1:23" customFormat="1" x14ac:dyDescent="0.25">
      <c r="A875" s="14" t="s">
        <v>6342</v>
      </c>
      <c r="B875" s="14"/>
      <c r="C875" s="18" t="s">
        <v>105</v>
      </c>
      <c r="D875" s="14" t="s">
        <v>852</v>
      </c>
      <c r="E875" s="14">
        <v>4</v>
      </c>
      <c r="F875" s="14" t="s">
        <v>740</v>
      </c>
      <c r="G875" s="14"/>
      <c r="H875" s="14" t="s">
        <v>472</v>
      </c>
      <c r="I875" s="14" t="s">
        <v>911</v>
      </c>
      <c r="J875" s="14"/>
      <c r="K875" s="14" t="s">
        <v>1081</v>
      </c>
      <c r="L875" s="14"/>
      <c r="M875" s="14" t="s">
        <v>133</v>
      </c>
      <c r="N875" s="14" t="s">
        <v>885</v>
      </c>
      <c r="O875" s="14" t="s">
        <v>1031</v>
      </c>
      <c r="P875" s="14" t="s">
        <v>118</v>
      </c>
      <c r="Q875" s="14" t="s">
        <v>124</v>
      </c>
      <c r="R875" s="14" t="s">
        <v>324</v>
      </c>
      <c r="S875" s="14" t="s">
        <v>124</v>
      </c>
      <c r="T875" s="14"/>
      <c r="U875" s="14"/>
      <c r="V875" s="14"/>
      <c r="W875" s="14"/>
    </row>
    <row r="876" spans="1:23" customFormat="1" x14ac:dyDescent="0.25">
      <c r="A876" s="14" t="s">
        <v>6342</v>
      </c>
      <c r="B876" s="14"/>
      <c r="C876" s="18" t="s">
        <v>105</v>
      </c>
      <c r="D876" s="14" t="s">
        <v>853</v>
      </c>
      <c r="E876" s="14">
        <v>4</v>
      </c>
      <c r="F876" s="14" t="s">
        <v>740</v>
      </c>
      <c r="G876" s="14"/>
      <c r="H876" s="14" t="s">
        <v>472</v>
      </c>
      <c r="I876" s="14" t="s">
        <v>911</v>
      </c>
      <c r="J876" s="14"/>
      <c r="K876" s="14" t="s">
        <v>1082</v>
      </c>
      <c r="L876" s="14"/>
      <c r="M876" s="14" t="s">
        <v>133</v>
      </c>
      <c r="N876" s="14" t="s">
        <v>885</v>
      </c>
      <c r="O876" s="14" t="s">
        <v>1031</v>
      </c>
      <c r="P876" s="14" t="s">
        <v>118</v>
      </c>
      <c r="Q876" s="14" t="s">
        <v>124</v>
      </c>
      <c r="R876" s="14" t="s">
        <v>1083</v>
      </c>
      <c r="S876" s="14" t="s">
        <v>124</v>
      </c>
      <c r="T876" s="14" t="s">
        <v>864</v>
      </c>
      <c r="U876" s="14"/>
      <c r="V876" s="14"/>
      <c r="W876" s="14"/>
    </row>
    <row r="877" spans="1:23" customFormat="1" x14ac:dyDescent="0.25">
      <c r="A877" s="14" t="s">
        <v>6342</v>
      </c>
      <c r="B877" s="14"/>
      <c r="C877" s="18" t="s">
        <v>105</v>
      </c>
      <c r="D877" s="14" t="s">
        <v>854</v>
      </c>
      <c r="E877" s="14">
        <v>4</v>
      </c>
      <c r="F877" s="14" t="s">
        <v>740</v>
      </c>
      <c r="G877" s="14"/>
      <c r="H877" s="14" t="s">
        <v>472</v>
      </c>
      <c r="I877" s="14" t="s">
        <v>911</v>
      </c>
      <c r="J877" s="14"/>
      <c r="K877" s="14" t="s">
        <v>1084</v>
      </c>
      <c r="L877" s="14"/>
      <c r="M877" s="14" t="s">
        <v>230</v>
      </c>
      <c r="N877" s="14" t="s">
        <v>362</v>
      </c>
      <c r="O877" s="14" t="s">
        <v>880</v>
      </c>
      <c r="P877" s="14" t="s">
        <v>240</v>
      </c>
      <c r="Q877" s="14" t="s">
        <v>106</v>
      </c>
      <c r="R877" s="14" t="s">
        <v>206</v>
      </c>
      <c r="S877" s="14" t="s">
        <v>106</v>
      </c>
      <c r="T877" s="14" t="s">
        <v>487</v>
      </c>
      <c r="U877" s="14"/>
      <c r="V877" s="14"/>
      <c r="W877" s="14"/>
    </row>
    <row r="878" spans="1:23" customFormat="1" x14ac:dyDescent="0.25">
      <c r="A878" s="14" t="s">
        <v>6342</v>
      </c>
      <c r="B878" s="14"/>
      <c r="C878" s="18" t="s">
        <v>111</v>
      </c>
      <c r="D878" s="14" t="s">
        <v>828</v>
      </c>
      <c r="E878" s="14">
        <v>4</v>
      </c>
      <c r="F878" s="14" t="s">
        <v>740</v>
      </c>
      <c r="G878" s="14"/>
      <c r="H878" s="14" t="s">
        <v>112</v>
      </c>
      <c r="I878" s="14" t="s">
        <v>911</v>
      </c>
      <c r="J878" s="14"/>
      <c r="K878" s="14" t="s">
        <v>1050</v>
      </c>
      <c r="L878" s="14"/>
      <c r="M878" s="14" t="s">
        <v>124</v>
      </c>
      <c r="N878" s="14" t="s">
        <v>949</v>
      </c>
      <c r="O878" s="14" t="s">
        <v>869</v>
      </c>
      <c r="P878" s="14" t="s">
        <v>118</v>
      </c>
      <c r="Q878" s="14" t="s">
        <v>124</v>
      </c>
      <c r="R878" s="14" t="s">
        <v>165</v>
      </c>
      <c r="S878" s="14" t="s">
        <v>106</v>
      </c>
      <c r="T878" s="14"/>
      <c r="U878" s="14"/>
      <c r="V878" s="14"/>
      <c r="W878" s="14"/>
    </row>
    <row r="879" spans="1:23" customFormat="1" x14ac:dyDescent="0.25">
      <c r="A879" s="14" t="s">
        <v>6342</v>
      </c>
      <c r="B879" s="14"/>
      <c r="C879" s="18" t="s">
        <v>111</v>
      </c>
      <c r="D879" s="14" t="s">
        <v>829</v>
      </c>
      <c r="E879" s="14">
        <v>4</v>
      </c>
      <c r="F879" s="14" t="s">
        <v>740</v>
      </c>
      <c r="G879" s="14"/>
      <c r="H879" s="14" t="s">
        <v>311</v>
      </c>
      <c r="I879" s="14" t="s">
        <v>911</v>
      </c>
      <c r="J879" s="14"/>
      <c r="K879" s="14" t="s">
        <v>1051</v>
      </c>
      <c r="L879" s="14"/>
      <c r="M879" s="14" t="s">
        <v>124</v>
      </c>
      <c r="N879" s="14" t="s">
        <v>216</v>
      </c>
      <c r="O879" s="14" t="s">
        <v>1046</v>
      </c>
      <c r="P879" s="14" t="s">
        <v>240</v>
      </c>
      <c r="Q879" s="14" t="s">
        <v>106</v>
      </c>
      <c r="R879" s="14" t="s">
        <v>131</v>
      </c>
      <c r="S879" s="14" t="s">
        <v>150</v>
      </c>
      <c r="T879" s="14"/>
      <c r="U879" s="14"/>
      <c r="V879" s="14"/>
      <c r="W879" s="14"/>
    </row>
    <row r="880" spans="1:23" customFormat="1" x14ac:dyDescent="0.25">
      <c r="A880" s="14" t="s">
        <v>6342</v>
      </c>
      <c r="B880" s="14" t="s">
        <v>4188</v>
      </c>
      <c r="C880" s="18">
        <v>6</v>
      </c>
      <c r="D880" s="14" t="s">
        <v>752</v>
      </c>
      <c r="E880" s="14">
        <v>4</v>
      </c>
      <c r="F880" s="14" t="s">
        <v>740</v>
      </c>
      <c r="G880" s="14"/>
      <c r="H880" s="14">
        <v>5</v>
      </c>
      <c r="I880" s="14" t="s">
        <v>915</v>
      </c>
      <c r="J880" s="14"/>
      <c r="K880" s="14" t="s">
        <v>942</v>
      </c>
      <c r="L880" s="14"/>
      <c r="M880" s="14">
        <v>1</v>
      </c>
      <c r="N880" s="14" t="s">
        <v>913</v>
      </c>
      <c r="O880" s="14" t="s">
        <v>869</v>
      </c>
      <c r="P880" s="14">
        <v>-5</v>
      </c>
      <c r="Q880" s="14">
        <v>4</v>
      </c>
      <c r="R880" s="14">
        <v>25</v>
      </c>
      <c r="S880" s="14">
        <v>3</v>
      </c>
      <c r="T880" s="14" t="s">
        <v>510</v>
      </c>
      <c r="U880" s="14"/>
      <c r="V880" s="14" t="s">
        <v>5045</v>
      </c>
      <c r="W880" s="14" t="s">
        <v>4939</v>
      </c>
    </row>
    <row r="881" spans="1:23" customFormat="1" x14ac:dyDescent="0.25">
      <c r="A881" s="14" t="s">
        <v>6342</v>
      </c>
      <c r="B881" s="14"/>
      <c r="C881" s="18" t="s">
        <v>120</v>
      </c>
      <c r="D881" s="14" t="s">
        <v>787</v>
      </c>
      <c r="E881" s="14">
        <v>4</v>
      </c>
      <c r="F881" s="14" t="s">
        <v>740</v>
      </c>
      <c r="G881" s="14"/>
      <c r="H881" s="14" t="s">
        <v>112</v>
      </c>
      <c r="I881" s="14" t="s">
        <v>915</v>
      </c>
      <c r="J881" s="14"/>
      <c r="K881" s="14" t="s">
        <v>993</v>
      </c>
      <c r="L881" s="14"/>
      <c r="M881" s="14" t="s">
        <v>124</v>
      </c>
      <c r="N881" s="14" t="s">
        <v>216</v>
      </c>
      <c r="O881" s="14" t="s">
        <v>461</v>
      </c>
      <c r="P881" s="14" t="s">
        <v>118</v>
      </c>
      <c r="Q881" s="14" t="s">
        <v>124</v>
      </c>
      <c r="R881" s="14" t="s">
        <v>882</v>
      </c>
      <c r="S881" s="14" t="s">
        <v>124</v>
      </c>
      <c r="T881" s="14"/>
      <c r="U881" s="14"/>
      <c r="V881" s="14" t="s">
        <v>675</v>
      </c>
      <c r="W881" s="14"/>
    </row>
    <row r="882" spans="1:23" customFormat="1" x14ac:dyDescent="0.25">
      <c r="A882" s="14" t="s">
        <v>6342</v>
      </c>
      <c r="B882" s="14" t="s">
        <v>4188</v>
      </c>
      <c r="C882" s="18" t="s">
        <v>120</v>
      </c>
      <c r="D882" s="14" t="s">
        <v>2361</v>
      </c>
      <c r="E882" s="14">
        <v>4</v>
      </c>
      <c r="F882" s="14" t="s">
        <v>740</v>
      </c>
      <c r="G882" s="14"/>
      <c r="H882" s="14" t="s">
        <v>454</v>
      </c>
      <c r="I882" s="14" t="s">
        <v>915</v>
      </c>
      <c r="J882" s="14"/>
      <c r="K882" s="14" t="s">
        <v>994</v>
      </c>
      <c r="L882" s="14"/>
      <c r="M882" s="14" t="s">
        <v>124</v>
      </c>
      <c r="N882" s="14" t="s">
        <v>216</v>
      </c>
      <c r="O882" s="14" t="s">
        <v>461</v>
      </c>
      <c r="P882" s="14" t="s">
        <v>118</v>
      </c>
      <c r="Q882" s="14" t="s">
        <v>124</v>
      </c>
      <c r="R882" s="14" t="s">
        <v>957</v>
      </c>
      <c r="S882" s="14" t="s">
        <v>124</v>
      </c>
      <c r="T882" s="14"/>
      <c r="U882" s="14"/>
      <c r="V882" s="14" t="s">
        <v>5192</v>
      </c>
      <c r="W882" s="14" t="s">
        <v>4939</v>
      </c>
    </row>
    <row r="883" spans="1:23" customFormat="1" x14ac:dyDescent="0.25">
      <c r="A883" s="14" t="s">
        <v>6342</v>
      </c>
      <c r="B883" s="14" t="s">
        <v>4188</v>
      </c>
      <c r="C883" s="18" t="s">
        <v>120</v>
      </c>
      <c r="D883" s="14" t="s">
        <v>2360</v>
      </c>
      <c r="E883" s="14">
        <v>4</v>
      </c>
      <c r="F883" s="14" t="s">
        <v>740</v>
      </c>
      <c r="G883" s="14"/>
      <c r="H883" s="14" t="s">
        <v>454</v>
      </c>
      <c r="I883" s="14" t="s">
        <v>915</v>
      </c>
      <c r="J883" s="14"/>
      <c r="K883" s="14" t="s">
        <v>996</v>
      </c>
      <c r="L883" s="14"/>
      <c r="M883" s="14" t="s">
        <v>124</v>
      </c>
      <c r="N883" s="14" t="s">
        <v>216</v>
      </c>
      <c r="O883" s="14" t="s">
        <v>461</v>
      </c>
      <c r="P883" s="14" t="s">
        <v>118</v>
      </c>
      <c r="Q883" s="14" t="s">
        <v>124</v>
      </c>
      <c r="R883" s="14" t="s">
        <v>997</v>
      </c>
      <c r="S883" s="14" t="s">
        <v>124</v>
      </c>
      <c r="T883" s="14"/>
      <c r="U883" s="14"/>
      <c r="V883" s="14" t="s">
        <v>5192</v>
      </c>
      <c r="W883" s="14" t="s">
        <v>4939</v>
      </c>
    </row>
    <row r="884" spans="1:23" customFormat="1" x14ac:dyDescent="0.25">
      <c r="A884" s="14" t="s">
        <v>6342</v>
      </c>
      <c r="B884" s="14"/>
      <c r="C884" s="18" t="s">
        <v>111</v>
      </c>
      <c r="D884" s="14" t="s">
        <v>832</v>
      </c>
      <c r="E884" s="14">
        <v>4</v>
      </c>
      <c r="F884" s="14" t="s">
        <v>740</v>
      </c>
      <c r="G884" s="14"/>
      <c r="H884" s="14" t="s">
        <v>112</v>
      </c>
      <c r="I884" s="14" t="s">
        <v>911</v>
      </c>
      <c r="J884" s="14"/>
      <c r="K884" s="14" t="s">
        <v>1055</v>
      </c>
      <c r="L884" s="14"/>
      <c r="M884" s="14" t="s">
        <v>124</v>
      </c>
      <c r="N884" s="14" t="s">
        <v>562</v>
      </c>
      <c r="O884" s="14" t="s">
        <v>464</v>
      </c>
      <c r="P884" s="14" t="s">
        <v>118</v>
      </c>
      <c r="Q884" s="14" t="s">
        <v>106</v>
      </c>
      <c r="R884" s="14" t="s">
        <v>131</v>
      </c>
      <c r="S884" s="14" t="s">
        <v>124</v>
      </c>
      <c r="T884" s="14" t="s">
        <v>1056</v>
      </c>
      <c r="U884" s="14"/>
      <c r="V884" s="14"/>
      <c r="W884" s="14"/>
    </row>
    <row r="885" spans="1:23" customFormat="1" x14ac:dyDescent="0.25">
      <c r="A885" s="15" t="s">
        <v>6342</v>
      </c>
      <c r="B885" s="15"/>
      <c r="C885" s="22">
        <v>6</v>
      </c>
      <c r="D885" s="15" t="s">
        <v>743</v>
      </c>
      <c r="E885" s="15">
        <v>4</v>
      </c>
      <c r="F885" s="15" t="s">
        <v>740</v>
      </c>
      <c r="G885" s="15"/>
      <c r="H885" s="15">
        <v>5</v>
      </c>
      <c r="I885" s="15" t="s">
        <v>911</v>
      </c>
      <c r="J885" s="15"/>
      <c r="K885" s="15" t="s">
        <v>912</v>
      </c>
      <c r="L885" s="15"/>
      <c r="M885" s="15">
        <v>3</v>
      </c>
      <c r="N885" s="15" t="s">
        <v>913</v>
      </c>
      <c r="O885" s="15" t="s">
        <v>461</v>
      </c>
      <c r="P885" s="15">
        <v>-4</v>
      </c>
      <c r="Q885" s="15">
        <v>2</v>
      </c>
      <c r="R885" s="15" t="s">
        <v>892</v>
      </c>
      <c r="S885" s="15">
        <v>3</v>
      </c>
      <c r="T885" s="15"/>
      <c r="U885" s="15">
        <v>1906</v>
      </c>
      <c r="V885" s="15"/>
      <c r="W885" s="15"/>
    </row>
    <row r="886" spans="1:23" customFormat="1" x14ac:dyDescent="0.25">
      <c r="A886" s="14" t="s">
        <v>6342</v>
      </c>
      <c r="B886" s="14" t="s">
        <v>4182</v>
      </c>
      <c r="C886" s="18" t="s">
        <v>105</v>
      </c>
      <c r="D886" s="14" t="s">
        <v>2338</v>
      </c>
      <c r="E886" s="14">
        <v>4</v>
      </c>
      <c r="F886" s="14" t="s">
        <v>740</v>
      </c>
      <c r="G886" s="14"/>
      <c r="H886" s="14" t="s">
        <v>120</v>
      </c>
      <c r="I886" s="14">
        <v>1000</v>
      </c>
      <c r="J886" s="14">
        <v>4200</v>
      </c>
      <c r="K886" s="14" t="s">
        <v>5322</v>
      </c>
      <c r="L886" s="14"/>
      <c r="M886" s="14" t="s">
        <v>124</v>
      </c>
      <c r="N886" s="14" t="s">
        <v>949</v>
      </c>
      <c r="O886" s="14" t="s">
        <v>5027</v>
      </c>
      <c r="P886" s="14" t="s">
        <v>116</v>
      </c>
      <c r="Q886" s="14" t="s">
        <v>124</v>
      </c>
      <c r="R886" s="14" t="s">
        <v>5321</v>
      </c>
      <c r="S886" s="14" t="s">
        <v>124</v>
      </c>
      <c r="T886" s="14"/>
      <c r="U886" s="14" t="s">
        <v>511</v>
      </c>
      <c r="V886" s="14"/>
      <c r="W886" s="14" t="s">
        <v>4939</v>
      </c>
    </row>
    <row r="887" spans="1:23" customFormat="1" x14ac:dyDescent="0.25">
      <c r="A887" s="14" t="s">
        <v>6342</v>
      </c>
      <c r="B887" s="14"/>
      <c r="C887" s="18" t="s">
        <v>120</v>
      </c>
      <c r="D887" s="14" t="s">
        <v>786</v>
      </c>
      <c r="E887" s="14">
        <v>4</v>
      </c>
      <c r="F887" s="14" t="s">
        <v>740</v>
      </c>
      <c r="G887" s="14"/>
      <c r="H887" s="14" t="s">
        <v>112</v>
      </c>
      <c r="I887" s="14" t="s">
        <v>899</v>
      </c>
      <c r="J887" s="14"/>
      <c r="K887" s="14" t="s">
        <v>901</v>
      </c>
      <c r="L887" s="14"/>
      <c r="M887" s="14" t="s">
        <v>133</v>
      </c>
      <c r="N887" s="14" t="s">
        <v>245</v>
      </c>
      <c r="O887" s="14" t="s">
        <v>461</v>
      </c>
      <c r="P887" s="14" t="s">
        <v>118</v>
      </c>
      <c r="Q887" s="14" t="s">
        <v>150</v>
      </c>
      <c r="R887" s="14" t="s">
        <v>490</v>
      </c>
      <c r="S887" s="14" t="s">
        <v>124</v>
      </c>
      <c r="T887" s="14" t="s">
        <v>510</v>
      </c>
      <c r="U887" s="14"/>
      <c r="V887" s="14" t="s">
        <v>674</v>
      </c>
      <c r="W887" s="14"/>
    </row>
    <row r="888" spans="1:23" customFormat="1" x14ac:dyDescent="0.25">
      <c r="A888" s="14" t="s">
        <v>6342</v>
      </c>
      <c r="B888" s="14" t="s">
        <v>4085</v>
      </c>
      <c r="C888" s="18" t="s">
        <v>120</v>
      </c>
      <c r="D888" s="14" t="s">
        <v>2264</v>
      </c>
      <c r="E888" s="14">
        <v>4</v>
      </c>
      <c r="F888" s="14" t="s">
        <v>740</v>
      </c>
      <c r="G888" s="14"/>
      <c r="H888" s="14" t="s">
        <v>112</v>
      </c>
      <c r="I888" s="14" t="s">
        <v>899</v>
      </c>
      <c r="J888" s="14"/>
      <c r="K888" s="14" t="s">
        <v>947</v>
      </c>
      <c r="L888" s="14"/>
      <c r="M888" s="14" t="s">
        <v>133</v>
      </c>
      <c r="N888" s="14" t="s">
        <v>913</v>
      </c>
      <c r="O888" s="14" t="s">
        <v>461</v>
      </c>
      <c r="P888" s="14" t="s">
        <v>118</v>
      </c>
      <c r="Q888" s="14" t="s">
        <v>124</v>
      </c>
      <c r="R888" s="14" t="s">
        <v>490</v>
      </c>
      <c r="S888" s="14" t="s">
        <v>124</v>
      </c>
      <c r="T888" s="14" t="s">
        <v>510</v>
      </c>
      <c r="U888" s="14"/>
      <c r="V888" s="14" t="s">
        <v>4954</v>
      </c>
      <c r="W888" s="14" t="s">
        <v>4939</v>
      </c>
    </row>
    <row r="889" spans="1:23" customFormat="1" x14ac:dyDescent="0.25">
      <c r="A889" s="14" t="s">
        <v>6342</v>
      </c>
      <c r="B889" s="14" t="s">
        <v>4086</v>
      </c>
      <c r="C889" s="18" t="s">
        <v>111</v>
      </c>
      <c r="D889" s="14" t="s">
        <v>2244</v>
      </c>
      <c r="E889" s="14">
        <v>4</v>
      </c>
      <c r="F889" s="14" t="s">
        <v>740</v>
      </c>
      <c r="G889" s="14"/>
      <c r="H889" s="14" t="s">
        <v>311</v>
      </c>
      <c r="I889" s="14" t="s">
        <v>915</v>
      </c>
      <c r="J889" s="14"/>
      <c r="K889" s="14" t="s">
        <v>1044</v>
      </c>
      <c r="L889" s="14"/>
      <c r="M889" s="14" t="s">
        <v>124</v>
      </c>
      <c r="N889" s="14" t="s">
        <v>216</v>
      </c>
      <c r="O889" s="14" t="s">
        <v>869</v>
      </c>
      <c r="P889" s="14" t="s">
        <v>118</v>
      </c>
      <c r="Q889" s="14" t="s">
        <v>124</v>
      </c>
      <c r="R889" s="14" t="s">
        <v>206</v>
      </c>
      <c r="S889" s="14" t="s">
        <v>124</v>
      </c>
      <c r="T889" s="14"/>
      <c r="U889" s="14"/>
      <c r="V889" s="14"/>
      <c r="W889" s="14" t="s">
        <v>4939</v>
      </c>
    </row>
    <row r="890" spans="1:23" customFormat="1" x14ac:dyDescent="0.25">
      <c r="A890" s="14" t="s">
        <v>6342</v>
      </c>
      <c r="B890" s="14" t="s">
        <v>4086</v>
      </c>
      <c r="C890" s="18" t="s">
        <v>120</v>
      </c>
      <c r="D890" s="14" t="s">
        <v>2235</v>
      </c>
      <c r="E890" s="14">
        <v>4</v>
      </c>
      <c r="F890" s="14" t="s">
        <v>740</v>
      </c>
      <c r="G890" s="14"/>
      <c r="H890" s="14" t="s">
        <v>150</v>
      </c>
      <c r="I890" s="14">
        <v>1000</v>
      </c>
      <c r="J890" s="14">
        <v>4200</v>
      </c>
      <c r="K890" s="14" t="s">
        <v>5236</v>
      </c>
      <c r="L890" s="14"/>
      <c r="M890" s="14" t="s">
        <v>124</v>
      </c>
      <c r="N890" s="14" t="s">
        <v>216</v>
      </c>
      <c r="O890" s="14" t="s">
        <v>5027</v>
      </c>
      <c r="P890" s="14" t="s">
        <v>116</v>
      </c>
      <c r="Q890" s="14" t="s">
        <v>124</v>
      </c>
      <c r="R890" s="14" t="s">
        <v>5235</v>
      </c>
      <c r="S890" s="14" t="s">
        <v>124</v>
      </c>
      <c r="T890" s="14"/>
      <c r="U890" s="14"/>
      <c r="V890" s="14"/>
      <c r="W890" s="14" t="s">
        <v>4939</v>
      </c>
    </row>
    <row r="891" spans="1:23" customFormat="1" x14ac:dyDescent="0.25">
      <c r="A891" s="14" t="s">
        <v>6342</v>
      </c>
      <c r="B891" s="14"/>
      <c r="C891" s="18" t="s">
        <v>120</v>
      </c>
      <c r="D891" s="14" t="s">
        <v>792</v>
      </c>
      <c r="E891" s="14">
        <v>4</v>
      </c>
      <c r="F891" s="14" t="s">
        <v>740</v>
      </c>
      <c r="G891" s="14"/>
      <c r="H891" s="14" t="s">
        <v>112</v>
      </c>
      <c r="I891" s="14" t="s">
        <v>915</v>
      </c>
      <c r="J891" s="14"/>
      <c r="K891" s="14" t="s">
        <v>998</v>
      </c>
      <c r="L891" s="14"/>
      <c r="M891" s="14" t="s">
        <v>124</v>
      </c>
      <c r="N891" s="14" t="s">
        <v>971</v>
      </c>
      <c r="O891" s="14" t="s">
        <v>461</v>
      </c>
      <c r="P891" s="14" t="s">
        <v>118</v>
      </c>
      <c r="Q891" s="14" t="s">
        <v>124</v>
      </c>
      <c r="R891" s="14" t="s">
        <v>633</v>
      </c>
      <c r="S891" s="14" t="s">
        <v>124</v>
      </c>
      <c r="T891" s="14" t="s">
        <v>545</v>
      </c>
      <c r="U891" s="14"/>
      <c r="V891" s="14" t="s">
        <v>680</v>
      </c>
      <c r="W891" s="14"/>
    </row>
    <row r="892" spans="1:23" customFormat="1" x14ac:dyDescent="0.25">
      <c r="A892" s="14" t="s">
        <v>6342</v>
      </c>
      <c r="B892" s="14"/>
      <c r="C892" s="18" t="s">
        <v>120</v>
      </c>
      <c r="D892" s="14" t="s">
        <v>789</v>
      </c>
      <c r="E892" s="14">
        <v>4</v>
      </c>
      <c r="F892" s="14" t="s">
        <v>740</v>
      </c>
      <c r="G892" s="14"/>
      <c r="H892" s="14" t="s">
        <v>454</v>
      </c>
      <c r="I892" s="14" t="s">
        <v>915</v>
      </c>
      <c r="J892" s="14"/>
      <c r="K892" s="14" t="s">
        <v>995</v>
      </c>
      <c r="L892" s="14"/>
      <c r="M892" s="14" t="s">
        <v>124</v>
      </c>
      <c r="N892" s="14" t="s">
        <v>216</v>
      </c>
      <c r="O892" s="14" t="s">
        <v>461</v>
      </c>
      <c r="P892" s="14" t="s">
        <v>118</v>
      </c>
      <c r="Q892" s="14" t="s">
        <v>124</v>
      </c>
      <c r="R892" s="14" t="s">
        <v>633</v>
      </c>
      <c r="S892" s="14" t="s">
        <v>124</v>
      </c>
      <c r="T892" s="14" t="s">
        <v>510</v>
      </c>
      <c r="U892" s="14"/>
      <c r="V892" s="14" t="s">
        <v>675</v>
      </c>
      <c r="W892" s="14"/>
    </row>
    <row r="893" spans="1:23" customFormat="1" x14ac:dyDescent="0.25">
      <c r="A893" s="14" t="s">
        <v>6342</v>
      </c>
      <c r="B893" s="14"/>
      <c r="C893" s="18" t="s">
        <v>120</v>
      </c>
      <c r="D893" s="14" t="s">
        <v>791</v>
      </c>
      <c r="E893" s="14">
        <v>4</v>
      </c>
      <c r="F893" s="14" t="s">
        <v>740</v>
      </c>
      <c r="G893" s="14"/>
      <c r="H893" s="14" t="s">
        <v>454</v>
      </c>
      <c r="I893" s="14" t="s">
        <v>915</v>
      </c>
      <c r="J893" s="14"/>
      <c r="K893" s="14" t="s">
        <v>995</v>
      </c>
      <c r="L893" s="14"/>
      <c r="M893" s="14" t="s">
        <v>105</v>
      </c>
      <c r="N893" s="14" t="s">
        <v>216</v>
      </c>
      <c r="O893" s="14" t="s">
        <v>461</v>
      </c>
      <c r="P893" s="14" t="s">
        <v>118</v>
      </c>
      <c r="Q893" s="14" t="s">
        <v>124</v>
      </c>
      <c r="R893" s="14" t="s">
        <v>633</v>
      </c>
      <c r="S893" s="14" t="s">
        <v>124</v>
      </c>
      <c r="T893" s="14" t="s">
        <v>510</v>
      </c>
      <c r="U893" s="14"/>
      <c r="V893" s="14" t="s">
        <v>675</v>
      </c>
      <c r="W893" s="14"/>
    </row>
    <row r="894" spans="1:23" customFormat="1" x14ac:dyDescent="0.25">
      <c r="A894" s="14" t="s">
        <v>6342</v>
      </c>
      <c r="B894" s="14"/>
      <c r="C894" s="18" t="s">
        <v>120</v>
      </c>
      <c r="D894" s="14" t="s">
        <v>788</v>
      </c>
      <c r="E894" s="14">
        <v>4</v>
      </c>
      <c r="F894" s="14" t="s">
        <v>740</v>
      </c>
      <c r="G894" s="14"/>
      <c r="H894" s="14" t="s">
        <v>112</v>
      </c>
      <c r="I894" s="14" t="s">
        <v>915</v>
      </c>
      <c r="J894" s="14"/>
      <c r="K894" s="14" t="s">
        <v>994</v>
      </c>
      <c r="L894" s="14"/>
      <c r="M894" s="14" t="s">
        <v>124</v>
      </c>
      <c r="N894" s="14" t="s">
        <v>216</v>
      </c>
      <c r="O894" s="14" t="s">
        <v>461</v>
      </c>
      <c r="P894" s="14" t="s">
        <v>118</v>
      </c>
      <c r="Q894" s="14" t="s">
        <v>124</v>
      </c>
      <c r="R894" s="14" t="s">
        <v>957</v>
      </c>
      <c r="S894" s="14" t="s">
        <v>124</v>
      </c>
      <c r="T894" s="14"/>
      <c r="U894" s="14"/>
      <c r="V894" s="14" t="s">
        <v>675</v>
      </c>
      <c r="W894" s="14"/>
    </row>
    <row r="895" spans="1:23" x14ac:dyDescent="0.25">
      <c r="A895" s="14" t="s">
        <v>6342</v>
      </c>
      <c r="C895" s="18" t="s">
        <v>120</v>
      </c>
      <c r="D895" s="14" t="s">
        <v>790</v>
      </c>
      <c r="E895" s="14">
        <v>4</v>
      </c>
      <c r="F895" s="14" t="s">
        <v>740</v>
      </c>
      <c r="H895" s="14" t="s">
        <v>112</v>
      </c>
      <c r="I895" s="14" t="s">
        <v>915</v>
      </c>
      <c r="K895" s="14" t="s">
        <v>996</v>
      </c>
      <c r="M895" s="14" t="s">
        <v>124</v>
      </c>
      <c r="N895" s="14" t="s">
        <v>216</v>
      </c>
      <c r="O895" s="14" t="s">
        <v>461</v>
      </c>
      <c r="P895" s="14" t="s">
        <v>118</v>
      </c>
      <c r="Q895" s="14" t="s">
        <v>124</v>
      </c>
      <c r="R895" s="14" t="s">
        <v>997</v>
      </c>
      <c r="S895" s="14" t="s">
        <v>124</v>
      </c>
      <c r="V895" s="14" t="s">
        <v>675</v>
      </c>
    </row>
    <row r="896" spans="1:23" x14ac:dyDescent="0.25">
      <c r="A896" s="14" t="s">
        <v>6342</v>
      </c>
      <c r="B896" s="14" t="s">
        <v>4086</v>
      </c>
      <c r="C896" s="18">
        <v>6</v>
      </c>
      <c r="D896" s="14" t="s">
        <v>2106</v>
      </c>
      <c r="E896" s="14">
        <v>4</v>
      </c>
      <c r="F896" s="14" t="s">
        <v>740</v>
      </c>
      <c r="H896" s="14">
        <v>5</v>
      </c>
      <c r="I896" s="14" t="s">
        <v>915</v>
      </c>
      <c r="K896" s="14" t="s">
        <v>901</v>
      </c>
      <c r="M896" s="14">
        <v>1</v>
      </c>
      <c r="N896" s="14" t="s">
        <v>913</v>
      </c>
      <c r="O896" s="14" t="s">
        <v>869</v>
      </c>
      <c r="P896" s="14">
        <v>-5</v>
      </c>
      <c r="Q896" s="14">
        <v>4</v>
      </c>
      <c r="R896" s="14">
        <v>25</v>
      </c>
      <c r="S896" s="14">
        <v>3</v>
      </c>
      <c r="T896" s="14" t="s">
        <v>510</v>
      </c>
      <c r="V896" s="14" t="s">
        <v>5045</v>
      </c>
      <c r="W896" s="14" t="s">
        <v>4939</v>
      </c>
    </row>
    <row r="897" spans="1:23" x14ac:dyDescent="0.25">
      <c r="A897" s="14" t="s">
        <v>6342</v>
      </c>
      <c r="C897" s="18">
        <v>7</v>
      </c>
      <c r="D897" s="14" t="s">
        <v>763</v>
      </c>
      <c r="E897" s="14">
        <v>4</v>
      </c>
      <c r="F897" s="14" t="s">
        <v>740</v>
      </c>
      <c r="H897" s="14">
        <v>4</v>
      </c>
      <c r="I897" s="14" t="s">
        <v>915</v>
      </c>
      <c r="K897" s="14" t="s">
        <v>972</v>
      </c>
      <c r="M897" s="14">
        <v>3</v>
      </c>
      <c r="N897" s="14" t="s">
        <v>216</v>
      </c>
      <c r="O897" s="14" t="s">
        <v>461</v>
      </c>
      <c r="P897" s="14">
        <v>-5</v>
      </c>
      <c r="Q897" s="14">
        <v>3</v>
      </c>
      <c r="R897" s="14">
        <v>90</v>
      </c>
      <c r="S897" s="14">
        <v>3</v>
      </c>
      <c r="T897" s="14" t="s">
        <v>510</v>
      </c>
      <c r="V897" s="14" t="s">
        <v>624</v>
      </c>
    </row>
    <row r="898" spans="1:23" x14ac:dyDescent="0.25">
      <c r="A898" s="14" t="s">
        <v>6342</v>
      </c>
      <c r="C898" s="18">
        <v>7</v>
      </c>
      <c r="D898" s="14" t="s">
        <v>764</v>
      </c>
      <c r="E898" s="14">
        <v>4</v>
      </c>
      <c r="F898" s="14" t="s">
        <v>740</v>
      </c>
      <c r="H898" s="14">
        <v>5</v>
      </c>
      <c r="I898" s="14" t="s">
        <v>900</v>
      </c>
      <c r="K898" s="14">
        <v>37479</v>
      </c>
      <c r="M898" s="14">
        <v>10</v>
      </c>
      <c r="N898" s="14" t="s">
        <v>362</v>
      </c>
      <c r="O898" s="14" t="s">
        <v>464</v>
      </c>
      <c r="P898" s="14">
        <v>-4</v>
      </c>
      <c r="Q898" s="14">
        <v>2</v>
      </c>
      <c r="R898" s="14">
        <v>90</v>
      </c>
      <c r="S898" s="14">
        <v>2</v>
      </c>
      <c r="T898" s="14" t="s">
        <v>589</v>
      </c>
      <c r="V898" s="14" t="s">
        <v>624</v>
      </c>
    </row>
    <row r="899" spans="1:23" x14ac:dyDescent="0.25">
      <c r="A899" s="14" t="s">
        <v>6342</v>
      </c>
      <c r="B899" s="14" t="s">
        <v>4086</v>
      </c>
      <c r="C899" s="18">
        <v>6</v>
      </c>
      <c r="D899" s="14" t="s">
        <v>754</v>
      </c>
      <c r="E899" s="14">
        <v>4</v>
      </c>
      <c r="F899" s="14" t="s">
        <v>740</v>
      </c>
      <c r="H899" s="14">
        <v>7</v>
      </c>
      <c r="I899" s="14" t="s">
        <v>915</v>
      </c>
      <c r="K899" s="14" t="s">
        <v>907</v>
      </c>
      <c r="M899" s="14">
        <v>2</v>
      </c>
      <c r="N899" s="14" t="s">
        <v>245</v>
      </c>
      <c r="O899" s="14" t="s">
        <v>869</v>
      </c>
      <c r="P899" s="14">
        <v>-5</v>
      </c>
      <c r="Q899" s="14">
        <v>4</v>
      </c>
      <c r="R899" s="14">
        <v>20</v>
      </c>
      <c r="S899" s="14">
        <v>3</v>
      </c>
      <c r="T899" s="14" t="s">
        <v>510</v>
      </c>
      <c r="V899" s="14" t="s">
        <v>5045</v>
      </c>
      <c r="W899" s="14" t="s">
        <v>4939</v>
      </c>
    </row>
    <row r="900" spans="1:23" x14ac:dyDescent="0.25">
      <c r="A900" s="14" t="s">
        <v>6342</v>
      </c>
      <c r="C900" s="18">
        <v>6</v>
      </c>
      <c r="D900" s="14" t="s">
        <v>751</v>
      </c>
      <c r="E900" s="14">
        <v>4</v>
      </c>
      <c r="F900" s="14" t="s">
        <v>740</v>
      </c>
      <c r="H900" s="14">
        <v>5</v>
      </c>
      <c r="I900" s="14" t="s">
        <v>915</v>
      </c>
      <c r="K900" s="14" t="s">
        <v>952</v>
      </c>
      <c r="M900" s="14">
        <v>1</v>
      </c>
      <c r="N900" s="14" t="s">
        <v>517</v>
      </c>
      <c r="O900" s="14" t="s">
        <v>869</v>
      </c>
      <c r="P900" s="14">
        <v>-5</v>
      </c>
      <c r="Q900" s="14">
        <v>3</v>
      </c>
      <c r="R900" s="14" t="s">
        <v>509</v>
      </c>
      <c r="S900" s="14">
        <v>3</v>
      </c>
      <c r="U900" s="14">
        <v>1916</v>
      </c>
    </row>
    <row r="901" spans="1:23" x14ac:dyDescent="0.25">
      <c r="A901" s="14" t="s">
        <v>6342</v>
      </c>
      <c r="B901" s="14" t="s">
        <v>4105</v>
      </c>
      <c r="C901" s="18" t="s">
        <v>120</v>
      </c>
      <c r="D901" s="14" t="s">
        <v>2036</v>
      </c>
      <c r="E901" s="14">
        <v>4</v>
      </c>
      <c r="F901" s="14" t="s">
        <v>740</v>
      </c>
      <c r="H901" s="14" t="s">
        <v>112</v>
      </c>
      <c r="I901" s="14" t="s">
        <v>4683</v>
      </c>
      <c r="J901" s="14">
        <v>3600</v>
      </c>
      <c r="K901" s="14" t="s">
        <v>907</v>
      </c>
      <c r="M901" s="14" t="s">
        <v>133</v>
      </c>
      <c r="N901" s="14" t="s">
        <v>5025</v>
      </c>
      <c r="O901" s="14" t="s">
        <v>313</v>
      </c>
      <c r="P901" s="14" t="s">
        <v>116</v>
      </c>
      <c r="Q901" s="14" t="s">
        <v>124</v>
      </c>
      <c r="R901" s="14" t="s">
        <v>5029</v>
      </c>
      <c r="S901" s="14" t="s">
        <v>124</v>
      </c>
      <c r="W901" s="14" t="s">
        <v>4939</v>
      </c>
    </row>
    <row r="902" spans="1:23" x14ac:dyDescent="0.25">
      <c r="A902" s="14" t="s">
        <v>6342</v>
      </c>
      <c r="B902" s="14" t="s">
        <v>4104</v>
      </c>
      <c r="C902" s="18" t="s">
        <v>111</v>
      </c>
      <c r="D902" s="14" t="s">
        <v>2035</v>
      </c>
      <c r="E902" s="14">
        <v>4</v>
      </c>
      <c r="F902" s="14" t="s">
        <v>740</v>
      </c>
      <c r="H902" s="14" t="s">
        <v>291</v>
      </c>
      <c r="I902" s="14" t="s">
        <v>911</v>
      </c>
      <c r="K902" s="14" t="s">
        <v>918</v>
      </c>
      <c r="M902" s="14" t="s">
        <v>133</v>
      </c>
      <c r="N902" s="14" t="s">
        <v>985</v>
      </c>
      <c r="O902" s="14" t="s">
        <v>461</v>
      </c>
      <c r="P902" s="14" t="s">
        <v>118</v>
      </c>
      <c r="Q902" s="14" t="s">
        <v>150</v>
      </c>
      <c r="R902" s="14" t="s">
        <v>1057</v>
      </c>
      <c r="S902" s="14" t="s">
        <v>124</v>
      </c>
      <c r="W902" s="14" t="s">
        <v>4939</v>
      </c>
    </row>
    <row r="903" spans="1:23" x14ac:dyDescent="0.25">
      <c r="A903" s="14" t="s">
        <v>6342</v>
      </c>
      <c r="B903" s="14" t="s">
        <v>4085</v>
      </c>
      <c r="C903" s="18">
        <v>6</v>
      </c>
      <c r="D903" s="14" t="s">
        <v>2001</v>
      </c>
      <c r="E903" s="14">
        <v>4</v>
      </c>
      <c r="F903" s="14" t="s">
        <v>740</v>
      </c>
      <c r="H903" s="14">
        <v>4</v>
      </c>
      <c r="I903" s="14" t="s">
        <v>113</v>
      </c>
      <c r="J903" s="14" t="s">
        <v>4671</v>
      </c>
      <c r="K903" s="14" t="s">
        <v>961</v>
      </c>
      <c r="M903" s="14">
        <v>1</v>
      </c>
      <c r="N903" s="14" t="s">
        <v>245</v>
      </c>
      <c r="O903" s="14" t="s">
        <v>461</v>
      </c>
      <c r="P903" s="14">
        <v>-5</v>
      </c>
      <c r="Q903" s="14">
        <v>4</v>
      </c>
      <c r="R903" s="14">
        <v>70</v>
      </c>
      <c r="S903" s="14">
        <v>3</v>
      </c>
      <c r="T903" s="14" t="s">
        <v>511</v>
      </c>
      <c r="V903" s="14" t="s">
        <v>4955</v>
      </c>
      <c r="W903" s="14" t="s">
        <v>4939</v>
      </c>
    </row>
    <row r="904" spans="1:23" x14ac:dyDescent="0.25">
      <c r="A904" s="14" t="s">
        <v>6342</v>
      </c>
      <c r="C904" s="18" t="s">
        <v>120</v>
      </c>
      <c r="D904" s="14" t="s">
        <v>809</v>
      </c>
      <c r="E904" s="14">
        <v>4</v>
      </c>
      <c r="F904" s="14" t="s">
        <v>740</v>
      </c>
      <c r="H904" s="14" t="s">
        <v>311</v>
      </c>
      <c r="I904" s="14" t="s">
        <v>915</v>
      </c>
      <c r="K904" s="14" t="s">
        <v>1012</v>
      </c>
      <c r="M904" s="14" t="s">
        <v>133</v>
      </c>
      <c r="N904" s="14" t="s">
        <v>974</v>
      </c>
      <c r="O904" s="14" t="s">
        <v>461</v>
      </c>
      <c r="P904" s="14" t="s">
        <v>118</v>
      </c>
      <c r="Q904" s="14" t="s">
        <v>150</v>
      </c>
      <c r="R904" s="14" t="s">
        <v>490</v>
      </c>
      <c r="S904" s="14" t="s">
        <v>124</v>
      </c>
      <c r="T904" s="14" t="s">
        <v>510</v>
      </c>
      <c r="V904" s="14" t="s">
        <v>634</v>
      </c>
    </row>
    <row r="905" spans="1:23" x14ac:dyDescent="0.25">
      <c r="A905" s="14" t="s">
        <v>6342</v>
      </c>
      <c r="B905" s="14" t="s">
        <v>4086</v>
      </c>
      <c r="C905" s="18" t="s">
        <v>120</v>
      </c>
      <c r="D905" s="14" t="s">
        <v>2000</v>
      </c>
      <c r="E905" s="14">
        <v>4</v>
      </c>
      <c r="F905" s="14" t="s">
        <v>740</v>
      </c>
      <c r="H905" s="14" t="s">
        <v>311</v>
      </c>
      <c r="I905" s="14" t="s">
        <v>113</v>
      </c>
      <c r="J905" s="14" t="s">
        <v>4671</v>
      </c>
      <c r="K905" s="14" t="s">
        <v>990</v>
      </c>
      <c r="M905" s="14" t="s">
        <v>133</v>
      </c>
      <c r="N905" s="14" t="s">
        <v>913</v>
      </c>
      <c r="O905" s="14" t="s">
        <v>461</v>
      </c>
      <c r="P905" s="14" t="s">
        <v>118</v>
      </c>
      <c r="Q905" s="14" t="s">
        <v>150</v>
      </c>
      <c r="R905" s="14" t="s">
        <v>136</v>
      </c>
      <c r="S905" s="14" t="s">
        <v>124</v>
      </c>
      <c r="W905" s="14" t="s">
        <v>4939</v>
      </c>
    </row>
    <row r="906" spans="1:23" x14ac:dyDescent="0.25">
      <c r="A906" s="14" t="s">
        <v>6342</v>
      </c>
      <c r="C906" s="18" t="s">
        <v>120</v>
      </c>
      <c r="D906" s="14" t="s">
        <v>6378</v>
      </c>
      <c r="F906" s="14" t="s">
        <v>767</v>
      </c>
      <c r="H906" s="14" t="s">
        <v>112</v>
      </c>
      <c r="I906" s="14" t="s">
        <v>979</v>
      </c>
      <c r="K906" s="14" t="s">
        <v>1002</v>
      </c>
      <c r="M906" s="14" t="s">
        <v>133</v>
      </c>
      <c r="N906" s="14" t="s">
        <v>888</v>
      </c>
      <c r="O906" s="14" t="s">
        <v>461</v>
      </c>
      <c r="P906" s="14" t="s">
        <v>118</v>
      </c>
      <c r="Q906" s="14" t="s">
        <v>150</v>
      </c>
      <c r="R906" s="14" t="s">
        <v>1003</v>
      </c>
      <c r="S906" s="14" t="s">
        <v>124</v>
      </c>
      <c r="T906" s="14" t="s">
        <v>511</v>
      </c>
      <c r="V906" s="14" t="s">
        <v>680</v>
      </c>
    </row>
    <row r="907" spans="1:23" x14ac:dyDescent="0.25">
      <c r="A907" s="14" t="s">
        <v>6342</v>
      </c>
      <c r="C907" s="18" t="s">
        <v>120</v>
      </c>
      <c r="D907" s="14" t="s">
        <v>766</v>
      </c>
      <c r="F907" s="14" t="s">
        <v>767</v>
      </c>
      <c r="H907" s="14" t="s">
        <v>112</v>
      </c>
      <c r="I907" s="14" t="s">
        <v>979</v>
      </c>
      <c r="K907" s="14" t="s">
        <v>942</v>
      </c>
      <c r="M907" s="14" t="s">
        <v>133</v>
      </c>
      <c r="N907" s="14" t="s">
        <v>928</v>
      </c>
      <c r="O907" s="14" t="s">
        <v>461</v>
      </c>
      <c r="P907" s="14" t="s">
        <v>118</v>
      </c>
      <c r="Q907" s="14" t="s">
        <v>150</v>
      </c>
      <c r="R907" s="14" t="s">
        <v>509</v>
      </c>
      <c r="S907" s="14" t="s">
        <v>124</v>
      </c>
      <c r="T907" s="14" t="s">
        <v>511</v>
      </c>
      <c r="V907" s="14" t="s">
        <v>658</v>
      </c>
    </row>
    <row r="908" spans="1:23" x14ac:dyDescent="0.25">
      <c r="A908" s="14" t="s">
        <v>6342</v>
      </c>
      <c r="B908" s="14" t="s">
        <v>4104</v>
      </c>
      <c r="C908" s="18" t="s">
        <v>120</v>
      </c>
      <c r="D908" s="14" t="s">
        <v>3617</v>
      </c>
      <c r="E908" s="14">
        <v>4</v>
      </c>
      <c r="F908" s="14" t="s">
        <v>742</v>
      </c>
      <c r="H908" s="14" t="s">
        <v>112</v>
      </c>
      <c r="I908" s="14" t="s">
        <v>979</v>
      </c>
      <c r="K908" s="14" t="s">
        <v>998</v>
      </c>
      <c r="M908" s="14" t="s">
        <v>124</v>
      </c>
      <c r="N908" s="14" t="s">
        <v>971</v>
      </c>
      <c r="O908" s="14" t="s">
        <v>461</v>
      </c>
      <c r="P908" s="14" t="s">
        <v>118</v>
      </c>
      <c r="Q908" s="14" t="s">
        <v>124</v>
      </c>
      <c r="R908" s="14" t="s">
        <v>633</v>
      </c>
      <c r="S908" s="14" t="s">
        <v>124</v>
      </c>
      <c r="T908" s="14" t="s">
        <v>545</v>
      </c>
      <c r="V908" s="14" t="s">
        <v>4985</v>
      </c>
      <c r="W908" s="14" t="s">
        <v>4939</v>
      </c>
    </row>
    <row r="909" spans="1:23" x14ac:dyDescent="0.25">
      <c r="A909" s="14" t="s">
        <v>6342</v>
      </c>
      <c r="B909" s="14" t="s">
        <v>4104</v>
      </c>
      <c r="C909" s="18" t="s">
        <v>120</v>
      </c>
      <c r="D909" s="14" t="s">
        <v>3087</v>
      </c>
      <c r="E909" s="14">
        <v>4</v>
      </c>
      <c r="F909" s="14" t="s">
        <v>742</v>
      </c>
      <c r="H909" s="14" t="s">
        <v>112</v>
      </c>
      <c r="I909" s="14" t="s">
        <v>979</v>
      </c>
      <c r="K909" s="14" t="s">
        <v>946</v>
      </c>
      <c r="M909" s="14" t="s">
        <v>124</v>
      </c>
      <c r="N909" s="14" t="s">
        <v>608</v>
      </c>
      <c r="O909" s="14" t="s">
        <v>461</v>
      </c>
      <c r="P909" s="14" t="s">
        <v>118</v>
      </c>
      <c r="Q909" s="14" t="s">
        <v>124</v>
      </c>
      <c r="R909" s="14" t="s">
        <v>883</v>
      </c>
      <c r="S909" s="14" t="s">
        <v>124</v>
      </c>
      <c r="T909" s="14" t="s">
        <v>510</v>
      </c>
      <c r="V909" s="14" t="s">
        <v>4985</v>
      </c>
      <c r="W909" s="14" t="s">
        <v>4939</v>
      </c>
    </row>
    <row r="910" spans="1:23" x14ac:dyDescent="0.25">
      <c r="A910" s="14" t="s">
        <v>6342</v>
      </c>
      <c r="B910" s="14" t="s">
        <v>4104</v>
      </c>
      <c r="C910" s="18" t="s">
        <v>120</v>
      </c>
      <c r="D910" s="14" t="s">
        <v>3056</v>
      </c>
      <c r="E910" s="14">
        <v>4</v>
      </c>
      <c r="F910" s="14" t="s">
        <v>742</v>
      </c>
      <c r="H910" s="14" t="s">
        <v>89</v>
      </c>
      <c r="I910" s="14" t="s">
        <v>979</v>
      </c>
      <c r="K910" s="14" t="s">
        <v>1004</v>
      </c>
      <c r="M910" s="14" t="s">
        <v>124</v>
      </c>
      <c r="N910" s="14" t="s">
        <v>608</v>
      </c>
      <c r="O910" s="14" t="s">
        <v>461</v>
      </c>
      <c r="P910" s="14" t="s">
        <v>118</v>
      </c>
      <c r="Q910" s="14" t="s">
        <v>124</v>
      </c>
      <c r="R910" s="14" t="s">
        <v>1003</v>
      </c>
      <c r="S910" s="14" t="s">
        <v>124</v>
      </c>
      <c r="T910" s="14" t="s">
        <v>986</v>
      </c>
      <c r="V910" s="14" t="s">
        <v>4985</v>
      </c>
      <c r="W910" s="14" t="s">
        <v>4939</v>
      </c>
    </row>
    <row r="911" spans="1:23" x14ac:dyDescent="0.25">
      <c r="A911" s="14" t="s">
        <v>6342</v>
      </c>
      <c r="B911" s="14" t="s">
        <v>4104</v>
      </c>
      <c r="C911" s="18" t="s">
        <v>120</v>
      </c>
      <c r="D911" s="14" t="s">
        <v>3055</v>
      </c>
      <c r="E911" s="14">
        <v>4</v>
      </c>
      <c r="F911" s="14" t="s">
        <v>742</v>
      </c>
      <c r="H911" s="14" t="s">
        <v>89</v>
      </c>
      <c r="I911" s="14" t="s">
        <v>979</v>
      </c>
      <c r="K911" s="14" t="s">
        <v>1004</v>
      </c>
      <c r="M911" s="14" t="s">
        <v>124</v>
      </c>
      <c r="N911" s="14" t="s">
        <v>608</v>
      </c>
      <c r="O911" s="14" t="s">
        <v>461</v>
      </c>
      <c r="P911" s="14" t="s">
        <v>118</v>
      </c>
      <c r="Q911" s="14" t="s">
        <v>124</v>
      </c>
      <c r="R911" s="14" t="s">
        <v>1003</v>
      </c>
      <c r="S911" s="14" t="s">
        <v>124</v>
      </c>
      <c r="T911" s="14" t="s">
        <v>511</v>
      </c>
      <c r="V911" s="14" t="s">
        <v>4985</v>
      </c>
      <c r="W911" s="14" t="s">
        <v>4939</v>
      </c>
    </row>
    <row r="912" spans="1:23" x14ac:dyDescent="0.25">
      <c r="A912" s="14" t="s">
        <v>6342</v>
      </c>
      <c r="B912" s="14" t="s">
        <v>4104</v>
      </c>
      <c r="C912" s="18" t="s">
        <v>120</v>
      </c>
      <c r="D912" s="14" t="s">
        <v>3054</v>
      </c>
      <c r="E912" s="14">
        <v>4</v>
      </c>
      <c r="F912" s="14" t="s">
        <v>742</v>
      </c>
      <c r="H912" s="14" t="s">
        <v>112</v>
      </c>
      <c r="I912" s="14" t="s">
        <v>1005</v>
      </c>
      <c r="K912" s="14" t="s">
        <v>1006</v>
      </c>
      <c r="M912" s="14" t="s">
        <v>124</v>
      </c>
      <c r="N912" s="14" t="s">
        <v>608</v>
      </c>
      <c r="O912" s="14" t="s">
        <v>461</v>
      </c>
      <c r="P912" s="14" t="s">
        <v>240</v>
      </c>
      <c r="Q912" s="14" t="s">
        <v>124</v>
      </c>
      <c r="R912" s="14" t="s">
        <v>486</v>
      </c>
      <c r="S912" s="14" t="s">
        <v>124</v>
      </c>
      <c r="T912" s="14" t="s">
        <v>511</v>
      </c>
      <c r="V912" s="14" t="s">
        <v>4985</v>
      </c>
      <c r="W912" s="14" t="s">
        <v>4939</v>
      </c>
    </row>
    <row r="913" spans="1:23" x14ac:dyDescent="0.25">
      <c r="A913" s="14" t="s">
        <v>6342</v>
      </c>
      <c r="C913" s="18">
        <v>6</v>
      </c>
      <c r="D913" s="14" t="s">
        <v>745</v>
      </c>
      <c r="E913" s="14">
        <v>4</v>
      </c>
      <c r="F913" s="14" t="s">
        <v>742</v>
      </c>
      <c r="H913" s="14">
        <v>5</v>
      </c>
      <c r="I913" s="14" t="s">
        <v>921</v>
      </c>
      <c r="K913" s="14" t="s">
        <v>901</v>
      </c>
      <c r="M913" s="14">
        <v>1</v>
      </c>
      <c r="N913" s="14" t="s">
        <v>245</v>
      </c>
      <c r="O913" s="14" t="s">
        <v>461</v>
      </c>
      <c r="P913" s="14">
        <v>-5</v>
      </c>
      <c r="Q913" s="14">
        <v>4</v>
      </c>
      <c r="R913" s="14" t="s">
        <v>490</v>
      </c>
      <c r="S913" s="14">
        <v>3</v>
      </c>
      <c r="T913" s="14" t="s">
        <v>666</v>
      </c>
      <c r="U913" s="14">
        <v>1903</v>
      </c>
    </row>
    <row r="914" spans="1:23" x14ac:dyDescent="0.25">
      <c r="A914" s="14" t="s">
        <v>6342</v>
      </c>
      <c r="C914" s="18" t="s">
        <v>120</v>
      </c>
      <c r="D914" s="14" t="s">
        <v>796</v>
      </c>
      <c r="E914" s="14">
        <v>4</v>
      </c>
      <c r="F914" s="14" t="s">
        <v>742</v>
      </c>
      <c r="H914" s="14" t="s">
        <v>89</v>
      </c>
      <c r="I914" s="14" t="s">
        <v>979</v>
      </c>
      <c r="K914" s="14" t="s">
        <v>946</v>
      </c>
      <c r="M914" s="14" t="s">
        <v>124</v>
      </c>
      <c r="N914" s="14" t="s">
        <v>608</v>
      </c>
      <c r="O914" s="14" t="s">
        <v>461</v>
      </c>
      <c r="P914" s="14" t="s">
        <v>118</v>
      </c>
      <c r="Q914" s="14" t="s">
        <v>124</v>
      </c>
      <c r="R914" s="14" t="s">
        <v>883</v>
      </c>
      <c r="S914" s="14" t="s">
        <v>124</v>
      </c>
      <c r="T914" s="14" t="s">
        <v>510</v>
      </c>
      <c r="V914" s="14" t="s">
        <v>680</v>
      </c>
    </row>
    <row r="915" spans="1:23" x14ac:dyDescent="0.25">
      <c r="A915" s="14" t="s">
        <v>6342</v>
      </c>
      <c r="C915" s="18" t="s">
        <v>120</v>
      </c>
      <c r="D915" s="14" t="s">
        <v>797</v>
      </c>
      <c r="E915" s="14">
        <v>4</v>
      </c>
      <c r="F915" s="14" t="s">
        <v>742</v>
      </c>
      <c r="H915" s="14" t="s">
        <v>112</v>
      </c>
      <c r="I915" s="14" t="s">
        <v>979</v>
      </c>
      <c r="K915" s="14" t="s">
        <v>1004</v>
      </c>
      <c r="M915" s="14" t="s">
        <v>124</v>
      </c>
      <c r="N915" s="14" t="s">
        <v>608</v>
      </c>
      <c r="O915" s="14" t="s">
        <v>461</v>
      </c>
      <c r="P915" s="14" t="s">
        <v>118</v>
      </c>
      <c r="Q915" s="14" t="s">
        <v>124</v>
      </c>
      <c r="R915" s="14" t="s">
        <v>1003</v>
      </c>
      <c r="S915" s="14" t="s">
        <v>124</v>
      </c>
      <c r="T915" s="14" t="s">
        <v>986</v>
      </c>
      <c r="V915" s="14" t="s">
        <v>680</v>
      </c>
    </row>
    <row r="916" spans="1:23" x14ac:dyDescent="0.25">
      <c r="A916" s="14" t="s">
        <v>6342</v>
      </c>
      <c r="C916" s="18" t="s">
        <v>120</v>
      </c>
      <c r="D916" s="14" t="s">
        <v>802</v>
      </c>
      <c r="E916" s="14">
        <v>4</v>
      </c>
      <c r="F916" s="14" t="s">
        <v>742</v>
      </c>
      <c r="H916" s="14" t="s">
        <v>89</v>
      </c>
      <c r="I916" s="14" t="s">
        <v>979</v>
      </c>
      <c r="K916" s="14" t="s">
        <v>1007</v>
      </c>
      <c r="M916" s="14" t="s">
        <v>133</v>
      </c>
      <c r="N916" s="14" t="s">
        <v>245</v>
      </c>
      <c r="O916" s="14" t="s">
        <v>880</v>
      </c>
      <c r="P916" s="14" t="s">
        <v>240</v>
      </c>
      <c r="Q916" s="14" t="s">
        <v>106</v>
      </c>
      <c r="R916" s="14" t="s">
        <v>490</v>
      </c>
      <c r="S916" s="14" t="s">
        <v>124</v>
      </c>
      <c r="T916" s="14" t="s">
        <v>511</v>
      </c>
      <c r="V916" s="14" t="s">
        <v>680</v>
      </c>
    </row>
    <row r="917" spans="1:23" x14ac:dyDescent="0.25">
      <c r="A917" s="14" t="s">
        <v>6342</v>
      </c>
      <c r="B917" s="14" t="s">
        <v>4104</v>
      </c>
      <c r="C917" s="18" t="s">
        <v>120</v>
      </c>
      <c r="D917" s="14" t="s">
        <v>2347</v>
      </c>
      <c r="E917" s="14">
        <v>4</v>
      </c>
      <c r="F917" s="14" t="s">
        <v>742</v>
      </c>
      <c r="H917" s="14" t="s">
        <v>89</v>
      </c>
      <c r="I917" s="14" t="s">
        <v>979</v>
      </c>
      <c r="K917" s="14" t="s">
        <v>1002</v>
      </c>
      <c r="M917" s="14" t="s">
        <v>133</v>
      </c>
      <c r="N917" s="14" t="s">
        <v>888</v>
      </c>
      <c r="O917" s="14" t="s">
        <v>461</v>
      </c>
      <c r="P917" s="14" t="s">
        <v>118</v>
      </c>
      <c r="Q917" s="14" t="s">
        <v>150</v>
      </c>
      <c r="R917" s="14" t="s">
        <v>1003</v>
      </c>
      <c r="S917" s="14" t="s">
        <v>124</v>
      </c>
      <c r="T917" s="14" t="s">
        <v>545</v>
      </c>
      <c r="V917" s="14" t="s">
        <v>4985</v>
      </c>
      <c r="W917" s="14" t="s">
        <v>4939</v>
      </c>
    </row>
    <row r="918" spans="1:23" x14ac:dyDescent="0.25">
      <c r="A918" s="14" t="s">
        <v>6342</v>
      </c>
      <c r="C918" s="18" t="s">
        <v>120</v>
      </c>
      <c r="D918" s="14" t="s">
        <v>798</v>
      </c>
      <c r="E918" s="14">
        <v>4</v>
      </c>
      <c r="F918" s="14" t="s">
        <v>742</v>
      </c>
      <c r="H918" s="14" t="s">
        <v>89</v>
      </c>
      <c r="I918" s="14" t="s">
        <v>979</v>
      </c>
      <c r="K918" s="14" t="s">
        <v>1004</v>
      </c>
      <c r="M918" s="14" t="s">
        <v>124</v>
      </c>
      <c r="N918" s="14" t="s">
        <v>608</v>
      </c>
      <c r="O918" s="14" t="s">
        <v>461</v>
      </c>
      <c r="P918" s="14" t="s">
        <v>118</v>
      </c>
      <c r="Q918" s="14" t="s">
        <v>124</v>
      </c>
      <c r="R918" s="14" t="s">
        <v>1003</v>
      </c>
      <c r="S918" s="14" t="s">
        <v>124</v>
      </c>
      <c r="T918" s="14" t="s">
        <v>511</v>
      </c>
      <c r="V918" s="14" t="s">
        <v>680</v>
      </c>
    </row>
    <row r="919" spans="1:23" x14ac:dyDescent="0.25">
      <c r="A919" s="14" t="s">
        <v>6342</v>
      </c>
      <c r="C919" s="18" t="s">
        <v>120</v>
      </c>
      <c r="D919" s="14" t="s">
        <v>799</v>
      </c>
      <c r="E919" s="14">
        <v>4</v>
      </c>
      <c r="F919" s="14" t="s">
        <v>742</v>
      </c>
      <c r="H919" s="14" t="s">
        <v>89</v>
      </c>
      <c r="I919" s="14" t="s">
        <v>979</v>
      </c>
      <c r="K919" s="14" t="s">
        <v>1006</v>
      </c>
      <c r="M919" s="14" t="s">
        <v>124</v>
      </c>
      <c r="N919" s="14" t="s">
        <v>608</v>
      </c>
      <c r="O919" s="14" t="s">
        <v>461</v>
      </c>
      <c r="P919" s="14" t="s">
        <v>240</v>
      </c>
      <c r="Q919" s="14" t="s">
        <v>124</v>
      </c>
      <c r="R919" s="14" t="s">
        <v>486</v>
      </c>
      <c r="S919" s="14" t="s">
        <v>124</v>
      </c>
      <c r="T919" s="14" t="s">
        <v>511</v>
      </c>
      <c r="V919" s="14" t="s">
        <v>680</v>
      </c>
    </row>
    <row r="920" spans="1:23" x14ac:dyDescent="0.25">
      <c r="A920" s="14" t="s">
        <v>6342</v>
      </c>
      <c r="C920" s="18" t="s">
        <v>120</v>
      </c>
      <c r="D920" s="14" t="s">
        <v>800</v>
      </c>
      <c r="E920" s="14">
        <v>4</v>
      </c>
      <c r="F920" s="14" t="s">
        <v>742</v>
      </c>
      <c r="H920" s="14" t="s">
        <v>112</v>
      </c>
      <c r="I920" s="14" t="s">
        <v>1005</v>
      </c>
      <c r="K920" s="14" t="s">
        <v>1007</v>
      </c>
      <c r="M920" s="14" t="s">
        <v>133</v>
      </c>
      <c r="N920" s="14" t="s">
        <v>245</v>
      </c>
      <c r="O920" s="14" t="s">
        <v>880</v>
      </c>
      <c r="P920" s="14" t="s">
        <v>240</v>
      </c>
      <c r="Q920" s="14" t="s">
        <v>106</v>
      </c>
      <c r="R920" s="14" t="s">
        <v>490</v>
      </c>
      <c r="S920" s="14" t="s">
        <v>124</v>
      </c>
      <c r="T920" s="14" t="s">
        <v>511</v>
      </c>
      <c r="V920" s="14" t="s">
        <v>680</v>
      </c>
    </row>
    <row r="921" spans="1:23" x14ac:dyDescent="0.25">
      <c r="A921" s="14" t="s">
        <v>6342</v>
      </c>
      <c r="C921" s="18" t="s">
        <v>120</v>
      </c>
      <c r="D921" s="14" t="s">
        <v>805</v>
      </c>
      <c r="E921" s="14">
        <v>4</v>
      </c>
      <c r="F921" s="14" t="s">
        <v>742</v>
      </c>
      <c r="H921" s="14" t="s">
        <v>112</v>
      </c>
      <c r="I921" s="14" t="s">
        <v>979</v>
      </c>
      <c r="K921" s="14" t="s">
        <v>1009</v>
      </c>
      <c r="M921" s="14" t="s">
        <v>124</v>
      </c>
      <c r="N921" s="14" t="s">
        <v>608</v>
      </c>
      <c r="O921" s="14" t="s">
        <v>461</v>
      </c>
      <c r="P921" s="14" t="s">
        <v>240</v>
      </c>
      <c r="Q921" s="14" t="s">
        <v>124</v>
      </c>
      <c r="R921" s="14" t="s">
        <v>486</v>
      </c>
      <c r="S921" s="14" t="s">
        <v>124</v>
      </c>
      <c r="T921" s="14" t="s">
        <v>511</v>
      </c>
      <c r="V921" s="14" t="s">
        <v>680</v>
      </c>
    </row>
    <row r="922" spans="1:23" x14ac:dyDescent="0.25">
      <c r="A922" s="14" t="s">
        <v>6342</v>
      </c>
      <c r="C922" s="18" t="s">
        <v>120</v>
      </c>
      <c r="D922" s="14" t="s">
        <v>806</v>
      </c>
      <c r="E922" s="14">
        <v>4</v>
      </c>
      <c r="F922" s="14" t="s">
        <v>742</v>
      </c>
      <c r="H922" s="14" t="s">
        <v>112</v>
      </c>
      <c r="I922" s="14" t="s">
        <v>1005</v>
      </c>
      <c r="K922" s="14" t="s">
        <v>1011</v>
      </c>
      <c r="M922" s="14" t="s">
        <v>124</v>
      </c>
      <c r="N922" s="14" t="s">
        <v>706</v>
      </c>
      <c r="O922" s="14" t="s">
        <v>880</v>
      </c>
      <c r="P922" s="14" t="s">
        <v>240</v>
      </c>
      <c r="Q922" s="14" t="s">
        <v>106</v>
      </c>
      <c r="R922" s="14" t="s">
        <v>576</v>
      </c>
      <c r="S922" s="14" t="s">
        <v>124</v>
      </c>
      <c r="T922" s="14" t="s">
        <v>510</v>
      </c>
      <c r="V922" s="14" t="s">
        <v>680</v>
      </c>
    </row>
    <row r="923" spans="1:23" x14ac:dyDescent="0.25">
      <c r="A923" s="14" t="s">
        <v>6342</v>
      </c>
      <c r="B923" s="14" t="s">
        <v>4104</v>
      </c>
      <c r="C923" s="18" t="s">
        <v>120</v>
      </c>
      <c r="D923" s="14" t="s">
        <v>2228</v>
      </c>
      <c r="E923" s="14">
        <v>4</v>
      </c>
      <c r="F923" s="14" t="s">
        <v>742</v>
      </c>
      <c r="H923" s="14" t="s">
        <v>112</v>
      </c>
      <c r="I923" s="14" t="s">
        <v>979</v>
      </c>
      <c r="K923" s="14" t="s">
        <v>1008</v>
      </c>
      <c r="M923" s="14" t="s">
        <v>143</v>
      </c>
      <c r="N923" s="14" t="s">
        <v>949</v>
      </c>
      <c r="O923" s="14" t="s">
        <v>461</v>
      </c>
      <c r="P923" s="14" t="s">
        <v>118</v>
      </c>
      <c r="Q923" s="14" t="s">
        <v>124</v>
      </c>
      <c r="R923" s="14" t="s">
        <v>883</v>
      </c>
      <c r="S923" s="14" t="s">
        <v>124</v>
      </c>
      <c r="T923" s="14" t="s">
        <v>511</v>
      </c>
      <c r="V923" s="14" t="s">
        <v>4985</v>
      </c>
      <c r="W923" s="14" t="s">
        <v>4939</v>
      </c>
    </row>
    <row r="924" spans="1:23" x14ac:dyDescent="0.25">
      <c r="A924" s="14" t="s">
        <v>6342</v>
      </c>
      <c r="B924" s="14" t="s">
        <v>4104</v>
      </c>
      <c r="C924" s="18" t="s">
        <v>120</v>
      </c>
      <c r="D924" s="14" t="s">
        <v>2227</v>
      </c>
      <c r="E924" s="14">
        <v>4</v>
      </c>
      <c r="F924" s="14" t="s">
        <v>742</v>
      </c>
      <c r="H924" s="14" t="s">
        <v>112</v>
      </c>
      <c r="I924" s="14" t="s">
        <v>1005</v>
      </c>
      <c r="K924" s="14" t="s">
        <v>1009</v>
      </c>
      <c r="M924" s="14" t="s">
        <v>124</v>
      </c>
      <c r="N924" s="14" t="s">
        <v>608</v>
      </c>
      <c r="O924" s="14" t="s">
        <v>461</v>
      </c>
      <c r="P924" s="14" t="s">
        <v>240</v>
      </c>
      <c r="Q924" s="14" t="s">
        <v>124</v>
      </c>
      <c r="R924" s="14" t="s">
        <v>486</v>
      </c>
      <c r="S924" s="14" t="s">
        <v>124</v>
      </c>
      <c r="T924" s="14" t="s">
        <v>511</v>
      </c>
      <c r="V924" s="14" t="s">
        <v>4985</v>
      </c>
      <c r="W924" s="14" t="s">
        <v>4939</v>
      </c>
    </row>
    <row r="925" spans="1:23" x14ac:dyDescent="0.25">
      <c r="A925" s="14" t="s">
        <v>6342</v>
      </c>
      <c r="B925" s="14" t="s">
        <v>4085</v>
      </c>
      <c r="C925" s="18">
        <v>6</v>
      </c>
      <c r="D925" s="14" t="s">
        <v>2944</v>
      </c>
      <c r="E925" s="14">
        <v>4</v>
      </c>
      <c r="F925" s="14" t="s">
        <v>750</v>
      </c>
      <c r="H925" s="14" t="s">
        <v>89</v>
      </c>
      <c r="I925" s="14" t="s">
        <v>921</v>
      </c>
      <c r="K925" s="14" t="s">
        <v>948</v>
      </c>
      <c r="M925" s="14">
        <v>1</v>
      </c>
      <c r="N925" s="14" t="s">
        <v>245</v>
      </c>
      <c r="O925" s="14" t="s">
        <v>461</v>
      </c>
      <c r="P925" s="14">
        <v>-5</v>
      </c>
      <c r="Q925" s="14">
        <v>4</v>
      </c>
      <c r="R925" s="14" t="s">
        <v>490</v>
      </c>
      <c r="S925" s="14">
        <v>3</v>
      </c>
      <c r="T925" s="14" t="s">
        <v>510</v>
      </c>
      <c r="U925" s="14">
        <v>1914</v>
      </c>
      <c r="W925" s="14" t="s">
        <v>4939</v>
      </c>
    </row>
    <row r="926" spans="1:23" x14ac:dyDescent="0.25">
      <c r="A926" s="14" t="s">
        <v>6342</v>
      </c>
      <c r="B926" s="14" t="s">
        <v>4281</v>
      </c>
      <c r="C926" s="18" t="s">
        <v>120</v>
      </c>
      <c r="D926" s="14" t="s">
        <v>2940</v>
      </c>
      <c r="E926" s="14">
        <v>4</v>
      </c>
      <c r="F926" s="14" t="s">
        <v>750</v>
      </c>
      <c r="H926" s="14" t="s">
        <v>112</v>
      </c>
      <c r="I926" s="14">
        <v>1000</v>
      </c>
      <c r="J926" s="14">
        <v>4200</v>
      </c>
      <c r="K926" s="14" t="s">
        <v>5755</v>
      </c>
      <c r="M926" s="14" t="s">
        <v>133</v>
      </c>
      <c r="N926" s="14" t="s">
        <v>913</v>
      </c>
      <c r="O926" s="14" t="s">
        <v>5027</v>
      </c>
      <c r="P926" s="14" t="s">
        <v>116</v>
      </c>
      <c r="Q926" s="14" t="s">
        <v>112</v>
      </c>
      <c r="R926" s="14" t="s">
        <v>5754</v>
      </c>
      <c r="S926" s="14" t="s">
        <v>124</v>
      </c>
      <c r="U926" s="14" t="s">
        <v>545</v>
      </c>
      <c r="W926" s="14" t="s">
        <v>4939</v>
      </c>
    </row>
    <row r="927" spans="1:23" x14ac:dyDescent="0.25">
      <c r="A927" s="14" t="s">
        <v>6342</v>
      </c>
      <c r="C927" s="18">
        <v>6</v>
      </c>
      <c r="D927" s="14" t="s">
        <v>749</v>
      </c>
      <c r="E927" s="14">
        <v>4</v>
      </c>
      <c r="F927" s="14" t="s">
        <v>750</v>
      </c>
      <c r="H927" s="14" t="s">
        <v>89</v>
      </c>
      <c r="I927" s="14" t="s">
        <v>921</v>
      </c>
      <c r="K927" s="14" t="s">
        <v>918</v>
      </c>
      <c r="M927" s="14">
        <v>1</v>
      </c>
      <c r="N927" s="14" t="s">
        <v>245</v>
      </c>
      <c r="O927" s="14" t="s">
        <v>461</v>
      </c>
      <c r="P927" s="14">
        <v>-5</v>
      </c>
      <c r="Q927" s="14">
        <v>4</v>
      </c>
      <c r="R927" s="14" t="s">
        <v>490</v>
      </c>
      <c r="S927" s="14">
        <v>3</v>
      </c>
      <c r="T927" s="14" t="s">
        <v>510</v>
      </c>
      <c r="U927" s="14">
        <v>1914</v>
      </c>
    </row>
    <row r="928" spans="1:23" x14ac:dyDescent="0.25">
      <c r="A928" s="14" t="s">
        <v>6342</v>
      </c>
      <c r="B928" s="14" t="s">
        <v>399</v>
      </c>
      <c r="C928" s="18" t="s">
        <v>145</v>
      </c>
      <c r="D928" s="14" t="s">
        <v>3707</v>
      </c>
      <c r="E928" s="14">
        <v>4</v>
      </c>
      <c r="F928" s="14" t="s">
        <v>4643</v>
      </c>
      <c r="H928" s="14" t="s">
        <v>106</v>
      </c>
      <c r="I928" s="14" t="s">
        <v>4902</v>
      </c>
      <c r="J928" s="14">
        <v>780</v>
      </c>
      <c r="K928" s="14" t="s">
        <v>6193</v>
      </c>
      <c r="M928" s="14" t="s">
        <v>133</v>
      </c>
      <c r="N928" s="14" t="s">
        <v>228</v>
      </c>
      <c r="O928" s="14" t="s">
        <v>6192</v>
      </c>
      <c r="P928" s="14" t="s">
        <v>116</v>
      </c>
      <c r="Q928" s="14" t="s">
        <v>112</v>
      </c>
      <c r="R928" s="14" t="s">
        <v>5726</v>
      </c>
      <c r="S928" s="14" t="s">
        <v>133</v>
      </c>
      <c r="U928" s="14" t="s">
        <v>589</v>
      </c>
      <c r="W928" s="14" t="s">
        <v>4939</v>
      </c>
    </row>
    <row r="929" spans="1:23" x14ac:dyDescent="0.25">
      <c r="A929" s="14" t="s">
        <v>6342</v>
      </c>
      <c r="B929" s="14" t="s">
        <v>4104</v>
      </c>
      <c r="C929" s="18" t="s">
        <v>120</v>
      </c>
      <c r="D929" s="14" t="s">
        <v>3141</v>
      </c>
      <c r="E929" s="14">
        <v>4</v>
      </c>
      <c r="F929" s="14" t="s">
        <v>4385</v>
      </c>
      <c r="H929" s="14" t="s">
        <v>112</v>
      </c>
      <c r="I929" s="14" t="s">
        <v>165</v>
      </c>
      <c r="J929" s="14">
        <v>4500</v>
      </c>
      <c r="K929" s="14" t="s">
        <v>901</v>
      </c>
      <c r="M929" s="14" t="s">
        <v>133</v>
      </c>
      <c r="N929" s="14" t="s">
        <v>245</v>
      </c>
      <c r="O929" s="14" t="s">
        <v>313</v>
      </c>
      <c r="P929" s="14" t="s">
        <v>116</v>
      </c>
      <c r="Q929" s="14" t="s">
        <v>124</v>
      </c>
      <c r="R929" s="14" t="s">
        <v>5033</v>
      </c>
      <c r="S929" s="14" t="s">
        <v>124</v>
      </c>
    </row>
    <row r="930" spans="1:23" x14ac:dyDescent="0.25">
      <c r="A930" s="14" t="s">
        <v>6342</v>
      </c>
      <c r="B930" s="14" t="s">
        <v>4085</v>
      </c>
      <c r="C930" s="18" t="s">
        <v>120</v>
      </c>
      <c r="D930" s="14" t="s">
        <v>2946</v>
      </c>
      <c r="E930" s="14">
        <v>4</v>
      </c>
      <c r="F930" s="14" t="s">
        <v>4385</v>
      </c>
      <c r="H930" s="14" t="s">
        <v>112</v>
      </c>
      <c r="I930" s="14" t="s">
        <v>165</v>
      </c>
      <c r="J930" s="14">
        <v>4600</v>
      </c>
      <c r="K930" s="14" t="s">
        <v>953</v>
      </c>
      <c r="M930" s="14" t="s">
        <v>133</v>
      </c>
      <c r="N930" s="14" t="s">
        <v>913</v>
      </c>
      <c r="O930" s="14" t="s">
        <v>4949</v>
      </c>
      <c r="P930" s="14" t="s">
        <v>118</v>
      </c>
      <c r="Q930" s="14" t="s">
        <v>150</v>
      </c>
      <c r="R930" s="14" t="s">
        <v>5334</v>
      </c>
      <c r="S930" s="14" t="s">
        <v>124</v>
      </c>
      <c r="W930" s="14" t="s">
        <v>4939</v>
      </c>
    </row>
    <row r="931" spans="1:23" x14ac:dyDescent="0.25">
      <c r="A931" s="14" t="s">
        <v>6342</v>
      </c>
      <c r="B931" s="14" t="s">
        <v>4104</v>
      </c>
      <c r="C931" s="18" t="s">
        <v>120</v>
      </c>
      <c r="D931" s="14" t="s">
        <v>2439</v>
      </c>
      <c r="E931" s="14">
        <v>4</v>
      </c>
      <c r="F931" s="14" t="s">
        <v>4385</v>
      </c>
      <c r="H931" s="14" t="s">
        <v>112</v>
      </c>
      <c r="I931" s="14" t="s">
        <v>165</v>
      </c>
      <c r="J931" s="14">
        <v>4500</v>
      </c>
      <c r="K931" s="14" t="s">
        <v>941</v>
      </c>
      <c r="M931" s="14" t="s">
        <v>133</v>
      </c>
      <c r="N931" s="14" t="s">
        <v>308</v>
      </c>
      <c r="O931" s="14" t="s">
        <v>313</v>
      </c>
      <c r="P931" s="14" t="s">
        <v>118</v>
      </c>
      <c r="Q931" s="14" t="s">
        <v>124</v>
      </c>
      <c r="R931" s="14" t="s">
        <v>5418</v>
      </c>
      <c r="S931" s="14" t="s">
        <v>124</v>
      </c>
      <c r="U931" s="14" t="s">
        <v>545</v>
      </c>
      <c r="W931" s="14" t="s">
        <v>4939</v>
      </c>
    </row>
    <row r="932" spans="1:23" x14ac:dyDescent="0.25">
      <c r="A932" s="14" t="s">
        <v>6342</v>
      </c>
      <c r="B932" s="14" t="s">
        <v>4104</v>
      </c>
      <c r="C932" s="18" t="s">
        <v>120</v>
      </c>
      <c r="D932" s="14" t="s">
        <v>2348</v>
      </c>
      <c r="E932" s="14">
        <v>4</v>
      </c>
      <c r="F932" s="14" t="s">
        <v>4385</v>
      </c>
      <c r="H932" s="14" t="s">
        <v>112</v>
      </c>
      <c r="I932" s="14" t="s">
        <v>165</v>
      </c>
      <c r="J932" s="14">
        <v>4500</v>
      </c>
      <c r="K932" s="14" t="s">
        <v>904</v>
      </c>
      <c r="M932" s="14" t="s">
        <v>133</v>
      </c>
      <c r="N932" s="14" t="s">
        <v>245</v>
      </c>
      <c r="O932" s="14" t="s">
        <v>313</v>
      </c>
      <c r="P932" s="14" t="s">
        <v>118</v>
      </c>
      <c r="Q932" s="14" t="s">
        <v>124</v>
      </c>
      <c r="R932" s="14" t="s">
        <v>5334</v>
      </c>
      <c r="S932" s="14" t="s">
        <v>124</v>
      </c>
      <c r="W932" s="14" t="s">
        <v>4939</v>
      </c>
    </row>
    <row r="933" spans="1:23" x14ac:dyDescent="0.25">
      <c r="A933" s="14" t="s">
        <v>6342</v>
      </c>
      <c r="B933" s="14" t="s">
        <v>4164</v>
      </c>
      <c r="C933" s="18" t="s">
        <v>145</v>
      </c>
      <c r="D933" s="14" t="s">
        <v>2258</v>
      </c>
      <c r="E933" s="14">
        <v>4</v>
      </c>
      <c r="F933" s="14" t="s">
        <v>4385</v>
      </c>
      <c r="H933" s="14" t="s">
        <v>150</v>
      </c>
      <c r="I933" s="14" t="s">
        <v>4725</v>
      </c>
      <c r="J933" s="14">
        <v>5300</v>
      </c>
      <c r="K933" s="14" t="s">
        <v>5260</v>
      </c>
      <c r="M933" s="14" t="s">
        <v>399</v>
      </c>
      <c r="N933" s="14" t="s">
        <v>1039</v>
      </c>
      <c r="O933" s="14" t="s">
        <v>301</v>
      </c>
      <c r="P933" s="14" t="s">
        <v>240</v>
      </c>
      <c r="Q933" s="14" t="s">
        <v>106</v>
      </c>
      <c r="R933" s="14" t="s">
        <v>5030</v>
      </c>
      <c r="S933" s="14" t="s">
        <v>133</v>
      </c>
      <c r="U933" s="14" t="s">
        <v>571</v>
      </c>
      <c r="W933" s="14" t="s">
        <v>4939</v>
      </c>
    </row>
    <row r="934" spans="1:23" x14ac:dyDescent="0.25">
      <c r="A934" s="14" t="s">
        <v>6342</v>
      </c>
      <c r="B934" s="14" t="s">
        <v>4085</v>
      </c>
      <c r="C934" s="18" t="s">
        <v>120</v>
      </c>
      <c r="D934" s="14" t="s">
        <v>1998</v>
      </c>
      <c r="E934" s="14">
        <v>4</v>
      </c>
      <c r="F934" s="14" t="s">
        <v>4385</v>
      </c>
      <c r="H934" s="14" t="s">
        <v>112</v>
      </c>
      <c r="I934" s="14" t="s">
        <v>165</v>
      </c>
      <c r="J934" s="14">
        <v>4600</v>
      </c>
      <c r="K934" s="14" t="s">
        <v>4950</v>
      </c>
      <c r="M934" s="14" t="s">
        <v>124</v>
      </c>
      <c r="N934" s="14" t="s">
        <v>949</v>
      </c>
      <c r="O934" s="14" t="s">
        <v>4949</v>
      </c>
      <c r="P934" s="14" t="s">
        <v>118</v>
      </c>
      <c r="Q934" s="14" t="s">
        <v>124</v>
      </c>
      <c r="R934" s="14" t="s">
        <v>4948</v>
      </c>
      <c r="S934" s="14" t="s">
        <v>124</v>
      </c>
      <c r="W934" s="14" t="s">
        <v>4939</v>
      </c>
    </row>
    <row r="935" spans="1:23" x14ac:dyDescent="0.25">
      <c r="A935" s="14" t="s">
        <v>6342</v>
      </c>
      <c r="B935" s="14" t="s">
        <v>4085</v>
      </c>
      <c r="C935" s="18">
        <v>6</v>
      </c>
      <c r="D935" s="14" t="s">
        <v>2942</v>
      </c>
      <c r="E935" s="14">
        <v>4</v>
      </c>
      <c r="F935" s="14" t="s">
        <v>748</v>
      </c>
      <c r="H935" s="14">
        <v>5</v>
      </c>
      <c r="I935" s="14" t="s">
        <v>923</v>
      </c>
      <c r="K935" s="14" t="s">
        <v>945</v>
      </c>
      <c r="M935" s="14">
        <v>1</v>
      </c>
      <c r="N935" s="14" t="s">
        <v>245</v>
      </c>
      <c r="O935" s="14" t="s">
        <v>461</v>
      </c>
      <c r="P935" s="14">
        <v>-5</v>
      </c>
      <c r="Q935" s="14">
        <v>4</v>
      </c>
      <c r="R935" s="14" t="s">
        <v>490</v>
      </c>
      <c r="S935" s="14">
        <v>3</v>
      </c>
      <c r="T935" s="14" t="s">
        <v>510</v>
      </c>
      <c r="U935" s="14">
        <v>1908</v>
      </c>
      <c r="W935" s="14" t="s">
        <v>4939</v>
      </c>
    </row>
    <row r="936" spans="1:23" x14ac:dyDescent="0.25">
      <c r="A936" s="14" t="s">
        <v>6342</v>
      </c>
      <c r="C936" s="18">
        <v>6</v>
      </c>
      <c r="D936" s="14" t="s">
        <v>747</v>
      </c>
      <c r="E936" s="14">
        <v>4</v>
      </c>
      <c r="F936" s="14" t="s">
        <v>748</v>
      </c>
      <c r="H936" s="14">
        <v>5</v>
      </c>
      <c r="I936" s="14" t="s">
        <v>923</v>
      </c>
      <c r="K936" s="14" t="s">
        <v>946</v>
      </c>
      <c r="M936" s="14">
        <v>3</v>
      </c>
      <c r="N936" s="14" t="s">
        <v>185</v>
      </c>
      <c r="O936" s="14" t="s">
        <v>461</v>
      </c>
      <c r="P936" s="14">
        <v>-5</v>
      </c>
      <c r="Q936" s="14">
        <v>4</v>
      </c>
      <c r="R936" s="14" t="s">
        <v>883</v>
      </c>
      <c r="S936" s="14">
        <v>3</v>
      </c>
      <c r="T936" s="14" t="s">
        <v>510</v>
      </c>
      <c r="U936" s="14">
        <v>1908</v>
      </c>
    </row>
    <row r="937" spans="1:23" x14ac:dyDescent="0.25">
      <c r="A937" s="14" t="s">
        <v>6342</v>
      </c>
      <c r="B937" s="14" t="s">
        <v>4088</v>
      </c>
      <c r="D937" s="14" t="s">
        <v>3860</v>
      </c>
      <c r="F937" s="14" t="s">
        <v>4649</v>
      </c>
      <c r="H937" s="14" t="s">
        <v>4648</v>
      </c>
      <c r="I937" s="14" t="s">
        <v>1063</v>
      </c>
      <c r="J937" s="14">
        <v>7400</v>
      </c>
      <c r="K937" s="14" t="s">
        <v>6262</v>
      </c>
      <c r="M937" s="14" t="s">
        <v>133</v>
      </c>
      <c r="N937" s="14" t="s">
        <v>5154</v>
      </c>
      <c r="O937" s="14" t="s">
        <v>5659</v>
      </c>
      <c r="Q937" s="14" t="s">
        <v>240</v>
      </c>
      <c r="R937" s="14" t="s">
        <v>306</v>
      </c>
      <c r="T937" s="14" t="s">
        <v>5194</v>
      </c>
      <c r="W937" s="14" t="s">
        <v>4939</v>
      </c>
    </row>
    <row r="938" spans="1:23" x14ac:dyDescent="0.25">
      <c r="A938" s="14" t="s">
        <v>6342</v>
      </c>
      <c r="B938" s="14" t="s">
        <v>4093</v>
      </c>
      <c r="C938" s="18" t="s">
        <v>105</v>
      </c>
      <c r="D938" s="14" t="s">
        <v>4020</v>
      </c>
      <c r="E938" s="14">
        <v>4</v>
      </c>
      <c r="F938" s="14" t="s">
        <v>4436</v>
      </c>
      <c r="G938" s="14" t="s">
        <v>18</v>
      </c>
      <c r="H938" s="14" t="s">
        <v>291</v>
      </c>
      <c r="I938" s="14" t="s">
        <v>1058</v>
      </c>
      <c r="K938" s="14" t="s">
        <v>1059</v>
      </c>
      <c r="M938" s="14" t="s">
        <v>133</v>
      </c>
      <c r="N938" s="14" t="s">
        <v>245</v>
      </c>
      <c r="O938" s="14" t="s">
        <v>1031</v>
      </c>
      <c r="P938" s="14" t="s">
        <v>118</v>
      </c>
      <c r="Q938" s="14" t="s">
        <v>124</v>
      </c>
      <c r="R938" s="14" t="s">
        <v>1060</v>
      </c>
      <c r="S938" s="14" t="s">
        <v>124</v>
      </c>
      <c r="W938" s="14" t="s">
        <v>4939</v>
      </c>
    </row>
    <row r="939" spans="1:23" x14ac:dyDescent="0.25">
      <c r="A939" s="14" t="s">
        <v>6342</v>
      </c>
      <c r="B939" s="14" t="s">
        <v>4093</v>
      </c>
      <c r="C939" s="18" t="s">
        <v>105</v>
      </c>
      <c r="D939" s="14" t="s">
        <v>3042</v>
      </c>
      <c r="E939" s="14">
        <v>4</v>
      </c>
      <c r="F939" s="14" t="s">
        <v>834</v>
      </c>
      <c r="H939" s="14" t="s">
        <v>291</v>
      </c>
      <c r="I939" s="14" t="s">
        <v>1058</v>
      </c>
      <c r="K939" s="14" t="s">
        <v>1077</v>
      </c>
      <c r="M939" s="14" t="s">
        <v>133</v>
      </c>
      <c r="N939" s="14" t="s">
        <v>245</v>
      </c>
      <c r="O939" s="14" t="s">
        <v>1031</v>
      </c>
      <c r="P939" s="14" t="s">
        <v>118</v>
      </c>
      <c r="Q939" s="14" t="s">
        <v>124</v>
      </c>
      <c r="R939" s="14" t="s">
        <v>324</v>
      </c>
      <c r="S939" s="14" t="s">
        <v>124</v>
      </c>
      <c r="W939" s="14" t="s">
        <v>4939</v>
      </c>
    </row>
    <row r="940" spans="1:23" x14ac:dyDescent="0.25">
      <c r="A940" s="14" t="s">
        <v>6342</v>
      </c>
      <c r="B940" s="14" t="s">
        <v>4093</v>
      </c>
      <c r="C940" s="18" t="s">
        <v>105</v>
      </c>
      <c r="D940" s="14" t="s">
        <v>3041</v>
      </c>
      <c r="E940" s="14">
        <v>4</v>
      </c>
      <c r="F940" s="14" t="s">
        <v>834</v>
      </c>
      <c r="H940" s="14" t="s">
        <v>291</v>
      </c>
      <c r="I940" s="14" t="s">
        <v>1058</v>
      </c>
      <c r="K940" s="14" t="s">
        <v>1075</v>
      </c>
      <c r="M940" s="14" t="s">
        <v>133</v>
      </c>
      <c r="N940" s="14" t="s">
        <v>245</v>
      </c>
      <c r="O940" s="14" t="s">
        <v>1031</v>
      </c>
      <c r="P940" s="14" t="s">
        <v>118</v>
      </c>
      <c r="Q940" s="14" t="s">
        <v>124</v>
      </c>
      <c r="R940" s="14" t="s">
        <v>1076</v>
      </c>
      <c r="S940" s="14" t="s">
        <v>124</v>
      </c>
      <c r="W940" s="14" t="s">
        <v>4939</v>
      </c>
    </row>
    <row r="941" spans="1:23" x14ac:dyDescent="0.25">
      <c r="A941" s="14" t="s">
        <v>6342</v>
      </c>
      <c r="C941" s="18" t="s">
        <v>105</v>
      </c>
      <c r="D941" s="14" t="s">
        <v>848</v>
      </c>
      <c r="E941" s="14">
        <v>4</v>
      </c>
      <c r="F941" s="14" t="s">
        <v>834</v>
      </c>
      <c r="H941" s="14" t="s">
        <v>291</v>
      </c>
      <c r="I941" s="14" t="s">
        <v>1058</v>
      </c>
      <c r="K941" s="14" t="s">
        <v>1077</v>
      </c>
      <c r="M941" s="14" t="s">
        <v>133</v>
      </c>
      <c r="N941" s="14" t="s">
        <v>245</v>
      </c>
      <c r="O941" s="14" t="s">
        <v>1031</v>
      </c>
      <c r="P941" s="14" t="s">
        <v>118</v>
      </c>
      <c r="Q941" s="14" t="s">
        <v>124</v>
      </c>
      <c r="R941" s="14" t="s">
        <v>324</v>
      </c>
      <c r="S941" s="14" t="s">
        <v>124</v>
      </c>
    </row>
    <row r="942" spans="1:23" x14ac:dyDescent="0.25">
      <c r="A942" s="14" t="s">
        <v>6342</v>
      </c>
      <c r="C942" s="18" t="s">
        <v>105</v>
      </c>
      <c r="D942" s="14" t="s">
        <v>849</v>
      </c>
      <c r="E942" s="14">
        <v>4</v>
      </c>
      <c r="F942" s="14" t="s">
        <v>834</v>
      </c>
      <c r="H942" s="14" t="s">
        <v>291</v>
      </c>
      <c r="I942" s="14" t="s">
        <v>1058</v>
      </c>
      <c r="K942" s="14" t="s">
        <v>1078</v>
      </c>
      <c r="M942" s="14" t="s">
        <v>133</v>
      </c>
      <c r="N942" s="14" t="s">
        <v>308</v>
      </c>
      <c r="O942" s="14" t="s">
        <v>1031</v>
      </c>
      <c r="P942" s="14" t="s">
        <v>118</v>
      </c>
      <c r="Q942" s="14" t="s">
        <v>150</v>
      </c>
      <c r="R942" s="14" t="s">
        <v>1076</v>
      </c>
      <c r="S942" s="14" t="s">
        <v>124</v>
      </c>
    </row>
    <row r="943" spans="1:23" x14ac:dyDescent="0.25">
      <c r="A943" s="14" t="s">
        <v>6342</v>
      </c>
      <c r="B943" s="14" t="s">
        <v>4231</v>
      </c>
      <c r="C943" s="18" t="s">
        <v>120</v>
      </c>
      <c r="D943" s="14" t="s">
        <v>2658</v>
      </c>
      <c r="E943" s="14">
        <v>4</v>
      </c>
      <c r="F943" s="14" t="s">
        <v>4514</v>
      </c>
      <c r="H943" s="14" t="s">
        <v>150</v>
      </c>
      <c r="I943" s="14" t="s">
        <v>4776</v>
      </c>
      <c r="J943" s="14">
        <v>4000</v>
      </c>
      <c r="K943" s="14" t="s">
        <v>5551</v>
      </c>
      <c r="M943" s="14" t="s">
        <v>133</v>
      </c>
      <c r="N943" s="14" t="s">
        <v>501</v>
      </c>
      <c r="O943" s="14" t="s">
        <v>5550</v>
      </c>
      <c r="P943" s="14" t="s">
        <v>116</v>
      </c>
      <c r="Q943" s="14" t="s">
        <v>112</v>
      </c>
      <c r="R943" s="14" t="s">
        <v>5549</v>
      </c>
      <c r="S943" s="14" t="s">
        <v>124</v>
      </c>
      <c r="U943" s="14" t="s">
        <v>545</v>
      </c>
      <c r="W943" s="14" t="s">
        <v>4939</v>
      </c>
    </row>
    <row r="944" spans="1:23" x14ac:dyDescent="0.25">
      <c r="A944" s="14" t="s">
        <v>6342</v>
      </c>
      <c r="B944" s="14" t="s">
        <v>304</v>
      </c>
      <c r="C944" s="18" t="s">
        <v>105</v>
      </c>
      <c r="D944" s="14" t="s">
        <v>4028</v>
      </c>
      <c r="E944" s="14">
        <v>4</v>
      </c>
      <c r="F944" s="14" t="s">
        <v>305</v>
      </c>
      <c r="G944" s="14" t="s">
        <v>18</v>
      </c>
      <c r="H944" s="14" t="s">
        <v>291</v>
      </c>
      <c r="I944" s="14" t="s">
        <v>220</v>
      </c>
      <c r="J944" s="14" t="s">
        <v>306</v>
      </c>
      <c r="K944" s="14" t="s">
        <v>307</v>
      </c>
      <c r="M944" s="14" t="s">
        <v>133</v>
      </c>
      <c r="N944" s="14" t="s">
        <v>308</v>
      </c>
      <c r="O944" s="14" t="s">
        <v>457</v>
      </c>
      <c r="P944" s="14" t="s">
        <v>116</v>
      </c>
      <c r="Q944" s="14" t="s">
        <v>124</v>
      </c>
      <c r="R944" s="14" t="s">
        <v>292</v>
      </c>
    </row>
    <row r="945" spans="1:23" x14ac:dyDescent="0.25">
      <c r="A945" s="14" t="s">
        <v>6342</v>
      </c>
      <c r="B945" s="14" t="s">
        <v>4143</v>
      </c>
      <c r="C945" s="18" t="s">
        <v>105</v>
      </c>
      <c r="D945" s="14" t="s">
        <v>4019</v>
      </c>
      <c r="E945" s="14">
        <v>4</v>
      </c>
      <c r="F945" s="14" t="s">
        <v>305</v>
      </c>
      <c r="G945" s="14" t="s">
        <v>18</v>
      </c>
      <c r="H945" s="14" t="s">
        <v>291</v>
      </c>
      <c r="I945" s="14" t="s">
        <v>1062</v>
      </c>
      <c r="K945" s="14" t="s">
        <v>307</v>
      </c>
      <c r="M945" s="14" t="s">
        <v>133</v>
      </c>
      <c r="N945" s="14" t="s">
        <v>308</v>
      </c>
      <c r="O945" s="14" t="s">
        <v>1031</v>
      </c>
      <c r="P945" s="14" t="s">
        <v>116</v>
      </c>
      <c r="Q945" s="14" t="s">
        <v>150</v>
      </c>
      <c r="R945" s="14" t="s">
        <v>1060</v>
      </c>
      <c r="S945" s="14" t="s">
        <v>124</v>
      </c>
      <c r="W945" s="14" t="s">
        <v>4939</v>
      </c>
    </row>
    <row r="946" spans="1:23" x14ac:dyDescent="0.25">
      <c r="A946" s="14" t="s">
        <v>6342</v>
      </c>
      <c r="B946" s="14" t="s">
        <v>4143</v>
      </c>
      <c r="C946" s="18" t="s">
        <v>105</v>
      </c>
      <c r="D946" s="14" t="s">
        <v>3040</v>
      </c>
      <c r="E946" s="14">
        <v>4</v>
      </c>
      <c r="F946" s="14" t="s">
        <v>835</v>
      </c>
      <c r="H946" s="14" t="s">
        <v>291</v>
      </c>
      <c r="I946" s="14" t="s">
        <v>1062</v>
      </c>
      <c r="K946" s="14" t="s">
        <v>1079</v>
      </c>
      <c r="M946" s="14" t="s">
        <v>133</v>
      </c>
      <c r="N946" s="14" t="s">
        <v>308</v>
      </c>
      <c r="O946" s="14" t="s">
        <v>1031</v>
      </c>
      <c r="P946" s="14" t="s">
        <v>118</v>
      </c>
      <c r="Q946" s="14" t="s">
        <v>150</v>
      </c>
      <c r="R946" s="14" t="s">
        <v>324</v>
      </c>
      <c r="S946" s="14" t="s">
        <v>124</v>
      </c>
      <c r="W946" s="14" t="s">
        <v>4939</v>
      </c>
    </row>
    <row r="947" spans="1:23" x14ac:dyDescent="0.25">
      <c r="A947" s="14" t="s">
        <v>6342</v>
      </c>
      <c r="B947" s="14" t="s">
        <v>4143</v>
      </c>
      <c r="C947" s="18" t="s">
        <v>105</v>
      </c>
      <c r="D947" s="14" t="s">
        <v>3039</v>
      </c>
      <c r="E947" s="14">
        <v>4</v>
      </c>
      <c r="F947" s="14" t="s">
        <v>835</v>
      </c>
      <c r="H947" s="14" t="s">
        <v>291</v>
      </c>
      <c r="I947" s="14" t="s">
        <v>1062</v>
      </c>
      <c r="K947" s="14" t="s">
        <v>1078</v>
      </c>
      <c r="M947" s="14" t="s">
        <v>133</v>
      </c>
      <c r="N947" s="14" t="s">
        <v>308</v>
      </c>
      <c r="O947" s="14" t="s">
        <v>1031</v>
      </c>
      <c r="P947" s="14" t="s">
        <v>118</v>
      </c>
      <c r="Q947" s="14" t="s">
        <v>150</v>
      </c>
      <c r="R947" s="14" t="s">
        <v>1076</v>
      </c>
      <c r="S947" s="14" t="s">
        <v>124</v>
      </c>
      <c r="W947" s="14" t="s">
        <v>4939</v>
      </c>
    </row>
    <row r="948" spans="1:23" x14ac:dyDescent="0.25">
      <c r="A948" s="14" t="s">
        <v>6342</v>
      </c>
      <c r="C948" s="18" t="s">
        <v>105</v>
      </c>
      <c r="D948" s="14" t="s">
        <v>850</v>
      </c>
      <c r="E948" s="14">
        <v>4</v>
      </c>
      <c r="F948" s="14" t="s">
        <v>835</v>
      </c>
      <c r="H948" s="14" t="s">
        <v>291</v>
      </c>
      <c r="I948" s="14" t="s">
        <v>1062</v>
      </c>
      <c r="K948" s="14" t="s">
        <v>1079</v>
      </c>
      <c r="M948" s="14" t="s">
        <v>133</v>
      </c>
      <c r="N948" s="14" t="s">
        <v>308</v>
      </c>
      <c r="O948" s="14" t="s">
        <v>1031</v>
      </c>
      <c r="P948" s="14" t="s">
        <v>118</v>
      </c>
      <c r="Q948" s="14" t="s">
        <v>150</v>
      </c>
      <c r="R948" s="14" t="s">
        <v>324</v>
      </c>
      <c r="S948" s="14" t="s">
        <v>124</v>
      </c>
    </row>
    <row r="949" spans="1:23" x14ac:dyDescent="0.25">
      <c r="A949" s="14" t="s">
        <v>6342</v>
      </c>
      <c r="C949" s="18" t="s">
        <v>105</v>
      </c>
      <c r="D949" s="14" t="s">
        <v>851</v>
      </c>
      <c r="E949" s="14">
        <v>4</v>
      </c>
      <c r="F949" s="14" t="s">
        <v>835</v>
      </c>
      <c r="H949" s="14" t="s">
        <v>291</v>
      </c>
      <c r="I949" s="14" t="s">
        <v>1062</v>
      </c>
      <c r="K949" s="14" t="s">
        <v>1080</v>
      </c>
      <c r="M949" s="14" t="s">
        <v>133</v>
      </c>
      <c r="N949" s="14" t="s">
        <v>885</v>
      </c>
      <c r="O949" s="14" t="s">
        <v>1031</v>
      </c>
      <c r="P949" s="14" t="s">
        <v>118</v>
      </c>
      <c r="Q949" s="14" t="s">
        <v>124</v>
      </c>
      <c r="R949" s="14" t="s">
        <v>1076</v>
      </c>
      <c r="S949" s="14" t="s">
        <v>124</v>
      </c>
    </row>
    <row r="950" spans="1:23" x14ac:dyDescent="0.25">
      <c r="A950" s="14" t="s">
        <v>6342</v>
      </c>
      <c r="B950" s="14" t="s">
        <v>4325</v>
      </c>
      <c r="C950" s="18" t="s">
        <v>120</v>
      </c>
      <c r="D950" s="14" t="s">
        <v>3416</v>
      </c>
      <c r="E950" s="14">
        <v>4</v>
      </c>
      <c r="F950" s="14" t="s">
        <v>4621</v>
      </c>
      <c r="H950" s="14" t="s">
        <v>112</v>
      </c>
      <c r="I950" s="14" t="s">
        <v>165</v>
      </c>
      <c r="J950" s="14">
        <v>4600</v>
      </c>
      <c r="K950" s="14" t="s">
        <v>6060</v>
      </c>
      <c r="M950" s="14" t="s">
        <v>133</v>
      </c>
      <c r="N950" s="14" t="s">
        <v>5028</v>
      </c>
      <c r="O950" s="14" t="s">
        <v>4949</v>
      </c>
      <c r="P950" s="14" t="s">
        <v>116</v>
      </c>
      <c r="Q950" s="14" t="s">
        <v>112</v>
      </c>
      <c r="R950" s="14" t="s">
        <v>6059</v>
      </c>
      <c r="S950" s="14" t="s">
        <v>124</v>
      </c>
      <c r="U950" s="14" t="s">
        <v>545</v>
      </c>
      <c r="W950" s="14" t="s">
        <v>4939</v>
      </c>
    </row>
    <row r="951" spans="1:23" x14ac:dyDescent="0.25">
      <c r="A951" s="14" t="s">
        <v>6342</v>
      </c>
      <c r="B951" s="14" t="s">
        <v>4107</v>
      </c>
      <c r="C951" s="18" t="s">
        <v>120</v>
      </c>
      <c r="D951" s="14" t="s">
        <v>2682</v>
      </c>
      <c r="E951" s="14">
        <v>4</v>
      </c>
      <c r="F951" s="14" t="s">
        <v>4403</v>
      </c>
      <c r="H951" s="14" t="s">
        <v>124</v>
      </c>
      <c r="I951" s="14" t="s">
        <v>4685</v>
      </c>
      <c r="J951" s="14">
        <v>1500</v>
      </c>
      <c r="K951" s="14" t="s">
        <v>5573</v>
      </c>
      <c r="M951" s="14" t="s">
        <v>133</v>
      </c>
      <c r="N951" s="14" t="s">
        <v>5026</v>
      </c>
      <c r="O951" s="14" t="s">
        <v>301</v>
      </c>
      <c r="P951" s="14" t="s">
        <v>118</v>
      </c>
      <c r="Q951" s="14" t="s">
        <v>106</v>
      </c>
      <c r="R951" s="14" t="s">
        <v>5572</v>
      </c>
      <c r="S951" s="14" t="s">
        <v>124</v>
      </c>
      <c r="W951" s="14" t="s">
        <v>4939</v>
      </c>
    </row>
    <row r="952" spans="1:23" x14ac:dyDescent="0.25">
      <c r="A952" s="14" t="s">
        <v>6342</v>
      </c>
      <c r="B952" s="14" t="s">
        <v>4107</v>
      </c>
      <c r="C952" s="18" t="s">
        <v>120</v>
      </c>
      <c r="D952" s="14" t="s">
        <v>2440</v>
      </c>
      <c r="E952" s="14">
        <v>4</v>
      </c>
      <c r="F952" s="14" t="s">
        <v>4403</v>
      </c>
      <c r="H952" s="14" t="s">
        <v>124</v>
      </c>
      <c r="I952" s="14" t="s">
        <v>4685</v>
      </c>
      <c r="J952" s="14">
        <v>1500</v>
      </c>
      <c r="K952" s="14" t="s">
        <v>5420</v>
      </c>
      <c r="M952" s="14" t="s">
        <v>133</v>
      </c>
      <c r="N952" s="14" t="s">
        <v>245</v>
      </c>
      <c r="O952" s="14" t="s">
        <v>301</v>
      </c>
      <c r="P952" s="14" t="s">
        <v>118</v>
      </c>
      <c r="Q952" s="14" t="s">
        <v>106</v>
      </c>
      <c r="R952" s="14" t="s">
        <v>5419</v>
      </c>
      <c r="S952" s="14" t="s">
        <v>124</v>
      </c>
      <c r="W952" s="14" t="s">
        <v>4939</v>
      </c>
    </row>
    <row r="953" spans="1:23" x14ac:dyDescent="0.25">
      <c r="A953" s="14" t="s">
        <v>6342</v>
      </c>
      <c r="B953" s="14" t="s">
        <v>4107</v>
      </c>
      <c r="C953" s="18" t="s">
        <v>120</v>
      </c>
      <c r="D953" s="14" t="s">
        <v>2315</v>
      </c>
      <c r="E953" s="14">
        <v>4</v>
      </c>
      <c r="F953" s="14" t="s">
        <v>4403</v>
      </c>
      <c r="H953" s="14" t="s">
        <v>124</v>
      </c>
      <c r="I953" s="14" t="s">
        <v>4685</v>
      </c>
      <c r="J953" s="14">
        <v>1500</v>
      </c>
      <c r="K953" s="14" t="s">
        <v>5305</v>
      </c>
      <c r="M953" s="14" t="s">
        <v>133</v>
      </c>
      <c r="N953" s="14" t="s">
        <v>503</v>
      </c>
      <c r="O953" s="14" t="s">
        <v>5304</v>
      </c>
      <c r="P953" s="14" t="s">
        <v>240</v>
      </c>
      <c r="Q953" s="14" t="s">
        <v>106</v>
      </c>
      <c r="R953" s="14" t="s">
        <v>1192</v>
      </c>
      <c r="S953" s="14" t="s">
        <v>124</v>
      </c>
      <c r="W953" s="14" t="s">
        <v>4939</v>
      </c>
    </row>
    <row r="954" spans="1:23" x14ac:dyDescent="0.25">
      <c r="A954" s="14" t="s">
        <v>6342</v>
      </c>
      <c r="B954" s="14" t="s">
        <v>4108</v>
      </c>
      <c r="C954" s="18" t="s">
        <v>120</v>
      </c>
      <c r="D954" s="14" t="s">
        <v>2042</v>
      </c>
      <c r="E954" s="14">
        <v>4</v>
      </c>
      <c r="F954" s="14" t="s">
        <v>4403</v>
      </c>
      <c r="H954" s="14" t="s">
        <v>124</v>
      </c>
      <c r="I954" s="14" t="s">
        <v>4685</v>
      </c>
      <c r="J954" s="14">
        <v>1500</v>
      </c>
      <c r="K954" s="14" t="s">
        <v>5043</v>
      </c>
      <c r="M954" s="14" t="s">
        <v>124</v>
      </c>
      <c r="N954" s="14" t="s">
        <v>5042</v>
      </c>
      <c r="O954" s="14" t="s">
        <v>301</v>
      </c>
      <c r="P954" s="14" t="s">
        <v>118</v>
      </c>
      <c r="Q954" s="14" t="s">
        <v>106</v>
      </c>
      <c r="R954" s="14" t="s">
        <v>5024</v>
      </c>
      <c r="S954" s="14" t="s">
        <v>124</v>
      </c>
      <c r="W954" s="14" t="s">
        <v>4939</v>
      </c>
    </row>
    <row r="955" spans="1:23" x14ac:dyDescent="0.25">
      <c r="A955" s="14" t="s">
        <v>6342</v>
      </c>
      <c r="B955" s="14" t="s">
        <v>4107</v>
      </c>
      <c r="C955" s="18" t="s">
        <v>120</v>
      </c>
      <c r="D955" s="14" t="s">
        <v>2041</v>
      </c>
      <c r="E955" s="14">
        <v>4</v>
      </c>
      <c r="F955" s="14" t="s">
        <v>4403</v>
      </c>
      <c r="H955" s="14" t="s">
        <v>124</v>
      </c>
      <c r="I955" s="14" t="s">
        <v>4685</v>
      </c>
      <c r="J955" s="14">
        <v>1500</v>
      </c>
      <c r="K955" s="14" t="s">
        <v>5041</v>
      </c>
      <c r="M955" s="14" t="s">
        <v>106</v>
      </c>
      <c r="N955" s="14" t="s">
        <v>5040</v>
      </c>
      <c r="O955" s="14" t="s">
        <v>5039</v>
      </c>
      <c r="P955" s="14" t="s">
        <v>118</v>
      </c>
      <c r="Q955" s="14" t="s">
        <v>106</v>
      </c>
      <c r="R955" s="14" t="s">
        <v>5038</v>
      </c>
      <c r="S955" s="14" t="s">
        <v>124</v>
      </c>
      <c r="W955" s="14" t="s">
        <v>4939</v>
      </c>
    </row>
    <row r="956" spans="1:23" x14ac:dyDescent="0.25">
      <c r="A956" s="14" t="s">
        <v>6342</v>
      </c>
      <c r="B956" s="14" t="s">
        <v>4090</v>
      </c>
      <c r="D956" s="14" t="s">
        <v>4039</v>
      </c>
      <c r="E956" s="14" t="s">
        <v>150</v>
      </c>
      <c r="N956" s="14" t="s">
        <v>6332</v>
      </c>
      <c r="V956" s="14" t="s">
        <v>5017</v>
      </c>
      <c r="W956" s="14" t="s">
        <v>4939</v>
      </c>
    </row>
    <row r="957" spans="1:23" x14ac:dyDescent="0.25">
      <c r="A957" s="14" t="s">
        <v>6342</v>
      </c>
      <c r="B957" s="14" t="s">
        <v>4088</v>
      </c>
      <c r="D957" s="14" t="s">
        <v>4038</v>
      </c>
      <c r="E957" s="14" t="s">
        <v>150</v>
      </c>
      <c r="I957" s="14" t="s">
        <v>4704</v>
      </c>
      <c r="K957" s="14" t="s">
        <v>6331</v>
      </c>
      <c r="N957" s="14" t="s">
        <v>6330</v>
      </c>
      <c r="W957" s="14" t="s">
        <v>4939</v>
      </c>
    </row>
    <row r="958" spans="1:23" x14ac:dyDescent="0.25">
      <c r="A958" s="14" t="s">
        <v>6342</v>
      </c>
      <c r="B958" s="14" t="s">
        <v>4088</v>
      </c>
      <c r="D958" s="14" t="s">
        <v>4035</v>
      </c>
      <c r="E958" s="14" t="s">
        <v>150</v>
      </c>
      <c r="W958" s="14" t="s">
        <v>4939</v>
      </c>
    </row>
    <row r="959" spans="1:23" x14ac:dyDescent="0.25">
      <c r="A959" s="14" t="s">
        <v>6342</v>
      </c>
      <c r="B959" s="14" t="s">
        <v>4090</v>
      </c>
      <c r="D959" s="14" t="s">
        <v>4034</v>
      </c>
      <c r="E959" s="14" t="s">
        <v>150</v>
      </c>
      <c r="W959" s="14" t="s">
        <v>4939</v>
      </c>
    </row>
    <row r="960" spans="1:23" x14ac:dyDescent="0.25">
      <c r="A960" s="14" t="s">
        <v>6342</v>
      </c>
      <c r="B960" s="14" t="s">
        <v>4093</v>
      </c>
      <c r="D960" s="14" t="s">
        <v>4031</v>
      </c>
      <c r="E960" s="14" t="s">
        <v>150</v>
      </c>
      <c r="V960" s="14" t="s">
        <v>5017</v>
      </c>
      <c r="W960" s="14" t="s">
        <v>4939</v>
      </c>
    </row>
    <row r="961" spans="1:23" x14ac:dyDescent="0.25">
      <c r="A961" s="14" t="s">
        <v>6342</v>
      </c>
      <c r="B961" s="14" t="s">
        <v>4377</v>
      </c>
      <c r="D961" s="14" t="s">
        <v>4030</v>
      </c>
      <c r="E961" s="14" t="s">
        <v>150</v>
      </c>
      <c r="I961" s="14" t="s">
        <v>4746</v>
      </c>
      <c r="K961" s="14" t="s">
        <v>6325</v>
      </c>
      <c r="N961" s="14" t="s">
        <v>112</v>
      </c>
      <c r="W961" s="14" t="s">
        <v>4939</v>
      </c>
    </row>
    <row r="962" spans="1:23" x14ac:dyDescent="0.25">
      <c r="A962" s="14" t="s">
        <v>6342</v>
      </c>
      <c r="B962" s="14" t="s">
        <v>4202</v>
      </c>
      <c r="D962" s="14" t="s">
        <v>4027</v>
      </c>
      <c r="E962" s="14" t="s">
        <v>150</v>
      </c>
      <c r="W962" s="14" t="s">
        <v>4939</v>
      </c>
    </row>
    <row r="963" spans="1:23" x14ac:dyDescent="0.25">
      <c r="A963" s="14" t="s">
        <v>6342</v>
      </c>
      <c r="B963" s="14" t="s">
        <v>4090</v>
      </c>
      <c r="D963" s="14" t="s">
        <v>4026</v>
      </c>
      <c r="E963" s="14" t="s">
        <v>150</v>
      </c>
      <c r="V963" s="14" t="s">
        <v>5017</v>
      </c>
    </row>
    <row r="964" spans="1:23" x14ac:dyDescent="0.25">
      <c r="A964" s="14" t="s">
        <v>6342</v>
      </c>
      <c r="B964" s="14" t="s">
        <v>4093</v>
      </c>
      <c r="D964" s="14" t="s">
        <v>4024</v>
      </c>
      <c r="E964" s="14" t="s">
        <v>150</v>
      </c>
      <c r="W964" s="14" t="s">
        <v>4939</v>
      </c>
    </row>
    <row r="965" spans="1:23" x14ac:dyDescent="0.25">
      <c r="A965" s="14" t="s">
        <v>6342</v>
      </c>
      <c r="B965" s="14" t="s">
        <v>4090</v>
      </c>
      <c r="D965" s="14" t="s">
        <v>4023</v>
      </c>
      <c r="E965" s="14" t="s">
        <v>150</v>
      </c>
      <c r="N965" s="14" t="s">
        <v>143</v>
      </c>
      <c r="V965" s="14" t="s">
        <v>5017</v>
      </c>
      <c r="W965" s="14" t="s">
        <v>4939</v>
      </c>
    </row>
    <row r="966" spans="1:23" x14ac:dyDescent="0.25">
      <c r="A966" s="14" t="s">
        <v>6342</v>
      </c>
      <c r="B966" s="14" t="s">
        <v>4143</v>
      </c>
      <c r="D966" s="14" t="s">
        <v>4022</v>
      </c>
      <c r="E966" s="14" t="s">
        <v>150</v>
      </c>
      <c r="N966" s="14" t="s">
        <v>143</v>
      </c>
      <c r="V966" s="14" t="s">
        <v>5017</v>
      </c>
      <c r="W966" s="14" t="s">
        <v>4939</v>
      </c>
    </row>
    <row r="967" spans="1:23" x14ac:dyDescent="0.25">
      <c r="A967" s="14" t="s">
        <v>6342</v>
      </c>
      <c r="B967" s="14" t="s">
        <v>4088</v>
      </c>
      <c r="D967" s="14" t="s">
        <v>4021</v>
      </c>
      <c r="E967" s="14" t="s">
        <v>150</v>
      </c>
      <c r="N967" s="14" t="s">
        <v>112</v>
      </c>
      <c r="V967" s="14" t="s">
        <v>5017</v>
      </c>
    </row>
    <row r="968" spans="1:23" x14ac:dyDescent="0.25">
      <c r="A968" s="14" t="s">
        <v>6342</v>
      </c>
      <c r="B968" s="14" t="s">
        <v>4202</v>
      </c>
      <c r="D968" s="14" t="s">
        <v>4016</v>
      </c>
      <c r="E968" s="14" t="s">
        <v>150</v>
      </c>
      <c r="W968" s="14" t="s">
        <v>4939</v>
      </c>
    </row>
    <row r="969" spans="1:23" x14ac:dyDescent="0.25">
      <c r="A969" s="14" t="s">
        <v>6342</v>
      </c>
      <c r="B969" s="14" t="s">
        <v>4376</v>
      </c>
      <c r="D969" s="14" t="s">
        <v>4014</v>
      </c>
      <c r="E969" s="14" t="s">
        <v>150</v>
      </c>
      <c r="V969" s="14" t="s">
        <v>5017</v>
      </c>
      <c r="W969" s="14" t="s">
        <v>4939</v>
      </c>
    </row>
    <row r="970" spans="1:23" x14ac:dyDescent="0.25">
      <c r="A970" s="14" t="s">
        <v>6342</v>
      </c>
      <c r="B970" s="14" t="s">
        <v>4202</v>
      </c>
      <c r="D970" s="14" t="s">
        <v>4013</v>
      </c>
      <c r="E970" s="14" t="s">
        <v>150</v>
      </c>
      <c r="W970" s="14" t="s">
        <v>4939</v>
      </c>
    </row>
    <row r="971" spans="1:23" x14ac:dyDescent="0.25">
      <c r="A971" s="14" t="s">
        <v>6342</v>
      </c>
      <c r="B971" s="14" t="s">
        <v>4088</v>
      </c>
      <c r="D971" s="14" t="s">
        <v>3967</v>
      </c>
      <c r="E971" s="14" t="s">
        <v>150</v>
      </c>
      <c r="I971" s="14" t="s">
        <v>4931</v>
      </c>
      <c r="M971" s="14" t="s">
        <v>133</v>
      </c>
      <c r="N971" s="14" t="s">
        <v>143</v>
      </c>
      <c r="W971" s="14" t="s">
        <v>4939</v>
      </c>
    </row>
    <row r="972" spans="1:23" x14ac:dyDescent="0.25">
      <c r="A972" s="14" t="s">
        <v>6342</v>
      </c>
      <c r="B972" s="14" t="s">
        <v>4143</v>
      </c>
      <c r="D972" s="14" t="s">
        <v>3966</v>
      </c>
      <c r="E972" s="14" t="s">
        <v>150</v>
      </c>
      <c r="I972" s="14" t="s">
        <v>4851</v>
      </c>
      <c r="K972" s="14" t="s">
        <v>6312</v>
      </c>
      <c r="M972" s="14" t="s">
        <v>133</v>
      </c>
      <c r="N972" s="14" t="s">
        <v>143</v>
      </c>
      <c r="W972" s="14" t="s">
        <v>4939</v>
      </c>
    </row>
    <row r="973" spans="1:23" x14ac:dyDescent="0.25">
      <c r="A973" s="14" t="s">
        <v>6342</v>
      </c>
      <c r="B973" s="14" t="s">
        <v>4090</v>
      </c>
      <c r="D973" s="14" t="s">
        <v>3963</v>
      </c>
      <c r="E973" s="14" t="s">
        <v>150</v>
      </c>
      <c r="K973" s="14" t="s">
        <v>6305</v>
      </c>
      <c r="N973" s="14" t="s">
        <v>112</v>
      </c>
      <c r="W973" s="14" t="s">
        <v>4939</v>
      </c>
    </row>
    <row r="974" spans="1:23" x14ac:dyDescent="0.25">
      <c r="A974" s="14" t="s">
        <v>6342</v>
      </c>
      <c r="B974" s="14" t="s">
        <v>4090</v>
      </c>
      <c r="D974" s="14" t="s">
        <v>3961</v>
      </c>
      <c r="E974" s="14" t="s">
        <v>150</v>
      </c>
      <c r="I974" s="14" t="s">
        <v>4726</v>
      </c>
      <c r="K974" s="14" t="s">
        <v>6304</v>
      </c>
      <c r="N974" s="14" t="s">
        <v>112</v>
      </c>
      <c r="W974" s="14" t="s">
        <v>4939</v>
      </c>
    </row>
    <row r="975" spans="1:23" x14ac:dyDescent="0.25">
      <c r="A975" s="14" t="s">
        <v>6342</v>
      </c>
      <c r="B975" s="14" t="s">
        <v>4088</v>
      </c>
      <c r="D975" s="14" t="s">
        <v>3959</v>
      </c>
      <c r="E975" s="14" t="s">
        <v>150</v>
      </c>
      <c r="K975" s="14" t="s">
        <v>6303</v>
      </c>
      <c r="N975" s="14" t="s">
        <v>124</v>
      </c>
      <c r="W975" s="14" t="s">
        <v>4939</v>
      </c>
    </row>
    <row r="976" spans="1:23" x14ac:dyDescent="0.25">
      <c r="A976" s="14" t="s">
        <v>6342</v>
      </c>
      <c r="B976" s="14" t="s">
        <v>4137</v>
      </c>
      <c r="D976" s="14" t="s">
        <v>3957</v>
      </c>
      <c r="E976" s="14" t="s">
        <v>150</v>
      </c>
      <c r="I976" s="14" t="s">
        <v>4929</v>
      </c>
      <c r="K976" s="14" t="s">
        <v>6301</v>
      </c>
      <c r="M976" s="14">
        <v>1</v>
      </c>
      <c r="N976" s="14" t="s">
        <v>112</v>
      </c>
      <c r="W976" s="14" t="s">
        <v>4939</v>
      </c>
    </row>
    <row r="977" spans="1:23" x14ac:dyDescent="0.25">
      <c r="A977" s="14" t="s">
        <v>6342</v>
      </c>
      <c r="B977" s="14" t="s">
        <v>4339</v>
      </c>
      <c r="D977" s="14" t="s">
        <v>3929</v>
      </c>
      <c r="E977" s="14" t="s">
        <v>150</v>
      </c>
      <c r="I977" s="14" t="s">
        <v>4924</v>
      </c>
      <c r="N977" s="14" t="s">
        <v>133</v>
      </c>
      <c r="W977" s="14" t="s">
        <v>4939</v>
      </c>
    </row>
    <row r="978" spans="1:23" x14ac:dyDescent="0.25">
      <c r="A978" s="14" t="s">
        <v>6342</v>
      </c>
      <c r="B978" s="14" t="s">
        <v>4088</v>
      </c>
      <c r="D978" s="14" t="s">
        <v>3928</v>
      </c>
      <c r="E978" s="14" t="s">
        <v>150</v>
      </c>
      <c r="I978" s="14" t="s">
        <v>4924</v>
      </c>
      <c r="N978" s="14" t="s">
        <v>133</v>
      </c>
      <c r="W978" s="14" t="s">
        <v>4939</v>
      </c>
    </row>
    <row r="979" spans="1:23" x14ac:dyDescent="0.25">
      <c r="A979" s="14" t="s">
        <v>6342</v>
      </c>
      <c r="B979" s="14" t="s">
        <v>4090</v>
      </c>
      <c r="D979" s="14" t="s">
        <v>3877</v>
      </c>
      <c r="E979" s="14" t="s">
        <v>150</v>
      </c>
      <c r="K979" s="14">
        <v>0</v>
      </c>
      <c r="M979" s="14">
        <v>3</v>
      </c>
      <c r="N979" s="14">
        <v>20</v>
      </c>
      <c r="W979" s="14" t="s">
        <v>4939</v>
      </c>
    </row>
    <row r="980" spans="1:23" x14ac:dyDescent="0.25">
      <c r="A980" s="14" t="s">
        <v>6342</v>
      </c>
      <c r="B980" s="14" t="s">
        <v>4090</v>
      </c>
      <c r="D980" s="14" t="s">
        <v>3876</v>
      </c>
      <c r="E980" s="14" t="s">
        <v>150</v>
      </c>
      <c r="K980" s="14" t="s">
        <v>5436</v>
      </c>
      <c r="M980" s="14">
        <v>3</v>
      </c>
      <c r="N980" s="14">
        <v>20</v>
      </c>
      <c r="W980" s="14" t="s">
        <v>4939</v>
      </c>
    </row>
    <row r="981" spans="1:23" x14ac:dyDescent="0.25">
      <c r="A981" s="14" t="s">
        <v>6342</v>
      </c>
      <c r="B981" s="14" t="s">
        <v>4090</v>
      </c>
      <c r="D981" s="14" t="s">
        <v>3875</v>
      </c>
      <c r="E981" s="14" t="s">
        <v>150</v>
      </c>
      <c r="K981" s="14" t="s">
        <v>6267</v>
      </c>
      <c r="M981" s="14">
        <v>10</v>
      </c>
      <c r="N981" s="14">
        <v>20</v>
      </c>
      <c r="W981" s="14" t="s">
        <v>4939</v>
      </c>
    </row>
    <row r="982" spans="1:23" x14ac:dyDescent="0.25">
      <c r="A982" s="14" t="s">
        <v>6342</v>
      </c>
      <c r="B982" s="14" t="s">
        <v>4088</v>
      </c>
      <c r="D982" s="14" t="s">
        <v>3871</v>
      </c>
      <c r="E982" s="14" t="s">
        <v>150</v>
      </c>
      <c r="I982" s="14" t="s">
        <v>4890</v>
      </c>
      <c r="J982" s="14" t="s">
        <v>4918</v>
      </c>
      <c r="K982" s="14" t="s">
        <v>6266</v>
      </c>
      <c r="L982" s="14" t="s">
        <v>6265</v>
      </c>
      <c r="N982" s="14">
        <v>10</v>
      </c>
      <c r="W982" s="14" t="s">
        <v>4939</v>
      </c>
    </row>
    <row r="983" spans="1:23" x14ac:dyDescent="0.25">
      <c r="A983" s="14" t="s">
        <v>6342</v>
      </c>
      <c r="B983" s="14" t="s">
        <v>4088</v>
      </c>
      <c r="D983" s="14" t="s">
        <v>3870</v>
      </c>
      <c r="E983" s="14" t="s">
        <v>150</v>
      </c>
      <c r="I983" s="14" t="s">
        <v>4890</v>
      </c>
      <c r="J983" s="14" t="s">
        <v>4918</v>
      </c>
      <c r="N983" s="14">
        <v>10</v>
      </c>
      <c r="W983" s="14" t="s">
        <v>4939</v>
      </c>
    </row>
    <row r="984" spans="1:23" x14ac:dyDescent="0.25">
      <c r="A984" s="14" t="s">
        <v>6342</v>
      </c>
      <c r="B984" s="14" t="s">
        <v>4088</v>
      </c>
      <c r="D984" s="14" t="s">
        <v>3869</v>
      </c>
      <c r="E984" s="14" t="s">
        <v>150</v>
      </c>
      <c r="I984" s="14" t="s">
        <v>4890</v>
      </c>
      <c r="J984" s="14" t="s">
        <v>4918</v>
      </c>
      <c r="N984" s="14">
        <v>10</v>
      </c>
      <c r="W984" s="14" t="s">
        <v>4939</v>
      </c>
    </row>
    <row r="985" spans="1:23" x14ac:dyDescent="0.25">
      <c r="A985" s="14" t="s">
        <v>6342</v>
      </c>
      <c r="B985" s="14" t="s">
        <v>4088</v>
      </c>
      <c r="D985" s="14" t="s">
        <v>3863</v>
      </c>
      <c r="E985" s="14" t="s">
        <v>150</v>
      </c>
      <c r="K985" s="14" t="s">
        <v>133</v>
      </c>
      <c r="N985" s="14">
        <v>10</v>
      </c>
      <c r="W985" s="14" t="s">
        <v>4939</v>
      </c>
    </row>
    <row r="986" spans="1:23" x14ac:dyDescent="0.25">
      <c r="A986" s="14" t="s">
        <v>6342</v>
      </c>
      <c r="B986" s="14" t="s">
        <v>4088</v>
      </c>
      <c r="D986" s="14" t="s">
        <v>3862</v>
      </c>
      <c r="E986" s="14" t="s">
        <v>150</v>
      </c>
      <c r="N986" s="14">
        <v>10</v>
      </c>
      <c r="W986" s="14" t="s">
        <v>4939</v>
      </c>
    </row>
    <row r="987" spans="1:23" x14ac:dyDescent="0.25">
      <c r="A987" s="14" t="s">
        <v>6342</v>
      </c>
      <c r="B987" s="14" t="s">
        <v>4088</v>
      </c>
      <c r="D987" s="14" t="s">
        <v>3861</v>
      </c>
      <c r="E987" s="14" t="s">
        <v>150</v>
      </c>
      <c r="N987" s="14">
        <v>5</v>
      </c>
      <c r="W987" s="14" t="s">
        <v>4939</v>
      </c>
    </row>
    <row r="988" spans="1:23" x14ac:dyDescent="0.25">
      <c r="A988" s="14" t="s">
        <v>6342</v>
      </c>
      <c r="B988" s="14" t="s">
        <v>4143</v>
      </c>
      <c r="D988" s="14" t="s">
        <v>3859</v>
      </c>
      <c r="E988" s="14" t="s">
        <v>150</v>
      </c>
      <c r="I988" s="14" t="s">
        <v>4914</v>
      </c>
      <c r="K988" s="14" t="s">
        <v>6261</v>
      </c>
      <c r="N988" s="14">
        <v>10</v>
      </c>
      <c r="W988" s="14" t="s">
        <v>4939</v>
      </c>
    </row>
    <row r="989" spans="1:23" x14ac:dyDescent="0.25">
      <c r="A989" s="14" t="s">
        <v>6342</v>
      </c>
      <c r="B989" s="14" t="s">
        <v>4143</v>
      </c>
      <c r="D989" s="14" t="s">
        <v>3858</v>
      </c>
      <c r="E989" s="14" t="s">
        <v>150</v>
      </c>
      <c r="I989" s="14" t="s">
        <v>4914</v>
      </c>
      <c r="K989" s="14" t="s">
        <v>6260</v>
      </c>
      <c r="N989" s="14">
        <v>10</v>
      </c>
      <c r="W989" s="14" t="s">
        <v>4939</v>
      </c>
    </row>
    <row r="990" spans="1:23" x14ac:dyDescent="0.25">
      <c r="A990" s="14" t="s">
        <v>6342</v>
      </c>
      <c r="B990" s="14" t="s">
        <v>4088</v>
      </c>
      <c r="D990" s="14" t="s">
        <v>3856</v>
      </c>
      <c r="E990" s="14" t="s">
        <v>150</v>
      </c>
      <c r="I990" s="14" t="s">
        <v>4913</v>
      </c>
      <c r="K990" s="14" t="s">
        <v>6259</v>
      </c>
      <c r="L990" s="14" t="s">
        <v>106</v>
      </c>
      <c r="W990" s="14" t="s">
        <v>4939</v>
      </c>
    </row>
    <row r="991" spans="1:23" x14ac:dyDescent="0.25">
      <c r="A991" s="14" t="s">
        <v>6342</v>
      </c>
      <c r="B991" s="14" t="s">
        <v>4088</v>
      </c>
      <c r="D991" s="14" t="s">
        <v>3853</v>
      </c>
      <c r="E991" s="14" t="s">
        <v>150</v>
      </c>
      <c r="J991" s="14" t="s">
        <v>4912</v>
      </c>
      <c r="K991" s="14" t="s">
        <v>6257</v>
      </c>
      <c r="N991" s="14">
        <v>5</v>
      </c>
      <c r="W991" s="14" t="s">
        <v>4939</v>
      </c>
    </row>
    <row r="992" spans="1:23" x14ac:dyDescent="0.25">
      <c r="A992" s="14" t="s">
        <v>6342</v>
      </c>
      <c r="B992" s="14" t="s">
        <v>4091</v>
      </c>
      <c r="D992" s="14" t="s">
        <v>3852</v>
      </c>
      <c r="E992" s="14" t="s">
        <v>150</v>
      </c>
      <c r="I992" s="14" t="s">
        <v>4680</v>
      </c>
      <c r="J992" s="14" t="s">
        <v>4679</v>
      </c>
      <c r="K992" s="14" t="s">
        <v>5004</v>
      </c>
      <c r="N992" s="14">
        <v>5</v>
      </c>
      <c r="W992" s="14" t="s">
        <v>4939</v>
      </c>
    </row>
    <row r="993" spans="1:23" x14ac:dyDescent="0.25">
      <c r="A993" s="14" t="s">
        <v>6342</v>
      </c>
      <c r="B993" s="14" t="s">
        <v>4088</v>
      </c>
      <c r="D993" s="14" t="s">
        <v>3851</v>
      </c>
      <c r="E993" s="14" t="s">
        <v>150</v>
      </c>
      <c r="K993" s="14" t="s">
        <v>6256</v>
      </c>
      <c r="N993" s="14">
        <v>10</v>
      </c>
      <c r="W993" s="14" t="s">
        <v>4939</v>
      </c>
    </row>
    <row r="994" spans="1:23" x14ac:dyDescent="0.25">
      <c r="A994" s="14" t="s">
        <v>6342</v>
      </c>
      <c r="B994" s="14" t="s">
        <v>4089</v>
      </c>
      <c r="D994" s="14" t="s">
        <v>3782</v>
      </c>
      <c r="E994" s="14" t="s">
        <v>150</v>
      </c>
      <c r="K994" s="14" t="s">
        <v>6225</v>
      </c>
      <c r="W994" s="14" t="s">
        <v>4939</v>
      </c>
    </row>
    <row r="995" spans="1:23" x14ac:dyDescent="0.25">
      <c r="A995" s="14" t="s">
        <v>6342</v>
      </c>
      <c r="B995" s="14" t="s">
        <v>4089</v>
      </c>
      <c r="D995" s="14" t="s">
        <v>3777</v>
      </c>
      <c r="E995" s="14" t="s">
        <v>150</v>
      </c>
    </row>
    <row r="996" spans="1:23" x14ac:dyDescent="0.25">
      <c r="A996" s="14" t="s">
        <v>6342</v>
      </c>
      <c r="B996" s="14" t="s">
        <v>4089</v>
      </c>
      <c r="D996" s="14" t="s">
        <v>3772</v>
      </c>
      <c r="E996" s="14" t="s">
        <v>150</v>
      </c>
    </row>
    <row r="997" spans="1:23" x14ac:dyDescent="0.25">
      <c r="A997" s="14" t="s">
        <v>6342</v>
      </c>
      <c r="B997" s="14" t="s">
        <v>4090</v>
      </c>
      <c r="D997" s="14" t="s">
        <v>3760</v>
      </c>
      <c r="E997" s="14" t="s">
        <v>150</v>
      </c>
      <c r="I997" s="14" t="s">
        <v>4788</v>
      </c>
      <c r="K997" s="14" t="s">
        <v>6222</v>
      </c>
      <c r="M997" s="14" t="s">
        <v>133</v>
      </c>
      <c r="N997" s="14" t="s">
        <v>143</v>
      </c>
      <c r="W997" s="14" t="s">
        <v>4939</v>
      </c>
    </row>
    <row r="998" spans="1:23" x14ac:dyDescent="0.25">
      <c r="A998" s="14" t="s">
        <v>6342</v>
      </c>
      <c r="B998" s="14" t="s">
        <v>4090</v>
      </c>
      <c r="D998" s="14" t="s">
        <v>3735</v>
      </c>
      <c r="E998" s="14" t="s">
        <v>150</v>
      </c>
      <c r="I998" s="14" t="s">
        <v>4909</v>
      </c>
      <c r="K998" s="14" t="s">
        <v>6211</v>
      </c>
      <c r="N998" s="14">
        <v>10</v>
      </c>
      <c r="W998" s="14" t="s">
        <v>4939</v>
      </c>
    </row>
    <row r="999" spans="1:23" x14ac:dyDescent="0.25">
      <c r="A999" s="14" t="s">
        <v>6342</v>
      </c>
      <c r="B999" s="14" t="s">
        <v>4090</v>
      </c>
      <c r="D999" s="14" t="s">
        <v>3734</v>
      </c>
      <c r="E999" s="14" t="s">
        <v>150</v>
      </c>
      <c r="I999" s="14" t="s">
        <v>4908</v>
      </c>
      <c r="K999" s="14" t="s">
        <v>6210</v>
      </c>
      <c r="N999" s="14">
        <v>10</v>
      </c>
      <c r="W999" s="14" t="s">
        <v>4939</v>
      </c>
    </row>
    <row r="1000" spans="1:23" x14ac:dyDescent="0.25">
      <c r="A1000" s="14" t="s">
        <v>6342</v>
      </c>
      <c r="B1000" s="14" t="s">
        <v>4090</v>
      </c>
      <c r="D1000" s="14" t="s">
        <v>3733</v>
      </c>
      <c r="E1000" s="14" t="s">
        <v>150</v>
      </c>
      <c r="I1000" s="14" t="s">
        <v>4907</v>
      </c>
      <c r="K1000" s="14" t="s">
        <v>6209</v>
      </c>
      <c r="N1000" s="14">
        <v>10</v>
      </c>
      <c r="W1000" s="14" t="s">
        <v>4939</v>
      </c>
    </row>
    <row r="1001" spans="1:23" x14ac:dyDescent="0.25">
      <c r="A1001" s="14" t="s">
        <v>6342</v>
      </c>
      <c r="B1001" s="14" t="s">
        <v>4143</v>
      </c>
      <c r="D1001" s="14" t="s">
        <v>3732</v>
      </c>
      <c r="E1001" s="14" t="s">
        <v>150</v>
      </c>
      <c r="I1001" s="14" t="s">
        <v>4906</v>
      </c>
      <c r="K1001" s="14" t="s">
        <v>6209</v>
      </c>
      <c r="N1001" s="14">
        <v>10</v>
      </c>
      <c r="W1001" s="14" t="s">
        <v>4939</v>
      </c>
    </row>
    <row r="1002" spans="1:23" x14ac:dyDescent="0.25">
      <c r="A1002" s="14" t="s">
        <v>6342</v>
      </c>
      <c r="B1002" s="14" t="s">
        <v>4143</v>
      </c>
      <c r="D1002" s="14" t="s">
        <v>3724</v>
      </c>
      <c r="E1002" s="14" t="s">
        <v>150</v>
      </c>
      <c r="I1002" s="14" t="s">
        <v>4882</v>
      </c>
      <c r="K1002" s="14" t="s">
        <v>6207</v>
      </c>
      <c r="M1002" s="14" t="s">
        <v>133</v>
      </c>
      <c r="N1002" s="14" t="s">
        <v>112</v>
      </c>
      <c r="W1002" s="14" t="s">
        <v>4939</v>
      </c>
    </row>
    <row r="1003" spans="1:23" x14ac:dyDescent="0.25">
      <c r="A1003" s="14" t="s">
        <v>6342</v>
      </c>
      <c r="B1003" s="14" t="s">
        <v>4090</v>
      </c>
      <c r="D1003" s="14" t="s">
        <v>3723</v>
      </c>
      <c r="E1003" s="14" t="s">
        <v>150</v>
      </c>
      <c r="I1003" s="14" t="s">
        <v>4788</v>
      </c>
      <c r="K1003" s="14" t="s">
        <v>5615</v>
      </c>
      <c r="M1003" s="14" t="s">
        <v>133</v>
      </c>
      <c r="N1003" s="14" t="s">
        <v>150</v>
      </c>
      <c r="W1003" s="14" t="s">
        <v>4939</v>
      </c>
    </row>
    <row r="1004" spans="1:23" x14ac:dyDescent="0.25">
      <c r="A1004" s="14" t="s">
        <v>6342</v>
      </c>
      <c r="B1004" s="14" t="s">
        <v>4265</v>
      </c>
      <c r="D1004" s="14" t="s">
        <v>3701</v>
      </c>
      <c r="E1004" s="14" t="s">
        <v>150</v>
      </c>
      <c r="I1004" s="14" t="s">
        <v>4898</v>
      </c>
      <c r="M1004" s="14">
        <v>1</v>
      </c>
      <c r="N1004" s="14">
        <v>7</v>
      </c>
      <c r="W1004" s="14" t="s">
        <v>4939</v>
      </c>
    </row>
    <row r="1005" spans="1:23" x14ac:dyDescent="0.25">
      <c r="A1005" s="14" t="s">
        <v>6342</v>
      </c>
      <c r="B1005" s="14" t="s">
        <v>4265</v>
      </c>
      <c r="D1005" s="14" t="s">
        <v>3699</v>
      </c>
      <c r="E1005" s="14" t="s">
        <v>150</v>
      </c>
      <c r="I1005" s="14" t="s">
        <v>4901</v>
      </c>
      <c r="M1005" s="14">
        <v>1</v>
      </c>
      <c r="N1005" s="14">
        <v>7</v>
      </c>
      <c r="W1005" s="14" t="s">
        <v>4939</v>
      </c>
    </row>
    <row r="1006" spans="1:23" x14ac:dyDescent="0.25">
      <c r="A1006" s="14" t="s">
        <v>6342</v>
      </c>
      <c r="B1006" s="14" t="s">
        <v>4264</v>
      </c>
      <c r="D1006" s="14" t="s">
        <v>3698</v>
      </c>
      <c r="E1006" s="14" t="s">
        <v>150</v>
      </c>
      <c r="I1006" s="14" t="s">
        <v>4898</v>
      </c>
      <c r="K1006" s="14" t="s">
        <v>6190</v>
      </c>
      <c r="M1006" s="14">
        <v>1</v>
      </c>
      <c r="N1006" s="14">
        <v>7</v>
      </c>
      <c r="W1006" s="14" t="s">
        <v>4939</v>
      </c>
    </row>
    <row r="1007" spans="1:23" x14ac:dyDescent="0.25">
      <c r="A1007" s="14" t="s">
        <v>6342</v>
      </c>
      <c r="B1007" s="14" t="s">
        <v>4265</v>
      </c>
      <c r="D1007" s="14" t="s">
        <v>3695</v>
      </c>
      <c r="E1007" s="14" t="s">
        <v>150</v>
      </c>
      <c r="I1007" s="14" t="s">
        <v>4900</v>
      </c>
      <c r="M1007" s="14">
        <v>1</v>
      </c>
      <c r="N1007" s="14">
        <v>1</v>
      </c>
      <c r="W1007" s="14" t="s">
        <v>4939</v>
      </c>
    </row>
    <row r="1008" spans="1:23" x14ac:dyDescent="0.25">
      <c r="A1008" s="14" t="s">
        <v>6342</v>
      </c>
      <c r="B1008" s="14" t="s">
        <v>4265</v>
      </c>
      <c r="D1008" s="14" t="s">
        <v>3693</v>
      </c>
      <c r="E1008" s="14" t="s">
        <v>150</v>
      </c>
      <c r="I1008" s="14" t="s">
        <v>4899</v>
      </c>
      <c r="M1008" s="14">
        <v>1</v>
      </c>
      <c r="N1008" s="14">
        <v>7</v>
      </c>
      <c r="W1008" s="14" t="s">
        <v>4939</v>
      </c>
    </row>
    <row r="1009" spans="1:23" x14ac:dyDescent="0.25">
      <c r="A1009" s="14" t="s">
        <v>6342</v>
      </c>
      <c r="B1009" s="14" t="s">
        <v>4265</v>
      </c>
      <c r="D1009" s="14" t="s">
        <v>3691</v>
      </c>
      <c r="E1009" s="14" t="s">
        <v>150</v>
      </c>
      <c r="I1009" s="14" t="s">
        <v>4899</v>
      </c>
      <c r="M1009" s="14">
        <v>1</v>
      </c>
      <c r="N1009" s="14">
        <v>1</v>
      </c>
      <c r="W1009" s="14" t="s">
        <v>4939</v>
      </c>
    </row>
    <row r="1010" spans="1:23" x14ac:dyDescent="0.25">
      <c r="A1010" s="14" t="s">
        <v>6342</v>
      </c>
      <c r="B1010" s="14" t="s">
        <v>4265</v>
      </c>
      <c r="D1010" s="14" t="s">
        <v>3689</v>
      </c>
      <c r="E1010" s="14" t="s">
        <v>150</v>
      </c>
      <c r="I1010" s="14" t="s">
        <v>4898</v>
      </c>
      <c r="M1010" s="14">
        <v>1</v>
      </c>
      <c r="N1010" s="14">
        <v>1</v>
      </c>
      <c r="W1010" s="14" t="s">
        <v>4939</v>
      </c>
    </row>
    <row r="1011" spans="1:23" x14ac:dyDescent="0.25">
      <c r="A1011" s="14" t="s">
        <v>6342</v>
      </c>
      <c r="B1011" s="14" t="s">
        <v>4090</v>
      </c>
      <c r="D1011" s="14" t="s">
        <v>3674</v>
      </c>
      <c r="E1011" s="14" t="s">
        <v>150</v>
      </c>
      <c r="I1011" s="14" t="s">
        <v>4726</v>
      </c>
      <c r="K1011" s="14" t="s">
        <v>6183</v>
      </c>
      <c r="M1011" s="14" t="s">
        <v>124</v>
      </c>
      <c r="N1011" s="14" t="s">
        <v>143</v>
      </c>
      <c r="W1011" s="14" t="s">
        <v>4939</v>
      </c>
    </row>
    <row r="1012" spans="1:23" x14ac:dyDescent="0.25">
      <c r="A1012" s="14" t="s">
        <v>6342</v>
      </c>
      <c r="B1012" s="14" t="s">
        <v>4343</v>
      </c>
      <c r="D1012" s="14" t="s">
        <v>3589</v>
      </c>
      <c r="E1012" s="14" t="s">
        <v>150</v>
      </c>
      <c r="I1012" s="14" t="s">
        <v>4895</v>
      </c>
      <c r="K1012" s="14" t="s">
        <v>6134</v>
      </c>
      <c r="M1012" s="14" t="s">
        <v>124</v>
      </c>
      <c r="N1012" s="14" t="s">
        <v>112</v>
      </c>
      <c r="W1012" s="14" t="s">
        <v>4939</v>
      </c>
    </row>
    <row r="1013" spans="1:23" x14ac:dyDescent="0.25">
      <c r="A1013" s="14" t="s">
        <v>6342</v>
      </c>
      <c r="B1013" s="14" t="s">
        <v>4088</v>
      </c>
      <c r="D1013" s="14" t="s">
        <v>3575</v>
      </c>
      <c r="E1013" s="14" t="s">
        <v>150</v>
      </c>
      <c r="K1013" s="14" t="s">
        <v>6130</v>
      </c>
      <c r="W1013" s="14" t="s">
        <v>4939</v>
      </c>
    </row>
    <row r="1014" spans="1:23" x14ac:dyDescent="0.25">
      <c r="A1014" s="14" t="s">
        <v>6342</v>
      </c>
      <c r="B1014" s="14" t="s">
        <v>4088</v>
      </c>
      <c r="D1014" s="14" t="s">
        <v>3558</v>
      </c>
      <c r="E1014" s="14" t="s">
        <v>150</v>
      </c>
      <c r="I1014" s="14" t="s">
        <v>4890</v>
      </c>
      <c r="K1014" s="14" t="s">
        <v>6127</v>
      </c>
      <c r="N1014" s="14" t="s">
        <v>112</v>
      </c>
      <c r="W1014" s="14" t="s">
        <v>4939</v>
      </c>
    </row>
    <row r="1015" spans="1:23" x14ac:dyDescent="0.25">
      <c r="A1015" s="14" t="s">
        <v>6342</v>
      </c>
      <c r="B1015" s="14" t="s">
        <v>4143</v>
      </c>
      <c r="D1015" s="14" t="s">
        <v>3557</v>
      </c>
      <c r="E1015" s="14" t="s">
        <v>150</v>
      </c>
      <c r="I1015" s="14" t="s">
        <v>4890</v>
      </c>
      <c r="K1015" s="14" t="s">
        <v>6127</v>
      </c>
      <c r="N1015" s="14" t="s">
        <v>112</v>
      </c>
      <c r="W1015" s="14" t="s">
        <v>4939</v>
      </c>
    </row>
    <row r="1016" spans="1:23" x14ac:dyDescent="0.25">
      <c r="A1016" s="14" t="s">
        <v>6342</v>
      </c>
      <c r="B1016" s="14" t="s">
        <v>4088</v>
      </c>
      <c r="D1016" s="14" t="s">
        <v>3552</v>
      </c>
      <c r="E1016" s="14" t="s">
        <v>150</v>
      </c>
      <c r="W1016" s="14" t="s">
        <v>4939</v>
      </c>
    </row>
    <row r="1017" spans="1:23" x14ac:dyDescent="0.25">
      <c r="A1017" s="14" t="s">
        <v>6342</v>
      </c>
      <c r="B1017" s="14" t="s">
        <v>4090</v>
      </c>
      <c r="D1017" s="14" t="s">
        <v>3534</v>
      </c>
      <c r="E1017" s="14" t="s">
        <v>150</v>
      </c>
      <c r="I1017" s="14" t="s">
        <v>4718</v>
      </c>
      <c r="K1017" s="14" t="s">
        <v>6115</v>
      </c>
      <c r="N1017" s="14" t="s">
        <v>6114</v>
      </c>
      <c r="W1017" s="14" t="s">
        <v>4939</v>
      </c>
    </row>
    <row r="1018" spans="1:23" x14ac:dyDescent="0.25">
      <c r="A1018" s="14" t="s">
        <v>6342</v>
      </c>
      <c r="B1018" s="14" t="s">
        <v>4090</v>
      </c>
      <c r="D1018" s="14" t="s">
        <v>3519</v>
      </c>
      <c r="E1018" s="14" t="s">
        <v>150</v>
      </c>
      <c r="K1018" s="14" t="s">
        <v>6103</v>
      </c>
      <c r="N1018" s="14" t="s">
        <v>5960</v>
      </c>
      <c r="W1018" s="14" t="s">
        <v>4939</v>
      </c>
    </row>
    <row r="1019" spans="1:23" x14ac:dyDescent="0.25">
      <c r="A1019" s="14" t="s">
        <v>6342</v>
      </c>
      <c r="B1019" s="14" t="s">
        <v>4090</v>
      </c>
      <c r="D1019" s="14" t="s">
        <v>3517</v>
      </c>
      <c r="E1019" s="14" t="s">
        <v>150</v>
      </c>
      <c r="K1019" s="14" t="s">
        <v>6103</v>
      </c>
      <c r="N1019" s="14" t="s">
        <v>5960</v>
      </c>
      <c r="W1019" s="14" t="s">
        <v>4939</v>
      </c>
    </row>
    <row r="1020" spans="1:23" x14ac:dyDescent="0.25">
      <c r="A1020" s="14" t="s">
        <v>6342</v>
      </c>
      <c r="B1020" s="14" t="s">
        <v>4090</v>
      </c>
      <c r="D1020" s="14" t="s">
        <v>3515</v>
      </c>
      <c r="E1020" s="14" t="s">
        <v>150</v>
      </c>
      <c r="K1020" s="14" t="s">
        <v>6103</v>
      </c>
      <c r="N1020" s="14" t="s">
        <v>5960</v>
      </c>
      <c r="W1020" s="14" t="s">
        <v>4939</v>
      </c>
    </row>
    <row r="1021" spans="1:23" x14ac:dyDescent="0.25">
      <c r="A1021" s="14" t="s">
        <v>6342</v>
      </c>
      <c r="B1021" s="14" t="s">
        <v>4090</v>
      </c>
      <c r="D1021" s="14" t="s">
        <v>3513</v>
      </c>
      <c r="E1021" s="14" t="s">
        <v>150</v>
      </c>
      <c r="K1021" s="14" t="s">
        <v>6103</v>
      </c>
      <c r="N1021" s="14" t="s">
        <v>5960</v>
      </c>
      <c r="W1021" s="14" t="s">
        <v>4939</v>
      </c>
    </row>
    <row r="1022" spans="1:23" x14ac:dyDescent="0.25">
      <c r="A1022" s="14" t="s">
        <v>6342</v>
      </c>
      <c r="B1022" s="14" t="s">
        <v>4090</v>
      </c>
      <c r="D1022" s="14" t="s">
        <v>3511</v>
      </c>
      <c r="E1022" s="14" t="s">
        <v>150</v>
      </c>
      <c r="K1022" s="14" t="s">
        <v>6103</v>
      </c>
      <c r="N1022" s="14" t="s">
        <v>5960</v>
      </c>
      <c r="W1022" s="14" t="s">
        <v>4939</v>
      </c>
    </row>
    <row r="1023" spans="1:23" x14ac:dyDescent="0.25">
      <c r="A1023" s="14" t="s">
        <v>6342</v>
      </c>
      <c r="B1023" s="14" t="s">
        <v>4090</v>
      </c>
      <c r="D1023" s="14" t="s">
        <v>3509</v>
      </c>
      <c r="E1023" s="14" t="s">
        <v>150</v>
      </c>
      <c r="K1023" s="14" t="s">
        <v>6103</v>
      </c>
      <c r="N1023" s="14" t="s">
        <v>5960</v>
      </c>
      <c r="W1023" s="14" t="s">
        <v>4939</v>
      </c>
    </row>
    <row r="1024" spans="1:23" x14ac:dyDescent="0.25">
      <c r="A1024" s="14" t="s">
        <v>6342</v>
      </c>
      <c r="B1024" s="14" t="s">
        <v>4090</v>
      </c>
      <c r="D1024" s="14" t="s">
        <v>3507</v>
      </c>
      <c r="E1024" s="14" t="s">
        <v>150</v>
      </c>
      <c r="K1024" s="14" t="s">
        <v>6103</v>
      </c>
      <c r="N1024" s="14" t="s">
        <v>5960</v>
      </c>
      <c r="W1024" s="14" t="s">
        <v>4939</v>
      </c>
    </row>
    <row r="1025" spans="1:23" x14ac:dyDescent="0.25">
      <c r="A1025" s="14" t="s">
        <v>6342</v>
      </c>
      <c r="B1025" s="14" t="s">
        <v>4090</v>
      </c>
      <c r="D1025" s="14" t="s">
        <v>3487</v>
      </c>
      <c r="E1025" s="14" t="s">
        <v>150</v>
      </c>
      <c r="K1025" s="14" t="s">
        <v>6103</v>
      </c>
      <c r="N1025" s="14" t="s">
        <v>6102</v>
      </c>
      <c r="W1025" s="14" t="s">
        <v>4939</v>
      </c>
    </row>
    <row r="1026" spans="1:23" x14ac:dyDescent="0.25">
      <c r="A1026" s="14" t="s">
        <v>6342</v>
      </c>
      <c r="B1026" s="14" t="s">
        <v>4090</v>
      </c>
      <c r="D1026" s="14" t="s">
        <v>3485</v>
      </c>
      <c r="E1026" s="14" t="s">
        <v>150</v>
      </c>
      <c r="K1026" s="14" t="s">
        <v>6103</v>
      </c>
      <c r="N1026" s="14" t="s">
        <v>6102</v>
      </c>
      <c r="W1026" s="14" t="s">
        <v>4939</v>
      </c>
    </row>
    <row r="1027" spans="1:23" x14ac:dyDescent="0.25">
      <c r="A1027" s="14" t="s">
        <v>6342</v>
      </c>
      <c r="B1027" s="14" t="s">
        <v>4137</v>
      </c>
      <c r="D1027" s="14" t="s">
        <v>3462</v>
      </c>
      <c r="E1027" s="14" t="s">
        <v>150</v>
      </c>
      <c r="I1027" s="14" t="s">
        <v>138</v>
      </c>
      <c r="K1027" s="14" t="s">
        <v>6073</v>
      </c>
      <c r="M1027" s="14" t="s">
        <v>133</v>
      </c>
      <c r="N1027" s="14" t="s">
        <v>133</v>
      </c>
      <c r="W1027" s="14" t="s">
        <v>4939</v>
      </c>
    </row>
    <row r="1028" spans="1:23" x14ac:dyDescent="0.25">
      <c r="A1028" s="14" t="s">
        <v>6342</v>
      </c>
      <c r="B1028" s="14" t="s">
        <v>4137</v>
      </c>
      <c r="D1028" s="14" t="s">
        <v>3460</v>
      </c>
      <c r="E1028" s="14" t="s">
        <v>150</v>
      </c>
      <c r="I1028" s="14" t="s">
        <v>138</v>
      </c>
      <c r="K1028" s="14" t="s">
        <v>6073</v>
      </c>
      <c r="M1028" s="14" t="s">
        <v>133</v>
      </c>
      <c r="N1028" s="14" t="s">
        <v>133</v>
      </c>
      <c r="W1028" s="14" t="s">
        <v>4939</v>
      </c>
    </row>
    <row r="1029" spans="1:23" x14ac:dyDescent="0.25">
      <c r="A1029" s="14" t="s">
        <v>6342</v>
      </c>
      <c r="B1029" s="14" t="s">
        <v>4137</v>
      </c>
      <c r="D1029" s="14" t="s">
        <v>3458</v>
      </c>
      <c r="E1029" s="14" t="s">
        <v>150</v>
      </c>
      <c r="I1029" s="14" t="s">
        <v>138</v>
      </c>
      <c r="K1029" s="14" t="s">
        <v>6073</v>
      </c>
      <c r="M1029" s="14" t="s">
        <v>133</v>
      </c>
      <c r="N1029" s="14" t="s">
        <v>133</v>
      </c>
      <c r="W1029" s="14" t="s">
        <v>4939</v>
      </c>
    </row>
    <row r="1030" spans="1:23" x14ac:dyDescent="0.25">
      <c r="A1030" s="14" t="s">
        <v>6342</v>
      </c>
      <c r="B1030" s="14" t="s">
        <v>4137</v>
      </c>
      <c r="D1030" s="14" t="s">
        <v>3456</v>
      </c>
      <c r="E1030" s="14" t="s">
        <v>150</v>
      </c>
      <c r="I1030" s="14" t="s">
        <v>138</v>
      </c>
      <c r="K1030" s="14" t="s">
        <v>6073</v>
      </c>
      <c r="M1030" s="14" t="s">
        <v>6072</v>
      </c>
      <c r="N1030" s="14" t="s">
        <v>112</v>
      </c>
      <c r="W1030" s="14" t="s">
        <v>4939</v>
      </c>
    </row>
    <row r="1031" spans="1:23" x14ac:dyDescent="0.25">
      <c r="A1031" s="14" t="s">
        <v>6342</v>
      </c>
      <c r="B1031" s="14" t="s">
        <v>4137</v>
      </c>
      <c r="D1031" s="14" t="s">
        <v>3454</v>
      </c>
      <c r="E1031" s="14" t="s">
        <v>150</v>
      </c>
      <c r="I1031" s="14" t="s">
        <v>138</v>
      </c>
      <c r="K1031" s="14" t="s">
        <v>6073</v>
      </c>
      <c r="M1031" s="14" t="s">
        <v>6072</v>
      </c>
      <c r="N1031" s="14" t="s">
        <v>112</v>
      </c>
      <c r="W1031" s="14" t="s">
        <v>4939</v>
      </c>
    </row>
    <row r="1032" spans="1:23" x14ac:dyDescent="0.25">
      <c r="A1032" s="14" t="s">
        <v>6342</v>
      </c>
      <c r="B1032" s="14" t="s">
        <v>4137</v>
      </c>
      <c r="D1032" s="14" t="s">
        <v>3451</v>
      </c>
      <c r="E1032" s="14" t="s">
        <v>150</v>
      </c>
      <c r="I1032" s="14" t="s">
        <v>138</v>
      </c>
      <c r="K1032" s="14" t="s">
        <v>6073</v>
      </c>
      <c r="M1032" s="14" t="s">
        <v>6072</v>
      </c>
      <c r="N1032" s="14" t="s">
        <v>112</v>
      </c>
      <c r="W1032" s="14" t="s">
        <v>4939</v>
      </c>
    </row>
    <row r="1033" spans="1:23" x14ac:dyDescent="0.25">
      <c r="A1033" s="14" t="s">
        <v>6342</v>
      </c>
      <c r="B1033" s="14" t="s">
        <v>4137</v>
      </c>
      <c r="D1033" s="14" t="s">
        <v>3449</v>
      </c>
      <c r="E1033" s="14" t="s">
        <v>150</v>
      </c>
      <c r="I1033" s="14" t="s">
        <v>138</v>
      </c>
      <c r="K1033" s="14" t="s">
        <v>6073</v>
      </c>
      <c r="M1033" s="14" t="s">
        <v>6074</v>
      </c>
      <c r="N1033" s="14" t="s">
        <v>112</v>
      </c>
      <c r="W1033" s="14" t="s">
        <v>4939</v>
      </c>
    </row>
    <row r="1034" spans="1:23" x14ac:dyDescent="0.25">
      <c r="A1034" s="14" t="s">
        <v>6342</v>
      </c>
      <c r="B1034" s="14" t="s">
        <v>4136</v>
      </c>
      <c r="D1034" s="14" t="s">
        <v>3448</v>
      </c>
      <c r="E1034" s="14" t="s">
        <v>150</v>
      </c>
      <c r="I1034" s="14" t="s">
        <v>138</v>
      </c>
      <c r="K1034" s="14" t="s">
        <v>6073</v>
      </c>
      <c r="M1034" s="14" t="s">
        <v>6072</v>
      </c>
      <c r="N1034" s="14" t="s">
        <v>112</v>
      </c>
      <c r="W1034" s="14" t="s">
        <v>4939</v>
      </c>
    </row>
    <row r="1035" spans="1:23" x14ac:dyDescent="0.25">
      <c r="A1035" s="14" t="s">
        <v>6342</v>
      </c>
      <c r="B1035" s="14" t="s">
        <v>4137</v>
      </c>
      <c r="D1035" s="14" t="s">
        <v>3446</v>
      </c>
      <c r="E1035" s="14" t="s">
        <v>150</v>
      </c>
      <c r="I1035" s="14" t="s">
        <v>4882</v>
      </c>
      <c r="K1035" s="14" t="s">
        <v>6071</v>
      </c>
      <c r="W1035" s="14" t="s">
        <v>4939</v>
      </c>
    </row>
    <row r="1036" spans="1:23" x14ac:dyDescent="0.25">
      <c r="A1036" s="14" t="s">
        <v>6342</v>
      </c>
      <c r="B1036" s="14" t="s">
        <v>4090</v>
      </c>
      <c r="D1036" s="14" t="s">
        <v>3382</v>
      </c>
      <c r="E1036" s="14" t="s">
        <v>150</v>
      </c>
      <c r="K1036" s="14" t="s">
        <v>6032</v>
      </c>
      <c r="M1036" s="14" t="s">
        <v>124</v>
      </c>
      <c r="N1036" s="14" t="s">
        <v>6031</v>
      </c>
      <c r="W1036" s="14" t="s">
        <v>4939</v>
      </c>
    </row>
    <row r="1037" spans="1:23" x14ac:dyDescent="0.25">
      <c r="A1037" s="14" t="s">
        <v>6342</v>
      </c>
      <c r="B1037" s="14" t="s">
        <v>4088</v>
      </c>
      <c r="D1037" s="14" t="s">
        <v>3304</v>
      </c>
      <c r="E1037" s="14" t="s">
        <v>150</v>
      </c>
      <c r="I1037" s="14" t="s">
        <v>4871</v>
      </c>
      <c r="K1037" s="14" t="s">
        <v>5544</v>
      </c>
      <c r="N1037" s="14" t="s">
        <v>112</v>
      </c>
      <c r="W1037" s="14" t="s">
        <v>4939</v>
      </c>
    </row>
    <row r="1038" spans="1:23" x14ac:dyDescent="0.25">
      <c r="A1038" s="14" t="s">
        <v>6342</v>
      </c>
      <c r="B1038" s="14" t="s">
        <v>4088</v>
      </c>
      <c r="D1038" s="14" t="s">
        <v>3303</v>
      </c>
      <c r="E1038" s="14" t="s">
        <v>150</v>
      </c>
      <c r="I1038" s="14" t="s">
        <v>4871</v>
      </c>
      <c r="K1038" s="14" t="s">
        <v>5544</v>
      </c>
      <c r="N1038" s="14" t="s">
        <v>112</v>
      </c>
      <c r="W1038" s="14" t="s">
        <v>4939</v>
      </c>
    </row>
    <row r="1039" spans="1:23" x14ac:dyDescent="0.25">
      <c r="A1039" s="14" t="s">
        <v>6342</v>
      </c>
      <c r="B1039" s="14" t="s">
        <v>4088</v>
      </c>
      <c r="D1039" s="14" t="s">
        <v>3302</v>
      </c>
      <c r="E1039" s="14" t="s">
        <v>150</v>
      </c>
      <c r="I1039" s="14" t="s">
        <v>4871</v>
      </c>
      <c r="K1039" s="14" t="s">
        <v>5544</v>
      </c>
      <c r="N1039" s="14" t="s">
        <v>112</v>
      </c>
      <c r="W1039" s="14" t="s">
        <v>4939</v>
      </c>
    </row>
    <row r="1040" spans="1:23" x14ac:dyDescent="0.25">
      <c r="A1040" s="14" t="s">
        <v>6342</v>
      </c>
      <c r="B1040" s="14" t="s">
        <v>4311</v>
      </c>
      <c r="D1040" s="14" t="s">
        <v>3273</v>
      </c>
      <c r="E1040" s="14" t="s">
        <v>150</v>
      </c>
      <c r="K1040" s="14" t="s">
        <v>5961</v>
      </c>
      <c r="M1040" s="14" t="s">
        <v>124</v>
      </c>
      <c r="N1040" s="14" t="s">
        <v>5960</v>
      </c>
      <c r="W1040" s="14" t="s">
        <v>4939</v>
      </c>
    </row>
    <row r="1041" spans="1:23" x14ac:dyDescent="0.25">
      <c r="A1041" s="14" t="s">
        <v>6342</v>
      </c>
      <c r="B1041" s="14" t="s">
        <v>4090</v>
      </c>
      <c r="D1041" s="14" t="s">
        <v>3266</v>
      </c>
      <c r="E1041" s="14" t="s">
        <v>150</v>
      </c>
      <c r="W1041" s="14" t="s">
        <v>4939</v>
      </c>
    </row>
    <row r="1042" spans="1:23" x14ac:dyDescent="0.25">
      <c r="A1042" s="14" t="s">
        <v>6342</v>
      </c>
      <c r="B1042" s="14" t="s">
        <v>4136</v>
      </c>
      <c r="D1042" s="14" t="s">
        <v>3237</v>
      </c>
      <c r="E1042" s="14" t="s">
        <v>150</v>
      </c>
      <c r="I1042" s="14" t="s">
        <v>4858</v>
      </c>
      <c r="K1042" s="14" t="s">
        <v>5943</v>
      </c>
      <c r="M1042" s="14">
        <v>1</v>
      </c>
      <c r="N1042" s="14">
        <v>5</v>
      </c>
      <c r="W1042" s="14" t="s">
        <v>4939</v>
      </c>
    </row>
    <row r="1043" spans="1:23" x14ac:dyDescent="0.25">
      <c r="A1043" s="14" t="s">
        <v>6342</v>
      </c>
      <c r="B1043" s="14" t="s">
        <v>4090</v>
      </c>
      <c r="D1043" s="14" t="s">
        <v>3219</v>
      </c>
      <c r="E1043" s="14" t="s">
        <v>150</v>
      </c>
      <c r="I1043" s="14" t="s">
        <v>4856</v>
      </c>
      <c r="M1043" s="14" t="s">
        <v>133</v>
      </c>
      <c r="N1043" s="14" t="s">
        <v>143</v>
      </c>
      <c r="W1043" s="14" t="s">
        <v>4939</v>
      </c>
    </row>
    <row r="1044" spans="1:23" x14ac:dyDescent="0.25">
      <c r="A1044" s="14" t="s">
        <v>6342</v>
      </c>
      <c r="B1044" s="14" t="s">
        <v>4086</v>
      </c>
      <c r="D1044" s="14" t="s">
        <v>3218</v>
      </c>
      <c r="E1044" s="14" t="s">
        <v>150</v>
      </c>
      <c r="I1044" s="14" t="s">
        <v>4788</v>
      </c>
      <c r="K1044" s="14" t="s">
        <v>5932</v>
      </c>
      <c r="M1044" s="14" t="s">
        <v>133</v>
      </c>
      <c r="N1044" s="14" t="s">
        <v>112</v>
      </c>
      <c r="W1044" s="14" t="s">
        <v>4939</v>
      </c>
    </row>
    <row r="1045" spans="1:23" x14ac:dyDescent="0.25">
      <c r="A1045" s="14" t="s">
        <v>6342</v>
      </c>
      <c r="B1045" s="14" t="s">
        <v>4088</v>
      </c>
      <c r="D1045" s="14" t="s">
        <v>3212</v>
      </c>
      <c r="E1045" s="14" t="s">
        <v>150</v>
      </c>
      <c r="I1045" s="14" t="s">
        <v>4854</v>
      </c>
      <c r="K1045" s="14" t="s">
        <v>5924</v>
      </c>
      <c r="M1045" s="14" t="s">
        <v>133</v>
      </c>
      <c r="N1045" s="14" t="s">
        <v>112</v>
      </c>
      <c r="W1045" s="14" t="s">
        <v>4939</v>
      </c>
    </row>
    <row r="1046" spans="1:23" x14ac:dyDescent="0.25">
      <c r="A1046" s="14" t="s">
        <v>6342</v>
      </c>
      <c r="B1046" s="14" t="s">
        <v>4089</v>
      </c>
      <c r="D1046" s="14" t="s">
        <v>3208</v>
      </c>
      <c r="E1046" s="14" t="s">
        <v>150</v>
      </c>
      <c r="I1046" s="14" t="s">
        <v>4784</v>
      </c>
      <c r="M1046" s="14" t="s">
        <v>124</v>
      </c>
      <c r="N1046" s="14" t="s">
        <v>5677</v>
      </c>
      <c r="W1046" s="14" t="s">
        <v>4939</v>
      </c>
    </row>
    <row r="1047" spans="1:23" x14ac:dyDescent="0.25">
      <c r="A1047" s="14" t="s">
        <v>6342</v>
      </c>
      <c r="B1047" s="14" t="s">
        <v>4090</v>
      </c>
      <c r="D1047" s="14" t="s">
        <v>3207</v>
      </c>
      <c r="E1047" s="14" t="s">
        <v>150</v>
      </c>
      <c r="I1047" s="14" t="s">
        <v>4852</v>
      </c>
      <c r="K1047" s="14" t="s">
        <v>5921</v>
      </c>
      <c r="M1047" s="14" t="s">
        <v>124</v>
      </c>
      <c r="N1047" s="14" t="s">
        <v>112</v>
      </c>
      <c r="W1047" s="14" t="s">
        <v>4939</v>
      </c>
    </row>
    <row r="1048" spans="1:23" x14ac:dyDescent="0.25">
      <c r="A1048" s="14" t="s">
        <v>6342</v>
      </c>
      <c r="B1048" s="14" t="s">
        <v>4140</v>
      </c>
      <c r="D1048" s="14" t="s">
        <v>3198</v>
      </c>
      <c r="E1048" s="14" t="s">
        <v>150</v>
      </c>
      <c r="I1048" s="14" t="s">
        <v>4851</v>
      </c>
      <c r="K1048" s="14" t="s">
        <v>5914</v>
      </c>
      <c r="M1048" s="14" t="s">
        <v>133</v>
      </c>
      <c r="N1048" s="14" t="s">
        <v>112</v>
      </c>
      <c r="W1048" s="14" t="s">
        <v>4939</v>
      </c>
    </row>
    <row r="1049" spans="1:23" x14ac:dyDescent="0.25">
      <c r="A1049" s="14" t="s">
        <v>6342</v>
      </c>
      <c r="B1049" s="14" t="s">
        <v>4137</v>
      </c>
      <c r="D1049" s="14" t="s">
        <v>3180</v>
      </c>
      <c r="E1049" s="14" t="s">
        <v>150</v>
      </c>
      <c r="I1049" s="14" t="s">
        <v>4847</v>
      </c>
      <c r="K1049" s="14" t="s">
        <v>5905</v>
      </c>
      <c r="M1049" s="14">
        <v>1</v>
      </c>
      <c r="N1049" s="14">
        <v>5</v>
      </c>
      <c r="W1049" s="14" t="s">
        <v>4939</v>
      </c>
    </row>
    <row r="1050" spans="1:23" x14ac:dyDescent="0.25">
      <c r="A1050" s="14" t="s">
        <v>6342</v>
      </c>
      <c r="B1050" s="14" t="s">
        <v>4090</v>
      </c>
      <c r="D1050" s="14" t="s">
        <v>3174</v>
      </c>
      <c r="E1050" s="14" t="s">
        <v>150</v>
      </c>
      <c r="I1050" s="14" t="s">
        <v>4711</v>
      </c>
      <c r="J1050" s="14" t="s">
        <v>121</v>
      </c>
      <c r="K1050" s="14" t="s">
        <v>5901</v>
      </c>
      <c r="M1050" s="14" t="s">
        <v>133</v>
      </c>
      <c r="N1050" s="14" t="s">
        <v>112</v>
      </c>
      <c r="W1050" s="14" t="s">
        <v>4939</v>
      </c>
    </row>
    <row r="1051" spans="1:23" x14ac:dyDescent="0.25">
      <c r="A1051" s="14" t="s">
        <v>6342</v>
      </c>
      <c r="B1051" s="14" t="s">
        <v>4090</v>
      </c>
      <c r="D1051" s="14" t="s">
        <v>3112</v>
      </c>
      <c r="E1051" s="14" t="s">
        <v>150</v>
      </c>
      <c r="W1051" s="14" t="s">
        <v>4939</v>
      </c>
    </row>
    <row r="1052" spans="1:23" x14ac:dyDescent="0.25">
      <c r="A1052" s="14" t="s">
        <v>6342</v>
      </c>
      <c r="B1052" s="14" t="s">
        <v>4143</v>
      </c>
      <c r="D1052" s="14" t="s">
        <v>3095</v>
      </c>
      <c r="E1052" s="14" t="s">
        <v>150</v>
      </c>
      <c r="K1052" s="14" t="s">
        <v>5858</v>
      </c>
      <c r="M1052" s="14">
        <v>1</v>
      </c>
      <c r="N1052" s="14">
        <v>1</v>
      </c>
      <c r="W1052" s="14" t="s">
        <v>4939</v>
      </c>
    </row>
    <row r="1053" spans="1:23" x14ac:dyDescent="0.25">
      <c r="A1053" s="14" t="s">
        <v>6342</v>
      </c>
      <c r="B1053" s="14" t="s">
        <v>4090</v>
      </c>
      <c r="D1053" s="14" t="s">
        <v>3084</v>
      </c>
      <c r="E1053" s="14" t="s">
        <v>150</v>
      </c>
      <c r="I1053" s="14" t="s">
        <v>4726</v>
      </c>
      <c r="K1053" s="14" t="s">
        <v>5851</v>
      </c>
      <c r="M1053" s="14" t="s">
        <v>124</v>
      </c>
      <c r="N1053" s="14" t="s">
        <v>5098</v>
      </c>
      <c r="W1053" s="14" t="s">
        <v>4939</v>
      </c>
    </row>
    <row r="1054" spans="1:23" x14ac:dyDescent="0.25">
      <c r="A1054" s="14" t="s">
        <v>6342</v>
      </c>
      <c r="B1054" s="14" t="s">
        <v>4090</v>
      </c>
      <c r="D1054" s="14" t="s">
        <v>3083</v>
      </c>
      <c r="E1054" s="14" t="s">
        <v>150</v>
      </c>
      <c r="W1054" s="14" t="s">
        <v>4939</v>
      </c>
    </row>
    <row r="1055" spans="1:23" x14ac:dyDescent="0.25">
      <c r="A1055" s="14" t="s">
        <v>6342</v>
      </c>
      <c r="B1055" s="14" t="s">
        <v>4090</v>
      </c>
      <c r="D1055" s="14" t="s">
        <v>3078</v>
      </c>
      <c r="E1055" s="14" t="s">
        <v>150</v>
      </c>
      <c r="I1055" s="14" t="s">
        <v>4726</v>
      </c>
      <c r="K1055" s="14" t="s">
        <v>5710</v>
      </c>
      <c r="M1055" s="14" t="s">
        <v>143</v>
      </c>
      <c r="N1055" s="14" t="s">
        <v>399</v>
      </c>
      <c r="W1055" s="14" t="s">
        <v>4939</v>
      </c>
    </row>
    <row r="1056" spans="1:23" x14ac:dyDescent="0.25">
      <c r="A1056" s="14" t="s">
        <v>6342</v>
      </c>
      <c r="B1056" s="14" t="s">
        <v>4090</v>
      </c>
      <c r="D1056" s="14" t="s">
        <v>3077</v>
      </c>
      <c r="E1056" s="14" t="s">
        <v>150</v>
      </c>
      <c r="I1056" s="14" t="s">
        <v>4726</v>
      </c>
      <c r="K1056" s="14" t="s">
        <v>5710</v>
      </c>
      <c r="N1056" s="14" t="s">
        <v>399</v>
      </c>
      <c r="W1056" s="14" t="s">
        <v>4939</v>
      </c>
    </row>
    <row r="1057" spans="1:23" x14ac:dyDescent="0.25">
      <c r="A1057" s="14" t="s">
        <v>6342</v>
      </c>
      <c r="B1057" s="14" t="s">
        <v>4090</v>
      </c>
      <c r="D1057" s="14" t="s">
        <v>3076</v>
      </c>
      <c r="E1057" s="14" t="s">
        <v>150</v>
      </c>
      <c r="I1057" s="14" t="s">
        <v>4726</v>
      </c>
      <c r="K1057" s="14" t="s">
        <v>5710</v>
      </c>
      <c r="N1057" s="14" t="s">
        <v>399</v>
      </c>
      <c r="W1057" s="14" t="s">
        <v>4939</v>
      </c>
    </row>
    <row r="1058" spans="1:23" x14ac:dyDescent="0.25">
      <c r="A1058" s="14" t="s">
        <v>6342</v>
      </c>
      <c r="B1058" s="14" t="s">
        <v>4090</v>
      </c>
      <c r="D1058" s="14" t="s">
        <v>3059</v>
      </c>
      <c r="E1058" s="14" t="s">
        <v>150</v>
      </c>
      <c r="I1058" s="14" t="s">
        <v>4726</v>
      </c>
      <c r="K1058" s="14" t="s">
        <v>5710</v>
      </c>
      <c r="M1058" s="14" t="s">
        <v>124</v>
      </c>
      <c r="N1058" s="14" t="s">
        <v>5098</v>
      </c>
      <c r="W1058" s="14" t="s">
        <v>4939</v>
      </c>
    </row>
    <row r="1059" spans="1:23" x14ac:dyDescent="0.25">
      <c r="A1059" s="14" t="s">
        <v>6342</v>
      </c>
      <c r="B1059" s="14" t="s">
        <v>4143</v>
      </c>
      <c r="D1059" s="14" t="s">
        <v>3038</v>
      </c>
      <c r="E1059" s="14" t="s">
        <v>150</v>
      </c>
      <c r="I1059" s="14" t="s">
        <v>4745</v>
      </c>
      <c r="K1059" s="14" t="s">
        <v>5837</v>
      </c>
      <c r="M1059" s="14" t="s">
        <v>5836</v>
      </c>
      <c r="N1059" s="14" t="s">
        <v>112</v>
      </c>
      <c r="W1059" s="14" t="s">
        <v>4939</v>
      </c>
    </row>
    <row r="1060" spans="1:23" x14ac:dyDescent="0.25">
      <c r="A1060" s="14" t="s">
        <v>6342</v>
      </c>
      <c r="B1060" s="14" t="s">
        <v>4090</v>
      </c>
      <c r="D1060" s="14" t="s">
        <v>3037</v>
      </c>
      <c r="E1060" s="14" t="s">
        <v>150</v>
      </c>
      <c r="M1060" s="14" t="s">
        <v>5836</v>
      </c>
      <c r="N1060" s="14" t="s">
        <v>112</v>
      </c>
      <c r="W1060" s="14" t="s">
        <v>4939</v>
      </c>
    </row>
    <row r="1061" spans="1:23" x14ac:dyDescent="0.25">
      <c r="A1061" s="14" t="s">
        <v>6342</v>
      </c>
      <c r="B1061" s="14" t="s">
        <v>4090</v>
      </c>
      <c r="D1061" s="14" t="s">
        <v>3036</v>
      </c>
      <c r="E1061" s="14" t="s">
        <v>150</v>
      </c>
      <c r="I1061" s="14" t="s">
        <v>4838</v>
      </c>
      <c r="K1061" s="14" t="s">
        <v>5835</v>
      </c>
      <c r="M1061" s="14" t="s">
        <v>133</v>
      </c>
      <c r="N1061" s="14" t="s">
        <v>112</v>
      </c>
      <c r="W1061" s="14" t="s">
        <v>4939</v>
      </c>
    </row>
    <row r="1062" spans="1:23" x14ac:dyDescent="0.25">
      <c r="A1062" s="14" t="s">
        <v>6342</v>
      </c>
      <c r="B1062" s="14" t="s">
        <v>4090</v>
      </c>
      <c r="D1062" s="14" t="s">
        <v>3022</v>
      </c>
      <c r="E1062" s="14" t="s">
        <v>150</v>
      </c>
      <c r="I1062" s="14" t="s">
        <v>4828</v>
      </c>
      <c r="K1062" s="14" t="s">
        <v>5824</v>
      </c>
      <c r="M1062" s="14" t="s">
        <v>5823</v>
      </c>
      <c r="N1062" s="14" t="s">
        <v>399</v>
      </c>
      <c r="W1062" s="14" t="s">
        <v>4939</v>
      </c>
    </row>
    <row r="1063" spans="1:23" x14ac:dyDescent="0.25">
      <c r="A1063" s="14" t="s">
        <v>6342</v>
      </c>
      <c r="B1063" s="14" t="s">
        <v>4090</v>
      </c>
      <c r="D1063" s="14" t="s">
        <v>3017</v>
      </c>
      <c r="E1063" s="14" t="s">
        <v>150</v>
      </c>
      <c r="I1063" s="14" t="s">
        <v>4744</v>
      </c>
      <c r="M1063" s="14" t="s">
        <v>133</v>
      </c>
      <c r="N1063" s="14" t="s">
        <v>112</v>
      </c>
      <c r="W1063" s="14" t="s">
        <v>4939</v>
      </c>
    </row>
    <row r="1064" spans="1:23" x14ac:dyDescent="0.25">
      <c r="A1064" s="14" t="s">
        <v>6342</v>
      </c>
      <c r="B1064" s="14" t="s">
        <v>4090</v>
      </c>
      <c r="D1064" s="14" t="s">
        <v>3016</v>
      </c>
      <c r="E1064" s="14" t="s">
        <v>150</v>
      </c>
      <c r="I1064" s="14" t="s">
        <v>4744</v>
      </c>
      <c r="K1064" s="14" t="s">
        <v>5820</v>
      </c>
      <c r="M1064" s="14" t="s">
        <v>133</v>
      </c>
      <c r="N1064" s="14" t="s">
        <v>112</v>
      </c>
      <c r="W1064" s="14" t="s">
        <v>4939</v>
      </c>
    </row>
    <row r="1065" spans="1:23" x14ac:dyDescent="0.25">
      <c r="A1065" s="14" t="s">
        <v>6342</v>
      </c>
      <c r="B1065" s="14" t="s">
        <v>4090</v>
      </c>
      <c r="D1065" s="14" t="s">
        <v>3012</v>
      </c>
      <c r="E1065" s="14" t="s">
        <v>150</v>
      </c>
      <c r="I1065" s="14" t="s">
        <v>4744</v>
      </c>
      <c r="K1065" s="14" t="s">
        <v>5819</v>
      </c>
      <c r="M1065" s="14" t="s">
        <v>133</v>
      </c>
      <c r="N1065" s="14" t="s">
        <v>143</v>
      </c>
      <c r="W1065" s="14" t="s">
        <v>4939</v>
      </c>
    </row>
    <row r="1066" spans="1:23" x14ac:dyDescent="0.25">
      <c r="A1066" s="14" t="s">
        <v>6342</v>
      </c>
      <c r="B1066" s="14" t="s">
        <v>6376</v>
      </c>
      <c r="D1066" s="14" t="s">
        <v>2936</v>
      </c>
      <c r="E1066" s="14" t="s">
        <v>150</v>
      </c>
      <c r="I1066" s="14" t="s">
        <v>4718</v>
      </c>
      <c r="K1066" s="14" t="s">
        <v>5061</v>
      </c>
      <c r="M1066" s="14" t="s">
        <v>133</v>
      </c>
      <c r="N1066" s="14" t="s">
        <v>112</v>
      </c>
      <c r="W1066" s="14" t="s">
        <v>4939</v>
      </c>
    </row>
    <row r="1067" spans="1:23" x14ac:dyDescent="0.25">
      <c r="A1067" s="14" t="s">
        <v>6342</v>
      </c>
      <c r="B1067" s="14" t="s">
        <v>4090</v>
      </c>
      <c r="D1067" s="14" t="s">
        <v>2935</v>
      </c>
      <c r="E1067" s="14" t="s">
        <v>150</v>
      </c>
      <c r="I1067" s="14" t="s">
        <v>4718</v>
      </c>
      <c r="K1067" s="14" t="s">
        <v>5013</v>
      </c>
      <c r="M1067" s="14" t="s">
        <v>133</v>
      </c>
      <c r="N1067" s="14" t="s">
        <v>112</v>
      </c>
      <c r="W1067" s="14" t="s">
        <v>4939</v>
      </c>
    </row>
    <row r="1068" spans="1:23" x14ac:dyDescent="0.25">
      <c r="A1068" s="14" t="s">
        <v>6342</v>
      </c>
      <c r="B1068" s="14" t="s">
        <v>4090</v>
      </c>
      <c r="D1068" s="14" t="s">
        <v>2933</v>
      </c>
      <c r="E1068" s="14" t="s">
        <v>150</v>
      </c>
      <c r="I1068" s="14" t="s">
        <v>4718</v>
      </c>
      <c r="K1068" s="14" t="s">
        <v>5013</v>
      </c>
      <c r="M1068" s="14" t="s">
        <v>133</v>
      </c>
      <c r="N1068" s="14" t="s">
        <v>112</v>
      </c>
      <c r="W1068" s="14" t="s">
        <v>4939</v>
      </c>
    </row>
    <row r="1069" spans="1:23" x14ac:dyDescent="0.25">
      <c r="A1069" s="14" t="s">
        <v>6342</v>
      </c>
      <c r="B1069" s="14" t="s">
        <v>4090</v>
      </c>
      <c r="D1069" s="14" t="s">
        <v>2929</v>
      </c>
      <c r="E1069" s="14" t="s">
        <v>150</v>
      </c>
      <c r="I1069" s="14" t="s">
        <v>4816</v>
      </c>
      <c r="K1069" s="14" t="s">
        <v>5753</v>
      </c>
      <c r="M1069" s="14" t="s">
        <v>133</v>
      </c>
      <c r="N1069" s="14" t="s">
        <v>5098</v>
      </c>
      <c r="W1069" s="14" t="s">
        <v>4939</v>
      </c>
    </row>
    <row r="1070" spans="1:23" x14ac:dyDescent="0.25">
      <c r="A1070" s="14" t="s">
        <v>6342</v>
      </c>
      <c r="B1070" s="14" t="s">
        <v>4088</v>
      </c>
      <c r="D1070" s="14" t="s">
        <v>2916</v>
      </c>
      <c r="E1070" s="14" t="s">
        <v>150</v>
      </c>
      <c r="I1070" s="14" t="s">
        <v>4812</v>
      </c>
      <c r="K1070" s="14" t="s">
        <v>5733</v>
      </c>
      <c r="M1070" s="14" t="s">
        <v>133</v>
      </c>
      <c r="N1070" s="14" t="s">
        <v>112</v>
      </c>
      <c r="W1070" s="14" t="s">
        <v>4939</v>
      </c>
    </row>
    <row r="1071" spans="1:23" x14ac:dyDescent="0.25">
      <c r="A1071" s="14" t="s">
        <v>6342</v>
      </c>
      <c r="B1071" s="14" t="s">
        <v>4088</v>
      </c>
      <c r="D1071" s="14" t="s">
        <v>2915</v>
      </c>
      <c r="E1071" s="14" t="s">
        <v>150</v>
      </c>
      <c r="I1071" s="14" t="s">
        <v>4812</v>
      </c>
      <c r="K1071" s="14" t="s">
        <v>5732</v>
      </c>
      <c r="M1071" s="14" t="s">
        <v>106</v>
      </c>
      <c r="N1071" s="14" t="s">
        <v>112</v>
      </c>
      <c r="W1071" s="14" t="s">
        <v>4939</v>
      </c>
    </row>
    <row r="1072" spans="1:23" x14ac:dyDescent="0.25">
      <c r="A1072" s="14" t="s">
        <v>6342</v>
      </c>
      <c r="B1072" s="14" t="s">
        <v>4088</v>
      </c>
      <c r="D1072" s="14" t="s">
        <v>2914</v>
      </c>
      <c r="E1072" s="14" t="s">
        <v>150</v>
      </c>
      <c r="I1072" s="14" t="s">
        <v>4812</v>
      </c>
      <c r="K1072" s="14" t="s">
        <v>5732</v>
      </c>
      <c r="M1072" s="14" t="s">
        <v>133</v>
      </c>
      <c r="N1072" s="14" t="s">
        <v>112</v>
      </c>
      <c r="W1072" s="14" t="s">
        <v>4939</v>
      </c>
    </row>
    <row r="1073" spans="1:23" x14ac:dyDescent="0.25">
      <c r="A1073" s="14" t="s">
        <v>6342</v>
      </c>
      <c r="B1073" s="14" t="s">
        <v>4090</v>
      </c>
      <c r="D1073" s="14" t="s">
        <v>2893</v>
      </c>
      <c r="E1073" s="14" t="s">
        <v>150</v>
      </c>
      <c r="I1073" s="14" t="s">
        <v>4726</v>
      </c>
      <c r="K1073" s="14" t="s">
        <v>5710</v>
      </c>
      <c r="N1073" s="14" t="s">
        <v>399</v>
      </c>
      <c r="W1073" s="14" t="s">
        <v>4939</v>
      </c>
    </row>
    <row r="1074" spans="1:23" x14ac:dyDescent="0.25">
      <c r="A1074" s="14" t="s">
        <v>6342</v>
      </c>
      <c r="B1074" s="14" t="s">
        <v>4143</v>
      </c>
      <c r="D1074" s="14" t="s">
        <v>2874</v>
      </c>
      <c r="E1074" s="14" t="s">
        <v>150</v>
      </c>
      <c r="I1074" s="14" t="s">
        <v>4729</v>
      </c>
      <c r="K1074" s="14" t="s">
        <v>5689</v>
      </c>
      <c r="M1074" s="14" t="s">
        <v>133</v>
      </c>
      <c r="N1074" s="14" t="s">
        <v>5277</v>
      </c>
      <c r="W1074" s="14" t="s">
        <v>4939</v>
      </c>
    </row>
    <row r="1075" spans="1:23" x14ac:dyDescent="0.25">
      <c r="A1075" s="14" t="s">
        <v>6342</v>
      </c>
      <c r="B1075" s="14" t="s">
        <v>4089</v>
      </c>
      <c r="D1075" s="14" t="s">
        <v>2845</v>
      </c>
      <c r="E1075" s="14" t="s">
        <v>150</v>
      </c>
      <c r="I1075" s="14" t="s">
        <v>4718</v>
      </c>
      <c r="K1075" s="14" t="s">
        <v>5679</v>
      </c>
      <c r="M1075" s="14" t="s">
        <v>143</v>
      </c>
      <c r="N1075" s="14" t="s">
        <v>5677</v>
      </c>
      <c r="W1075" s="14" t="s">
        <v>4939</v>
      </c>
    </row>
    <row r="1076" spans="1:23" x14ac:dyDescent="0.25">
      <c r="A1076" s="14" t="s">
        <v>6342</v>
      </c>
      <c r="B1076" s="14" t="s">
        <v>4089</v>
      </c>
      <c r="D1076" s="14" t="s">
        <v>2844</v>
      </c>
      <c r="E1076" s="14" t="s">
        <v>150</v>
      </c>
      <c r="I1076" s="14" t="s">
        <v>4718</v>
      </c>
      <c r="K1076" s="14" t="s">
        <v>5678</v>
      </c>
      <c r="M1076" s="14" t="s">
        <v>143</v>
      </c>
      <c r="N1076" s="14" t="s">
        <v>5677</v>
      </c>
      <c r="W1076" s="14" t="s">
        <v>4939</v>
      </c>
    </row>
    <row r="1077" spans="1:23" x14ac:dyDescent="0.25">
      <c r="A1077" s="14" t="s">
        <v>6342</v>
      </c>
      <c r="B1077" s="14" t="s">
        <v>4090</v>
      </c>
      <c r="D1077" s="14" t="s">
        <v>2843</v>
      </c>
      <c r="E1077" s="14" t="s">
        <v>150</v>
      </c>
      <c r="W1077" s="14" t="s">
        <v>4939</v>
      </c>
    </row>
    <row r="1078" spans="1:23" x14ac:dyDescent="0.25">
      <c r="A1078" s="14" t="s">
        <v>6342</v>
      </c>
      <c r="B1078" s="14" t="s">
        <v>4265</v>
      </c>
      <c r="D1078" s="14" t="s">
        <v>2842</v>
      </c>
      <c r="E1078" s="14" t="s">
        <v>150</v>
      </c>
      <c r="W1078" s="14" t="s">
        <v>4939</v>
      </c>
    </row>
    <row r="1079" spans="1:23" x14ac:dyDescent="0.25">
      <c r="A1079" s="14" t="s">
        <v>6342</v>
      </c>
      <c r="B1079" s="14" t="s">
        <v>4136</v>
      </c>
      <c r="D1079" s="14" t="s">
        <v>2818</v>
      </c>
      <c r="E1079" s="14" t="s">
        <v>150</v>
      </c>
      <c r="I1079" s="14" t="s">
        <v>140</v>
      </c>
      <c r="K1079" s="14" t="s">
        <v>5647</v>
      </c>
      <c r="N1079" s="14">
        <v>3</v>
      </c>
      <c r="W1079" s="14" t="s">
        <v>4939</v>
      </c>
    </row>
    <row r="1080" spans="1:23" x14ac:dyDescent="0.25">
      <c r="A1080" s="14" t="s">
        <v>6342</v>
      </c>
      <c r="B1080" s="14" t="s">
        <v>4160</v>
      </c>
      <c r="D1080" s="14" t="s">
        <v>2817</v>
      </c>
      <c r="E1080" s="14" t="s">
        <v>150</v>
      </c>
      <c r="I1080" s="14">
        <v>1800</v>
      </c>
      <c r="K1080" s="14" t="s">
        <v>5646</v>
      </c>
      <c r="N1080" s="14">
        <v>1</v>
      </c>
      <c r="W1080" s="14" t="s">
        <v>4939</v>
      </c>
    </row>
    <row r="1081" spans="1:23" x14ac:dyDescent="0.25">
      <c r="A1081" s="14" t="s">
        <v>6342</v>
      </c>
      <c r="B1081" s="14" t="s">
        <v>4256</v>
      </c>
      <c r="D1081" s="14" t="s">
        <v>2816</v>
      </c>
      <c r="E1081" s="14" t="s">
        <v>150</v>
      </c>
      <c r="I1081" s="14">
        <v>1500</v>
      </c>
      <c r="K1081" s="14" t="s">
        <v>5645</v>
      </c>
      <c r="N1081" s="14">
        <v>3</v>
      </c>
      <c r="W1081" s="14" t="s">
        <v>4939</v>
      </c>
    </row>
    <row r="1082" spans="1:23" x14ac:dyDescent="0.25">
      <c r="A1082" s="14" t="s">
        <v>6342</v>
      </c>
      <c r="B1082" s="14" t="s">
        <v>4137</v>
      </c>
      <c r="D1082" s="14" t="s">
        <v>2807</v>
      </c>
      <c r="E1082" s="14" t="s">
        <v>150</v>
      </c>
      <c r="I1082" s="14" t="s">
        <v>4710</v>
      </c>
      <c r="K1082" s="14" t="s">
        <v>5132</v>
      </c>
      <c r="M1082" s="14" t="s">
        <v>133</v>
      </c>
      <c r="N1082" s="14" t="s">
        <v>112</v>
      </c>
      <c r="W1082" s="14" t="s">
        <v>4939</v>
      </c>
    </row>
    <row r="1083" spans="1:23" x14ac:dyDescent="0.25">
      <c r="A1083" s="14" t="s">
        <v>6342</v>
      </c>
      <c r="B1083" s="14" t="s">
        <v>4143</v>
      </c>
      <c r="D1083" s="14" t="s">
        <v>2774</v>
      </c>
      <c r="E1083" s="14" t="s">
        <v>150</v>
      </c>
      <c r="I1083" s="14" t="s">
        <v>4786</v>
      </c>
      <c r="K1083" s="14" t="s">
        <v>5611</v>
      </c>
      <c r="M1083" s="14" t="s">
        <v>133</v>
      </c>
      <c r="N1083" s="14" t="s">
        <v>143</v>
      </c>
      <c r="W1083" s="14" t="s">
        <v>4939</v>
      </c>
    </row>
    <row r="1084" spans="1:23" x14ac:dyDescent="0.25">
      <c r="A1084" s="14" t="s">
        <v>6342</v>
      </c>
      <c r="B1084" s="14" t="s">
        <v>4143</v>
      </c>
      <c r="D1084" s="14" t="s">
        <v>2773</v>
      </c>
      <c r="E1084" s="14" t="s">
        <v>150</v>
      </c>
      <c r="I1084" s="14" t="s">
        <v>4786</v>
      </c>
      <c r="K1084" s="14" t="s">
        <v>5610</v>
      </c>
      <c r="M1084" s="14" t="s">
        <v>133</v>
      </c>
      <c r="N1084" s="14" t="s">
        <v>143</v>
      </c>
      <c r="W1084" s="14" t="s">
        <v>4939</v>
      </c>
    </row>
    <row r="1085" spans="1:23" x14ac:dyDescent="0.25">
      <c r="A1085" s="14" t="s">
        <v>6342</v>
      </c>
      <c r="B1085" s="14" t="s">
        <v>4088</v>
      </c>
      <c r="D1085" s="14" t="s">
        <v>2772</v>
      </c>
      <c r="E1085" s="14" t="s">
        <v>150</v>
      </c>
      <c r="I1085" s="14" t="s">
        <v>4704</v>
      </c>
      <c r="K1085" s="14" t="s">
        <v>5609</v>
      </c>
      <c r="M1085" s="14" t="s">
        <v>133</v>
      </c>
      <c r="N1085" s="14" t="s">
        <v>111</v>
      </c>
      <c r="W1085" s="14" t="s">
        <v>4939</v>
      </c>
    </row>
    <row r="1086" spans="1:23" x14ac:dyDescent="0.25">
      <c r="A1086" s="14" t="s">
        <v>6342</v>
      </c>
      <c r="B1086" s="14" t="s">
        <v>4090</v>
      </c>
      <c r="D1086" s="14" t="s">
        <v>2767</v>
      </c>
      <c r="E1086" s="14" t="s">
        <v>150</v>
      </c>
      <c r="I1086" s="14" t="s">
        <v>4779</v>
      </c>
      <c r="M1086" s="14" t="s">
        <v>133</v>
      </c>
      <c r="N1086" s="14" t="s">
        <v>133</v>
      </c>
      <c r="W1086" s="14" t="s">
        <v>4939</v>
      </c>
    </row>
    <row r="1087" spans="1:23" x14ac:dyDescent="0.25">
      <c r="A1087" s="14" t="s">
        <v>6342</v>
      </c>
      <c r="B1087" s="14" t="s">
        <v>4088</v>
      </c>
      <c r="D1087" s="14" t="s">
        <v>2766</v>
      </c>
      <c r="E1087" s="14" t="s">
        <v>150</v>
      </c>
      <c r="I1087" s="14" t="s">
        <v>206</v>
      </c>
      <c r="M1087" s="14" t="s">
        <v>133</v>
      </c>
      <c r="N1087" s="14" t="s">
        <v>112</v>
      </c>
      <c r="W1087" s="14" t="s">
        <v>4939</v>
      </c>
    </row>
    <row r="1088" spans="1:23" x14ac:dyDescent="0.25">
      <c r="A1088" s="14" t="s">
        <v>6342</v>
      </c>
      <c r="B1088" s="14" t="s">
        <v>4090</v>
      </c>
      <c r="D1088" s="14" t="s">
        <v>2765</v>
      </c>
      <c r="E1088" s="14" t="s">
        <v>150</v>
      </c>
      <c r="I1088" s="14" t="s">
        <v>4764</v>
      </c>
      <c r="M1088" s="14" t="s">
        <v>133</v>
      </c>
      <c r="N1088" s="14" t="s">
        <v>112</v>
      </c>
      <c r="W1088" s="14" t="s">
        <v>4939</v>
      </c>
    </row>
    <row r="1089" spans="1:23" x14ac:dyDescent="0.25">
      <c r="A1089" s="14" t="s">
        <v>6342</v>
      </c>
      <c r="B1089" s="14" t="s">
        <v>4086</v>
      </c>
      <c r="D1089" s="14" t="s">
        <v>2724</v>
      </c>
      <c r="E1089" s="14" t="s">
        <v>150</v>
      </c>
      <c r="I1089" s="14" t="s">
        <v>4785</v>
      </c>
      <c r="K1089" s="14" t="s">
        <v>5598</v>
      </c>
      <c r="N1089" s="14" t="s">
        <v>143</v>
      </c>
      <c r="W1089" s="14" t="s">
        <v>4939</v>
      </c>
    </row>
    <row r="1090" spans="1:23" x14ac:dyDescent="0.25">
      <c r="A1090" s="14" t="s">
        <v>6342</v>
      </c>
      <c r="B1090" s="14" t="s">
        <v>4242</v>
      </c>
      <c r="D1090" s="14" t="s">
        <v>2718</v>
      </c>
      <c r="E1090" s="14" t="s">
        <v>150</v>
      </c>
      <c r="I1090" s="14" t="s">
        <v>4784</v>
      </c>
      <c r="K1090" s="14" t="s">
        <v>5596</v>
      </c>
      <c r="M1090" s="14" t="s">
        <v>124</v>
      </c>
      <c r="N1090" s="14" t="s">
        <v>143</v>
      </c>
      <c r="W1090" s="14" t="s">
        <v>4939</v>
      </c>
    </row>
    <row r="1091" spans="1:23" x14ac:dyDescent="0.25">
      <c r="A1091" s="14" t="s">
        <v>6342</v>
      </c>
      <c r="B1091" s="14" t="s">
        <v>4088</v>
      </c>
      <c r="D1091" s="14" t="s">
        <v>2654</v>
      </c>
      <c r="E1091" s="14" t="s">
        <v>150</v>
      </c>
      <c r="I1091" s="14" t="s">
        <v>4710</v>
      </c>
      <c r="K1091" s="14" t="s">
        <v>5544</v>
      </c>
      <c r="M1091" s="14" t="s">
        <v>133</v>
      </c>
      <c r="N1091" s="14" t="s">
        <v>112</v>
      </c>
      <c r="W1091" s="14" t="s">
        <v>4939</v>
      </c>
    </row>
    <row r="1092" spans="1:23" x14ac:dyDescent="0.25">
      <c r="A1092" s="14" t="s">
        <v>6342</v>
      </c>
      <c r="B1092" s="14" t="s">
        <v>4088</v>
      </c>
      <c r="D1092" s="14" t="s">
        <v>2653</v>
      </c>
      <c r="E1092" s="14" t="s">
        <v>150</v>
      </c>
      <c r="I1092" s="14" t="s">
        <v>4710</v>
      </c>
      <c r="K1092" s="14" t="s">
        <v>5544</v>
      </c>
      <c r="M1092" s="14" t="s">
        <v>133</v>
      </c>
      <c r="N1092" s="14" t="s">
        <v>112</v>
      </c>
      <c r="W1092" s="14" t="s">
        <v>4939</v>
      </c>
    </row>
    <row r="1093" spans="1:23" x14ac:dyDescent="0.25">
      <c r="A1093" s="14" t="s">
        <v>6342</v>
      </c>
      <c r="B1093" s="14" t="s">
        <v>4160</v>
      </c>
      <c r="D1093" s="14" t="s">
        <v>2616</v>
      </c>
      <c r="E1093" s="14" t="s">
        <v>150</v>
      </c>
      <c r="I1093" s="14" t="s">
        <v>128</v>
      </c>
      <c r="K1093" s="14" t="s">
        <v>5500</v>
      </c>
      <c r="M1093" s="14" t="s">
        <v>133</v>
      </c>
      <c r="N1093" s="14" t="s">
        <v>133</v>
      </c>
      <c r="W1093" s="14" t="s">
        <v>4939</v>
      </c>
    </row>
    <row r="1094" spans="1:23" x14ac:dyDescent="0.25">
      <c r="A1094" s="14" t="s">
        <v>6342</v>
      </c>
      <c r="B1094" s="14" t="s">
        <v>4090</v>
      </c>
      <c r="D1094" s="14" t="s">
        <v>2497</v>
      </c>
      <c r="E1094" s="14" t="s">
        <v>150</v>
      </c>
      <c r="I1094" s="14" t="s">
        <v>4726</v>
      </c>
      <c r="M1094" s="14" t="s">
        <v>133</v>
      </c>
      <c r="N1094" s="14" t="s">
        <v>5435</v>
      </c>
      <c r="W1094" s="14" t="s">
        <v>4939</v>
      </c>
    </row>
    <row r="1095" spans="1:23" x14ac:dyDescent="0.25">
      <c r="A1095" s="14" t="s">
        <v>6342</v>
      </c>
      <c r="B1095" s="14" t="s">
        <v>4143</v>
      </c>
      <c r="D1095" s="14" t="s">
        <v>2493</v>
      </c>
      <c r="E1095" s="14" t="s">
        <v>150</v>
      </c>
      <c r="I1095" s="14" t="s">
        <v>4745</v>
      </c>
      <c r="K1095" s="14" t="s">
        <v>5436</v>
      </c>
      <c r="M1095" s="14" t="s">
        <v>133</v>
      </c>
      <c r="N1095" s="14" t="s">
        <v>5435</v>
      </c>
      <c r="W1095" s="14" t="s">
        <v>4939</v>
      </c>
    </row>
    <row r="1096" spans="1:23" x14ac:dyDescent="0.25">
      <c r="A1096" s="14" t="s">
        <v>6342</v>
      </c>
      <c r="B1096" s="14" t="s">
        <v>4090</v>
      </c>
      <c r="D1096" s="14" t="s">
        <v>2486</v>
      </c>
      <c r="E1096" s="14" t="s">
        <v>150</v>
      </c>
      <c r="I1096" s="14" t="s">
        <v>4747</v>
      </c>
      <c r="K1096" s="14" t="s">
        <v>5426</v>
      </c>
      <c r="M1096" s="14" t="s">
        <v>133</v>
      </c>
      <c r="N1096" s="14" t="s">
        <v>5424</v>
      </c>
      <c r="W1096" s="14" t="s">
        <v>4939</v>
      </c>
    </row>
    <row r="1097" spans="1:23" x14ac:dyDescent="0.25">
      <c r="A1097" s="14" t="s">
        <v>6342</v>
      </c>
      <c r="B1097" s="14" t="s">
        <v>4090</v>
      </c>
      <c r="D1097" s="14" t="s">
        <v>2485</v>
      </c>
      <c r="E1097" s="14" t="s">
        <v>150</v>
      </c>
      <c r="I1097" s="14" t="s">
        <v>4747</v>
      </c>
      <c r="K1097" s="14" t="s">
        <v>5425</v>
      </c>
      <c r="M1097" s="14" t="s">
        <v>133</v>
      </c>
      <c r="N1097" s="14" t="s">
        <v>5424</v>
      </c>
      <c r="W1097" s="14" t="s">
        <v>4939</v>
      </c>
    </row>
    <row r="1098" spans="1:23" x14ac:dyDescent="0.25">
      <c r="A1098" s="14" t="s">
        <v>6342</v>
      </c>
      <c r="B1098" s="14" t="s">
        <v>4089</v>
      </c>
      <c r="D1098" s="14" t="s">
        <v>2483</v>
      </c>
      <c r="E1098" s="14" t="s">
        <v>150</v>
      </c>
      <c r="K1098" s="14" t="s">
        <v>5421</v>
      </c>
      <c r="M1098" s="14" t="s">
        <v>133</v>
      </c>
      <c r="W1098" s="14" t="s">
        <v>4939</v>
      </c>
    </row>
    <row r="1099" spans="1:23" x14ac:dyDescent="0.25">
      <c r="A1099" s="14" t="s">
        <v>6342</v>
      </c>
      <c r="B1099" s="14" t="s">
        <v>4090</v>
      </c>
      <c r="D1099" s="14" t="s">
        <v>6385</v>
      </c>
      <c r="E1099" s="14" t="s">
        <v>150</v>
      </c>
      <c r="M1099" s="14" t="s">
        <v>133</v>
      </c>
      <c r="W1099" s="14" t="s">
        <v>4939</v>
      </c>
    </row>
    <row r="1100" spans="1:23" x14ac:dyDescent="0.25">
      <c r="A1100" s="14" t="s">
        <v>6342</v>
      </c>
      <c r="B1100" s="14" t="s">
        <v>4090</v>
      </c>
      <c r="D1100" s="14" t="s">
        <v>2482</v>
      </c>
      <c r="E1100" s="14" t="s">
        <v>150</v>
      </c>
      <c r="M1100" s="14" t="s">
        <v>133</v>
      </c>
      <c r="W1100" s="14" t="s">
        <v>4939</v>
      </c>
    </row>
    <row r="1101" spans="1:23" x14ac:dyDescent="0.25">
      <c r="A1101" s="14" t="s">
        <v>6342</v>
      </c>
      <c r="B1101" s="14" t="s">
        <v>4090</v>
      </c>
      <c r="D1101" s="14" t="s">
        <v>2481</v>
      </c>
      <c r="E1101" s="14" t="s">
        <v>150</v>
      </c>
      <c r="M1101" s="14" t="s">
        <v>133</v>
      </c>
      <c r="W1101" s="14" t="s">
        <v>4939</v>
      </c>
    </row>
    <row r="1102" spans="1:23" x14ac:dyDescent="0.25">
      <c r="A1102" s="14" t="s">
        <v>6342</v>
      </c>
      <c r="B1102" s="14" t="s">
        <v>4089</v>
      </c>
      <c r="D1102" s="14" t="s">
        <v>2480</v>
      </c>
      <c r="E1102" s="14" t="s">
        <v>150</v>
      </c>
      <c r="I1102" s="14" t="s">
        <v>4744</v>
      </c>
      <c r="K1102" s="14" t="s">
        <v>5423</v>
      </c>
      <c r="M1102" s="14" t="s">
        <v>133</v>
      </c>
      <c r="N1102" s="14" t="s">
        <v>150</v>
      </c>
      <c r="W1102" s="14" t="s">
        <v>4939</v>
      </c>
    </row>
    <row r="1103" spans="1:23" x14ac:dyDescent="0.25">
      <c r="A1103" s="14" t="s">
        <v>6342</v>
      </c>
      <c r="B1103" s="14" t="s">
        <v>4090</v>
      </c>
      <c r="D1103" s="14" t="s">
        <v>2478</v>
      </c>
      <c r="E1103" s="14" t="s">
        <v>150</v>
      </c>
      <c r="M1103" s="14" t="s">
        <v>133</v>
      </c>
      <c r="W1103" s="14" t="s">
        <v>4939</v>
      </c>
    </row>
    <row r="1104" spans="1:23" x14ac:dyDescent="0.25">
      <c r="A1104" s="14" t="s">
        <v>6342</v>
      </c>
      <c r="B1104" s="14" t="s">
        <v>4143</v>
      </c>
      <c r="D1104" s="14" t="s">
        <v>2475</v>
      </c>
      <c r="E1104" s="14" t="s">
        <v>150</v>
      </c>
      <c r="W1104" s="14" t="s">
        <v>4939</v>
      </c>
    </row>
    <row r="1105" spans="1:23" x14ac:dyDescent="0.25">
      <c r="A1105" s="14" t="s">
        <v>6342</v>
      </c>
      <c r="B1105" s="14" t="s">
        <v>4201</v>
      </c>
      <c r="D1105" s="14" t="s">
        <v>2451</v>
      </c>
      <c r="E1105" s="14" t="s">
        <v>150</v>
      </c>
      <c r="M1105" s="14" t="s">
        <v>133</v>
      </c>
      <c r="N1105" s="14" t="s">
        <v>5170</v>
      </c>
      <c r="W1105" s="14" t="s">
        <v>4939</v>
      </c>
    </row>
    <row r="1106" spans="1:23" x14ac:dyDescent="0.25">
      <c r="A1106" s="14" t="s">
        <v>6342</v>
      </c>
      <c r="B1106" s="14" t="s">
        <v>4143</v>
      </c>
      <c r="D1106" s="14" t="s">
        <v>2443</v>
      </c>
      <c r="E1106" s="14" t="s">
        <v>150</v>
      </c>
      <c r="I1106" s="14" t="s">
        <v>4745</v>
      </c>
      <c r="K1106" s="14" t="s">
        <v>5422</v>
      </c>
      <c r="M1106" s="14" t="s">
        <v>133</v>
      </c>
      <c r="N1106" s="14" t="s">
        <v>112</v>
      </c>
      <c r="W1106" s="14" t="s">
        <v>4939</v>
      </c>
    </row>
    <row r="1107" spans="1:23" x14ac:dyDescent="0.25">
      <c r="A1107" s="14" t="s">
        <v>6342</v>
      </c>
      <c r="B1107" s="14" t="s">
        <v>4200</v>
      </c>
      <c r="D1107" s="14" t="s">
        <v>2442</v>
      </c>
      <c r="E1107" s="14" t="s">
        <v>150</v>
      </c>
      <c r="I1107" s="14" t="s">
        <v>4744</v>
      </c>
      <c r="K1107" s="14" t="s">
        <v>5421</v>
      </c>
      <c r="M1107" s="14" t="s">
        <v>133</v>
      </c>
      <c r="N1107" s="14" t="s">
        <v>150</v>
      </c>
      <c r="W1107" s="14" t="s">
        <v>4939</v>
      </c>
    </row>
    <row r="1108" spans="1:23" x14ac:dyDescent="0.25">
      <c r="A1108" s="14" t="s">
        <v>6342</v>
      </c>
      <c r="B1108" s="14" t="s">
        <v>4136</v>
      </c>
      <c r="D1108" s="14" t="s">
        <v>2423</v>
      </c>
      <c r="E1108" s="14" t="s">
        <v>150</v>
      </c>
      <c r="W1108" s="14" t="s">
        <v>4939</v>
      </c>
    </row>
    <row r="1109" spans="1:23" x14ac:dyDescent="0.25">
      <c r="A1109" s="14" t="s">
        <v>6342</v>
      </c>
      <c r="B1109" s="14" t="s">
        <v>4090</v>
      </c>
      <c r="D1109" s="14" t="s">
        <v>2342</v>
      </c>
      <c r="E1109" s="14" t="s">
        <v>150</v>
      </c>
      <c r="K1109" s="14" t="s">
        <v>5326</v>
      </c>
      <c r="M1109" s="14" t="s">
        <v>133</v>
      </c>
      <c r="N1109" s="14" t="s">
        <v>5098</v>
      </c>
      <c r="W1109" s="14" t="s">
        <v>4939</v>
      </c>
    </row>
    <row r="1110" spans="1:23" x14ac:dyDescent="0.25">
      <c r="A1110" s="14" t="s">
        <v>6342</v>
      </c>
      <c r="B1110" s="14" t="s">
        <v>4090</v>
      </c>
      <c r="D1110" s="14" t="s">
        <v>2341</v>
      </c>
      <c r="E1110" s="14" t="s">
        <v>150</v>
      </c>
      <c r="K1110" s="14" t="s">
        <v>5325</v>
      </c>
      <c r="M1110" s="14" t="s">
        <v>124</v>
      </c>
      <c r="N1110" s="14" t="s">
        <v>5098</v>
      </c>
      <c r="W1110" s="14" t="s">
        <v>4939</v>
      </c>
    </row>
    <row r="1111" spans="1:23" x14ac:dyDescent="0.25">
      <c r="A1111" s="14" t="s">
        <v>6342</v>
      </c>
      <c r="B1111" s="14" t="s">
        <v>4090</v>
      </c>
      <c r="D1111" s="14" t="s">
        <v>2340</v>
      </c>
      <c r="E1111" s="14" t="s">
        <v>150</v>
      </c>
      <c r="K1111" s="14" t="s">
        <v>5324</v>
      </c>
      <c r="M1111" s="14" t="s">
        <v>124</v>
      </c>
      <c r="N1111" s="14" t="s">
        <v>5098</v>
      </c>
      <c r="W1111" s="14" t="s">
        <v>4939</v>
      </c>
    </row>
    <row r="1112" spans="1:23" x14ac:dyDescent="0.25">
      <c r="A1112" s="14" t="s">
        <v>6342</v>
      </c>
      <c r="B1112" s="14" t="s">
        <v>4090</v>
      </c>
      <c r="D1112" s="14" t="s">
        <v>2339</v>
      </c>
      <c r="E1112" s="14" t="s">
        <v>150</v>
      </c>
      <c r="K1112" s="14" t="s">
        <v>5323</v>
      </c>
      <c r="M1112" s="14" t="s">
        <v>133</v>
      </c>
      <c r="N1112" s="14" t="s">
        <v>5098</v>
      </c>
      <c r="W1112" s="14" t="s">
        <v>4939</v>
      </c>
    </row>
    <row r="1113" spans="1:23" x14ac:dyDescent="0.25">
      <c r="A1113" s="14" t="s">
        <v>6342</v>
      </c>
      <c r="B1113" s="14" t="s">
        <v>4136</v>
      </c>
      <c r="D1113" s="14" t="s">
        <v>2311</v>
      </c>
      <c r="E1113" s="14" t="s">
        <v>150</v>
      </c>
      <c r="I1113" s="14" t="s">
        <v>4732</v>
      </c>
      <c r="M1113" s="14" t="s">
        <v>133</v>
      </c>
      <c r="N1113" s="14" t="s">
        <v>112</v>
      </c>
      <c r="W1113" s="14" t="s">
        <v>4939</v>
      </c>
    </row>
    <row r="1114" spans="1:23" x14ac:dyDescent="0.25">
      <c r="A1114" s="14" t="s">
        <v>6342</v>
      </c>
      <c r="B1114" s="14" t="s">
        <v>4173</v>
      </c>
      <c r="D1114" s="14" t="s">
        <v>2288</v>
      </c>
      <c r="E1114" s="14" t="s">
        <v>150</v>
      </c>
      <c r="I1114" s="14" t="s">
        <v>4729</v>
      </c>
      <c r="K1114" s="14" t="s">
        <v>5289</v>
      </c>
      <c r="M1114" s="14" t="s">
        <v>133</v>
      </c>
      <c r="N1114" s="14" t="s">
        <v>133</v>
      </c>
      <c r="W1114" s="14" t="s">
        <v>4939</v>
      </c>
    </row>
    <row r="1115" spans="1:23" x14ac:dyDescent="0.25">
      <c r="A1115" s="14" t="s">
        <v>6342</v>
      </c>
      <c r="B1115" s="14" t="s">
        <v>4088</v>
      </c>
      <c r="D1115" s="14" t="s">
        <v>2287</v>
      </c>
      <c r="E1115" s="14" t="s">
        <v>150</v>
      </c>
      <c r="I1115" s="14" t="s">
        <v>4729</v>
      </c>
      <c r="K1115" s="14" t="s">
        <v>5289</v>
      </c>
      <c r="M1115" s="14" t="s">
        <v>133</v>
      </c>
      <c r="N1115" s="14" t="s">
        <v>133</v>
      </c>
      <c r="W1115" s="14" t="s">
        <v>4939</v>
      </c>
    </row>
    <row r="1116" spans="1:23" x14ac:dyDescent="0.25">
      <c r="A1116" s="14" t="s">
        <v>6342</v>
      </c>
      <c r="B1116" s="14" t="s">
        <v>4088</v>
      </c>
      <c r="D1116" s="14" t="s">
        <v>2286</v>
      </c>
      <c r="E1116" s="14" t="s">
        <v>150</v>
      </c>
      <c r="I1116" s="14" t="s">
        <v>4729</v>
      </c>
      <c r="K1116" s="14" t="s">
        <v>5289</v>
      </c>
      <c r="M1116" s="14" t="s">
        <v>133</v>
      </c>
      <c r="N1116" s="14" t="s">
        <v>112</v>
      </c>
      <c r="W1116" s="14" t="s">
        <v>4939</v>
      </c>
    </row>
    <row r="1117" spans="1:23" x14ac:dyDescent="0.25">
      <c r="A1117" s="14" t="s">
        <v>6342</v>
      </c>
      <c r="B1117" s="14" t="s">
        <v>4172</v>
      </c>
      <c r="D1117" s="14" t="s">
        <v>2285</v>
      </c>
      <c r="E1117" s="14" t="s">
        <v>150</v>
      </c>
      <c r="I1117" s="14" t="s">
        <v>4728</v>
      </c>
      <c r="M1117" s="14" t="s">
        <v>133</v>
      </c>
      <c r="N1117" s="14" t="s">
        <v>112</v>
      </c>
      <c r="W1117" s="14" t="s">
        <v>4939</v>
      </c>
    </row>
    <row r="1118" spans="1:23" x14ac:dyDescent="0.25">
      <c r="A1118" s="14" t="s">
        <v>6342</v>
      </c>
      <c r="B1118" s="14" t="s">
        <v>4090</v>
      </c>
      <c r="D1118" s="14" t="s">
        <v>2271</v>
      </c>
      <c r="E1118" s="14" t="s">
        <v>150</v>
      </c>
      <c r="I1118" s="14" t="s">
        <v>4726</v>
      </c>
      <c r="K1118" s="14" t="s">
        <v>5278</v>
      </c>
      <c r="M1118" s="14" t="s">
        <v>133</v>
      </c>
      <c r="N1118" s="14" t="s">
        <v>5277</v>
      </c>
      <c r="W1118" s="14" t="s">
        <v>4939</v>
      </c>
    </row>
    <row r="1119" spans="1:23" x14ac:dyDescent="0.25">
      <c r="A1119" s="14" t="s">
        <v>6342</v>
      </c>
      <c r="B1119" s="14" t="s">
        <v>4090</v>
      </c>
      <c r="D1119" s="14" t="s">
        <v>2269</v>
      </c>
      <c r="E1119" s="14" t="s">
        <v>150</v>
      </c>
      <c r="I1119" s="14" t="s">
        <v>4707</v>
      </c>
      <c r="K1119" s="14" t="s">
        <v>5279</v>
      </c>
      <c r="M1119" s="14" t="s">
        <v>133</v>
      </c>
      <c r="N1119" s="14" t="s">
        <v>5277</v>
      </c>
      <c r="W1119" s="14" t="s">
        <v>4939</v>
      </c>
    </row>
    <row r="1120" spans="1:23" x14ac:dyDescent="0.25">
      <c r="A1120" s="14" t="s">
        <v>6342</v>
      </c>
      <c r="B1120" s="14" t="s">
        <v>4090</v>
      </c>
      <c r="D1120" s="14" t="s">
        <v>2268</v>
      </c>
      <c r="E1120" s="14" t="s">
        <v>150</v>
      </c>
      <c r="I1120" s="14" t="s">
        <v>4726</v>
      </c>
      <c r="K1120" s="14" t="s">
        <v>5278</v>
      </c>
      <c r="M1120" s="14" t="s">
        <v>133</v>
      </c>
      <c r="N1120" s="14" t="s">
        <v>5277</v>
      </c>
      <c r="W1120" s="14" t="s">
        <v>4939</v>
      </c>
    </row>
    <row r="1121" spans="1:23" x14ac:dyDescent="0.25">
      <c r="A1121" s="14" t="s">
        <v>6342</v>
      </c>
      <c r="B1121" s="14" t="s">
        <v>4152</v>
      </c>
      <c r="D1121" s="14" t="s">
        <v>2267</v>
      </c>
      <c r="E1121" s="14" t="s">
        <v>150</v>
      </c>
      <c r="K1121" s="14" t="s">
        <v>5276</v>
      </c>
      <c r="M1121" s="14" t="s">
        <v>133</v>
      </c>
      <c r="N1121" s="14" t="s">
        <v>143</v>
      </c>
      <c r="W1121" s="14" t="s">
        <v>4939</v>
      </c>
    </row>
    <row r="1122" spans="1:23" x14ac:dyDescent="0.25">
      <c r="A1122" s="14" t="s">
        <v>6342</v>
      </c>
      <c r="B1122" s="14" t="s">
        <v>4090</v>
      </c>
      <c r="D1122" s="14" t="s">
        <v>2246</v>
      </c>
      <c r="E1122" s="14" t="s">
        <v>150</v>
      </c>
      <c r="I1122" s="14" t="s">
        <v>4722</v>
      </c>
      <c r="K1122" s="14" t="s">
        <v>5243</v>
      </c>
      <c r="M1122" s="14" t="s">
        <v>133</v>
      </c>
      <c r="N1122" s="14" t="s">
        <v>143</v>
      </c>
      <c r="W1122" s="14" t="s">
        <v>4939</v>
      </c>
    </row>
    <row r="1123" spans="1:23" x14ac:dyDescent="0.25">
      <c r="A1123" s="14" t="s">
        <v>6342</v>
      </c>
      <c r="B1123" s="14" t="s">
        <v>6376</v>
      </c>
      <c r="D1123" s="14" t="s">
        <v>2245</v>
      </c>
      <c r="E1123" s="14" t="s">
        <v>150</v>
      </c>
      <c r="I1123" s="14" t="s">
        <v>4720</v>
      </c>
      <c r="K1123" s="14" t="s">
        <v>5242</v>
      </c>
      <c r="N1123" s="14" t="s">
        <v>5232</v>
      </c>
      <c r="W1123" s="14" t="s">
        <v>4939</v>
      </c>
    </row>
    <row r="1124" spans="1:23" x14ac:dyDescent="0.25">
      <c r="A1124" s="14" t="s">
        <v>6342</v>
      </c>
      <c r="B1124" s="14" t="s">
        <v>4163</v>
      </c>
      <c r="D1124" s="14" t="s">
        <v>2243</v>
      </c>
      <c r="E1124" s="14" t="s">
        <v>150</v>
      </c>
      <c r="I1124" s="14" t="s">
        <v>4720</v>
      </c>
      <c r="K1124" s="14" t="s">
        <v>5242</v>
      </c>
      <c r="M1124" s="14" t="s">
        <v>124</v>
      </c>
      <c r="N1124" s="14" t="s">
        <v>5232</v>
      </c>
      <c r="W1124" s="14" t="s">
        <v>4939</v>
      </c>
    </row>
    <row r="1125" spans="1:23" x14ac:dyDescent="0.25">
      <c r="A1125" s="14" t="s">
        <v>6342</v>
      </c>
      <c r="B1125" s="14" t="s">
        <v>4090</v>
      </c>
      <c r="D1125" s="14" t="s">
        <v>2242</v>
      </c>
      <c r="E1125" s="14" t="s">
        <v>150</v>
      </c>
      <c r="I1125" s="14" t="s">
        <v>4720</v>
      </c>
      <c r="K1125" s="14" t="s">
        <v>5242</v>
      </c>
      <c r="N1125" s="14" t="s">
        <v>5232</v>
      </c>
      <c r="W1125" s="14" t="s">
        <v>4939</v>
      </c>
    </row>
    <row r="1126" spans="1:23" x14ac:dyDescent="0.25">
      <c r="A1126" s="14" t="s">
        <v>6342</v>
      </c>
      <c r="B1126" s="14" t="s">
        <v>4107</v>
      </c>
      <c r="D1126" s="14" t="s">
        <v>2241</v>
      </c>
      <c r="E1126" s="14" t="s">
        <v>150</v>
      </c>
      <c r="I1126" s="14" t="s">
        <v>142</v>
      </c>
      <c r="K1126" s="14" t="s">
        <v>5241</v>
      </c>
      <c r="M1126" s="14" t="s">
        <v>124</v>
      </c>
      <c r="N1126" s="14" t="s">
        <v>143</v>
      </c>
      <c r="W1126" s="14" t="s">
        <v>4939</v>
      </c>
    </row>
    <row r="1127" spans="1:23" x14ac:dyDescent="0.25">
      <c r="A1127" s="14" t="s">
        <v>6342</v>
      </c>
      <c r="B1127" s="14" t="s">
        <v>4162</v>
      </c>
      <c r="D1127" s="14" t="s">
        <v>2240</v>
      </c>
      <c r="E1127" s="14" t="s">
        <v>150</v>
      </c>
      <c r="I1127" s="14" t="s">
        <v>169</v>
      </c>
      <c r="K1127" s="14" t="s">
        <v>5061</v>
      </c>
      <c r="M1127" s="14" t="s">
        <v>124</v>
      </c>
      <c r="N1127" s="14" t="s">
        <v>143</v>
      </c>
      <c r="W1127" s="14" t="s">
        <v>4939</v>
      </c>
    </row>
    <row r="1128" spans="1:23" x14ac:dyDescent="0.25">
      <c r="A1128" s="14" t="s">
        <v>6342</v>
      </c>
      <c r="B1128" s="14" t="s">
        <v>4137</v>
      </c>
      <c r="D1128" s="14" t="s">
        <v>2237</v>
      </c>
      <c r="E1128" s="14" t="s">
        <v>150</v>
      </c>
      <c r="W1128" s="14" t="s">
        <v>4939</v>
      </c>
    </row>
    <row r="1129" spans="1:23" x14ac:dyDescent="0.25">
      <c r="A1129" s="14" t="s">
        <v>6342</v>
      </c>
      <c r="B1129" s="14" t="s">
        <v>4086</v>
      </c>
      <c r="D1129" s="14" t="s">
        <v>2233</v>
      </c>
      <c r="E1129" s="14" t="s">
        <v>150</v>
      </c>
      <c r="I1129" s="14" t="s">
        <v>4720</v>
      </c>
      <c r="K1129" s="14" t="s">
        <v>5234</v>
      </c>
      <c r="M1129" s="14">
        <v>10</v>
      </c>
      <c r="N1129" s="14" t="s">
        <v>5232</v>
      </c>
      <c r="W1129" s="14" t="s">
        <v>4939</v>
      </c>
    </row>
    <row r="1130" spans="1:23" x14ac:dyDescent="0.25">
      <c r="A1130" s="14" t="s">
        <v>6342</v>
      </c>
      <c r="B1130" s="14" t="s">
        <v>4086</v>
      </c>
      <c r="D1130" s="14" t="s">
        <v>2232</v>
      </c>
      <c r="E1130" s="14" t="s">
        <v>150</v>
      </c>
      <c r="I1130" s="14" t="s">
        <v>4720</v>
      </c>
      <c r="K1130" s="14" t="s">
        <v>150</v>
      </c>
      <c r="M1130" s="14">
        <v>10</v>
      </c>
      <c r="N1130" s="14" t="s">
        <v>5232</v>
      </c>
      <c r="W1130" s="14" t="s">
        <v>4939</v>
      </c>
    </row>
    <row r="1131" spans="1:23" x14ac:dyDescent="0.25">
      <c r="A1131" s="14" t="s">
        <v>6342</v>
      </c>
      <c r="B1131" s="14" t="s">
        <v>4086</v>
      </c>
      <c r="D1131" s="14" t="s">
        <v>2231</v>
      </c>
      <c r="E1131" s="14" t="s">
        <v>150</v>
      </c>
      <c r="I1131" s="14" t="s">
        <v>4720</v>
      </c>
      <c r="K1131" s="14" t="s">
        <v>5233</v>
      </c>
      <c r="M1131" s="14" t="s">
        <v>124</v>
      </c>
      <c r="N1131" s="14" t="s">
        <v>5232</v>
      </c>
      <c r="V1131" s="14" t="s">
        <v>5231</v>
      </c>
      <c r="W1131" s="14" t="s">
        <v>4939</v>
      </c>
    </row>
    <row r="1132" spans="1:23" x14ac:dyDescent="0.25">
      <c r="A1132" s="14" t="s">
        <v>6342</v>
      </c>
      <c r="B1132" s="14" t="s">
        <v>4089</v>
      </c>
      <c r="D1132" s="14" t="s">
        <v>2230</v>
      </c>
      <c r="E1132" s="14" t="s">
        <v>150</v>
      </c>
      <c r="I1132" s="14" t="s">
        <v>4701</v>
      </c>
      <c r="M1132" s="14" t="s">
        <v>133</v>
      </c>
      <c r="N1132" s="14" t="s">
        <v>143</v>
      </c>
      <c r="W1132" s="14" t="s">
        <v>4939</v>
      </c>
    </row>
    <row r="1133" spans="1:23" x14ac:dyDescent="0.25">
      <c r="A1133" s="14" t="s">
        <v>6342</v>
      </c>
      <c r="B1133" s="14" t="s">
        <v>4090</v>
      </c>
      <c r="D1133" s="14" t="s">
        <v>2226</v>
      </c>
      <c r="E1133" s="14" t="s">
        <v>150</v>
      </c>
      <c r="I1133" s="14" t="s">
        <v>4719</v>
      </c>
      <c r="W1133" s="14" t="s">
        <v>4939</v>
      </c>
    </row>
    <row r="1134" spans="1:23" x14ac:dyDescent="0.25">
      <c r="A1134" s="14" t="s">
        <v>6342</v>
      </c>
      <c r="B1134" s="14" t="s">
        <v>4140</v>
      </c>
      <c r="D1134" s="14" t="s">
        <v>2225</v>
      </c>
      <c r="E1134" s="14" t="s">
        <v>150</v>
      </c>
      <c r="I1134" s="14" t="s">
        <v>4718</v>
      </c>
      <c r="K1134" s="14" t="s">
        <v>5228</v>
      </c>
      <c r="N1134" s="14" t="s">
        <v>5227</v>
      </c>
      <c r="W1134" s="14" t="s">
        <v>4939</v>
      </c>
    </row>
    <row r="1135" spans="1:23" x14ac:dyDescent="0.25">
      <c r="A1135" s="14" t="s">
        <v>6342</v>
      </c>
      <c r="B1135" s="14" t="s">
        <v>4160</v>
      </c>
      <c r="D1135" s="14" t="s">
        <v>2221</v>
      </c>
      <c r="E1135" s="14" t="s">
        <v>150</v>
      </c>
      <c r="W1135" s="14" t="s">
        <v>4939</v>
      </c>
    </row>
    <row r="1136" spans="1:23" x14ac:dyDescent="0.25">
      <c r="A1136" s="14" t="s">
        <v>6342</v>
      </c>
      <c r="B1136" s="14" t="s">
        <v>4086</v>
      </c>
      <c r="D1136" s="14" t="s">
        <v>2185</v>
      </c>
      <c r="E1136" s="14" t="s">
        <v>150</v>
      </c>
      <c r="I1136" s="14" t="s">
        <v>4707</v>
      </c>
      <c r="K1136" s="14" t="s">
        <v>5097</v>
      </c>
      <c r="M1136" s="14" t="s">
        <v>5191</v>
      </c>
      <c r="N1136" s="14" t="s">
        <v>112</v>
      </c>
      <c r="W1136" s="14" t="s">
        <v>4939</v>
      </c>
    </row>
    <row r="1137" spans="1:23" x14ac:dyDescent="0.25">
      <c r="A1137" s="14" t="s">
        <v>6342</v>
      </c>
      <c r="B1137" s="14" t="s">
        <v>4145</v>
      </c>
      <c r="D1137" s="14" t="s">
        <v>2153</v>
      </c>
      <c r="E1137" s="14" t="s">
        <v>150</v>
      </c>
      <c r="K1137" s="14" t="s">
        <v>5158</v>
      </c>
      <c r="N1137" s="14">
        <v>5</v>
      </c>
      <c r="W1137" s="14" t="s">
        <v>4939</v>
      </c>
    </row>
    <row r="1138" spans="1:23" x14ac:dyDescent="0.25">
      <c r="A1138" s="14" t="s">
        <v>6342</v>
      </c>
      <c r="B1138" s="14" t="s">
        <v>4089</v>
      </c>
      <c r="D1138" s="14" t="s">
        <v>2146</v>
      </c>
      <c r="E1138" s="14" t="s">
        <v>150</v>
      </c>
      <c r="I1138" s="14" t="s">
        <v>4711</v>
      </c>
      <c r="K1138" s="14" t="s">
        <v>5151</v>
      </c>
      <c r="N1138" s="14" t="s">
        <v>5150</v>
      </c>
      <c r="W1138" s="14" t="s">
        <v>4939</v>
      </c>
    </row>
    <row r="1139" spans="1:23" x14ac:dyDescent="0.25">
      <c r="A1139" s="14" t="s">
        <v>6342</v>
      </c>
      <c r="B1139" s="14" t="s">
        <v>4090</v>
      </c>
      <c r="D1139" s="14" t="s">
        <v>2145</v>
      </c>
      <c r="E1139" s="14" t="s">
        <v>150</v>
      </c>
      <c r="I1139" s="14" t="s">
        <v>4712</v>
      </c>
      <c r="K1139" s="14" t="s">
        <v>5149</v>
      </c>
      <c r="M1139" s="14" t="s">
        <v>124</v>
      </c>
      <c r="N1139" s="14" t="s">
        <v>5098</v>
      </c>
      <c r="W1139" s="14" t="s">
        <v>4939</v>
      </c>
    </row>
    <row r="1140" spans="1:23" x14ac:dyDescent="0.25">
      <c r="A1140" s="14" t="s">
        <v>6342</v>
      </c>
      <c r="B1140" s="14" t="s">
        <v>4089</v>
      </c>
      <c r="D1140" s="14" t="s">
        <v>2144</v>
      </c>
      <c r="E1140" s="14" t="s">
        <v>150</v>
      </c>
      <c r="I1140" s="14" t="s">
        <v>4711</v>
      </c>
      <c r="K1140" s="14" t="s">
        <v>5148</v>
      </c>
      <c r="M1140" s="14" t="s">
        <v>124</v>
      </c>
      <c r="N1140" s="14" t="s">
        <v>5147</v>
      </c>
      <c r="W1140" s="14" t="s">
        <v>4939</v>
      </c>
    </row>
    <row r="1141" spans="1:23" x14ac:dyDescent="0.25">
      <c r="A1141" s="14" t="s">
        <v>6342</v>
      </c>
      <c r="B1141" s="14" t="s">
        <v>4089</v>
      </c>
      <c r="D1141" s="14" t="s">
        <v>2143</v>
      </c>
      <c r="E1141" s="14" t="s">
        <v>150</v>
      </c>
      <c r="I1141" s="14" t="s">
        <v>4711</v>
      </c>
      <c r="K1141" s="14" t="s">
        <v>5148</v>
      </c>
      <c r="M1141" s="14" t="s">
        <v>124</v>
      </c>
      <c r="N1141" s="14" t="s">
        <v>5147</v>
      </c>
      <c r="W1141" s="14" t="s">
        <v>4939</v>
      </c>
    </row>
    <row r="1142" spans="1:23" x14ac:dyDescent="0.25">
      <c r="A1142" s="14" t="s">
        <v>6342</v>
      </c>
      <c r="B1142" s="14" t="s">
        <v>4137</v>
      </c>
      <c r="D1142" s="14" t="s">
        <v>2128</v>
      </c>
      <c r="E1142" s="14" t="s">
        <v>150</v>
      </c>
      <c r="I1142" s="14" t="s">
        <v>4710</v>
      </c>
      <c r="K1142" s="14" t="s">
        <v>5132</v>
      </c>
      <c r="M1142" s="14" t="s">
        <v>133</v>
      </c>
      <c r="N1142" s="14" t="s">
        <v>112</v>
      </c>
      <c r="W1142" s="14" t="s">
        <v>4939</v>
      </c>
    </row>
    <row r="1143" spans="1:23" x14ac:dyDescent="0.25">
      <c r="A1143" s="14" t="s">
        <v>6342</v>
      </c>
      <c r="B1143" s="14" t="s">
        <v>4090</v>
      </c>
      <c r="D1143" s="14" t="s">
        <v>2123</v>
      </c>
      <c r="E1143" s="14" t="s">
        <v>150</v>
      </c>
      <c r="I1143" s="14" t="s">
        <v>4707</v>
      </c>
      <c r="K1143" s="14" t="s">
        <v>5124</v>
      </c>
      <c r="M1143" s="14" t="s">
        <v>133</v>
      </c>
      <c r="N1143" s="14" t="s">
        <v>112</v>
      </c>
      <c r="W1143" s="14" t="s">
        <v>4939</v>
      </c>
    </row>
    <row r="1144" spans="1:23" x14ac:dyDescent="0.25">
      <c r="A1144" s="14" t="s">
        <v>6342</v>
      </c>
      <c r="B1144" s="14" t="s">
        <v>4090</v>
      </c>
      <c r="D1144" s="14" t="s">
        <v>2122</v>
      </c>
      <c r="E1144" s="14" t="s">
        <v>150</v>
      </c>
      <c r="I1144" s="14" t="s">
        <v>4707</v>
      </c>
      <c r="K1144" s="14" t="s">
        <v>5124</v>
      </c>
      <c r="M1144" s="14" t="s">
        <v>133</v>
      </c>
      <c r="N1144" s="14" t="s">
        <v>112</v>
      </c>
      <c r="W1144" s="14" t="s">
        <v>4939</v>
      </c>
    </row>
    <row r="1145" spans="1:23" x14ac:dyDescent="0.25">
      <c r="A1145" s="14" t="s">
        <v>6342</v>
      </c>
      <c r="B1145" s="14" t="s">
        <v>4088</v>
      </c>
      <c r="D1145" s="14" t="s">
        <v>2119</v>
      </c>
      <c r="E1145" s="14" t="s">
        <v>150</v>
      </c>
      <c r="J1145" s="14" t="s">
        <v>4706</v>
      </c>
      <c r="M1145" s="14" t="s">
        <v>133</v>
      </c>
      <c r="N1145" s="14" t="s">
        <v>133</v>
      </c>
      <c r="W1145" s="14" t="s">
        <v>4939</v>
      </c>
    </row>
    <row r="1146" spans="1:23" x14ac:dyDescent="0.25">
      <c r="A1146" s="14" t="s">
        <v>6342</v>
      </c>
      <c r="B1146" s="14" t="s">
        <v>4137</v>
      </c>
      <c r="D1146" s="14" t="s">
        <v>2112</v>
      </c>
      <c r="E1146" s="14" t="s">
        <v>150</v>
      </c>
      <c r="I1146" s="14" t="s">
        <v>4704</v>
      </c>
      <c r="K1146" s="14" t="s">
        <v>5113</v>
      </c>
      <c r="M1146" s="14" t="s">
        <v>133</v>
      </c>
      <c r="N1146" s="14" t="s">
        <v>124</v>
      </c>
      <c r="W1146" s="14" t="s">
        <v>4939</v>
      </c>
    </row>
    <row r="1147" spans="1:23" x14ac:dyDescent="0.25">
      <c r="A1147" s="14" t="s">
        <v>6342</v>
      </c>
      <c r="B1147" s="14" t="s">
        <v>4132</v>
      </c>
      <c r="D1147" s="14" t="s">
        <v>2104</v>
      </c>
      <c r="E1147" s="14" t="s">
        <v>150</v>
      </c>
      <c r="I1147" s="14" t="s">
        <v>4701</v>
      </c>
      <c r="K1147" s="14" t="s">
        <v>5102</v>
      </c>
      <c r="M1147" s="14" t="s">
        <v>5101</v>
      </c>
      <c r="N1147" s="14" t="s">
        <v>399</v>
      </c>
      <c r="W1147" s="14" t="s">
        <v>4939</v>
      </c>
    </row>
    <row r="1148" spans="1:23" x14ac:dyDescent="0.25">
      <c r="A1148" s="14" t="s">
        <v>6342</v>
      </c>
      <c r="B1148" s="14" t="s">
        <v>4132</v>
      </c>
      <c r="D1148" s="14" t="s">
        <v>2103</v>
      </c>
      <c r="E1148" s="14" t="s">
        <v>150</v>
      </c>
      <c r="I1148" s="14" t="s">
        <v>4700</v>
      </c>
      <c r="K1148" s="14" t="s">
        <v>5100</v>
      </c>
      <c r="M1148" s="14" t="s">
        <v>5099</v>
      </c>
      <c r="N1148" s="14" t="s">
        <v>5098</v>
      </c>
      <c r="W1148" s="14" t="s">
        <v>4939</v>
      </c>
    </row>
    <row r="1149" spans="1:23" x14ac:dyDescent="0.25">
      <c r="A1149" s="14" t="s">
        <v>6342</v>
      </c>
      <c r="B1149" s="14" t="s">
        <v>4131</v>
      </c>
      <c r="D1149" s="14" t="s">
        <v>2102</v>
      </c>
      <c r="E1149" s="14" t="s">
        <v>150</v>
      </c>
      <c r="I1149" s="14" t="s">
        <v>4699</v>
      </c>
      <c r="K1149" s="14" t="s">
        <v>5097</v>
      </c>
      <c r="M1149" s="14" t="s">
        <v>133</v>
      </c>
      <c r="N1149" s="14" t="s">
        <v>112</v>
      </c>
      <c r="W1149" s="14" t="s">
        <v>4939</v>
      </c>
    </row>
    <row r="1150" spans="1:23" x14ac:dyDescent="0.25">
      <c r="A1150" s="14" t="s">
        <v>6342</v>
      </c>
      <c r="B1150" s="14" t="s">
        <v>4088</v>
      </c>
      <c r="D1150" s="14" t="s">
        <v>2029</v>
      </c>
      <c r="E1150" s="14" t="s">
        <v>150</v>
      </c>
      <c r="I1150" s="14">
        <v>2000</v>
      </c>
      <c r="K1150" s="14" t="s">
        <v>5007</v>
      </c>
      <c r="M1150" s="14" t="s">
        <v>133</v>
      </c>
      <c r="N1150" s="14" t="s">
        <v>111</v>
      </c>
      <c r="W1150" s="14" t="s">
        <v>4939</v>
      </c>
    </row>
    <row r="1151" spans="1:23" x14ac:dyDescent="0.25">
      <c r="A1151" s="14" t="s">
        <v>6342</v>
      </c>
      <c r="B1151" s="14" t="s">
        <v>4091</v>
      </c>
      <c r="D1151" s="14" t="s">
        <v>2026</v>
      </c>
      <c r="E1151" s="14" t="s">
        <v>150</v>
      </c>
      <c r="I1151" s="14" t="s">
        <v>4680</v>
      </c>
      <c r="J1151" s="14" t="s">
        <v>4679</v>
      </c>
      <c r="K1151" s="14" t="s">
        <v>5004</v>
      </c>
      <c r="W1151" s="14" t="s">
        <v>4939</v>
      </c>
    </row>
    <row r="1152" spans="1:23" customFormat="1" x14ac:dyDescent="0.25">
      <c r="A1152" s="14" t="s">
        <v>6342</v>
      </c>
      <c r="B1152" s="14" t="s">
        <v>4093</v>
      </c>
      <c r="C1152" s="18"/>
      <c r="D1152" s="14" t="s">
        <v>2022</v>
      </c>
      <c r="E1152" s="14" t="s">
        <v>150</v>
      </c>
      <c r="F1152" s="14"/>
      <c r="G1152" s="14"/>
      <c r="H1152" s="14"/>
      <c r="I1152" s="14" t="s">
        <v>4676</v>
      </c>
      <c r="J1152" s="14"/>
      <c r="K1152" s="14" t="s">
        <v>4989</v>
      </c>
      <c r="L1152" s="14"/>
      <c r="M1152" s="14" t="s">
        <v>133</v>
      </c>
      <c r="N1152" s="14" t="s">
        <v>112</v>
      </c>
      <c r="O1152" s="14"/>
      <c r="P1152" s="14"/>
      <c r="Q1152" s="14"/>
      <c r="R1152" s="14"/>
      <c r="S1152" s="14"/>
      <c r="T1152" s="14"/>
      <c r="U1152" s="14"/>
      <c r="V1152" s="14"/>
      <c r="W1152" s="14" t="s">
        <v>4939</v>
      </c>
    </row>
    <row r="1153" spans="1:23" customFormat="1" x14ac:dyDescent="0.25">
      <c r="A1153" s="14" t="s">
        <v>6342</v>
      </c>
      <c r="B1153" s="14" t="s">
        <v>4086</v>
      </c>
      <c r="C1153" s="18"/>
      <c r="D1153" s="14" t="s">
        <v>2004</v>
      </c>
      <c r="E1153" s="14" t="s">
        <v>150</v>
      </c>
      <c r="F1153" s="14"/>
      <c r="G1153" s="14"/>
      <c r="H1153" s="14"/>
      <c r="I1153" s="14" t="s">
        <v>4672</v>
      </c>
      <c r="J1153" s="14"/>
      <c r="K1153" s="14" t="s">
        <v>4959</v>
      </c>
      <c r="L1153" s="14"/>
      <c r="M1153" s="14" t="s">
        <v>124</v>
      </c>
      <c r="N1153" s="14" t="s">
        <v>143</v>
      </c>
      <c r="O1153" s="14"/>
      <c r="P1153" s="14"/>
      <c r="Q1153" s="14"/>
      <c r="R1153" s="14"/>
      <c r="S1153" s="14"/>
      <c r="T1153" s="14"/>
      <c r="U1153" s="14"/>
      <c r="V1153" s="14"/>
      <c r="W1153" s="14" t="s">
        <v>4939</v>
      </c>
    </row>
    <row r="1154" spans="1:23" customFormat="1" x14ac:dyDescent="0.25">
      <c r="A1154" t="s">
        <v>6346</v>
      </c>
      <c r="B1154" t="s">
        <v>4099</v>
      </c>
      <c r="C1154" s="13">
        <v>5</v>
      </c>
      <c r="D1154" t="s">
        <v>1091</v>
      </c>
      <c r="E1154">
        <v>4</v>
      </c>
      <c r="F1154" t="s">
        <v>4408</v>
      </c>
      <c r="H1154">
        <v>3</v>
      </c>
      <c r="I1154" t="s">
        <v>1149</v>
      </c>
      <c r="K1154" t="s">
        <v>982</v>
      </c>
      <c r="M1154" t="s">
        <v>421</v>
      </c>
      <c r="N1154" t="s">
        <v>501</v>
      </c>
      <c r="O1154" t="s">
        <v>461</v>
      </c>
      <c r="P1154">
        <v>-5</v>
      </c>
      <c r="Q1154">
        <v>1</v>
      </c>
      <c r="R1154">
        <v>15</v>
      </c>
      <c r="S1154">
        <v>4</v>
      </c>
      <c r="U1154">
        <v>1874</v>
      </c>
      <c r="W1154" t="s">
        <v>4939</v>
      </c>
    </row>
    <row r="1155" spans="1:23" customFormat="1" x14ac:dyDescent="0.25">
      <c r="A1155" s="14" t="s">
        <v>6346</v>
      </c>
      <c r="B1155" s="14" t="s">
        <v>4175</v>
      </c>
      <c r="C1155" s="18" t="s">
        <v>120</v>
      </c>
      <c r="D1155" s="14" t="s">
        <v>3235</v>
      </c>
      <c r="E1155" s="14">
        <v>4</v>
      </c>
      <c r="F1155" s="14" t="s">
        <v>4473</v>
      </c>
      <c r="G1155" s="14"/>
      <c r="H1155" s="14" t="s">
        <v>106</v>
      </c>
      <c r="I1155" s="14" t="s">
        <v>4682</v>
      </c>
      <c r="J1155" s="14">
        <v>800</v>
      </c>
      <c r="K1155" s="14" t="s">
        <v>342</v>
      </c>
      <c r="L1155" s="14"/>
      <c r="M1155" s="14" t="s">
        <v>5576</v>
      </c>
      <c r="N1155" s="14" t="s">
        <v>501</v>
      </c>
      <c r="O1155" s="14" t="s">
        <v>5382</v>
      </c>
      <c r="P1155" s="14" t="s">
        <v>135</v>
      </c>
      <c r="Q1155" s="14" t="s">
        <v>5019</v>
      </c>
      <c r="R1155" s="14" t="s">
        <v>1593</v>
      </c>
      <c r="S1155" s="14" t="s">
        <v>124</v>
      </c>
      <c r="T1155" s="14"/>
      <c r="U1155" s="14"/>
      <c r="V1155" s="14"/>
      <c r="W1155" s="14" t="s">
        <v>4939</v>
      </c>
    </row>
    <row r="1156" spans="1:23" customFormat="1" x14ac:dyDescent="0.25">
      <c r="A1156" s="14" t="s">
        <v>6346</v>
      </c>
      <c r="B1156" s="14"/>
      <c r="C1156" s="18">
        <v>6</v>
      </c>
      <c r="D1156" s="14" t="s">
        <v>1097</v>
      </c>
      <c r="E1156" s="14">
        <v>4</v>
      </c>
      <c r="F1156" s="14" t="s">
        <v>483</v>
      </c>
      <c r="G1156" s="14"/>
      <c r="H1156" s="14">
        <v>3</v>
      </c>
      <c r="I1156" s="14" t="s">
        <v>1149</v>
      </c>
      <c r="J1156" s="14"/>
      <c r="K1156" s="14" t="s">
        <v>1055</v>
      </c>
      <c r="L1156" s="14"/>
      <c r="M1156" s="14" t="s">
        <v>421</v>
      </c>
      <c r="N1156" s="14" t="s">
        <v>501</v>
      </c>
      <c r="O1156" s="14" t="s">
        <v>869</v>
      </c>
      <c r="P1156" s="14" t="s">
        <v>118</v>
      </c>
      <c r="Q1156" s="14" t="s">
        <v>133</v>
      </c>
      <c r="R1156" s="14" t="s">
        <v>1160</v>
      </c>
      <c r="S1156" s="14" t="s">
        <v>150</v>
      </c>
      <c r="T1156" s="14" t="s">
        <v>511</v>
      </c>
      <c r="U1156" s="14"/>
      <c r="V1156" s="14" t="s">
        <v>634</v>
      </c>
      <c r="W1156" s="14"/>
    </row>
    <row r="1157" spans="1:23" customFormat="1" x14ac:dyDescent="0.25">
      <c r="A1157" s="14" t="s">
        <v>6346</v>
      </c>
      <c r="B1157" s="14" t="s">
        <v>4176</v>
      </c>
      <c r="C1157" s="18">
        <v>6</v>
      </c>
      <c r="D1157" s="14" t="s">
        <v>2411</v>
      </c>
      <c r="E1157" s="14">
        <v>4</v>
      </c>
      <c r="F1157" s="14" t="s">
        <v>4473</v>
      </c>
      <c r="G1157" s="14"/>
      <c r="H1157" s="14">
        <v>3</v>
      </c>
      <c r="I1157" s="14" t="s">
        <v>1149</v>
      </c>
      <c r="J1157" s="14"/>
      <c r="K1157" s="14" t="s">
        <v>1159</v>
      </c>
      <c r="L1157" s="14"/>
      <c r="M1157" s="14" t="s">
        <v>1152</v>
      </c>
      <c r="N1157" s="14" t="s">
        <v>501</v>
      </c>
      <c r="O1157" s="14" t="s">
        <v>464</v>
      </c>
      <c r="P1157" s="14">
        <v>-4</v>
      </c>
      <c r="Q1157" s="14">
        <v>1</v>
      </c>
      <c r="R1157" s="14">
        <v>30</v>
      </c>
      <c r="S1157" s="14">
        <v>4</v>
      </c>
      <c r="T1157" s="14" t="s">
        <v>511</v>
      </c>
      <c r="U1157" s="14"/>
      <c r="V1157" s="14" t="s">
        <v>4955</v>
      </c>
      <c r="W1157" s="14" t="s">
        <v>4939</v>
      </c>
    </row>
    <row r="1158" spans="1:23" customFormat="1" x14ac:dyDescent="0.25">
      <c r="A1158" s="14" t="s">
        <v>6346</v>
      </c>
      <c r="B1158" s="14"/>
      <c r="C1158" s="18" t="s">
        <v>111</v>
      </c>
      <c r="D1158" s="14" t="s">
        <v>425</v>
      </c>
      <c r="E1158" s="14">
        <v>4</v>
      </c>
      <c r="F1158" s="14" t="s">
        <v>257</v>
      </c>
      <c r="G1158" s="14" t="s">
        <v>219</v>
      </c>
      <c r="H1158" s="14" t="s">
        <v>124</v>
      </c>
      <c r="I1158" s="14" t="s">
        <v>142</v>
      </c>
      <c r="J1158" s="14" t="s">
        <v>423</v>
      </c>
      <c r="K1158" s="14" t="s">
        <v>426</v>
      </c>
      <c r="L1158" s="14"/>
      <c r="M1158" s="14" t="s">
        <v>421</v>
      </c>
      <c r="N1158" s="14" t="s">
        <v>427</v>
      </c>
      <c r="O1158" s="14" t="s">
        <v>466</v>
      </c>
      <c r="P1158" s="14" t="s">
        <v>118</v>
      </c>
      <c r="Q1158" s="14" t="s">
        <v>133</v>
      </c>
      <c r="R1158" s="14" t="s">
        <v>107</v>
      </c>
      <c r="S1158" s="14"/>
      <c r="T1158" s="14"/>
      <c r="U1158" s="14"/>
      <c r="V1158" s="14"/>
      <c r="W1158" s="14"/>
    </row>
    <row r="1159" spans="1:23" customFormat="1" x14ac:dyDescent="0.25">
      <c r="A1159" s="14" t="s">
        <v>6346</v>
      </c>
      <c r="B1159" s="14"/>
      <c r="C1159" s="18" t="s">
        <v>105</v>
      </c>
      <c r="D1159" s="14" t="s">
        <v>443</v>
      </c>
      <c r="E1159" s="14">
        <v>4</v>
      </c>
      <c r="F1159" s="14" t="s">
        <v>257</v>
      </c>
      <c r="G1159" s="14" t="s">
        <v>219</v>
      </c>
      <c r="H1159" s="14" t="s">
        <v>124</v>
      </c>
      <c r="I1159" s="14" t="s">
        <v>142</v>
      </c>
      <c r="J1159" s="14" t="s">
        <v>423</v>
      </c>
      <c r="K1159" s="14" t="s">
        <v>444</v>
      </c>
      <c r="L1159" s="14"/>
      <c r="M1159" s="14" t="s">
        <v>435</v>
      </c>
      <c r="N1159" s="14" t="s">
        <v>427</v>
      </c>
      <c r="O1159" s="14" t="s">
        <v>466</v>
      </c>
      <c r="P1159" s="14" t="s">
        <v>118</v>
      </c>
      <c r="Q1159" s="14" t="s">
        <v>133</v>
      </c>
      <c r="R1159" s="14" t="s">
        <v>220</v>
      </c>
      <c r="S1159" s="14"/>
      <c r="T1159" s="14"/>
      <c r="U1159" s="14"/>
      <c r="V1159" s="14"/>
      <c r="W1159" s="14"/>
    </row>
    <row r="1160" spans="1:23" customFormat="1" x14ac:dyDescent="0.25">
      <c r="A1160" s="14" t="s">
        <v>6346</v>
      </c>
      <c r="B1160" s="14"/>
      <c r="C1160" s="18" t="s">
        <v>105</v>
      </c>
      <c r="D1160" s="14" t="s">
        <v>428</v>
      </c>
      <c r="E1160" s="14">
        <v>4</v>
      </c>
      <c r="F1160" s="14" t="s">
        <v>257</v>
      </c>
      <c r="G1160" s="14" t="s">
        <v>219</v>
      </c>
      <c r="H1160" s="14" t="s">
        <v>124</v>
      </c>
      <c r="I1160" s="14" t="s">
        <v>142</v>
      </c>
      <c r="J1160" s="14" t="s">
        <v>423</v>
      </c>
      <c r="K1160" s="14" t="s">
        <v>429</v>
      </c>
      <c r="L1160" s="14"/>
      <c r="M1160" s="14" t="s">
        <v>421</v>
      </c>
      <c r="N1160" s="14" t="s">
        <v>427</v>
      </c>
      <c r="O1160" s="14" t="s">
        <v>466</v>
      </c>
      <c r="P1160" s="14" t="s">
        <v>118</v>
      </c>
      <c r="Q1160" s="14" t="s">
        <v>133</v>
      </c>
      <c r="R1160" s="14" t="s">
        <v>107</v>
      </c>
      <c r="S1160" s="14"/>
      <c r="T1160" s="14"/>
      <c r="U1160" s="14"/>
      <c r="V1160" s="14"/>
      <c r="W1160" s="14"/>
    </row>
    <row r="1161" spans="1:23" customFormat="1" x14ac:dyDescent="0.25">
      <c r="A1161" s="14" t="s">
        <v>6346</v>
      </c>
      <c r="B1161" s="14"/>
      <c r="C1161" s="18" t="s">
        <v>120</v>
      </c>
      <c r="D1161" s="14" t="s">
        <v>422</v>
      </c>
      <c r="E1161" s="14">
        <v>4</v>
      </c>
      <c r="F1161" s="14" t="s">
        <v>257</v>
      </c>
      <c r="G1161" s="14" t="s">
        <v>219</v>
      </c>
      <c r="H1161" s="14" t="s">
        <v>124</v>
      </c>
      <c r="I1161" s="14" t="s">
        <v>142</v>
      </c>
      <c r="J1161" s="14" t="s">
        <v>423</v>
      </c>
      <c r="K1161" s="14" t="s">
        <v>424</v>
      </c>
      <c r="L1161" s="14"/>
      <c r="M1161" s="14" t="s">
        <v>421</v>
      </c>
      <c r="N1161" s="14" t="s">
        <v>106</v>
      </c>
      <c r="O1161" s="14" t="s">
        <v>466</v>
      </c>
      <c r="P1161" s="14" t="s">
        <v>118</v>
      </c>
      <c r="Q1161" s="14" t="s">
        <v>133</v>
      </c>
      <c r="R1161" s="14" t="s">
        <v>182</v>
      </c>
      <c r="S1161" s="14"/>
      <c r="T1161" s="14"/>
      <c r="U1161" s="14"/>
      <c r="V1161" s="14"/>
      <c r="W1161" s="14"/>
    </row>
    <row r="1162" spans="1:23" customFormat="1" x14ac:dyDescent="0.25">
      <c r="A1162" s="14" t="s">
        <v>6346</v>
      </c>
      <c r="B1162" s="14"/>
      <c r="C1162" s="18" t="s">
        <v>105</v>
      </c>
      <c r="D1162" s="14" t="s">
        <v>437</v>
      </c>
      <c r="E1162" s="14">
        <v>4</v>
      </c>
      <c r="F1162" s="14" t="s">
        <v>257</v>
      </c>
      <c r="G1162" s="14" t="s">
        <v>219</v>
      </c>
      <c r="H1162" s="14" t="s">
        <v>124</v>
      </c>
      <c r="I1162" s="14" t="s">
        <v>142</v>
      </c>
      <c r="J1162" s="14" t="s">
        <v>423</v>
      </c>
      <c r="K1162" s="14" t="s">
        <v>438</v>
      </c>
      <c r="L1162" s="14"/>
      <c r="M1162" s="14" t="s">
        <v>435</v>
      </c>
      <c r="N1162" s="14" t="s">
        <v>439</v>
      </c>
      <c r="O1162" s="14" t="s">
        <v>466</v>
      </c>
      <c r="P1162" s="14" t="s">
        <v>118</v>
      </c>
      <c r="Q1162" s="14" t="s">
        <v>133</v>
      </c>
      <c r="R1162" s="14" t="s">
        <v>206</v>
      </c>
      <c r="S1162" s="14"/>
      <c r="T1162" s="14"/>
      <c r="U1162" s="14"/>
      <c r="V1162" s="14"/>
      <c r="W1162" s="14"/>
    </row>
    <row r="1163" spans="1:23" customFormat="1" x14ac:dyDescent="0.25">
      <c r="A1163" s="14" t="s">
        <v>6346</v>
      </c>
      <c r="B1163" s="14"/>
      <c r="C1163" s="18" t="s">
        <v>105</v>
      </c>
      <c r="D1163" s="14" t="s">
        <v>445</v>
      </c>
      <c r="E1163" s="14">
        <v>4</v>
      </c>
      <c r="F1163" s="14" t="s">
        <v>257</v>
      </c>
      <c r="G1163" s="14" t="s">
        <v>219</v>
      </c>
      <c r="H1163" s="14" t="s">
        <v>124</v>
      </c>
      <c r="I1163" s="14" t="s">
        <v>142</v>
      </c>
      <c r="J1163" s="14" t="s">
        <v>423</v>
      </c>
      <c r="K1163" s="14" t="s">
        <v>480</v>
      </c>
      <c r="L1163" s="14"/>
      <c r="M1163" s="14">
        <v>1</v>
      </c>
      <c r="N1163" s="14" t="s">
        <v>481</v>
      </c>
      <c r="O1163" s="14">
        <v>10</v>
      </c>
      <c r="P1163" s="14">
        <v>-2</v>
      </c>
      <c r="Q1163" s="14">
        <v>2</v>
      </c>
      <c r="R1163" s="14" t="s">
        <v>482</v>
      </c>
      <c r="S1163" s="14">
        <v>3</v>
      </c>
      <c r="T1163" s="14"/>
      <c r="U1163" s="14">
        <v>1836</v>
      </c>
      <c r="V1163" s="14"/>
      <c r="W1163" s="14"/>
    </row>
    <row r="1164" spans="1:23" customFormat="1" x14ac:dyDescent="0.25">
      <c r="A1164" s="14" t="s">
        <v>6346</v>
      </c>
      <c r="B1164" s="14"/>
      <c r="C1164" s="18" t="s">
        <v>111</v>
      </c>
      <c r="D1164" s="14" t="s">
        <v>430</v>
      </c>
      <c r="E1164" s="14">
        <v>4</v>
      </c>
      <c r="F1164" s="14" t="s">
        <v>257</v>
      </c>
      <c r="G1164" s="14" t="s">
        <v>219</v>
      </c>
      <c r="H1164" s="14" t="s">
        <v>124</v>
      </c>
      <c r="I1164" s="14" t="s">
        <v>142</v>
      </c>
      <c r="J1164" s="14" t="s">
        <v>423</v>
      </c>
      <c r="K1164" s="14" t="s">
        <v>431</v>
      </c>
      <c r="L1164" s="14"/>
      <c r="M1164" s="14" t="s">
        <v>421</v>
      </c>
      <c r="N1164" s="14" t="s">
        <v>432</v>
      </c>
      <c r="O1164" s="14" t="s">
        <v>466</v>
      </c>
      <c r="P1164" s="14" t="s">
        <v>118</v>
      </c>
      <c r="Q1164" s="14" t="s">
        <v>133</v>
      </c>
      <c r="R1164" s="14" t="s">
        <v>217</v>
      </c>
      <c r="S1164" s="14"/>
      <c r="T1164" s="14"/>
      <c r="U1164" s="14"/>
      <c r="V1164" s="14"/>
      <c r="W1164" s="14"/>
    </row>
    <row r="1165" spans="1:23" customFormat="1" x14ac:dyDescent="0.25">
      <c r="A1165" s="14" t="s">
        <v>6346</v>
      </c>
      <c r="B1165" s="14"/>
      <c r="C1165" s="18" t="s">
        <v>105</v>
      </c>
      <c r="D1165" s="14" t="s">
        <v>433</v>
      </c>
      <c r="E1165" s="14">
        <v>4</v>
      </c>
      <c r="F1165" s="14" t="s">
        <v>257</v>
      </c>
      <c r="G1165" s="14" t="s">
        <v>219</v>
      </c>
      <c r="H1165" s="14" t="s">
        <v>124</v>
      </c>
      <c r="I1165" s="14" t="s">
        <v>142</v>
      </c>
      <c r="J1165" s="14" t="s">
        <v>423</v>
      </c>
      <c r="K1165" s="14" t="s">
        <v>434</v>
      </c>
      <c r="L1165" s="14"/>
      <c r="M1165" s="14" t="s">
        <v>435</v>
      </c>
      <c r="N1165" s="14" t="s">
        <v>436</v>
      </c>
      <c r="O1165" s="14" t="s">
        <v>466</v>
      </c>
      <c r="P1165" s="14" t="s">
        <v>118</v>
      </c>
      <c r="Q1165" s="14" t="s">
        <v>133</v>
      </c>
      <c r="R1165" s="14" t="s">
        <v>121</v>
      </c>
      <c r="S1165" s="14"/>
      <c r="T1165" s="14"/>
      <c r="U1165" s="14"/>
      <c r="V1165" s="14"/>
      <c r="W1165" s="14"/>
    </row>
    <row r="1166" spans="1:23" customFormat="1" x14ac:dyDescent="0.25">
      <c r="A1166" s="14" t="s">
        <v>6346</v>
      </c>
      <c r="B1166" s="14"/>
      <c r="C1166" s="18" t="s">
        <v>105</v>
      </c>
      <c r="D1166" s="14" t="s">
        <v>440</v>
      </c>
      <c r="E1166" s="14">
        <v>4</v>
      </c>
      <c r="F1166" s="14" t="s">
        <v>257</v>
      </c>
      <c r="G1166" s="14" t="s">
        <v>219</v>
      </c>
      <c r="H1166" s="14" t="s">
        <v>124</v>
      </c>
      <c r="I1166" s="14" t="s">
        <v>142</v>
      </c>
      <c r="J1166" s="14" t="s">
        <v>423</v>
      </c>
      <c r="K1166" s="14" t="s">
        <v>441</v>
      </c>
      <c r="L1166" s="14"/>
      <c r="M1166" s="14" t="s">
        <v>442</v>
      </c>
      <c r="N1166" s="14" t="s">
        <v>399</v>
      </c>
      <c r="O1166" s="14" t="s">
        <v>477</v>
      </c>
      <c r="P1166" s="14" t="s">
        <v>118</v>
      </c>
      <c r="Q1166" s="14" t="s">
        <v>133</v>
      </c>
      <c r="R1166" s="14" t="s">
        <v>144</v>
      </c>
      <c r="S1166" s="14"/>
      <c r="T1166" s="14"/>
      <c r="U1166" s="14"/>
      <c r="V1166" s="14"/>
      <c r="W1166" s="14"/>
    </row>
    <row r="1167" spans="1:23" customFormat="1" x14ac:dyDescent="0.25">
      <c r="A1167" s="14" t="s">
        <v>6346</v>
      </c>
      <c r="B1167" s="14" t="s">
        <v>4099</v>
      </c>
      <c r="C1167" s="18" t="s">
        <v>105</v>
      </c>
      <c r="D1167" s="14" t="s">
        <v>1107</v>
      </c>
      <c r="E1167" s="14">
        <v>4</v>
      </c>
      <c r="F1167" s="14" t="s">
        <v>4408</v>
      </c>
      <c r="G1167" s="14"/>
      <c r="H1167" s="14" t="s">
        <v>124</v>
      </c>
      <c r="I1167" s="14" t="s">
        <v>1149</v>
      </c>
      <c r="J1167" s="14"/>
      <c r="K1167" s="14" t="s">
        <v>1171</v>
      </c>
      <c r="L1167" s="14"/>
      <c r="M1167" s="14" t="s">
        <v>435</v>
      </c>
      <c r="N1167" s="14" t="s">
        <v>885</v>
      </c>
      <c r="O1167" s="14" t="s">
        <v>461</v>
      </c>
      <c r="P1167" s="14" t="s">
        <v>118</v>
      </c>
      <c r="Q1167" s="14" t="s">
        <v>133</v>
      </c>
      <c r="R1167" s="14" t="s">
        <v>1054</v>
      </c>
      <c r="S1167" s="14" t="s">
        <v>124</v>
      </c>
      <c r="T1167" s="14"/>
      <c r="U1167" s="14"/>
      <c r="V1167" s="14"/>
      <c r="W1167" s="14" t="s">
        <v>4939</v>
      </c>
    </row>
    <row r="1168" spans="1:23" customFormat="1" x14ac:dyDescent="0.25">
      <c r="A1168" s="14" t="s">
        <v>6346</v>
      </c>
      <c r="B1168" s="14"/>
      <c r="C1168" s="18">
        <v>6</v>
      </c>
      <c r="D1168" s="14" t="s">
        <v>1096</v>
      </c>
      <c r="E1168" s="14">
        <v>4</v>
      </c>
      <c r="F1168" s="14" t="s">
        <v>1090</v>
      </c>
      <c r="G1168" s="14"/>
      <c r="H1168" s="14">
        <v>3</v>
      </c>
      <c r="I1168" s="14" t="s">
        <v>1149</v>
      </c>
      <c r="J1168" s="14"/>
      <c r="K1168" s="14" t="s">
        <v>1155</v>
      </c>
      <c r="L1168" s="14"/>
      <c r="M1168" s="14" t="s">
        <v>421</v>
      </c>
      <c r="N1168" s="14" t="s">
        <v>888</v>
      </c>
      <c r="O1168" s="14" t="s">
        <v>461</v>
      </c>
      <c r="P1168" s="14">
        <v>-4</v>
      </c>
      <c r="Q1168" s="14">
        <v>1</v>
      </c>
      <c r="R1168" s="14" t="s">
        <v>551</v>
      </c>
      <c r="S1168" s="14">
        <v>3</v>
      </c>
      <c r="T1168" s="14"/>
      <c r="U1168" s="14">
        <v>1903</v>
      </c>
      <c r="V1168" s="14"/>
      <c r="W1168" s="14"/>
    </row>
    <row r="1169" spans="1:23" customFormat="1" x14ac:dyDescent="0.25">
      <c r="A1169" s="14" t="s">
        <v>6346</v>
      </c>
      <c r="B1169" s="14" t="s">
        <v>4099</v>
      </c>
      <c r="C1169" s="18" t="s">
        <v>120</v>
      </c>
      <c r="D1169" s="14" t="s">
        <v>1099</v>
      </c>
      <c r="E1169" s="14">
        <v>4</v>
      </c>
      <c r="F1169" s="14" t="s">
        <v>4408</v>
      </c>
      <c r="G1169" s="14"/>
      <c r="H1169" s="14" t="s">
        <v>124</v>
      </c>
      <c r="I1169" s="14" t="s">
        <v>1149</v>
      </c>
      <c r="J1169" s="14"/>
      <c r="K1169" s="14" t="s">
        <v>1165</v>
      </c>
      <c r="L1169" s="14"/>
      <c r="M1169" s="14" t="s">
        <v>435</v>
      </c>
      <c r="N1169" s="14" t="s">
        <v>888</v>
      </c>
      <c r="O1169" s="14" t="s">
        <v>461</v>
      </c>
      <c r="P1169" s="14" t="s">
        <v>118</v>
      </c>
      <c r="Q1169" s="14" t="s">
        <v>133</v>
      </c>
      <c r="R1169" s="14" t="s">
        <v>576</v>
      </c>
      <c r="S1169" s="14" t="s">
        <v>150</v>
      </c>
      <c r="T1169" s="14" t="s">
        <v>510</v>
      </c>
      <c r="U1169" s="14"/>
      <c r="V1169" s="14" t="s">
        <v>4985</v>
      </c>
      <c r="W1169" s="14" t="s">
        <v>4939</v>
      </c>
    </row>
    <row r="1170" spans="1:23" customFormat="1" x14ac:dyDescent="0.25">
      <c r="A1170" s="14" t="s">
        <v>6346</v>
      </c>
      <c r="B1170" s="14"/>
      <c r="C1170" s="18" t="s">
        <v>120</v>
      </c>
      <c r="D1170" s="14" t="s">
        <v>6407</v>
      </c>
      <c r="E1170" s="14">
        <v>4</v>
      </c>
      <c r="F1170" s="14" t="s">
        <v>1090</v>
      </c>
      <c r="G1170" s="14"/>
      <c r="H1170" s="14" t="s">
        <v>106</v>
      </c>
      <c r="I1170" s="14" t="s">
        <v>1149</v>
      </c>
      <c r="J1170" s="14"/>
      <c r="K1170" s="14" t="s">
        <v>897</v>
      </c>
      <c r="L1170" s="14"/>
      <c r="M1170" s="14" t="s">
        <v>421</v>
      </c>
      <c r="N1170" s="14" t="s">
        <v>501</v>
      </c>
      <c r="O1170" s="14" t="s">
        <v>461</v>
      </c>
      <c r="P1170" s="14" t="s">
        <v>118</v>
      </c>
      <c r="Q1170" s="14" t="s">
        <v>133</v>
      </c>
      <c r="R1170" s="14" t="s">
        <v>486</v>
      </c>
      <c r="S1170" s="14" t="s">
        <v>150</v>
      </c>
      <c r="T1170" s="14" t="s">
        <v>511</v>
      </c>
      <c r="U1170" s="14"/>
      <c r="V1170" s="14" t="s">
        <v>634</v>
      </c>
      <c r="W1170" s="14"/>
    </row>
    <row r="1171" spans="1:23" customFormat="1" x14ac:dyDescent="0.25">
      <c r="A1171" s="14" t="s">
        <v>6346</v>
      </c>
      <c r="B1171" s="14" t="s">
        <v>4099</v>
      </c>
      <c r="C1171" s="18" t="s">
        <v>120</v>
      </c>
      <c r="D1171" s="14" t="s">
        <v>3231</v>
      </c>
      <c r="E1171" s="14">
        <v>4</v>
      </c>
      <c r="F1171" s="14" t="s">
        <v>4408</v>
      </c>
      <c r="G1171" s="14"/>
      <c r="H1171" s="14" t="s">
        <v>124</v>
      </c>
      <c r="I1171" s="14" t="s">
        <v>1149</v>
      </c>
      <c r="J1171" s="14"/>
      <c r="K1171" s="14" t="s">
        <v>1166</v>
      </c>
      <c r="L1171" s="14"/>
      <c r="M1171" s="14" t="s">
        <v>421</v>
      </c>
      <c r="N1171" s="14" t="s">
        <v>985</v>
      </c>
      <c r="O1171" s="14" t="s">
        <v>461</v>
      </c>
      <c r="P1171" s="14" t="s">
        <v>118</v>
      </c>
      <c r="Q1171" s="14" t="s">
        <v>133</v>
      </c>
      <c r="R1171" s="14" t="s">
        <v>877</v>
      </c>
      <c r="S1171" s="14" t="s">
        <v>150</v>
      </c>
      <c r="T1171" s="14" t="s">
        <v>511</v>
      </c>
      <c r="U1171" s="14"/>
      <c r="V1171" s="14" t="s">
        <v>4985</v>
      </c>
      <c r="W1171" s="14" t="s">
        <v>4939</v>
      </c>
    </row>
    <row r="1172" spans="1:23" customFormat="1" x14ac:dyDescent="0.25">
      <c r="A1172" s="14" t="s">
        <v>6346</v>
      </c>
      <c r="B1172" s="14"/>
      <c r="C1172" s="18" t="s">
        <v>120</v>
      </c>
      <c r="D1172" s="14" t="s">
        <v>1100</v>
      </c>
      <c r="E1172" s="14">
        <v>4</v>
      </c>
      <c r="F1172" s="14" t="s">
        <v>1090</v>
      </c>
      <c r="G1172" s="14"/>
      <c r="H1172" s="14" t="s">
        <v>124</v>
      </c>
      <c r="I1172" s="14" t="s">
        <v>1149</v>
      </c>
      <c r="J1172" s="14"/>
      <c r="K1172" s="14" t="s">
        <v>1167</v>
      </c>
      <c r="L1172" s="14"/>
      <c r="M1172" s="14" t="s">
        <v>421</v>
      </c>
      <c r="N1172" s="14" t="s">
        <v>888</v>
      </c>
      <c r="O1172" s="14" t="s">
        <v>461</v>
      </c>
      <c r="P1172" s="14" t="s">
        <v>118</v>
      </c>
      <c r="Q1172" s="14" t="s">
        <v>133</v>
      </c>
      <c r="R1172" s="14" t="s">
        <v>877</v>
      </c>
      <c r="S1172" s="14" t="s">
        <v>150</v>
      </c>
      <c r="T1172" s="14" t="s">
        <v>511</v>
      </c>
      <c r="U1172" s="14"/>
      <c r="V1172" s="14" t="s">
        <v>680</v>
      </c>
      <c r="W1172" s="14"/>
    </row>
    <row r="1173" spans="1:23" customFormat="1" x14ac:dyDescent="0.25">
      <c r="A1173" s="14" t="s">
        <v>6346</v>
      </c>
      <c r="B1173" s="14" t="s">
        <v>4099</v>
      </c>
      <c r="C1173" s="18" t="s">
        <v>120</v>
      </c>
      <c r="D1173" s="14" t="s">
        <v>1098</v>
      </c>
      <c r="E1173" s="14">
        <v>4</v>
      </c>
      <c r="F1173" s="14" t="s">
        <v>4408</v>
      </c>
      <c r="G1173" s="14"/>
      <c r="H1173" s="14" t="s">
        <v>124</v>
      </c>
      <c r="I1173" s="14" t="s">
        <v>1149</v>
      </c>
      <c r="J1173" s="14"/>
      <c r="K1173" s="14" t="s">
        <v>1164</v>
      </c>
      <c r="L1173" s="14"/>
      <c r="M1173" s="14" t="s">
        <v>421</v>
      </c>
      <c r="N1173" s="14" t="s">
        <v>501</v>
      </c>
      <c r="O1173" s="14" t="s">
        <v>461</v>
      </c>
      <c r="P1173" s="14" t="s">
        <v>118</v>
      </c>
      <c r="Q1173" s="14" t="s">
        <v>133</v>
      </c>
      <c r="R1173" s="14" t="s">
        <v>601</v>
      </c>
      <c r="S1173" s="14" t="s">
        <v>150</v>
      </c>
      <c r="T1173" s="14" t="s">
        <v>511</v>
      </c>
      <c r="U1173" s="14"/>
      <c r="V1173" s="14" t="s">
        <v>5119</v>
      </c>
      <c r="W1173" s="14" t="s">
        <v>4939</v>
      </c>
    </row>
    <row r="1174" spans="1:23" customFormat="1" x14ac:dyDescent="0.25">
      <c r="A1174" s="14" t="s">
        <v>6346</v>
      </c>
      <c r="B1174" s="14"/>
      <c r="C1174" s="18" t="s">
        <v>120</v>
      </c>
      <c r="D1174" s="14" t="s">
        <v>1098</v>
      </c>
      <c r="E1174" s="14">
        <v>4</v>
      </c>
      <c r="F1174" s="14" t="s">
        <v>1090</v>
      </c>
      <c r="G1174" s="14"/>
      <c r="H1174" s="14" t="s">
        <v>124</v>
      </c>
      <c r="I1174" s="14" t="s">
        <v>1149</v>
      </c>
      <c r="J1174" s="14"/>
      <c r="K1174" s="14" t="s">
        <v>1165</v>
      </c>
      <c r="L1174" s="14"/>
      <c r="M1174" s="14" t="s">
        <v>435</v>
      </c>
      <c r="N1174" s="14" t="s">
        <v>888</v>
      </c>
      <c r="O1174" s="14" t="s">
        <v>461</v>
      </c>
      <c r="P1174" s="14" t="s">
        <v>118</v>
      </c>
      <c r="Q1174" s="14" t="s">
        <v>133</v>
      </c>
      <c r="R1174" s="14" t="s">
        <v>576</v>
      </c>
      <c r="S1174" s="14" t="s">
        <v>150</v>
      </c>
      <c r="T1174" s="14" t="s">
        <v>510</v>
      </c>
      <c r="U1174" s="14"/>
      <c r="V1174" s="14" t="s">
        <v>680</v>
      </c>
      <c r="W1174" s="14"/>
    </row>
    <row r="1175" spans="1:23" customFormat="1" x14ac:dyDescent="0.25">
      <c r="A1175" s="14" t="s">
        <v>6346</v>
      </c>
      <c r="B1175" s="14" t="s">
        <v>4099</v>
      </c>
      <c r="C1175" s="18" t="s">
        <v>105</v>
      </c>
      <c r="D1175" s="14" t="s">
        <v>1108</v>
      </c>
      <c r="E1175" s="14">
        <v>4</v>
      </c>
      <c r="F1175" s="14" t="s">
        <v>4408</v>
      </c>
      <c r="G1175" s="14"/>
      <c r="H1175" s="14" t="s">
        <v>124</v>
      </c>
      <c r="I1175" s="14" t="s">
        <v>1149</v>
      </c>
      <c r="J1175" s="14"/>
      <c r="K1175" s="14" t="s">
        <v>1172</v>
      </c>
      <c r="L1175" s="14"/>
      <c r="M1175" s="14" t="s">
        <v>421</v>
      </c>
      <c r="N1175" s="14" t="s">
        <v>1173</v>
      </c>
      <c r="O1175" s="14" t="s">
        <v>461</v>
      </c>
      <c r="P1175" s="14" t="s">
        <v>118</v>
      </c>
      <c r="Q1175" s="14" t="s">
        <v>133</v>
      </c>
      <c r="R1175" s="14" t="s">
        <v>169</v>
      </c>
      <c r="S1175" s="14" t="s">
        <v>150</v>
      </c>
      <c r="T1175" s="14"/>
      <c r="U1175" s="14"/>
      <c r="V1175" s="14"/>
      <c r="W1175" s="14" t="s">
        <v>4939</v>
      </c>
    </row>
    <row r="1176" spans="1:23" customFormat="1" x14ac:dyDescent="0.25">
      <c r="A1176" s="14" t="s">
        <v>6346</v>
      </c>
      <c r="B1176" s="14" t="s">
        <v>4099</v>
      </c>
      <c r="C1176" s="18">
        <v>6</v>
      </c>
      <c r="D1176" s="14" t="s">
        <v>2701</v>
      </c>
      <c r="E1176" s="14">
        <v>4</v>
      </c>
      <c r="F1176" s="14" t="s">
        <v>4408</v>
      </c>
      <c r="G1176" s="14"/>
      <c r="H1176" s="14">
        <v>4</v>
      </c>
      <c r="I1176" s="14" t="s">
        <v>1149</v>
      </c>
      <c r="J1176" s="14"/>
      <c r="K1176" s="14" t="s">
        <v>1155</v>
      </c>
      <c r="L1176" s="14"/>
      <c r="M1176" s="14" t="s">
        <v>421</v>
      </c>
      <c r="N1176" s="14" t="s">
        <v>888</v>
      </c>
      <c r="O1176" s="14" t="s">
        <v>461</v>
      </c>
      <c r="P1176" s="14">
        <v>-5</v>
      </c>
      <c r="Q1176" s="14">
        <v>1</v>
      </c>
      <c r="R1176" s="14" t="s">
        <v>1157</v>
      </c>
      <c r="S1176" s="14">
        <v>3</v>
      </c>
      <c r="T1176" s="14" t="s">
        <v>652</v>
      </c>
      <c r="U1176" s="14">
        <v>1903</v>
      </c>
      <c r="V1176" s="14"/>
      <c r="W1176" s="14" t="s">
        <v>4939</v>
      </c>
    </row>
    <row r="1177" spans="1:23" customFormat="1" x14ac:dyDescent="0.25">
      <c r="A1177" s="14" t="s">
        <v>6346</v>
      </c>
      <c r="B1177" s="14" t="s">
        <v>4099</v>
      </c>
      <c r="C1177" s="18">
        <v>6</v>
      </c>
      <c r="D1177" s="14" t="s">
        <v>2700</v>
      </c>
      <c r="E1177" s="14">
        <v>4</v>
      </c>
      <c r="F1177" s="14" t="s">
        <v>4408</v>
      </c>
      <c r="G1177" s="14"/>
      <c r="H1177" s="14">
        <v>5</v>
      </c>
      <c r="I1177" s="14" t="s">
        <v>1149</v>
      </c>
      <c r="J1177" s="14"/>
      <c r="K1177" s="14" t="s">
        <v>1155</v>
      </c>
      <c r="L1177" s="14"/>
      <c r="M1177" s="14" t="s">
        <v>421</v>
      </c>
      <c r="N1177" s="14" t="s">
        <v>888</v>
      </c>
      <c r="O1177" s="14" t="s">
        <v>461</v>
      </c>
      <c r="P1177" s="14">
        <v>-5</v>
      </c>
      <c r="Q1177" s="14">
        <v>1</v>
      </c>
      <c r="R1177" s="14" t="s">
        <v>1158</v>
      </c>
      <c r="S1177" s="14">
        <v>3</v>
      </c>
      <c r="T1177" s="14" t="s">
        <v>643</v>
      </c>
      <c r="U1177" s="14">
        <v>1903</v>
      </c>
      <c r="V1177" s="14"/>
      <c r="W1177" s="14" t="s">
        <v>4939</v>
      </c>
    </row>
    <row r="1178" spans="1:23" x14ac:dyDescent="0.25">
      <c r="A1178" s="14" t="s">
        <v>6346</v>
      </c>
      <c r="B1178" s="14" t="s">
        <v>4099</v>
      </c>
      <c r="C1178" s="18">
        <v>6</v>
      </c>
      <c r="D1178" s="14" t="s">
        <v>2699</v>
      </c>
      <c r="E1178" s="14">
        <v>4</v>
      </c>
      <c r="F1178" s="14" t="s">
        <v>4408</v>
      </c>
      <c r="H1178" s="14">
        <v>3</v>
      </c>
      <c r="I1178" s="14" t="s">
        <v>1149</v>
      </c>
      <c r="K1178" s="14" t="s">
        <v>1155</v>
      </c>
      <c r="M1178" s="14" t="s">
        <v>421</v>
      </c>
      <c r="N1178" s="14" t="s">
        <v>888</v>
      </c>
      <c r="O1178" s="14" t="s">
        <v>461</v>
      </c>
      <c r="P1178" s="14">
        <v>-4</v>
      </c>
      <c r="Q1178" s="14">
        <v>1</v>
      </c>
      <c r="R1178" s="14" t="s">
        <v>551</v>
      </c>
      <c r="S1178" s="14">
        <v>3</v>
      </c>
      <c r="U1178" s="14">
        <v>1903</v>
      </c>
      <c r="W1178" s="14" t="s">
        <v>4939</v>
      </c>
    </row>
    <row r="1179" spans="1:23" x14ac:dyDescent="0.25">
      <c r="A1179" s="14" t="s">
        <v>6346</v>
      </c>
      <c r="B1179" s="14" t="s">
        <v>4099</v>
      </c>
      <c r="C1179" s="18">
        <v>6</v>
      </c>
      <c r="D1179" s="14" t="s">
        <v>2698</v>
      </c>
      <c r="E1179" s="14">
        <v>4</v>
      </c>
      <c r="F1179" s="14" t="s">
        <v>4408</v>
      </c>
      <c r="H1179" s="14">
        <v>3</v>
      </c>
      <c r="I1179" s="14" t="s">
        <v>1149</v>
      </c>
      <c r="K1179" s="14" t="s">
        <v>1155</v>
      </c>
      <c r="M1179" s="14" t="s">
        <v>421</v>
      </c>
      <c r="N1179" s="14" t="s">
        <v>888</v>
      </c>
      <c r="O1179" s="14" t="s">
        <v>461</v>
      </c>
      <c r="P1179" s="14">
        <v>-5</v>
      </c>
      <c r="Q1179" s="14">
        <v>1</v>
      </c>
      <c r="R1179" s="14" t="s">
        <v>601</v>
      </c>
      <c r="S1179" s="14">
        <v>3</v>
      </c>
      <c r="T1179" s="14" t="s">
        <v>589</v>
      </c>
      <c r="U1179" s="14">
        <v>1903</v>
      </c>
      <c r="W1179" s="14" t="s">
        <v>4939</v>
      </c>
    </row>
    <row r="1180" spans="1:23" x14ac:dyDescent="0.25">
      <c r="A1180" s="14" t="s">
        <v>6346</v>
      </c>
      <c r="B1180" s="14" t="s">
        <v>4099</v>
      </c>
      <c r="C1180" s="18">
        <v>6</v>
      </c>
      <c r="D1180" s="14" t="s">
        <v>2697</v>
      </c>
      <c r="E1180" s="14">
        <v>4</v>
      </c>
      <c r="F1180" s="14" t="s">
        <v>4408</v>
      </c>
      <c r="H1180" s="14">
        <v>3</v>
      </c>
      <c r="I1180" s="14" t="s">
        <v>1149</v>
      </c>
      <c r="K1180" s="14" t="s">
        <v>1155</v>
      </c>
      <c r="M1180" s="14" t="s">
        <v>421</v>
      </c>
      <c r="N1180" s="14" t="s">
        <v>888</v>
      </c>
      <c r="O1180" s="14" t="s">
        <v>461</v>
      </c>
      <c r="P1180" s="14">
        <v>-5</v>
      </c>
      <c r="Q1180" s="14">
        <v>1</v>
      </c>
      <c r="R1180" s="14" t="s">
        <v>551</v>
      </c>
      <c r="S1180" s="14">
        <v>3</v>
      </c>
      <c r="U1180" s="14">
        <v>1903</v>
      </c>
      <c r="W1180" s="14" t="s">
        <v>4939</v>
      </c>
    </row>
    <row r="1181" spans="1:23" x14ac:dyDescent="0.25">
      <c r="A1181" s="14" t="s">
        <v>6346</v>
      </c>
      <c r="B1181" s="14" t="s">
        <v>4099</v>
      </c>
      <c r="C1181" s="18">
        <v>6</v>
      </c>
      <c r="D1181" s="14" t="s">
        <v>2696</v>
      </c>
      <c r="E1181" s="14">
        <v>4</v>
      </c>
      <c r="F1181" s="14" t="s">
        <v>4408</v>
      </c>
      <c r="H1181" s="14">
        <v>4</v>
      </c>
      <c r="I1181" s="14" t="s">
        <v>1149</v>
      </c>
      <c r="K1181" s="14" t="s">
        <v>1155</v>
      </c>
      <c r="M1181" s="14" t="s">
        <v>421</v>
      </c>
      <c r="N1181" s="14" t="s">
        <v>888</v>
      </c>
      <c r="O1181" s="14" t="s">
        <v>461</v>
      </c>
      <c r="P1181" s="14">
        <v>-5</v>
      </c>
      <c r="Q1181" s="14">
        <v>1</v>
      </c>
      <c r="R1181" s="14" t="s">
        <v>877</v>
      </c>
      <c r="S1181" s="14">
        <v>3</v>
      </c>
      <c r="T1181" s="14" t="s">
        <v>511</v>
      </c>
      <c r="U1181" s="14">
        <v>1903</v>
      </c>
      <c r="W1181" s="14" t="s">
        <v>4939</v>
      </c>
    </row>
    <row r="1182" spans="1:23" x14ac:dyDescent="0.25">
      <c r="A1182" s="14" t="s">
        <v>6346</v>
      </c>
      <c r="B1182" s="14" t="s">
        <v>4099</v>
      </c>
      <c r="C1182" s="18">
        <v>6</v>
      </c>
      <c r="D1182" s="14" t="s">
        <v>2695</v>
      </c>
      <c r="E1182" s="14">
        <v>4</v>
      </c>
      <c r="F1182" s="14" t="s">
        <v>4408</v>
      </c>
      <c r="H1182" s="14">
        <v>3</v>
      </c>
      <c r="I1182" s="14" t="s">
        <v>1149</v>
      </c>
      <c r="K1182" s="14" t="s">
        <v>1156</v>
      </c>
      <c r="M1182" s="14" t="s">
        <v>421</v>
      </c>
      <c r="N1182" s="14" t="s">
        <v>888</v>
      </c>
      <c r="O1182" s="14" t="s">
        <v>461</v>
      </c>
      <c r="P1182" s="14">
        <v>-5</v>
      </c>
      <c r="Q1182" s="14">
        <v>1</v>
      </c>
      <c r="R1182" s="14" t="s">
        <v>601</v>
      </c>
      <c r="S1182" s="14">
        <v>3</v>
      </c>
      <c r="T1182" s="14" t="s">
        <v>589</v>
      </c>
      <c r="U1182" s="14">
        <v>1903</v>
      </c>
      <c r="W1182" s="14" t="s">
        <v>4939</v>
      </c>
    </row>
    <row r="1183" spans="1:23" x14ac:dyDescent="0.25">
      <c r="A1183" s="14" t="s">
        <v>6346</v>
      </c>
      <c r="B1183" s="14" t="s">
        <v>4099</v>
      </c>
      <c r="C1183" s="18">
        <v>6</v>
      </c>
      <c r="D1183" s="14" t="s">
        <v>2694</v>
      </c>
      <c r="E1183" s="14">
        <v>4</v>
      </c>
      <c r="F1183" s="14" t="s">
        <v>4408</v>
      </c>
      <c r="H1183" s="14">
        <v>3</v>
      </c>
      <c r="I1183" s="14" t="s">
        <v>1149</v>
      </c>
      <c r="K1183" s="14" t="s">
        <v>1155</v>
      </c>
      <c r="M1183" s="14" t="s">
        <v>421</v>
      </c>
      <c r="N1183" s="14" t="s">
        <v>888</v>
      </c>
      <c r="O1183" s="14" t="s">
        <v>461</v>
      </c>
      <c r="P1183" s="14">
        <v>-5</v>
      </c>
      <c r="Q1183" s="14">
        <v>1</v>
      </c>
      <c r="R1183" s="14" t="s">
        <v>889</v>
      </c>
      <c r="S1183" s="14">
        <v>3</v>
      </c>
      <c r="U1183" s="14">
        <v>1903</v>
      </c>
      <c r="W1183" s="14" t="s">
        <v>4939</v>
      </c>
    </row>
    <row r="1184" spans="1:23" x14ac:dyDescent="0.25">
      <c r="A1184" s="14" t="s">
        <v>6346</v>
      </c>
      <c r="B1184" s="14" t="s">
        <v>4161</v>
      </c>
      <c r="C1184" s="18" t="s">
        <v>120</v>
      </c>
      <c r="D1184" s="14" t="s">
        <v>1101</v>
      </c>
      <c r="E1184" s="14">
        <v>4</v>
      </c>
      <c r="F1184" s="14" t="s">
        <v>4408</v>
      </c>
      <c r="H1184" s="14" t="s">
        <v>124</v>
      </c>
      <c r="I1184" s="14" t="s">
        <v>1149</v>
      </c>
      <c r="K1184" s="14" t="s">
        <v>1167</v>
      </c>
      <c r="M1184" s="14" t="s">
        <v>421</v>
      </c>
      <c r="N1184" s="14" t="s">
        <v>888</v>
      </c>
      <c r="O1184" s="14" t="s">
        <v>461</v>
      </c>
      <c r="P1184" s="14" t="s">
        <v>118</v>
      </c>
      <c r="Q1184" s="14" t="s">
        <v>133</v>
      </c>
      <c r="R1184" s="14" t="s">
        <v>877</v>
      </c>
      <c r="S1184" s="14" t="s">
        <v>150</v>
      </c>
      <c r="T1184" s="14" t="s">
        <v>511</v>
      </c>
      <c r="V1184" s="14" t="s">
        <v>4985</v>
      </c>
      <c r="W1184" s="14" t="s">
        <v>4939</v>
      </c>
    </row>
    <row r="1185" spans="1:23" x14ac:dyDescent="0.25">
      <c r="A1185" s="14" t="s">
        <v>6346</v>
      </c>
      <c r="C1185" s="18" t="s">
        <v>120</v>
      </c>
      <c r="D1185" s="14" t="s">
        <v>1101</v>
      </c>
      <c r="E1185" s="14">
        <v>4</v>
      </c>
      <c r="F1185" s="14" t="s">
        <v>1090</v>
      </c>
      <c r="H1185" s="14" t="s">
        <v>124</v>
      </c>
      <c r="I1185" s="14" t="s">
        <v>1149</v>
      </c>
      <c r="K1185" s="14" t="s">
        <v>1168</v>
      </c>
      <c r="M1185" s="14" t="s">
        <v>421</v>
      </c>
      <c r="N1185" s="14" t="s">
        <v>888</v>
      </c>
      <c r="O1185" s="14" t="s">
        <v>461</v>
      </c>
      <c r="P1185" s="14" t="s">
        <v>118</v>
      </c>
      <c r="Q1185" s="14" t="s">
        <v>133</v>
      </c>
      <c r="R1185" s="14" t="s">
        <v>877</v>
      </c>
      <c r="S1185" s="14" t="s">
        <v>150</v>
      </c>
      <c r="T1185" s="14" t="s">
        <v>511</v>
      </c>
      <c r="V1185" s="14" t="s">
        <v>680</v>
      </c>
    </row>
    <row r="1186" spans="1:23" x14ac:dyDescent="0.25">
      <c r="A1186" s="14" t="s">
        <v>6346</v>
      </c>
      <c r="B1186" s="14" t="s">
        <v>4099</v>
      </c>
      <c r="C1186" s="18" t="s">
        <v>120</v>
      </c>
      <c r="D1186" s="14" t="s">
        <v>2044</v>
      </c>
      <c r="E1186" s="14">
        <v>4</v>
      </c>
      <c r="F1186" s="14" t="s">
        <v>4408</v>
      </c>
      <c r="H1186" s="14" t="s">
        <v>124</v>
      </c>
      <c r="I1186" s="14" t="s">
        <v>1149</v>
      </c>
      <c r="K1186" s="14" t="s">
        <v>1168</v>
      </c>
      <c r="M1186" s="14" t="s">
        <v>421</v>
      </c>
      <c r="N1186" s="14" t="s">
        <v>888</v>
      </c>
      <c r="O1186" s="14" t="s">
        <v>461</v>
      </c>
      <c r="P1186" s="14" t="s">
        <v>118</v>
      </c>
      <c r="Q1186" s="14" t="s">
        <v>133</v>
      </c>
      <c r="R1186" s="14" t="s">
        <v>877</v>
      </c>
      <c r="S1186" s="14" t="s">
        <v>150</v>
      </c>
      <c r="T1186" s="14" t="s">
        <v>511</v>
      </c>
      <c r="V1186" s="14" t="s">
        <v>4985</v>
      </c>
      <c r="W1186" s="14" t="s">
        <v>4939</v>
      </c>
    </row>
    <row r="1187" spans="1:23" x14ac:dyDescent="0.25">
      <c r="A1187" s="14" t="s">
        <v>6346</v>
      </c>
      <c r="C1187" s="18" t="s">
        <v>120</v>
      </c>
      <c r="D1187" s="14" t="s">
        <v>1102</v>
      </c>
      <c r="E1187" s="14">
        <v>4</v>
      </c>
      <c r="F1187" s="14" t="s">
        <v>1090</v>
      </c>
      <c r="H1187" s="14" t="s">
        <v>124</v>
      </c>
      <c r="I1187" s="14" t="s">
        <v>1149</v>
      </c>
      <c r="K1187" s="14" t="s">
        <v>1154</v>
      </c>
      <c r="M1187" s="14" t="s">
        <v>421</v>
      </c>
      <c r="N1187" s="14" t="s">
        <v>888</v>
      </c>
      <c r="O1187" s="14" t="s">
        <v>461</v>
      </c>
      <c r="P1187" s="14" t="s">
        <v>118</v>
      </c>
      <c r="Q1187" s="14" t="s">
        <v>133</v>
      </c>
      <c r="R1187" s="14" t="s">
        <v>877</v>
      </c>
      <c r="S1187" s="14" t="s">
        <v>150</v>
      </c>
      <c r="T1187" s="14" t="s">
        <v>510</v>
      </c>
      <c r="V1187" s="14" t="s">
        <v>680</v>
      </c>
    </row>
    <row r="1188" spans="1:23" x14ac:dyDescent="0.25">
      <c r="A1188" s="14" t="s">
        <v>6346</v>
      </c>
      <c r="C1188" s="18">
        <v>6</v>
      </c>
      <c r="D1188" s="14" t="s">
        <v>1094</v>
      </c>
      <c r="E1188" s="14">
        <v>4</v>
      </c>
      <c r="F1188" s="14" t="s">
        <v>1090</v>
      </c>
      <c r="H1188" s="14">
        <v>3</v>
      </c>
      <c r="I1188" s="14" t="s">
        <v>1149</v>
      </c>
      <c r="K1188" s="14" t="s">
        <v>867</v>
      </c>
      <c r="M1188" s="14" t="s">
        <v>435</v>
      </c>
      <c r="N1188" s="14" t="s">
        <v>888</v>
      </c>
      <c r="O1188" s="14" t="s">
        <v>461</v>
      </c>
      <c r="P1188" s="14">
        <v>-5</v>
      </c>
      <c r="Q1188" s="14">
        <v>1</v>
      </c>
      <c r="R1188" s="14">
        <v>50</v>
      </c>
      <c r="S1188" s="14">
        <v>3</v>
      </c>
      <c r="U1188" s="14">
        <v>1900</v>
      </c>
    </row>
    <row r="1189" spans="1:23" x14ac:dyDescent="0.25">
      <c r="A1189" s="14" t="s">
        <v>6346</v>
      </c>
      <c r="C1189" s="18" t="s">
        <v>120</v>
      </c>
      <c r="D1189" s="14" t="s">
        <v>1103</v>
      </c>
      <c r="E1189" s="14">
        <v>4</v>
      </c>
      <c r="F1189" s="14" t="s">
        <v>1090</v>
      </c>
      <c r="H1189" s="14" t="s">
        <v>124</v>
      </c>
      <c r="I1189" s="14" t="s">
        <v>1149</v>
      </c>
      <c r="K1189" s="14" t="s">
        <v>943</v>
      </c>
      <c r="M1189" s="14" t="s">
        <v>421</v>
      </c>
      <c r="N1189" s="14" t="s">
        <v>501</v>
      </c>
      <c r="O1189" s="14" t="s">
        <v>869</v>
      </c>
      <c r="P1189" s="14" t="s">
        <v>118</v>
      </c>
      <c r="Q1189" s="14" t="s">
        <v>133</v>
      </c>
      <c r="R1189" s="14" t="s">
        <v>1169</v>
      </c>
      <c r="S1189" s="14" t="s">
        <v>150</v>
      </c>
    </row>
    <row r="1190" spans="1:23" x14ac:dyDescent="0.25">
      <c r="A1190" s="14" t="s">
        <v>6346</v>
      </c>
      <c r="C1190" s="18">
        <v>6</v>
      </c>
      <c r="D1190" s="14" t="s">
        <v>1095</v>
      </c>
      <c r="E1190" s="14">
        <v>4</v>
      </c>
      <c r="F1190" s="14" t="s">
        <v>1090</v>
      </c>
      <c r="H1190" s="14">
        <v>3</v>
      </c>
      <c r="I1190" s="14" t="s">
        <v>1149</v>
      </c>
      <c r="K1190" s="14" t="s">
        <v>1154</v>
      </c>
      <c r="M1190" s="14" t="s">
        <v>421</v>
      </c>
      <c r="N1190" s="14" t="s">
        <v>888</v>
      </c>
      <c r="O1190" s="14" t="s">
        <v>461</v>
      </c>
      <c r="P1190" s="14">
        <v>-5</v>
      </c>
      <c r="Q1190" s="14">
        <v>1</v>
      </c>
      <c r="R1190" s="14">
        <v>45</v>
      </c>
      <c r="S1190" s="14">
        <v>3</v>
      </c>
      <c r="U1190" s="14">
        <v>1897</v>
      </c>
    </row>
    <row r="1191" spans="1:23" x14ac:dyDescent="0.25">
      <c r="A1191" s="14" t="s">
        <v>6346</v>
      </c>
      <c r="C1191" s="18" t="s">
        <v>120</v>
      </c>
      <c r="D1191" s="14" t="s">
        <v>419</v>
      </c>
      <c r="E1191" s="14">
        <v>4</v>
      </c>
      <c r="F1191" s="14" t="s">
        <v>265</v>
      </c>
      <c r="G1191" s="14" t="s">
        <v>219</v>
      </c>
      <c r="H1191" s="14" t="s">
        <v>106</v>
      </c>
      <c r="I1191" s="14" t="s">
        <v>404</v>
      </c>
      <c r="J1191" s="14" t="s">
        <v>142</v>
      </c>
      <c r="K1191" s="14" t="s">
        <v>420</v>
      </c>
      <c r="M1191" s="14" t="s">
        <v>421</v>
      </c>
      <c r="N1191" s="14" t="s">
        <v>106</v>
      </c>
      <c r="O1191" s="14" t="s">
        <v>246</v>
      </c>
      <c r="P1191" s="14" t="s">
        <v>240</v>
      </c>
      <c r="Q1191" s="14" t="s">
        <v>133</v>
      </c>
      <c r="R1191" s="14" t="s">
        <v>136</v>
      </c>
    </row>
    <row r="1192" spans="1:23" x14ac:dyDescent="0.25">
      <c r="A1192" s="14" t="s">
        <v>6346</v>
      </c>
      <c r="C1192" s="18" t="s">
        <v>120</v>
      </c>
      <c r="D1192" s="14" t="s">
        <v>1092</v>
      </c>
      <c r="E1192" s="14">
        <v>4</v>
      </c>
      <c r="F1192" s="14" t="s">
        <v>484</v>
      </c>
      <c r="H1192" s="14" t="s">
        <v>124</v>
      </c>
      <c r="I1192" s="14" t="s">
        <v>1149</v>
      </c>
      <c r="K1192" s="14" t="s">
        <v>1161</v>
      </c>
      <c r="M1192" s="14" t="s">
        <v>1162</v>
      </c>
      <c r="N1192" s="14" t="s">
        <v>1163</v>
      </c>
      <c r="O1192" s="14" t="s">
        <v>461</v>
      </c>
      <c r="P1192" s="14" t="s">
        <v>118</v>
      </c>
      <c r="Q1192" s="14" t="s">
        <v>133</v>
      </c>
      <c r="R1192" s="14" t="s">
        <v>490</v>
      </c>
      <c r="S1192" s="14" t="s">
        <v>124</v>
      </c>
      <c r="T1192" s="14" t="s">
        <v>511</v>
      </c>
      <c r="V1192" s="14" t="s">
        <v>634</v>
      </c>
    </row>
    <row r="1193" spans="1:23" x14ac:dyDescent="0.25">
      <c r="A1193" s="14" t="s">
        <v>6346</v>
      </c>
      <c r="C1193" s="18" t="s">
        <v>111</v>
      </c>
      <c r="D1193" s="14" t="s">
        <v>1104</v>
      </c>
      <c r="E1193" s="14">
        <v>4</v>
      </c>
      <c r="F1193" s="14" t="s">
        <v>484</v>
      </c>
      <c r="H1193" s="14" t="s">
        <v>150</v>
      </c>
      <c r="I1193" s="14" t="s">
        <v>1149</v>
      </c>
      <c r="K1193" s="14" t="s">
        <v>1170</v>
      </c>
      <c r="M1193" s="14" t="s">
        <v>421</v>
      </c>
      <c r="N1193" s="14" t="s">
        <v>872</v>
      </c>
      <c r="O1193" s="14" t="s">
        <v>461</v>
      </c>
      <c r="P1193" s="14" t="s">
        <v>118</v>
      </c>
      <c r="Q1193" s="14" t="s">
        <v>133</v>
      </c>
      <c r="R1193" s="14" t="s">
        <v>107</v>
      </c>
      <c r="S1193" s="14" t="s">
        <v>150</v>
      </c>
    </row>
    <row r="1194" spans="1:23" x14ac:dyDescent="0.25">
      <c r="A1194" s="14" t="s">
        <v>6346</v>
      </c>
      <c r="B1194" s="14" t="s">
        <v>4099</v>
      </c>
      <c r="C1194" s="18" t="s">
        <v>111</v>
      </c>
      <c r="D1194" s="14" t="s">
        <v>2681</v>
      </c>
      <c r="E1194" s="14">
        <v>4</v>
      </c>
      <c r="F1194" s="14" t="s">
        <v>4412</v>
      </c>
      <c r="H1194" s="14" t="s">
        <v>150</v>
      </c>
      <c r="I1194" s="14" t="s">
        <v>1149</v>
      </c>
      <c r="K1194" s="14" t="s">
        <v>943</v>
      </c>
      <c r="M1194" s="14" t="s">
        <v>421</v>
      </c>
      <c r="N1194" s="14" t="s">
        <v>501</v>
      </c>
      <c r="O1194" s="14" t="s">
        <v>869</v>
      </c>
      <c r="P1194" s="14" t="s">
        <v>118</v>
      </c>
      <c r="Q1194" s="14" t="s">
        <v>133</v>
      </c>
      <c r="R1194" s="14" t="s">
        <v>1169</v>
      </c>
      <c r="S1194" s="14" t="s">
        <v>150</v>
      </c>
      <c r="W1194" s="14" t="s">
        <v>4939</v>
      </c>
    </row>
    <row r="1195" spans="1:23" x14ac:dyDescent="0.25">
      <c r="A1195" s="14" t="s">
        <v>6346</v>
      </c>
      <c r="B1195" s="14" t="s">
        <v>4099</v>
      </c>
      <c r="C1195" s="18" t="s">
        <v>111</v>
      </c>
      <c r="D1195" s="14" t="s">
        <v>2669</v>
      </c>
      <c r="E1195" s="14">
        <v>4</v>
      </c>
      <c r="F1195" s="14" t="s">
        <v>4412</v>
      </c>
      <c r="H1195" s="14" t="s">
        <v>106</v>
      </c>
      <c r="I1195" s="14" t="s">
        <v>1149</v>
      </c>
      <c r="K1195" s="14" t="s">
        <v>1170</v>
      </c>
      <c r="M1195" s="14" t="s">
        <v>421</v>
      </c>
      <c r="N1195" s="14" t="s">
        <v>872</v>
      </c>
      <c r="O1195" s="14" t="s">
        <v>461</v>
      </c>
      <c r="P1195" s="14" t="s">
        <v>118</v>
      </c>
      <c r="Q1195" s="14" t="s">
        <v>133</v>
      </c>
      <c r="R1195" s="14" t="s">
        <v>107</v>
      </c>
      <c r="S1195" s="14" t="s">
        <v>150</v>
      </c>
      <c r="W1195" s="14" t="s">
        <v>4939</v>
      </c>
    </row>
    <row r="1196" spans="1:23" x14ac:dyDescent="0.25">
      <c r="A1196" s="14" t="s">
        <v>6346</v>
      </c>
      <c r="C1196" s="18" t="s">
        <v>111</v>
      </c>
      <c r="D1196" s="14" t="s">
        <v>1105</v>
      </c>
      <c r="E1196" s="14">
        <v>4</v>
      </c>
      <c r="F1196" s="14" t="s">
        <v>484</v>
      </c>
      <c r="H1196" s="14" t="s">
        <v>106</v>
      </c>
      <c r="I1196" s="14" t="s">
        <v>1149</v>
      </c>
      <c r="K1196" s="14" t="s">
        <v>902</v>
      </c>
      <c r="M1196" s="14" t="s">
        <v>421</v>
      </c>
      <c r="N1196" s="14" t="s">
        <v>501</v>
      </c>
      <c r="O1196" s="14" t="s">
        <v>869</v>
      </c>
      <c r="P1196" s="14" t="s">
        <v>118</v>
      </c>
      <c r="Q1196" s="14" t="s">
        <v>133</v>
      </c>
      <c r="R1196" s="14" t="s">
        <v>217</v>
      </c>
      <c r="S1196" s="14" t="s">
        <v>150</v>
      </c>
    </row>
    <row r="1197" spans="1:23" x14ac:dyDescent="0.25">
      <c r="A1197" s="14" t="s">
        <v>6346</v>
      </c>
      <c r="B1197" s="14" t="s">
        <v>4161</v>
      </c>
      <c r="C1197" s="18" t="s">
        <v>111</v>
      </c>
      <c r="D1197" s="14" t="s">
        <v>1106</v>
      </c>
      <c r="E1197" s="14">
        <v>4</v>
      </c>
      <c r="F1197" s="14" t="s">
        <v>4412</v>
      </c>
      <c r="H1197" s="14" t="s">
        <v>106</v>
      </c>
      <c r="I1197" s="14" t="s">
        <v>1149</v>
      </c>
      <c r="K1197" s="14" t="s">
        <v>902</v>
      </c>
      <c r="M1197" s="14" t="s">
        <v>421</v>
      </c>
      <c r="N1197" s="14" t="s">
        <v>501</v>
      </c>
      <c r="O1197" s="14" t="s">
        <v>869</v>
      </c>
      <c r="P1197" s="14" t="s">
        <v>118</v>
      </c>
      <c r="Q1197" s="14" t="s">
        <v>133</v>
      </c>
      <c r="R1197" s="14" t="s">
        <v>217</v>
      </c>
      <c r="S1197" s="14" t="s">
        <v>150</v>
      </c>
      <c r="W1197" s="14" t="s">
        <v>4939</v>
      </c>
    </row>
    <row r="1198" spans="1:23" x14ac:dyDescent="0.25">
      <c r="A1198" s="14" t="s">
        <v>6346</v>
      </c>
      <c r="C1198" s="18" t="s">
        <v>111</v>
      </c>
      <c r="D1198" s="14" t="s">
        <v>1106</v>
      </c>
      <c r="E1198" s="14">
        <v>4</v>
      </c>
      <c r="F1198" s="14" t="s">
        <v>484</v>
      </c>
      <c r="H1198" s="14" t="s">
        <v>106</v>
      </c>
      <c r="I1198" s="14" t="s">
        <v>1149</v>
      </c>
      <c r="K1198" s="14" t="s">
        <v>1171</v>
      </c>
      <c r="M1198" s="14" t="s">
        <v>435</v>
      </c>
      <c r="N1198" s="14" t="s">
        <v>885</v>
      </c>
      <c r="O1198" s="14" t="s">
        <v>461</v>
      </c>
      <c r="P1198" s="14" t="s">
        <v>118</v>
      </c>
      <c r="Q1198" s="14" t="s">
        <v>133</v>
      </c>
      <c r="R1198" s="14" t="s">
        <v>1054</v>
      </c>
      <c r="S1198" s="14" t="s">
        <v>124</v>
      </c>
    </row>
    <row r="1199" spans="1:23" x14ac:dyDescent="0.25">
      <c r="A1199" s="14" t="s">
        <v>6346</v>
      </c>
      <c r="B1199" s="14" t="s">
        <v>4097</v>
      </c>
      <c r="C1199" s="18">
        <v>6</v>
      </c>
      <c r="D1199" s="14" t="s">
        <v>1093</v>
      </c>
      <c r="E1199" s="14">
        <v>4</v>
      </c>
      <c r="F1199" s="14" t="s">
        <v>4412</v>
      </c>
      <c r="H1199" s="14">
        <v>3</v>
      </c>
      <c r="I1199" s="14" t="s">
        <v>1149</v>
      </c>
      <c r="K1199" s="14" t="s">
        <v>1153</v>
      </c>
      <c r="M1199" s="14" t="s">
        <v>421</v>
      </c>
      <c r="N1199" s="14" t="s">
        <v>985</v>
      </c>
      <c r="O1199" s="14" t="s">
        <v>461</v>
      </c>
      <c r="P1199" s="14">
        <v>-4</v>
      </c>
      <c r="Q1199" s="14">
        <v>1</v>
      </c>
      <c r="R1199" s="14">
        <v>40</v>
      </c>
      <c r="S1199" s="14">
        <v>3</v>
      </c>
      <c r="U1199" s="14">
        <v>1887</v>
      </c>
      <c r="W1199" s="14" t="s">
        <v>4939</v>
      </c>
    </row>
    <row r="1200" spans="1:23" x14ac:dyDescent="0.25">
      <c r="A1200" s="14" t="s">
        <v>6346</v>
      </c>
      <c r="B1200" s="14" t="s">
        <v>4175</v>
      </c>
      <c r="D1200" s="14" t="s">
        <v>3227</v>
      </c>
      <c r="F1200" s="14" t="s">
        <v>4413</v>
      </c>
      <c r="H1200" s="14" t="s">
        <v>106</v>
      </c>
      <c r="I1200" s="14" t="s">
        <v>4857</v>
      </c>
      <c r="J1200" s="14">
        <v>150</v>
      </c>
      <c r="K1200" s="14" t="s">
        <v>5938</v>
      </c>
      <c r="L1200" s="14" t="s">
        <v>5585</v>
      </c>
      <c r="M1200" s="14" t="s">
        <v>5014</v>
      </c>
      <c r="N1200" s="14" t="s">
        <v>955</v>
      </c>
      <c r="O1200" s="14" t="s">
        <v>230</v>
      </c>
      <c r="Q1200" s="14" t="s">
        <v>135</v>
      </c>
      <c r="R1200" s="14" t="s">
        <v>172</v>
      </c>
      <c r="W1200" s="14" t="s">
        <v>4939</v>
      </c>
    </row>
    <row r="1201" spans="1:23" x14ac:dyDescent="0.25">
      <c r="A1201" t="s">
        <v>6346</v>
      </c>
      <c r="B1201" t="s">
        <v>4356</v>
      </c>
      <c r="C1201" s="13">
        <v>5</v>
      </c>
      <c r="D1201" t="s">
        <v>3757</v>
      </c>
      <c r="E1201"/>
      <c r="F1201" t="s">
        <v>4389</v>
      </c>
      <c r="G1201"/>
      <c r="H1201" t="s">
        <v>112</v>
      </c>
      <c r="I1201" t="s">
        <v>404</v>
      </c>
      <c r="J1201" t="s">
        <v>131</v>
      </c>
      <c r="K1201" t="s">
        <v>105</v>
      </c>
      <c r="L1201"/>
      <c r="M1201" t="s">
        <v>5328</v>
      </c>
      <c r="N1201" t="s">
        <v>133</v>
      </c>
      <c r="O1201" t="s">
        <v>254</v>
      </c>
      <c r="P1201"/>
      <c r="Q1201" t="s">
        <v>240</v>
      </c>
      <c r="R1201" t="s">
        <v>141</v>
      </c>
      <c r="S1201"/>
      <c r="T1201"/>
      <c r="U1201" t="s">
        <v>5341</v>
      </c>
      <c r="V1201" t="s">
        <v>5390</v>
      </c>
      <c r="W1201" t="s">
        <v>4939</v>
      </c>
    </row>
    <row r="1202" spans="1:23" x14ac:dyDescent="0.25">
      <c r="A1202" t="s">
        <v>6346</v>
      </c>
      <c r="B1202" t="s">
        <v>4099</v>
      </c>
      <c r="C1202" s="13">
        <v>5</v>
      </c>
      <c r="D1202" t="s">
        <v>3756</v>
      </c>
      <c r="E1202"/>
      <c r="F1202" t="s">
        <v>4395</v>
      </c>
      <c r="G1202"/>
      <c r="H1202" t="s">
        <v>112</v>
      </c>
      <c r="I1202" t="s">
        <v>404</v>
      </c>
      <c r="J1202" t="s">
        <v>131</v>
      </c>
      <c r="K1202" t="s">
        <v>105</v>
      </c>
      <c r="L1202"/>
      <c r="M1202" t="s">
        <v>5328</v>
      </c>
      <c r="N1202" t="s">
        <v>133</v>
      </c>
      <c r="O1202" t="s">
        <v>246</v>
      </c>
      <c r="P1202"/>
      <c r="Q1202" t="s">
        <v>135</v>
      </c>
      <c r="R1202" t="s">
        <v>141</v>
      </c>
      <c r="S1202"/>
      <c r="T1202"/>
      <c r="U1202" t="s">
        <v>5341</v>
      </c>
      <c r="V1202" t="s">
        <v>5390</v>
      </c>
      <c r="W1202" t="s">
        <v>4939</v>
      </c>
    </row>
    <row r="1203" spans="1:23" x14ac:dyDescent="0.25">
      <c r="A1203" t="s">
        <v>6346</v>
      </c>
      <c r="B1203" t="s">
        <v>4176</v>
      </c>
      <c r="C1203" s="13">
        <v>5</v>
      </c>
      <c r="D1203" t="s">
        <v>3755</v>
      </c>
      <c r="E1203"/>
      <c r="F1203" t="s">
        <v>4413</v>
      </c>
      <c r="G1203"/>
      <c r="H1203" t="s">
        <v>112</v>
      </c>
      <c r="I1203" t="s">
        <v>404</v>
      </c>
      <c r="J1203" t="s">
        <v>131</v>
      </c>
      <c r="K1203" t="s">
        <v>105</v>
      </c>
      <c r="L1203"/>
      <c r="M1203" t="s">
        <v>5328</v>
      </c>
      <c r="N1203" t="s">
        <v>133</v>
      </c>
      <c r="O1203" t="s">
        <v>230</v>
      </c>
      <c r="P1203"/>
      <c r="Q1203" t="s">
        <v>135</v>
      </c>
      <c r="R1203" t="s">
        <v>141</v>
      </c>
      <c r="S1203"/>
      <c r="T1203"/>
      <c r="U1203" t="s">
        <v>5341</v>
      </c>
      <c r="V1203" t="s">
        <v>5390</v>
      </c>
      <c r="W1203" t="s">
        <v>4939</v>
      </c>
    </row>
    <row r="1204" spans="1:23" x14ac:dyDescent="0.25">
      <c r="A1204" t="s">
        <v>6346</v>
      </c>
      <c r="B1204" t="s">
        <v>4175</v>
      </c>
      <c r="C1204" s="13">
        <v>5</v>
      </c>
      <c r="D1204" t="s">
        <v>3754</v>
      </c>
      <c r="E1204"/>
      <c r="F1204" t="s">
        <v>4414</v>
      </c>
      <c r="G1204"/>
      <c r="H1204" t="s">
        <v>112</v>
      </c>
      <c r="I1204" t="s">
        <v>404</v>
      </c>
      <c r="J1204" t="s">
        <v>131</v>
      </c>
      <c r="K1204" t="s">
        <v>105</v>
      </c>
      <c r="L1204"/>
      <c r="M1204" t="s">
        <v>5328</v>
      </c>
      <c r="N1204" t="s">
        <v>133</v>
      </c>
      <c r="O1204" t="s">
        <v>134</v>
      </c>
      <c r="P1204"/>
      <c r="Q1204" t="s">
        <v>135</v>
      </c>
      <c r="R1204" t="s">
        <v>141</v>
      </c>
      <c r="S1204"/>
      <c r="T1204"/>
      <c r="U1204" t="s">
        <v>5341</v>
      </c>
      <c r="V1204" t="s">
        <v>5390</v>
      </c>
      <c r="W1204" t="s">
        <v>4939</v>
      </c>
    </row>
    <row r="1205" spans="1:23" x14ac:dyDescent="0.25">
      <c r="A1205" t="s">
        <v>6346</v>
      </c>
      <c r="B1205" t="s">
        <v>4174</v>
      </c>
      <c r="C1205" s="13">
        <v>5</v>
      </c>
      <c r="D1205" t="s">
        <v>3753</v>
      </c>
      <c r="E1205"/>
      <c r="F1205" t="s">
        <v>4481</v>
      </c>
      <c r="G1205"/>
      <c r="H1205" t="s">
        <v>112</v>
      </c>
      <c r="I1205" t="s">
        <v>404</v>
      </c>
      <c r="J1205" t="s">
        <v>131</v>
      </c>
      <c r="K1205" t="s">
        <v>105</v>
      </c>
      <c r="L1205"/>
      <c r="M1205" t="s">
        <v>5328</v>
      </c>
      <c r="N1205" t="s">
        <v>133</v>
      </c>
      <c r="O1205" t="s">
        <v>141</v>
      </c>
      <c r="P1205"/>
      <c r="Q1205" t="s">
        <v>118</v>
      </c>
      <c r="R1205" t="s">
        <v>141</v>
      </c>
      <c r="S1205"/>
      <c r="T1205"/>
      <c r="U1205" t="s">
        <v>5341</v>
      </c>
      <c r="V1205" t="s">
        <v>5390</v>
      </c>
      <c r="W1205" t="s">
        <v>4939</v>
      </c>
    </row>
    <row r="1206" spans="1:23" x14ac:dyDescent="0.25">
      <c r="A1206" t="s">
        <v>6346</v>
      </c>
      <c r="B1206" t="s">
        <v>4099</v>
      </c>
      <c r="C1206" s="13">
        <v>5</v>
      </c>
      <c r="D1206" t="s">
        <v>2968</v>
      </c>
      <c r="E1206"/>
      <c r="F1206" t="s">
        <v>4395</v>
      </c>
      <c r="G1206"/>
      <c r="H1206" t="s">
        <v>112</v>
      </c>
      <c r="I1206" t="s">
        <v>404</v>
      </c>
      <c r="J1206" t="s">
        <v>131</v>
      </c>
      <c r="K1206" t="s">
        <v>105</v>
      </c>
      <c r="L1206"/>
      <c r="M1206" t="s">
        <v>5048</v>
      </c>
      <c r="N1206" t="s">
        <v>106</v>
      </c>
      <c r="O1206" t="s">
        <v>246</v>
      </c>
      <c r="P1206"/>
      <c r="Q1206" t="s">
        <v>240</v>
      </c>
      <c r="R1206" t="s">
        <v>142</v>
      </c>
      <c r="S1206"/>
      <c r="T1206"/>
      <c r="U1206" t="s">
        <v>5778</v>
      </c>
      <c r="V1206" t="s">
        <v>5017</v>
      </c>
      <c r="W1206" t="s">
        <v>4939</v>
      </c>
    </row>
    <row r="1207" spans="1:23" x14ac:dyDescent="0.25">
      <c r="A1207" t="s">
        <v>6346</v>
      </c>
      <c r="B1207" t="s">
        <v>4097</v>
      </c>
      <c r="C1207" s="13">
        <v>5</v>
      </c>
      <c r="D1207" t="s">
        <v>2419</v>
      </c>
      <c r="E1207"/>
      <c r="F1207" t="s">
        <v>4389</v>
      </c>
      <c r="G1207"/>
      <c r="H1207" t="s">
        <v>112</v>
      </c>
      <c r="I1207" t="s">
        <v>404</v>
      </c>
      <c r="J1207" t="s">
        <v>131</v>
      </c>
      <c r="K1207" t="s">
        <v>105</v>
      </c>
      <c r="L1207"/>
      <c r="M1207" t="s">
        <v>5328</v>
      </c>
      <c r="N1207" t="s">
        <v>133</v>
      </c>
      <c r="O1207" t="s">
        <v>254</v>
      </c>
      <c r="P1207"/>
      <c r="Q1207" t="s">
        <v>240</v>
      </c>
      <c r="R1207" t="s">
        <v>111</v>
      </c>
      <c r="S1207"/>
      <c r="T1207"/>
      <c r="U1207" t="s">
        <v>5391</v>
      </c>
      <c r="V1207" t="s">
        <v>5390</v>
      </c>
      <c r="W1207" t="s">
        <v>4939</v>
      </c>
    </row>
    <row r="1208" spans="1:23" x14ac:dyDescent="0.25">
      <c r="A1208" t="s">
        <v>6346</v>
      </c>
      <c r="B1208" t="s">
        <v>4161</v>
      </c>
      <c r="C1208" s="13">
        <v>5</v>
      </c>
      <c r="D1208" t="s">
        <v>2418</v>
      </c>
      <c r="E1208"/>
      <c r="F1208" t="s">
        <v>4395</v>
      </c>
      <c r="G1208"/>
      <c r="H1208" t="s">
        <v>112</v>
      </c>
      <c r="I1208" t="s">
        <v>404</v>
      </c>
      <c r="J1208" t="s">
        <v>131</v>
      </c>
      <c r="K1208" t="s">
        <v>105</v>
      </c>
      <c r="L1208"/>
      <c r="M1208" t="s">
        <v>5328</v>
      </c>
      <c r="N1208" t="s">
        <v>133</v>
      </c>
      <c r="O1208" t="s">
        <v>246</v>
      </c>
      <c r="P1208"/>
      <c r="Q1208" t="s">
        <v>135</v>
      </c>
      <c r="R1208" t="s">
        <v>111</v>
      </c>
      <c r="S1208"/>
      <c r="T1208"/>
      <c r="U1208" t="s">
        <v>5391</v>
      </c>
      <c r="V1208" t="s">
        <v>5390</v>
      </c>
      <c r="W1208" t="s">
        <v>4939</v>
      </c>
    </row>
    <row r="1209" spans="1:23" x14ac:dyDescent="0.25">
      <c r="A1209" t="s">
        <v>6346</v>
      </c>
      <c r="B1209" t="s">
        <v>4176</v>
      </c>
      <c r="C1209" s="13">
        <v>5</v>
      </c>
      <c r="D1209" t="s">
        <v>2417</v>
      </c>
      <c r="E1209"/>
      <c r="F1209" t="s">
        <v>4413</v>
      </c>
      <c r="G1209"/>
      <c r="H1209" t="s">
        <v>112</v>
      </c>
      <c r="I1209" t="s">
        <v>404</v>
      </c>
      <c r="J1209" t="s">
        <v>131</v>
      </c>
      <c r="K1209" t="s">
        <v>105</v>
      </c>
      <c r="L1209"/>
      <c r="M1209" t="s">
        <v>5328</v>
      </c>
      <c r="N1209" t="s">
        <v>133</v>
      </c>
      <c r="O1209" t="s">
        <v>230</v>
      </c>
      <c r="P1209"/>
      <c r="Q1209" t="s">
        <v>135</v>
      </c>
      <c r="R1209" t="s">
        <v>111</v>
      </c>
      <c r="S1209"/>
      <c r="T1209"/>
      <c r="U1209" t="s">
        <v>5391</v>
      </c>
      <c r="V1209" t="s">
        <v>5390</v>
      </c>
      <c r="W1209" t="s">
        <v>4939</v>
      </c>
    </row>
    <row r="1210" spans="1:23" x14ac:dyDescent="0.25">
      <c r="A1210" t="s">
        <v>6346</v>
      </c>
      <c r="B1210" t="s">
        <v>4175</v>
      </c>
      <c r="C1210" s="13">
        <v>5</v>
      </c>
      <c r="D1210" t="s">
        <v>2416</v>
      </c>
      <c r="E1210"/>
      <c r="F1210" t="s">
        <v>4414</v>
      </c>
      <c r="G1210"/>
      <c r="H1210" t="s">
        <v>112</v>
      </c>
      <c r="I1210" t="s">
        <v>404</v>
      </c>
      <c r="J1210" t="s">
        <v>131</v>
      </c>
      <c r="K1210" t="s">
        <v>105</v>
      </c>
      <c r="L1210"/>
      <c r="M1210" t="s">
        <v>5328</v>
      </c>
      <c r="N1210" t="s">
        <v>133</v>
      </c>
      <c r="O1210" t="s">
        <v>134</v>
      </c>
      <c r="P1210"/>
      <c r="Q1210" t="s">
        <v>135</v>
      </c>
      <c r="R1210" t="s">
        <v>111</v>
      </c>
      <c r="S1210"/>
      <c r="T1210"/>
      <c r="U1210" t="s">
        <v>5391</v>
      </c>
      <c r="V1210" t="s">
        <v>5390</v>
      </c>
      <c r="W1210" t="s">
        <v>4939</v>
      </c>
    </row>
    <row r="1211" spans="1:23" x14ac:dyDescent="0.25">
      <c r="A1211" t="s">
        <v>6346</v>
      </c>
      <c r="B1211" t="s">
        <v>4174</v>
      </c>
      <c r="C1211" s="13">
        <v>5</v>
      </c>
      <c r="D1211" t="s">
        <v>2415</v>
      </c>
      <c r="E1211"/>
      <c r="F1211" t="s">
        <v>4481</v>
      </c>
      <c r="G1211"/>
      <c r="H1211" t="s">
        <v>112</v>
      </c>
      <c r="I1211" t="s">
        <v>404</v>
      </c>
      <c r="J1211" t="s">
        <v>131</v>
      </c>
      <c r="K1211" t="s">
        <v>105</v>
      </c>
      <c r="L1211"/>
      <c r="M1211" t="s">
        <v>5328</v>
      </c>
      <c r="N1211" t="s">
        <v>133</v>
      </c>
      <c r="O1211" t="s">
        <v>141</v>
      </c>
      <c r="P1211"/>
      <c r="Q1211" t="s">
        <v>118</v>
      </c>
      <c r="R1211" t="s">
        <v>111</v>
      </c>
      <c r="S1211"/>
      <c r="T1211"/>
      <c r="U1211" t="s">
        <v>5391</v>
      </c>
      <c r="V1211" t="s">
        <v>5390</v>
      </c>
      <c r="W1211" t="s">
        <v>4939</v>
      </c>
    </row>
    <row r="1212" spans="1:23" x14ac:dyDescent="0.25">
      <c r="A1212" t="s">
        <v>6346</v>
      </c>
      <c r="B1212" t="s">
        <v>4097</v>
      </c>
      <c r="C1212" s="13">
        <v>5</v>
      </c>
      <c r="D1212" t="s">
        <v>2048</v>
      </c>
      <c r="E1212"/>
      <c r="F1212" t="s">
        <v>4389</v>
      </c>
      <c r="G1212"/>
      <c r="H1212" t="s">
        <v>112</v>
      </c>
      <c r="I1212" t="s">
        <v>404</v>
      </c>
      <c r="J1212" t="s">
        <v>131</v>
      </c>
      <c r="K1212" t="s">
        <v>145</v>
      </c>
      <c r="L1212"/>
      <c r="M1212" t="s">
        <v>5048</v>
      </c>
      <c r="N1212" t="s">
        <v>955</v>
      </c>
      <c r="O1212" t="s">
        <v>246</v>
      </c>
      <c r="P1212"/>
      <c r="Q1212" t="s">
        <v>240</v>
      </c>
      <c r="R1212" t="s">
        <v>1250</v>
      </c>
      <c r="S1212"/>
      <c r="T1212"/>
      <c r="U1212" t="s">
        <v>5049</v>
      </c>
      <c r="V1212" t="s">
        <v>4985</v>
      </c>
      <c r="W1212" t="s">
        <v>4939</v>
      </c>
    </row>
    <row r="1213" spans="1:23" x14ac:dyDescent="0.25">
      <c r="A1213" s="14" t="s">
        <v>6346</v>
      </c>
      <c r="B1213" s="14" t="s">
        <v>4099</v>
      </c>
      <c r="C1213" s="18" t="s">
        <v>111</v>
      </c>
      <c r="D1213" s="14" t="s">
        <v>3840</v>
      </c>
      <c r="F1213" s="14" t="s">
        <v>4395</v>
      </c>
      <c r="H1213" s="14" t="s">
        <v>112</v>
      </c>
      <c r="I1213" s="14" t="s">
        <v>404</v>
      </c>
      <c r="J1213" s="14" t="s">
        <v>131</v>
      </c>
      <c r="K1213" s="14" t="s">
        <v>6253</v>
      </c>
      <c r="L1213" s="14" t="s">
        <v>1812</v>
      </c>
      <c r="M1213" s="14" t="s">
        <v>5014</v>
      </c>
      <c r="N1213" s="14" t="s">
        <v>1599</v>
      </c>
      <c r="O1213" s="14" t="s">
        <v>230</v>
      </c>
      <c r="Q1213" s="14" t="s">
        <v>135</v>
      </c>
      <c r="R1213" s="14" t="s">
        <v>6252</v>
      </c>
      <c r="W1213" s="14" t="s">
        <v>4939</v>
      </c>
    </row>
    <row r="1214" spans="1:23" x14ac:dyDescent="0.25">
      <c r="A1214" s="14" t="s">
        <v>6346</v>
      </c>
      <c r="B1214" s="14" t="s">
        <v>4099</v>
      </c>
      <c r="D1214" s="14" t="s">
        <v>3480</v>
      </c>
      <c r="F1214" s="14" t="s">
        <v>4395</v>
      </c>
      <c r="H1214" s="14" t="s">
        <v>112</v>
      </c>
      <c r="I1214" s="14" t="s">
        <v>4739</v>
      </c>
      <c r="J1214" s="14">
        <v>140</v>
      </c>
      <c r="K1214" s="14" t="s">
        <v>5013</v>
      </c>
      <c r="L1214" s="14" t="s">
        <v>6099</v>
      </c>
      <c r="M1214" s="14" t="s">
        <v>5083</v>
      </c>
      <c r="N1214" s="14" t="s">
        <v>453</v>
      </c>
      <c r="O1214" s="14" t="s">
        <v>230</v>
      </c>
      <c r="Q1214" s="14" t="s">
        <v>135</v>
      </c>
      <c r="R1214" s="14" t="s">
        <v>4779</v>
      </c>
      <c r="W1214" s="14" t="s">
        <v>4939</v>
      </c>
    </row>
    <row r="1215" spans="1:23" x14ac:dyDescent="0.25">
      <c r="A1215" s="14" t="s">
        <v>6346</v>
      </c>
      <c r="B1215" s="14" t="s">
        <v>4175</v>
      </c>
      <c r="D1215" s="14" t="s">
        <v>3234</v>
      </c>
      <c r="F1215" s="14" t="s">
        <v>4395</v>
      </c>
      <c r="H1215" s="14" t="s">
        <v>112</v>
      </c>
      <c r="I1215" s="14" t="s">
        <v>4739</v>
      </c>
      <c r="J1215" s="14">
        <v>140</v>
      </c>
      <c r="K1215" s="14" t="s">
        <v>5013</v>
      </c>
      <c r="L1215" s="14" t="s">
        <v>1962</v>
      </c>
      <c r="M1215" s="14" t="s">
        <v>5014</v>
      </c>
      <c r="N1215" s="14" t="s">
        <v>955</v>
      </c>
      <c r="O1215" s="14" t="s">
        <v>230</v>
      </c>
      <c r="Q1215" s="14" t="s">
        <v>5063</v>
      </c>
      <c r="R1215" s="14" t="s">
        <v>107</v>
      </c>
      <c r="W1215" s="14" t="s">
        <v>4939</v>
      </c>
    </row>
    <row r="1216" spans="1:23" x14ac:dyDescent="0.25">
      <c r="A1216" s="14" t="s">
        <v>6346</v>
      </c>
      <c r="B1216" s="14" t="s">
        <v>4099</v>
      </c>
      <c r="C1216" s="18">
        <v>4</v>
      </c>
      <c r="D1216" s="14" t="s">
        <v>2969</v>
      </c>
      <c r="F1216" s="14" t="s">
        <v>4395</v>
      </c>
      <c r="H1216" s="14" t="s">
        <v>112</v>
      </c>
      <c r="I1216" s="14" t="s">
        <v>404</v>
      </c>
      <c r="J1216" s="14" t="s">
        <v>131</v>
      </c>
      <c r="K1216" s="14" t="s">
        <v>105</v>
      </c>
      <c r="M1216" s="14" t="s">
        <v>5048</v>
      </c>
      <c r="N1216" s="14" t="s">
        <v>106</v>
      </c>
      <c r="O1216" s="14" t="s">
        <v>246</v>
      </c>
      <c r="Q1216" s="14" t="s">
        <v>240</v>
      </c>
      <c r="R1216" s="14" t="s">
        <v>136</v>
      </c>
      <c r="U1216" s="14" t="s">
        <v>5779</v>
      </c>
      <c r="W1216" s="14" t="s">
        <v>4939</v>
      </c>
    </row>
    <row r="1217" spans="1:23" x14ac:dyDescent="0.25">
      <c r="A1217" s="14" t="s">
        <v>6346</v>
      </c>
      <c r="B1217" s="14" t="s">
        <v>4099</v>
      </c>
      <c r="C1217" s="18" t="s">
        <v>111</v>
      </c>
      <c r="D1217" s="14" t="s">
        <v>2854</v>
      </c>
      <c r="F1217" s="14" t="s">
        <v>4395</v>
      </c>
      <c r="H1217" s="14" t="s">
        <v>112</v>
      </c>
      <c r="I1217" s="14" t="s">
        <v>404</v>
      </c>
      <c r="J1217" s="14" t="s">
        <v>131</v>
      </c>
      <c r="K1217" s="14" t="s">
        <v>5564</v>
      </c>
      <c r="L1217" s="14" t="s">
        <v>1854</v>
      </c>
      <c r="M1217" s="14" t="s">
        <v>5009</v>
      </c>
      <c r="N1217" s="14" t="s">
        <v>4617</v>
      </c>
      <c r="O1217" s="14" t="s">
        <v>230</v>
      </c>
      <c r="Q1217" s="14" t="s">
        <v>135</v>
      </c>
      <c r="R1217" s="14" t="s">
        <v>5683</v>
      </c>
      <c r="W1217" s="14" t="s">
        <v>4939</v>
      </c>
    </row>
    <row r="1218" spans="1:23" x14ac:dyDescent="0.25">
      <c r="A1218" s="14" t="s">
        <v>6346</v>
      </c>
      <c r="B1218" s="14" t="s">
        <v>4099</v>
      </c>
      <c r="D1218" s="14" t="s">
        <v>2794</v>
      </c>
      <c r="F1218" s="14" t="s">
        <v>4395</v>
      </c>
      <c r="H1218" s="14" t="s">
        <v>112</v>
      </c>
      <c r="I1218" s="14">
        <v>50</v>
      </c>
      <c r="J1218" s="14">
        <v>200</v>
      </c>
      <c r="K1218" s="14" t="s">
        <v>5632</v>
      </c>
      <c r="L1218" s="14" t="s">
        <v>1964</v>
      </c>
      <c r="M1218" s="14" t="s">
        <v>5631</v>
      </c>
      <c r="N1218" s="14" t="s">
        <v>143</v>
      </c>
      <c r="O1218" s="14" t="s">
        <v>230</v>
      </c>
      <c r="Q1218" s="14" t="s">
        <v>148</v>
      </c>
      <c r="R1218" s="14" t="s">
        <v>206</v>
      </c>
      <c r="W1218" s="14" t="s">
        <v>4939</v>
      </c>
    </row>
    <row r="1219" spans="1:23" x14ac:dyDescent="0.25">
      <c r="A1219" s="14" t="s">
        <v>6346</v>
      </c>
      <c r="B1219" s="14" t="s">
        <v>4099</v>
      </c>
      <c r="D1219" s="14" t="s">
        <v>2677</v>
      </c>
      <c r="F1219" s="14" t="s">
        <v>4395</v>
      </c>
      <c r="H1219" s="14" t="s">
        <v>112</v>
      </c>
      <c r="I1219" s="14" t="s">
        <v>4681</v>
      </c>
      <c r="J1219" s="14">
        <v>150</v>
      </c>
      <c r="K1219" s="14" t="s">
        <v>4958</v>
      </c>
      <c r="L1219" s="14" t="s">
        <v>5569</v>
      </c>
      <c r="M1219" s="14" t="s">
        <v>5568</v>
      </c>
      <c r="N1219" s="14" t="s">
        <v>1599</v>
      </c>
      <c r="O1219" s="14" t="s">
        <v>230</v>
      </c>
      <c r="Q1219" s="14" t="s">
        <v>148</v>
      </c>
      <c r="R1219" s="14" t="s">
        <v>220</v>
      </c>
      <c r="W1219" s="14" t="s">
        <v>4939</v>
      </c>
    </row>
    <row r="1220" spans="1:23" x14ac:dyDescent="0.25">
      <c r="A1220" s="14" t="s">
        <v>6346</v>
      </c>
      <c r="B1220" s="14" t="s">
        <v>4099</v>
      </c>
      <c r="C1220" s="18" t="s">
        <v>111</v>
      </c>
      <c r="D1220" s="14" t="s">
        <v>2670</v>
      </c>
      <c r="F1220" s="14" t="s">
        <v>4395</v>
      </c>
      <c r="H1220" s="14" t="s">
        <v>112</v>
      </c>
      <c r="I1220" s="14" t="s">
        <v>404</v>
      </c>
      <c r="J1220" s="14" t="s">
        <v>131</v>
      </c>
      <c r="K1220" s="14" t="s">
        <v>5564</v>
      </c>
      <c r="L1220" s="14" t="s">
        <v>1812</v>
      </c>
      <c r="M1220" s="14" t="s">
        <v>5009</v>
      </c>
      <c r="N1220" s="14" t="s">
        <v>1599</v>
      </c>
      <c r="O1220" s="14" t="s">
        <v>230</v>
      </c>
      <c r="Q1220" s="14" t="s">
        <v>135</v>
      </c>
      <c r="R1220" s="14" t="s">
        <v>5024</v>
      </c>
      <c r="W1220" s="14" t="s">
        <v>4939</v>
      </c>
    </row>
    <row r="1221" spans="1:23" x14ac:dyDescent="0.25">
      <c r="A1221" s="14" t="s">
        <v>6346</v>
      </c>
      <c r="B1221" s="14" t="s">
        <v>4161</v>
      </c>
      <c r="D1221" s="14" t="s">
        <v>2580</v>
      </c>
      <c r="F1221" s="14" t="s">
        <v>4395</v>
      </c>
      <c r="H1221" s="14" t="s">
        <v>120</v>
      </c>
      <c r="I1221" s="14" t="s">
        <v>4681</v>
      </c>
      <c r="J1221" s="14">
        <v>150</v>
      </c>
      <c r="K1221" s="14" t="s">
        <v>5483</v>
      </c>
      <c r="L1221" s="14" t="s">
        <v>106</v>
      </c>
      <c r="M1221" s="14" t="s">
        <v>5482</v>
      </c>
      <c r="N1221" s="14" t="s">
        <v>143</v>
      </c>
      <c r="O1221" s="14" t="s">
        <v>230</v>
      </c>
      <c r="Q1221" s="14" t="s">
        <v>148</v>
      </c>
      <c r="R1221" s="14" t="s">
        <v>154</v>
      </c>
      <c r="W1221" s="14" t="s">
        <v>4939</v>
      </c>
    </row>
    <row r="1222" spans="1:23" x14ac:dyDescent="0.25">
      <c r="A1222" s="14" t="s">
        <v>6346</v>
      </c>
      <c r="B1222" s="14" t="s">
        <v>4161</v>
      </c>
      <c r="D1222" s="14" t="s">
        <v>2414</v>
      </c>
      <c r="F1222" s="14" t="s">
        <v>4395</v>
      </c>
      <c r="H1222" s="14" t="s">
        <v>106</v>
      </c>
      <c r="I1222" s="14" t="s">
        <v>4739</v>
      </c>
      <c r="J1222" s="14">
        <v>140</v>
      </c>
      <c r="K1222" s="14" t="s">
        <v>5389</v>
      </c>
      <c r="L1222" s="14" t="s">
        <v>1962</v>
      </c>
      <c r="M1222" s="14" t="s">
        <v>5014</v>
      </c>
      <c r="N1222" s="14" t="s">
        <v>955</v>
      </c>
      <c r="O1222" s="14" t="s">
        <v>230</v>
      </c>
      <c r="Q1222" s="14" t="s">
        <v>5063</v>
      </c>
      <c r="R1222" s="14" t="s">
        <v>152</v>
      </c>
      <c r="W1222" s="14" t="s">
        <v>4939</v>
      </c>
    </row>
    <row r="1223" spans="1:23" x14ac:dyDescent="0.25">
      <c r="A1223" s="14" t="s">
        <v>6346</v>
      </c>
      <c r="B1223" s="14" t="s">
        <v>4161</v>
      </c>
      <c r="D1223" s="14" t="s">
        <v>2252</v>
      </c>
      <c r="F1223" s="14" t="s">
        <v>4395</v>
      </c>
      <c r="H1223" s="14" t="s">
        <v>112</v>
      </c>
      <c r="I1223" s="14" t="s">
        <v>4681</v>
      </c>
      <c r="J1223" s="14">
        <v>150</v>
      </c>
      <c r="K1223" s="14" t="s">
        <v>230</v>
      </c>
      <c r="L1223" s="14" t="s">
        <v>1960</v>
      </c>
      <c r="M1223" s="14" t="s">
        <v>5014</v>
      </c>
      <c r="N1223" s="14" t="s">
        <v>230</v>
      </c>
      <c r="O1223" s="14" t="s">
        <v>134</v>
      </c>
      <c r="Q1223" s="14" t="s">
        <v>148</v>
      </c>
      <c r="R1223" s="14" t="s">
        <v>113</v>
      </c>
      <c r="T1223" s="14" t="s">
        <v>5251</v>
      </c>
      <c r="W1223" s="14" t="s">
        <v>4939</v>
      </c>
    </row>
    <row r="1224" spans="1:23" x14ac:dyDescent="0.25">
      <c r="A1224" s="14" t="s">
        <v>6346</v>
      </c>
      <c r="B1224" s="14" t="s">
        <v>4099</v>
      </c>
      <c r="D1224" s="14" t="s">
        <v>2032</v>
      </c>
      <c r="F1224" s="14" t="s">
        <v>4395</v>
      </c>
      <c r="H1224" s="14" t="s">
        <v>112</v>
      </c>
      <c r="I1224" s="14" t="s">
        <v>4681</v>
      </c>
      <c r="J1224" s="14">
        <v>150</v>
      </c>
      <c r="K1224" s="14" t="s">
        <v>5016</v>
      </c>
      <c r="L1224" s="14" t="s">
        <v>5015</v>
      </c>
      <c r="M1224" s="14" t="s">
        <v>5014</v>
      </c>
      <c r="N1224" s="14" t="s">
        <v>89</v>
      </c>
      <c r="O1224" s="14" t="s">
        <v>230</v>
      </c>
      <c r="Q1224" s="14" t="s">
        <v>135</v>
      </c>
      <c r="R1224" s="14" t="s">
        <v>107</v>
      </c>
      <c r="W1224" s="14" t="s">
        <v>4939</v>
      </c>
    </row>
    <row r="1225" spans="1:23" x14ac:dyDescent="0.25">
      <c r="A1225" t="s">
        <v>6346</v>
      </c>
      <c r="B1225" t="s">
        <v>4357</v>
      </c>
      <c r="C1225" s="13" t="s">
        <v>112</v>
      </c>
      <c r="D1225" t="s">
        <v>3763</v>
      </c>
      <c r="E1225"/>
      <c r="F1225" t="s">
        <v>4389</v>
      </c>
      <c r="G1225"/>
      <c r="H1225" t="s">
        <v>124</v>
      </c>
      <c r="I1225" t="s">
        <v>141</v>
      </c>
      <c r="J1225">
        <v>100</v>
      </c>
      <c r="K1225" t="s">
        <v>230</v>
      </c>
      <c r="L1225" t="s">
        <v>63</v>
      </c>
      <c r="M1225" t="s">
        <v>5879</v>
      </c>
      <c r="N1225" t="s">
        <v>133</v>
      </c>
      <c r="O1225" t="s">
        <v>246</v>
      </c>
      <c r="P1225"/>
      <c r="Q1225" t="s">
        <v>240</v>
      </c>
      <c r="R1225" t="s">
        <v>6223</v>
      </c>
      <c r="S1225"/>
      <c r="T1225"/>
      <c r="U1225"/>
      <c r="V1225"/>
      <c r="W1225" t="s">
        <v>4939</v>
      </c>
    </row>
    <row r="1226" spans="1:23" x14ac:dyDescent="0.25">
      <c r="A1226" t="s">
        <v>6346</v>
      </c>
      <c r="B1226" t="s">
        <v>4099</v>
      </c>
      <c r="C1226" s="13" t="s">
        <v>112</v>
      </c>
      <c r="D1226" t="s">
        <v>2967</v>
      </c>
      <c r="E1226"/>
      <c r="F1226" t="s">
        <v>4395</v>
      </c>
      <c r="G1226"/>
      <c r="H1226" t="s">
        <v>112</v>
      </c>
      <c r="I1226" t="s">
        <v>404</v>
      </c>
      <c r="J1226" t="s">
        <v>131</v>
      </c>
      <c r="K1226" t="s">
        <v>105</v>
      </c>
      <c r="L1226" t="s">
        <v>63</v>
      </c>
      <c r="M1226" t="s">
        <v>5009</v>
      </c>
      <c r="N1226" t="s">
        <v>106</v>
      </c>
      <c r="O1226" t="s">
        <v>246</v>
      </c>
      <c r="P1226"/>
      <c r="Q1226" t="s">
        <v>240</v>
      </c>
      <c r="R1226" t="s">
        <v>5717</v>
      </c>
      <c r="S1226"/>
      <c r="T1226"/>
      <c r="U1226"/>
      <c r="V1226"/>
      <c r="W1226" t="s">
        <v>4939</v>
      </c>
    </row>
    <row r="1227" spans="1:23" x14ac:dyDescent="0.25">
      <c r="A1227" t="s">
        <v>6346</v>
      </c>
      <c r="B1227" t="s">
        <v>4097</v>
      </c>
      <c r="C1227" s="13" t="s">
        <v>112</v>
      </c>
      <c r="D1227" t="s">
        <v>2030</v>
      </c>
      <c r="E1227"/>
      <c r="F1227" t="s">
        <v>4389</v>
      </c>
      <c r="G1227"/>
      <c r="H1227" t="s">
        <v>112</v>
      </c>
      <c r="I1227">
        <v>25</v>
      </c>
      <c r="J1227">
        <v>150</v>
      </c>
      <c r="K1227" t="s">
        <v>105</v>
      </c>
      <c r="L1227" t="s">
        <v>5010</v>
      </c>
      <c r="M1227" t="s">
        <v>5009</v>
      </c>
      <c r="N1227" t="s">
        <v>955</v>
      </c>
      <c r="O1227" t="s">
        <v>246</v>
      </c>
      <c r="P1227"/>
      <c r="Q1227" t="s">
        <v>240</v>
      </c>
      <c r="R1227" t="s">
        <v>5008</v>
      </c>
      <c r="S1227"/>
      <c r="T1227"/>
      <c r="U1227"/>
      <c r="V1227"/>
      <c r="W1227" t="s">
        <v>4939</v>
      </c>
    </row>
    <row r="1228" spans="1:23" x14ac:dyDescent="0.25">
      <c r="A1228" s="14" t="s">
        <v>6346</v>
      </c>
      <c r="B1228" s="14" t="s">
        <v>4099</v>
      </c>
      <c r="D1228" s="14" t="s">
        <v>3233</v>
      </c>
      <c r="F1228" s="14" t="s">
        <v>4389</v>
      </c>
      <c r="H1228" s="14" t="s">
        <v>112</v>
      </c>
      <c r="I1228" s="14" t="s">
        <v>4681</v>
      </c>
      <c r="J1228" s="14">
        <v>150</v>
      </c>
      <c r="K1228" s="14" t="s">
        <v>143</v>
      </c>
      <c r="L1228" s="14" t="s">
        <v>5601</v>
      </c>
      <c r="M1228" s="14" t="s">
        <v>5009</v>
      </c>
      <c r="N1228" s="14" t="s">
        <v>106</v>
      </c>
      <c r="O1228" s="14" t="s">
        <v>246</v>
      </c>
      <c r="Q1228" s="14" t="s">
        <v>240</v>
      </c>
      <c r="R1228" s="14" t="s">
        <v>154</v>
      </c>
      <c r="T1228" s="14" t="s">
        <v>5251</v>
      </c>
      <c r="W1228" s="14" t="s">
        <v>4939</v>
      </c>
    </row>
    <row r="1229" spans="1:23" x14ac:dyDescent="0.25">
      <c r="A1229" s="14" t="s">
        <v>6346</v>
      </c>
      <c r="B1229" s="14" t="s">
        <v>4099</v>
      </c>
      <c r="D1229" s="14" t="s">
        <v>3230</v>
      </c>
      <c r="F1229" s="14" t="s">
        <v>4389</v>
      </c>
      <c r="H1229" s="14" t="s">
        <v>112</v>
      </c>
      <c r="I1229" s="14" t="s">
        <v>4681</v>
      </c>
      <c r="J1229" s="14">
        <v>150</v>
      </c>
      <c r="K1229" s="14" t="s">
        <v>5941</v>
      </c>
      <c r="L1229" s="14" t="s">
        <v>5940</v>
      </c>
      <c r="M1229" s="14" t="s">
        <v>5014</v>
      </c>
      <c r="N1229" s="14" t="s">
        <v>4606</v>
      </c>
      <c r="O1229" s="14" t="s">
        <v>246</v>
      </c>
      <c r="Q1229" s="14" t="s">
        <v>135</v>
      </c>
      <c r="R1229" s="14" t="s">
        <v>161</v>
      </c>
      <c r="W1229" s="14" t="s">
        <v>4939</v>
      </c>
    </row>
    <row r="1230" spans="1:23" x14ac:dyDescent="0.25">
      <c r="A1230" s="14" t="s">
        <v>6346</v>
      </c>
      <c r="B1230" s="14" t="s">
        <v>4099</v>
      </c>
      <c r="C1230" s="18" t="s">
        <v>120</v>
      </c>
      <c r="D1230" s="14" t="s">
        <v>3653</v>
      </c>
      <c r="E1230" s="14">
        <v>4</v>
      </c>
      <c r="F1230" s="14" t="s">
        <v>4399</v>
      </c>
      <c r="H1230" s="14" t="s">
        <v>124</v>
      </c>
      <c r="I1230" s="14" t="s">
        <v>4682</v>
      </c>
      <c r="J1230" s="14">
        <v>800</v>
      </c>
      <c r="K1230" s="14" t="s">
        <v>5023</v>
      </c>
      <c r="M1230" s="14" t="s">
        <v>5727</v>
      </c>
      <c r="N1230" s="14" t="s">
        <v>501</v>
      </c>
      <c r="O1230" s="14" t="s">
        <v>4949</v>
      </c>
      <c r="P1230" s="14" t="s">
        <v>116</v>
      </c>
      <c r="Q1230" s="14" t="s">
        <v>5019</v>
      </c>
      <c r="R1230" s="14" t="s">
        <v>5033</v>
      </c>
      <c r="S1230" s="14" t="s">
        <v>124</v>
      </c>
      <c r="W1230" s="14" t="s">
        <v>4939</v>
      </c>
    </row>
    <row r="1231" spans="1:23" x14ac:dyDescent="0.25">
      <c r="A1231" s="14" t="s">
        <v>6346</v>
      </c>
      <c r="B1231" s="14" t="s">
        <v>4099</v>
      </c>
      <c r="C1231" s="18" t="s">
        <v>120</v>
      </c>
      <c r="D1231" s="14" t="s">
        <v>3616</v>
      </c>
      <c r="E1231" s="14">
        <v>4</v>
      </c>
      <c r="F1231" s="14" t="s">
        <v>4399</v>
      </c>
      <c r="H1231" s="14" t="s">
        <v>124</v>
      </c>
      <c r="I1231" s="14" t="s">
        <v>4682</v>
      </c>
      <c r="J1231" s="14">
        <v>800</v>
      </c>
      <c r="K1231" s="14" t="s">
        <v>6149</v>
      </c>
      <c r="M1231" s="14" t="s">
        <v>421</v>
      </c>
      <c r="N1231" s="14" t="s">
        <v>5032</v>
      </c>
      <c r="O1231" s="14" t="s">
        <v>5027</v>
      </c>
      <c r="P1231" s="14" t="s">
        <v>116</v>
      </c>
      <c r="Q1231" s="14" t="s">
        <v>5019</v>
      </c>
      <c r="R1231" s="14" t="s">
        <v>486</v>
      </c>
      <c r="S1231" s="14" t="s">
        <v>124</v>
      </c>
      <c r="U1231" s="14" t="s">
        <v>510</v>
      </c>
      <c r="W1231" s="14" t="s">
        <v>4939</v>
      </c>
    </row>
    <row r="1232" spans="1:23" x14ac:dyDescent="0.25">
      <c r="A1232" s="14" t="s">
        <v>6346</v>
      </c>
      <c r="B1232" s="14" t="s">
        <v>4099</v>
      </c>
      <c r="C1232" s="18" t="s">
        <v>105</v>
      </c>
      <c r="D1232" s="14" t="s">
        <v>3479</v>
      </c>
      <c r="E1232" s="14">
        <v>4</v>
      </c>
      <c r="F1232" s="14" t="s">
        <v>4399</v>
      </c>
      <c r="H1232" s="14" t="s">
        <v>124</v>
      </c>
      <c r="I1232" s="14" t="s">
        <v>4682</v>
      </c>
      <c r="J1232" s="14">
        <v>800</v>
      </c>
      <c r="K1232" s="14" t="s">
        <v>6098</v>
      </c>
      <c r="M1232" s="14" t="s">
        <v>435</v>
      </c>
      <c r="N1232" s="14" t="s">
        <v>297</v>
      </c>
      <c r="O1232" s="14" t="s">
        <v>5027</v>
      </c>
      <c r="P1232" s="14" t="s">
        <v>1073</v>
      </c>
      <c r="Q1232" s="14" t="s">
        <v>252</v>
      </c>
      <c r="R1232" s="14" t="s">
        <v>6097</v>
      </c>
      <c r="S1232" s="14" t="s">
        <v>124</v>
      </c>
      <c r="U1232" s="14" t="s">
        <v>510</v>
      </c>
      <c r="W1232" s="14" t="s">
        <v>4939</v>
      </c>
    </row>
    <row r="1233" spans="1:23" x14ac:dyDescent="0.25">
      <c r="A1233" s="14" t="s">
        <v>6346</v>
      </c>
      <c r="B1233" s="14" t="s">
        <v>4099</v>
      </c>
      <c r="C1233" s="18" t="s">
        <v>105</v>
      </c>
      <c r="D1233" s="14" t="s">
        <v>3478</v>
      </c>
      <c r="E1233" s="14">
        <v>4</v>
      </c>
      <c r="F1233" s="14" t="s">
        <v>4399</v>
      </c>
      <c r="H1233" s="14" t="s">
        <v>106</v>
      </c>
      <c r="I1233" s="14" t="s">
        <v>146</v>
      </c>
      <c r="J1233" s="14" t="s">
        <v>113</v>
      </c>
      <c r="K1233" s="14" t="s">
        <v>6096</v>
      </c>
      <c r="M1233" s="14" t="s">
        <v>421</v>
      </c>
      <c r="N1233" s="14" t="s">
        <v>5022</v>
      </c>
      <c r="O1233" s="14" t="s">
        <v>4949</v>
      </c>
      <c r="P1233" s="14" t="s">
        <v>135</v>
      </c>
      <c r="Q1233" s="14" t="s">
        <v>5402</v>
      </c>
      <c r="R1233" s="14" t="s">
        <v>642</v>
      </c>
      <c r="S1233" s="14" t="s">
        <v>124</v>
      </c>
      <c r="W1233" s="14" t="s">
        <v>4939</v>
      </c>
    </row>
    <row r="1234" spans="1:23" x14ac:dyDescent="0.25">
      <c r="A1234" s="14" t="s">
        <v>6346</v>
      </c>
      <c r="B1234" s="14" t="s">
        <v>4099</v>
      </c>
      <c r="C1234" s="18" t="s">
        <v>120</v>
      </c>
      <c r="D1234" s="14" t="s">
        <v>3414</v>
      </c>
      <c r="E1234" s="14">
        <v>4</v>
      </c>
      <c r="F1234" s="14" t="s">
        <v>4399</v>
      </c>
      <c r="H1234" s="14" t="s">
        <v>124</v>
      </c>
      <c r="I1234" s="14" t="s">
        <v>4682</v>
      </c>
      <c r="J1234" s="14">
        <v>800</v>
      </c>
      <c r="K1234" s="14" t="s">
        <v>1159</v>
      </c>
      <c r="M1234" s="14" t="s">
        <v>5727</v>
      </c>
      <c r="N1234" s="14" t="s">
        <v>5032</v>
      </c>
      <c r="O1234" s="14" t="s">
        <v>5027</v>
      </c>
      <c r="P1234" s="14" t="s">
        <v>116</v>
      </c>
      <c r="Q1234" s="14" t="s">
        <v>5019</v>
      </c>
      <c r="R1234" s="14" t="s">
        <v>6058</v>
      </c>
      <c r="S1234" s="14" t="s">
        <v>124</v>
      </c>
      <c r="W1234" s="14" t="s">
        <v>4939</v>
      </c>
    </row>
    <row r="1235" spans="1:23" x14ac:dyDescent="0.25">
      <c r="A1235" s="14" t="s">
        <v>6346</v>
      </c>
      <c r="B1235" s="14" t="s">
        <v>4099</v>
      </c>
      <c r="C1235" s="18" t="s">
        <v>120</v>
      </c>
      <c r="D1235" s="14" t="s">
        <v>3311</v>
      </c>
      <c r="E1235" s="14">
        <v>4</v>
      </c>
      <c r="F1235" s="14" t="s">
        <v>4399</v>
      </c>
      <c r="H1235" s="14" t="s">
        <v>124</v>
      </c>
      <c r="I1235" s="14" t="s">
        <v>4682</v>
      </c>
      <c r="J1235" s="14">
        <v>800</v>
      </c>
      <c r="K1235" s="14" t="s">
        <v>873</v>
      </c>
      <c r="M1235" s="14" t="s">
        <v>1151</v>
      </c>
      <c r="N1235" s="14" t="s">
        <v>5749</v>
      </c>
      <c r="O1235" s="14" t="s">
        <v>5027</v>
      </c>
      <c r="P1235" s="14" t="s">
        <v>116</v>
      </c>
      <c r="Q1235" s="14" t="s">
        <v>5019</v>
      </c>
      <c r="R1235" s="14" t="s">
        <v>486</v>
      </c>
      <c r="S1235" s="14" t="s">
        <v>124</v>
      </c>
      <c r="W1235" s="14" t="s">
        <v>4939</v>
      </c>
    </row>
    <row r="1236" spans="1:23" x14ac:dyDescent="0.25">
      <c r="A1236" s="14" t="s">
        <v>6346</v>
      </c>
      <c r="B1236" s="14" t="s">
        <v>4099</v>
      </c>
      <c r="C1236" s="18" t="s">
        <v>111</v>
      </c>
      <c r="D1236" s="14" t="s">
        <v>3289</v>
      </c>
      <c r="E1236" s="14">
        <v>4</v>
      </c>
      <c r="F1236" s="14" t="s">
        <v>4399</v>
      </c>
      <c r="H1236" s="14" t="s">
        <v>124</v>
      </c>
      <c r="I1236" s="14" t="s">
        <v>4682</v>
      </c>
      <c r="J1236" s="14">
        <v>800</v>
      </c>
      <c r="K1236" s="14" t="s">
        <v>5976</v>
      </c>
      <c r="M1236" s="14" t="s">
        <v>421</v>
      </c>
      <c r="N1236" s="14" t="s">
        <v>5578</v>
      </c>
      <c r="O1236" s="14" t="s">
        <v>5027</v>
      </c>
      <c r="P1236" s="14" t="s">
        <v>118</v>
      </c>
      <c r="Q1236" s="14" t="s">
        <v>5019</v>
      </c>
      <c r="R1236" s="14" t="s">
        <v>5484</v>
      </c>
      <c r="S1236" s="14" t="s">
        <v>124</v>
      </c>
      <c r="U1236" s="14" t="s">
        <v>510</v>
      </c>
      <c r="W1236" s="14" t="s">
        <v>4939</v>
      </c>
    </row>
    <row r="1237" spans="1:23" x14ac:dyDescent="0.25">
      <c r="A1237" s="14" t="s">
        <v>6346</v>
      </c>
      <c r="B1237" s="14" t="s">
        <v>4099</v>
      </c>
      <c r="C1237" s="18" t="s">
        <v>111</v>
      </c>
      <c r="D1237" s="14" t="s">
        <v>3287</v>
      </c>
      <c r="E1237" s="14">
        <v>4</v>
      </c>
      <c r="F1237" s="14" t="s">
        <v>4399</v>
      </c>
      <c r="H1237" s="14" t="s">
        <v>124</v>
      </c>
      <c r="I1237" s="14" t="s">
        <v>4682</v>
      </c>
      <c r="J1237" s="14">
        <v>800</v>
      </c>
      <c r="K1237" s="14" t="s">
        <v>5975</v>
      </c>
      <c r="M1237" s="14" t="s">
        <v>435</v>
      </c>
      <c r="N1237" s="14" t="s">
        <v>5028</v>
      </c>
      <c r="O1237" s="14" t="s">
        <v>4949</v>
      </c>
      <c r="P1237" s="14" t="s">
        <v>240</v>
      </c>
      <c r="Q1237" s="14" t="s">
        <v>252</v>
      </c>
      <c r="R1237" s="14" t="s">
        <v>1820</v>
      </c>
      <c r="S1237" s="14" t="s">
        <v>124</v>
      </c>
      <c r="U1237" s="14" t="s">
        <v>510</v>
      </c>
      <c r="W1237" s="14" t="s">
        <v>4939</v>
      </c>
    </row>
    <row r="1238" spans="1:23" x14ac:dyDescent="0.25">
      <c r="A1238" s="14" t="s">
        <v>6346</v>
      </c>
      <c r="B1238" s="14" t="s">
        <v>4097</v>
      </c>
      <c r="C1238" s="18" t="s">
        <v>120</v>
      </c>
      <c r="D1238" s="14" t="s">
        <v>3232</v>
      </c>
      <c r="E1238" s="14">
        <v>4</v>
      </c>
      <c r="F1238" s="14" t="s">
        <v>4399</v>
      </c>
      <c r="H1238" s="14" t="s">
        <v>124</v>
      </c>
      <c r="I1238" s="14" t="s">
        <v>4682</v>
      </c>
      <c r="J1238" s="14">
        <v>800</v>
      </c>
      <c r="K1238" s="14" t="s">
        <v>5942</v>
      </c>
      <c r="M1238" s="14" t="s">
        <v>421</v>
      </c>
      <c r="N1238" s="14" t="s">
        <v>5028</v>
      </c>
      <c r="O1238" s="14" t="s">
        <v>5027</v>
      </c>
      <c r="P1238" s="14" t="s">
        <v>118</v>
      </c>
      <c r="Q1238" s="14" t="s">
        <v>5019</v>
      </c>
      <c r="R1238" s="14" t="s">
        <v>5024</v>
      </c>
      <c r="S1238" s="14" t="s">
        <v>124</v>
      </c>
      <c r="U1238" s="14" t="s">
        <v>510</v>
      </c>
      <c r="W1238" s="14" t="s">
        <v>4939</v>
      </c>
    </row>
    <row r="1239" spans="1:23" x14ac:dyDescent="0.25">
      <c r="A1239" s="14" t="s">
        <v>6346</v>
      </c>
      <c r="B1239" s="14" t="s">
        <v>4099</v>
      </c>
      <c r="C1239" s="18" t="s">
        <v>120</v>
      </c>
      <c r="D1239" s="14" t="s">
        <v>3229</v>
      </c>
      <c r="E1239" s="14">
        <v>4</v>
      </c>
      <c r="F1239" s="14" t="s">
        <v>4399</v>
      </c>
      <c r="H1239" s="14" t="s">
        <v>124</v>
      </c>
      <c r="I1239" s="14" t="s">
        <v>4682</v>
      </c>
      <c r="J1239" s="14">
        <v>800</v>
      </c>
      <c r="K1239" s="14" t="s">
        <v>5939</v>
      </c>
      <c r="M1239" s="14" t="s">
        <v>421</v>
      </c>
      <c r="N1239" s="14" t="s">
        <v>5032</v>
      </c>
      <c r="O1239" s="14" t="s">
        <v>5031</v>
      </c>
      <c r="P1239" s="14" t="s">
        <v>116</v>
      </c>
      <c r="Q1239" s="14" t="s">
        <v>5019</v>
      </c>
      <c r="R1239" s="14" t="s">
        <v>5024</v>
      </c>
      <c r="S1239" s="14" t="s">
        <v>124</v>
      </c>
      <c r="W1239" s="14" t="s">
        <v>4939</v>
      </c>
    </row>
    <row r="1240" spans="1:23" x14ac:dyDescent="0.25">
      <c r="A1240" s="14" t="s">
        <v>6346</v>
      </c>
      <c r="B1240" s="14" t="s">
        <v>4099</v>
      </c>
      <c r="C1240" s="18" t="s">
        <v>120</v>
      </c>
      <c r="D1240" s="14" t="s">
        <v>3122</v>
      </c>
      <c r="E1240" s="14">
        <v>4</v>
      </c>
      <c r="F1240" s="14" t="s">
        <v>4399</v>
      </c>
      <c r="H1240" s="14" t="s">
        <v>124</v>
      </c>
      <c r="I1240" s="14" t="s">
        <v>4682</v>
      </c>
      <c r="J1240" s="14">
        <v>800</v>
      </c>
      <c r="K1240" s="14" t="s">
        <v>920</v>
      </c>
      <c r="M1240" s="14" t="s">
        <v>421</v>
      </c>
      <c r="N1240" s="14" t="s">
        <v>5032</v>
      </c>
      <c r="O1240" s="14" t="s">
        <v>5027</v>
      </c>
      <c r="P1240" s="14" t="s">
        <v>116</v>
      </c>
      <c r="Q1240" s="14" t="s">
        <v>5019</v>
      </c>
      <c r="R1240" s="14" t="s">
        <v>5872</v>
      </c>
      <c r="S1240" s="14" t="s">
        <v>124</v>
      </c>
      <c r="W1240" s="14" t="s">
        <v>4939</v>
      </c>
    </row>
    <row r="1241" spans="1:23" x14ac:dyDescent="0.25">
      <c r="A1241" s="14" t="s">
        <v>6346</v>
      </c>
      <c r="B1241" s="14" t="s">
        <v>4099</v>
      </c>
      <c r="C1241" s="18" t="s">
        <v>120</v>
      </c>
      <c r="D1241" s="14" t="s">
        <v>2965</v>
      </c>
      <c r="E1241" s="14">
        <v>4</v>
      </c>
      <c r="F1241" s="14" t="s">
        <v>4399</v>
      </c>
      <c r="H1241" s="14" t="s">
        <v>106</v>
      </c>
      <c r="I1241" s="14" t="s">
        <v>4682</v>
      </c>
      <c r="J1241" s="14">
        <v>800</v>
      </c>
      <c r="K1241" s="14" t="s">
        <v>5776</v>
      </c>
      <c r="M1241" s="14" t="s">
        <v>435</v>
      </c>
      <c r="N1241" s="14" t="s">
        <v>5775</v>
      </c>
      <c r="O1241" s="14" t="s">
        <v>5774</v>
      </c>
      <c r="P1241" s="14" t="s">
        <v>118</v>
      </c>
      <c r="Q1241" s="14" t="s">
        <v>5019</v>
      </c>
      <c r="R1241" s="14" t="s">
        <v>5773</v>
      </c>
      <c r="S1241" s="14" t="s">
        <v>124</v>
      </c>
      <c r="W1241" s="14" t="s">
        <v>4939</v>
      </c>
    </row>
    <row r="1242" spans="1:23" x14ac:dyDescent="0.25">
      <c r="A1242" s="14" t="s">
        <v>6346</v>
      </c>
      <c r="B1242" s="14" t="s">
        <v>4176</v>
      </c>
      <c r="C1242" s="18" t="s">
        <v>120</v>
      </c>
      <c r="D1242" s="14" t="s">
        <v>2907</v>
      </c>
      <c r="E1242" s="14">
        <v>4</v>
      </c>
      <c r="F1242" s="14" t="s">
        <v>4399</v>
      </c>
      <c r="H1242" s="14" t="s">
        <v>124</v>
      </c>
      <c r="I1242" s="14" t="s">
        <v>4682</v>
      </c>
      <c r="J1242" s="14">
        <v>800</v>
      </c>
      <c r="K1242" s="14" t="s">
        <v>5728</v>
      </c>
      <c r="M1242" s="14" t="s">
        <v>5727</v>
      </c>
      <c r="N1242" s="14" t="s">
        <v>501</v>
      </c>
      <c r="O1242" s="14" t="s">
        <v>5031</v>
      </c>
      <c r="P1242" s="14" t="s">
        <v>116</v>
      </c>
      <c r="Q1242" s="14" t="s">
        <v>5019</v>
      </c>
      <c r="R1242" s="14" t="s">
        <v>5726</v>
      </c>
      <c r="S1242" s="14" t="s">
        <v>124</v>
      </c>
      <c r="W1242" s="14" t="s">
        <v>4939</v>
      </c>
    </row>
    <row r="1243" spans="1:23" x14ac:dyDescent="0.25">
      <c r="A1243" s="14" t="s">
        <v>6346</v>
      </c>
      <c r="B1243" s="14" t="s">
        <v>4099</v>
      </c>
      <c r="C1243" s="18" t="s">
        <v>105</v>
      </c>
      <c r="D1243" s="14" t="s">
        <v>2689</v>
      </c>
      <c r="E1243" s="14">
        <v>4</v>
      </c>
      <c r="F1243" s="14" t="s">
        <v>4399</v>
      </c>
      <c r="H1243" s="14" t="s">
        <v>124</v>
      </c>
      <c r="I1243" s="14" t="s">
        <v>4682</v>
      </c>
      <c r="J1243" s="14">
        <v>800</v>
      </c>
      <c r="K1243" s="14" t="s">
        <v>5579</v>
      </c>
      <c r="M1243" s="14" t="s">
        <v>435</v>
      </c>
      <c r="N1243" s="14" t="s">
        <v>5578</v>
      </c>
      <c r="O1243" s="14" t="s">
        <v>5027</v>
      </c>
      <c r="P1243" s="14" t="s">
        <v>118</v>
      </c>
      <c r="Q1243" s="14" t="s">
        <v>252</v>
      </c>
      <c r="R1243" s="14" t="s">
        <v>5071</v>
      </c>
      <c r="S1243" s="14" t="s">
        <v>124</v>
      </c>
      <c r="U1243" s="14" t="s">
        <v>510</v>
      </c>
      <c r="W1243" s="14" t="s">
        <v>4939</v>
      </c>
    </row>
    <row r="1244" spans="1:23" x14ac:dyDescent="0.25">
      <c r="A1244" s="14" t="s">
        <v>6346</v>
      </c>
      <c r="B1244" s="14" t="s">
        <v>4175</v>
      </c>
      <c r="C1244" s="18" t="s">
        <v>120</v>
      </c>
      <c r="D1244" s="14" t="s">
        <v>2685</v>
      </c>
      <c r="E1244" s="14">
        <v>4</v>
      </c>
      <c r="F1244" s="14" t="s">
        <v>4399</v>
      </c>
      <c r="H1244" s="14" t="s">
        <v>124</v>
      </c>
      <c r="I1244" s="14" t="s">
        <v>4682</v>
      </c>
      <c r="J1244" s="14">
        <v>800</v>
      </c>
      <c r="K1244" s="14" t="s">
        <v>5577</v>
      </c>
      <c r="M1244" s="14" t="s">
        <v>5576</v>
      </c>
      <c r="N1244" s="14" t="s">
        <v>5028</v>
      </c>
      <c r="O1244" s="14" t="s">
        <v>5031</v>
      </c>
      <c r="P1244" s="14" t="s">
        <v>116</v>
      </c>
      <c r="Q1244" s="14" t="s">
        <v>5019</v>
      </c>
      <c r="R1244" s="14" t="s">
        <v>5575</v>
      </c>
      <c r="S1244" s="14" t="s">
        <v>124</v>
      </c>
      <c r="W1244" s="14" t="s">
        <v>4939</v>
      </c>
    </row>
    <row r="1245" spans="1:23" x14ac:dyDescent="0.25">
      <c r="A1245" s="14" t="s">
        <v>6346</v>
      </c>
      <c r="B1245" s="14" t="s">
        <v>4099</v>
      </c>
      <c r="C1245" s="18" t="s">
        <v>120</v>
      </c>
      <c r="D1245" s="14" t="s">
        <v>2683</v>
      </c>
      <c r="E1245" s="14">
        <v>4</v>
      </c>
      <c r="F1245" s="14" t="s">
        <v>4399</v>
      </c>
      <c r="H1245" s="14" t="s">
        <v>124</v>
      </c>
      <c r="I1245" s="14" t="s">
        <v>4682</v>
      </c>
      <c r="J1245" s="14">
        <v>800</v>
      </c>
      <c r="K1245" s="14" t="s">
        <v>1159</v>
      </c>
      <c r="M1245" s="14" t="s">
        <v>421</v>
      </c>
      <c r="N1245" s="14" t="s">
        <v>5032</v>
      </c>
      <c r="O1245" s="14" t="s">
        <v>5031</v>
      </c>
      <c r="P1245" s="14" t="s">
        <v>116</v>
      </c>
      <c r="Q1245" s="14" t="s">
        <v>5019</v>
      </c>
      <c r="R1245" s="14" t="s">
        <v>5574</v>
      </c>
      <c r="S1245" s="14" t="s">
        <v>124</v>
      </c>
      <c r="W1245" s="14" t="s">
        <v>4939</v>
      </c>
    </row>
    <row r="1246" spans="1:23" x14ac:dyDescent="0.25">
      <c r="A1246" s="14" t="s">
        <v>6346</v>
      </c>
      <c r="B1246" s="14" t="s">
        <v>4099</v>
      </c>
      <c r="C1246" s="18" t="s">
        <v>111</v>
      </c>
      <c r="D1246" s="14" t="s">
        <v>2676</v>
      </c>
      <c r="E1246" s="14">
        <v>4</v>
      </c>
      <c r="F1246" s="14" t="s">
        <v>4399</v>
      </c>
      <c r="H1246" s="14" t="s">
        <v>124</v>
      </c>
      <c r="I1246" s="14" t="s">
        <v>4682</v>
      </c>
      <c r="J1246" s="14">
        <v>800</v>
      </c>
      <c r="K1246" s="14" t="s">
        <v>5567</v>
      </c>
      <c r="M1246" s="14" t="s">
        <v>442</v>
      </c>
      <c r="N1246" s="14" t="s">
        <v>5566</v>
      </c>
      <c r="O1246" s="14" t="s">
        <v>5027</v>
      </c>
      <c r="P1246" s="14" t="s">
        <v>118</v>
      </c>
      <c r="Q1246" s="14" t="s">
        <v>252</v>
      </c>
      <c r="R1246" s="14" t="s">
        <v>5030</v>
      </c>
      <c r="S1246" s="14" t="s">
        <v>124</v>
      </c>
      <c r="U1246" s="14" t="s">
        <v>511</v>
      </c>
      <c r="W1246" s="14" t="s">
        <v>4939</v>
      </c>
    </row>
    <row r="1247" spans="1:23" x14ac:dyDescent="0.25">
      <c r="A1247" s="14" t="s">
        <v>6346</v>
      </c>
      <c r="B1247" s="14" t="s">
        <v>4161</v>
      </c>
      <c r="C1247" s="18" t="s">
        <v>105</v>
      </c>
      <c r="D1247" s="14" t="s">
        <v>2428</v>
      </c>
      <c r="E1247" s="14">
        <v>4</v>
      </c>
      <c r="F1247" s="14" t="s">
        <v>4399</v>
      </c>
      <c r="H1247" s="14" t="s">
        <v>106</v>
      </c>
      <c r="I1247" s="14" t="s">
        <v>717</v>
      </c>
      <c r="J1247" s="14">
        <v>600</v>
      </c>
      <c r="K1247" s="14" t="s">
        <v>5401</v>
      </c>
      <c r="M1247" s="14" t="s">
        <v>421</v>
      </c>
      <c r="N1247" s="14" t="s">
        <v>5400</v>
      </c>
      <c r="O1247" s="14" t="s">
        <v>4949</v>
      </c>
      <c r="P1247" s="14" t="s">
        <v>135</v>
      </c>
      <c r="Q1247" s="14" t="s">
        <v>5019</v>
      </c>
      <c r="R1247" s="14" t="s">
        <v>1820</v>
      </c>
      <c r="S1247" s="14" t="s">
        <v>106</v>
      </c>
      <c r="U1247" s="14" t="s">
        <v>510</v>
      </c>
      <c r="W1247" s="14" t="s">
        <v>4939</v>
      </c>
    </row>
    <row r="1248" spans="1:23" x14ac:dyDescent="0.25">
      <c r="A1248" s="14" t="s">
        <v>6346</v>
      </c>
      <c r="B1248" s="14" t="s">
        <v>4099</v>
      </c>
      <c r="C1248" s="18" t="s">
        <v>120</v>
      </c>
      <c r="D1248" s="14" t="s">
        <v>2039</v>
      </c>
      <c r="E1248" s="14">
        <v>4</v>
      </c>
      <c r="F1248" s="14" t="s">
        <v>4399</v>
      </c>
      <c r="H1248" s="14" t="s">
        <v>124</v>
      </c>
      <c r="I1248" s="14" t="s">
        <v>4682</v>
      </c>
      <c r="J1248" s="14">
        <v>800</v>
      </c>
      <c r="K1248" s="14" t="s">
        <v>895</v>
      </c>
      <c r="M1248" s="14" t="s">
        <v>421</v>
      </c>
      <c r="N1248" s="14" t="s">
        <v>5025</v>
      </c>
      <c r="O1248" s="14" t="s">
        <v>4949</v>
      </c>
      <c r="P1248" s="14" t="s">
        <v>116</v>
      </c>
      <c r="Q1248" s="14" t="s">
        <v>5019</v>
      </c>
      <c r="R1248" s="14" t="s">
        <v>5029</v>
      </c>
      <c r="S1248" s="14" t="s">
        <v>124</v>
      </c>
      <c r="W1248" s="14" t="s">
        <v>4939</v>
      </c>
    </row>
    <row r="1249" spans="1:23" x14ac:dyDescent="0.25">
      <c r="A1249" s="14" t="s">
        <v>6346</v>
      </c>
      <c r="B1249" s="14" t="s">
        <v>4099</v>
      </c>
      <c r="C1249" s="18" t="s">
        <v>120</v>
      </c>
      <c r="D1249" s="14" t="s">
        <v>2037</v>
      </c>
      <c r="E1249" s="14">
        <v>4</v>
      </c>
      <c r="F1249" s="14" t="s">
        <v>4399</v>
      </c>
      <c r="H1249" s="14" t="s">
        <v>124</v>
      </c>
      <c r="I1249" s="14" t="s">
        <v>4682</v>
      </c>
      <c r="J1249" s="14">
        <v>800</v>
      </c>
      <c r="K1249" s="14" t="s">
        <v>1159</v>
      </c>
      <c r="M1249" s="14" t="s">
        <v>421</v>
      </c>
      <c r="N1249" s="14" t="s">
        <v>5032</v>
      </c>
      <c r="O1249" s="14" t="s">
        <v>5031</v>
      </c>
      <c r="P1249" s="14" t="s">
        <v>116</v>
      </c>
      <c r="Q1249" s="14" t="s">
        <v>5019</v>
      </c>
      <c r="R1249" s="14" t="s">
        <v>5030</v>
      </c>
      <c r="S1249" s="14" t="s">
        <v>124</v>
      </c>
      <c r="W1249" s="14" t="s">
        <v>4939</v>
      </c>
    </row>
    <row r="1250" spans="1:23" x14ac:dyDescent="0.25">
      <c r="A1250" s="14" t="s">
        <v>6346</v>
      </c>
      <c r="B1250" s="14" t="s">
        <v>4099</v>
      </c>
      <c r="C1250" s="18" t="s">
        <v>120</v>
      </c>
      <c r="D1250" s="14" t="s">
        <v>2034</v>
      </c>
      <c r="E1250" s="14">
        <v>4</v>
      </c>
      <c r="F1250" s="14" t="s">
        <v>4399</v>
      </c>
      <c r="H1250" s="14" t="s">
        <v>124</v>
      </c>
      <c r="I1250" s="14" t="s">
        <v>4682</v>
      </c>
      <c r="J1250" s="14">
        <v>800</v>
      </c>
      <c r="K1250" s="14" t="s">
        <v>895</v>
      </c>
      <c r="M1250" s="14" t="s">
        <v>421</v>
      </c>
      <c r="N1250" s="14" t="s">
        <v>5020</v>
      </c>
      <c r="O1250" s="14" t="s">
        <v>4949</v>
      </c>
      <c r="P1250" s="14" t="s">
        <v>116</v>
      </c>
      <c r="Q1250" s="14" t="s">
        <v>5019</v>
      </c>
      <c r="R1250" s="14" t="s">
        <v>5018</v>
      </c>
      <c r="S1250" s="14" t="s">
        <v>124</v>
      </c>
      <c r="W1250" s="14" t="s">
        <v>4939</v>
      </c>
    </row>
    <row r="1251" spans="1:23" x14ac:dyDescent="0.25">
      <c r="A1251" s="14" t="s">
        <v>6346</v>
      </c>
      <c r="B1251" s="14" t="s">
        <v>4099</v>
      </c>
      <c r="C1251" s="18" t="s">
        <v>111</v>
      </c>
      <c r="D1251" s="14" t="s">
        <v>2855</v>
      </c>
      <c r="E1251" s="14">
        <v>4</v>
      </c>
      <c r="F1251" s="14" t="s">
        <v>4401</v>
      </c>
      <c r="H1251" s="14" t="s">
        <v>106</v>
      </c>
      <c r="I1251" s="14" t="s">
        <v>146</v>
      </c>
      <c r="J1251" s="14" t="s">
        <v>113</v>
      </c>
      <c r="K1251" s="14" t="s">
        <v>5686</v>
      </c>
      <c r="M1251" s="14" t="s">
        <v>5225</v>
      </c>
      <c r="N1251" s="14" t="s">
        <v>5025</v>
      </c>
      <c r="O1251" s="14" t="s">
        <v>5685</v>
      </c>
      <c r="P1251" s="14" t="s">
        <v>240</v>
      </c>
      <c r="Q1251" s="14" t="s">
        <v>5402</v>
      </c>
      <c r="R1251" s="14" t="s">
        <v>5684</v>
      </c>
      <c r="S1251" s="14" t="s">
        <v>124</v>
      </c>
      <c r="W1251" s="14" t="s">
        <v>4939</v>
      </c>
    </row>
    <row r="1252" spans="1:23" x14ac:dyDescent="0.25">
      <c r="A1252" s="14" t="s">
        <v>6346</v>
      </c>
      <c r="B1252" s="14" t="s">
        <v>4161</v>
      </c>
      <c r="C1252" s="18" t="s">
        <v>105</v>
      </c>
      <c r="D1252" s="14" t="s">
        <v>2435</v>
      </c>
      <c r="E1252" s="14">
        <v>4</v>
      </c>
      <c r="F1252" s="14" t="s">
        <v>4401</v>
      </c>
      <c r="H1252" s="14" t="s">
        <v>124</v>
      </c>
      <c r="I1252" s="14" t="s">
        <v>4682</v>
      </c>
      <c r="J1252" s="14">
        <v>800</v>
      </c>
      <c r="K1252" s="14" t="s">
        <v>5415</v>
      </c>
      <c r="M1252" s="14" t="s">
        <v>5225</v>
      </c>
      <c r="N1252" s="14" t="s">
        <v>5028</v>
      </c>
      <c r="O1252" s="14" t="s">
        <v>4949</v>
      </c>
      <c r="P1252" s="14" t="s">
        <v>118</v>
      </c>
      <c r="Q1252" s="14" t="s">
        <v>5019</v>
      </c>
      <c r="R1252" s="14" t="s">
        <v>5414</v>
      </c>
      <c r="S1252" s="14" t="s">
        <v>124</v>
      </c>
      <c r="U1252" s="14" t="s">
        <v>5065</v>
      </c>
      <c r="W1252" s="14" t="s">
        <v>4939</v>
      </c>
    </row>
    <row r="1253" spans="1:23" x14ac:dyDescent="0.25">
      <c r="A1253" s="14" t="s">
        <v>6346</v>
      </c>
      <c r="B1253" s="14" t="s">
        <v>4161</v>
      </c>
      <c r="C1253" s="18" t="s">
        <v>105</v>
      </c>
      <c r="D1253" s="14" t="s">
        <v>2222</v>
      </c>
      <c r="E1253" s="14">
        <v>4</v>
      </c>
      <c r="F1253" s="14" t="s">
        <v>4401</v>
      </c>
      <c r="H1253" s="14" t="s">
        <v>124</v>
      </c>
      <c r="I1253" s="14" t="s">
        <v>4682</v>
      </c>
      <c r="J1253" s="14">
        <v>800</v>
      </c>
      <c r="K1253" s="14" t="s">
        <v>5226</v>
      </c>
      <c r="M1253" s="14" t="s">
        <v>5225</v>
      </c>
      <c r="N1253" s="14" t="s">
        <v>5025</v>
      </c>
      <c r="O1253" s="14" t="s">
        <v>4949</v>
      </c>
      <c r="P1253" s="14" t="s">
        <v>116</v>
      </c>
      <c r="Q1253" s="14" t="s">
        <v>5019</v>
      </c>
      <c r="R1253" s="14" t="s">
        <v>5224</v>
      </c>
      <c r="S1253" s="14" t="s">
        <v>106</v>
      </c>
      <c r="U1253" s="14" t="s">
        <v>5223</v>
      </c>
      <c r="W1253" s="14" t="s">
        <v>4939</v>
      </c>
    </row>
    <row r="1254" spans="1:23" x14ac:dyDescent="0.25">
      <c r="A1254" s="14" t="s">
        <v>6346</v>
      </c>
      <c r="B1254" s="14" t="s">
        <v>4097</v>
      </c>
      <c r="C1254" s="18" t="s">
        <v>120</v>
      </c>
      <c r="D1254" s="14" t="s">
        <v>2038</v>
      </c>
      <c r="E1254" s="14">
        <v>4</v>
      </c>
      <c r="F1254" s="14" t="s">
        <v>4401</v>
      </c>
      <c r="H1254" s="14" t="s">
        <v>124</v>
      </c>
      <c r="I1254" s="14" t="s">
        <v>4682</v>
      </c>
      <c r="J1254" s="14">
        <v>800</v>
      </c>
      <c r="K1254" s="14" t="s">
        <v>5036</v>
      </c>
      <c r="M1254" s="14" t="s">
        <v>5035</v>
      </c>
      <c r="N1254" s="14" t="s">
        <v>5028</v>
      </c>
      <c r="O1254" s="14" t="s">
        <v>4949</v>
      </c>
      <c r="P1254" s="14" t="s">
        <v>116</v>
      </c>
      <c r="Q1254" s="14" t="s">
        <v>5034</v>
      </c>
      <c r="R1254" s="14" t="s">
        <v>5033</v>
      </c>
      <c r="S1254" s="14" t="s">
        <v>124</v>
      </c>
      <c r="W1254" s="14" t="s">
        <v>4939</v>
      </c>
    </row>
    <row r="1255" spans="1:23" x14ac:dyDescent="0.25">
      <c r="A1255" s="14" t="s">
        <v>6346</v>
      </c>
      <c r="B1255" s="14" t="s">
        <v>4320</v>
      </c>
      <c r="C1255" s="18" t="s">
        <v>120</v>
      </c>
      <c r="D1255" s="14" t="s">
        <v>3312</v>
      </c>
      <c r="E1255" s="14">
        <v>4</v>
      </c>
      <c r="F1255" s="14" t="s">
        <v>4558</v>
      </c>
      <c r="H1255" s="14" t="s">
        <v>106</v>
      </c>
      <c r="I1255" s="14" t="s">
        <v>4818</v>
      </c>
      <c r="J1255" s="14">
        <v>220</v>
      </c>
      <c r="K1255" s="14" t="s">
        <v>5986</v>
      </c>
      <c r="M1255" s="14" t="s">
        <v>5985</v>
      </c>
      <c r="N1255" s="14" t="s">
        <v>503</v>
      </c>
      <c r="O1255" s="14" t="s">
        <v>5039</v>
      </c>
      <c r="P1255" s="14" t="s">
        <v>135</v>
      </c>
      <c r="Q1255" s="14" t="s">
        <v>5180</v>
      </c>
      <c r="R1255" s="14" t="s">
        <v>887</v>
      </c>
      <c r="S1255" s="14" t="s">
        <v>124</v>
      </c>
      <c r="W1255" s="14" t="s">
        <v>4939</v>
      </c>
    </row>
    <row r="1256" spans="1:23" x14ac:dyDescent="0.25">
      <c r="A1256" s="14" t="s">
        <v>6346</v>
      </c>
      <c r="B1256" s="14" t="s">
        <v>4103</v>
      </c>
      <c r="C1256" s="18" t="s">
        <v>120</v>
      </c>
      <c r="D1256" s="14" t="s">
        <v>2963</v>
      </c>
      <c r="E1256" s="14">
        <v>4</v>
      </c>
      <c r="F1256" s="14" t="s">
        <v>4558</v>
      </c>
      <c r="H1256" s="14" t="s">
        <v>124</v>
      </c>
      <c r="I1256" s="14" t="s">
        <v>4818</v>
      </c>
      <c r="J1256" s="14">
        <v>220</v>
      </c>
      <c r="K1256" s="14" t="s">
        <v>5770</v>
      </c>
      <c r="M1256" s="14" t="s">
        <v>5769</v>
      </c>
      <c r="N1256" s="14" t="s">
        <v>5768</v>
      </c>
      <c r="O1256" s="14" t="s">
        <v>5767</v>
      </c>
      <c r="P1256" s="14" t="s">
        <v>1017</v>
      </c>
      <c r="Q1256" s="14" t="s">
        <v>5180</v>
      </c>
      <c r="R1256" s="14" t="s">
        <v>5766</v>
      </c>
      <c r="S1256" s="14" t="s">
        <v>124</v>
      </c>
      <c r="W1256" s="14" t="s">
        <v>4939</v>
      </c>
    </row>
    <row r="1257" spans="1:23" x14ac:dyDescent="0.25">
      <c r="A1257" s="14" t="s">
        <v>6346</v>
      </c>
      <c r="B1257" s="14" t="s">
        <v>4205</v>
      </c>
      <c r="C1257" s="18" t="s">
        <v>120</v>
      </c>
      <c r="D1257" s="14" t="s">
        <v>2960</v>
      </c>
      <c r="E1257" s="14">
        <v>4</v>
      </c>
      <c r="F1257" s="14" t="s">
        <v>4558</v>
      </c>
      <c r="H1257" s="14" t="s">
        <v>124</v>
      </c>
      <c r="I1257" s="14" t="s">
        <v>4818</v>
      </c>
      <c r="J1257" s="14">
        <v>220</v>
      </c>
      <c r="K1257" s="14" t="s">
        <v>5765</v>
      </c>
      <c r="M1257" s="14" t="s">
        <v>5764</v>
      </c>
      <c r="N1257" s="14" t="s">
        <v>5025</v>
      </c>
      <c r="O1257" s="14" t="s">
        <v>313</v>
      </c>
      <c r="P1257" s="14" t="s">
        <v>118</v>
      </c>
      <c r="Q1257" s="14" t="s">
        <v>5180</v>
      </c>
      <c r="R1257" s="14" t="s">
        <v>642</v>
      </c>
      <c r="S1257" s="14" t="s">
        <v>124</v>
      </c>
      <c r="W1257" s="14" t="s">
        <v>4939</v>
      </c>
    </row>
    <row r="1258" spans="1:23" x14ac:dyDescent="0.25">
      <c r="A1258" s="14" t="s">
        <v>6346</v>
      </c>
      <c r="B1258" s="14" t="s">
        <v>4097</v>
      </c>
      <c r="C1258" s="18" t="s">
        <v>120</v>
      </c>
      <c r="D1258" s="14" t="s">
        <v>2666</v>
      </c>
      <c r="E1258" s="14">
        <v>4</v>
      </c>
      <c r="F1258" s="14" t="s">
        <v>1303</v>
      </c>
      <c r="H1258" s="14" t="s">
        <v>133</v>
      </c>
      <c r="I1258" s="14" t="s">
        <v>4778</v>
      </c>
      <c r="J1258" s="14">
        <v>120</v>
      </c>
      <c r="K1258" s="14" t="s">
        <v>5562</v>
      </c>
      <c r="L1258" s="14" t="s">
        <v>5561</v>
      </c>
      <c r="M1258" s="14" t="s">
        <v>133</v>
      </c>
      <c r="N1258" s="14" t="s">
        <v>503</v>
      </c>
      <c r="O1258" s="14" t="s">
        <v>105</v>
      </c>
      <c r="P1258" s="14" t="s">
        <v>135</v>
      </c>
      <c r="Q1258" s="14" t="s">
        <v>106</v>
      </c>
      <c r="R1258" s="14" t="s">
        <v>887</v>
      </c>
      <c r="S1258" s="14" t="s">
        <v>124</v>
      </c>
      <c r="U1258" s="14" t="s">
        <v>510</v>
      </c>
      <c r="W1258" s="14" t="s">
        <v>4939</v>
      </c>
    </row>
    <row r="1259" spans="1:23" x14ac:dyDescent="0.25">
      <c r="A1259" s="14" t="s">
        <v>6344</v>
      </c>
      <c r="B1259" s="14" t="s">
        <v>4110</v>
      </c>
      <c r="C1259" s="18" t="s">
        <v>105</v>
      </c>
      <c r="D1259" s="14" t="s">
        <v>2196</v>
      </c>
      <c r="E1259" s="14">
        <v>4</v>
      </c>
      <c r="F1259" s="14" t="s">
        <v>4461</v>
      </c>
      <c r="H1259" s="14" t="s">
        <v>124</v>
      </c>
      <c r="I1259" s="14" t="s">
        <v>696</v>
      </c>
      <c r="J1259" s="14">
        <v>1600</v>
      </c>
      <c r="K1259" s="14" t="s">
        <v>5206</v>
      </c>
      <c r="M1259" s="14" t="s">
        <v>5205</v>
      </c>
      <c r="N1259" s="14" t="s">
        <v>632</v>
      </c>
      <c r="O1259" s="14" t="s">
        <v>5039</v>
      </c>
      <c r="P1259" s="14" t="s">
        <v>1017</v>
      </c>
      <c r="Q1259" s="14" t="s">
        <v>133</v>
      </c>
      <c r="R1259" s="14" t="s">
        <v>5204</v>
      </c>
      <c r="S1259" s="14" t="s">
        <v>106</v>
      </c>
      <c r="U1259" s="14" t="s">
        <v>511</v>
      </c>
      <c r="W1259" s="14" t="s">
        <v>4939</v>
      </c>
    </row>
    <row r="1260" spans="1:23" x14ac:dyDescent="0.25">
      <c r="A1260" s="14" t="s">
        <v>6344</v>
      </c>
      <c r="B1260" s="14" t="s">
        <v>4107</v>
      </c>
      <c r="C1260" s="18" t="s">
        <v>111</v>
      </c>
      <c r="D1260" s="14" t="s">
        <v>3964</v>
      </c>
      <c r="F1260" s="14" t="s">
        <v>265</v>
      </c>
      <c r="H1260" s="14" t="s">
        <v>111</v>
      </c>
      <c r="I1260" s="14" t="s">
        <v>178</v>
      </c>
      <c r="J1260" s="14">
        <v>1700</v>
      </c>
      <c r="K1260" s="14" t="s">
        <v>143</v>
      </c>
      <c r="L1260" s="14" t="s">
        <v>4276</v>
      </c>
      <c r="M1260" s="14" t="s">
        <v>6309</v>
      </c>
      <c r="N1260" s="14" t="s">
        <v>6308</v>
      </c>
      <c r="O1260" s="14" t="s">
        <v>145</v>
      </c>
      <c r="Q1260" s="14" t="s">
        <v>6307</v>
      </c>
      <c r="R1260" s="14" t="s">
        <v>6306</v>
      </c>
      <c r="W1260" s="14" t="s">
        <v>4939</v>
      </c>
    </row>
    <row r="1261" spans="1:23" x14ac:dyDescent="0.25">
      <c r="A1261" s="14" t="s">
        <v>6344</v>
      </c>
      <c r="B1261" s="14" t="s">
        <v>414</v>
      </c>
      <c r="C1261" s="18" t="s">
        <v>111</v>
      </c>
      <c r="D1261" s="14" t="s">
        <v>416</v>
      </c>
      <c r="E1261" s="14">
        <v>4</v>
      </c>
      <c r="F1261" s="14" t="s">
        <v>177</v>
      </c>
      <c r="G1261" s="14" t="s">
        <v>41</v>
      </c>
      <c r="H1261" s="14" t="s">
        <v>106</v>
      </c>
      <c r="I1261" s="14" t="s">
        <v>394</v>
      </c>
      <c r="J1261" s="14" t="s">
        <v>220</v>
      </c>
      <c r="K1261" s="14" t="s">
        <v>406</v>
      </c>
      <c r="M1261" s="14" t="s">
        <v>417</v>
      </c>
      <c r="N1261" s="14" t="s">
        <v>174</v>
      </c>
      <c r="O1261" s="14" t="s">
        <v>246</v>
      </c>
      <c r="P1261" s="14" t="s">
        <v>135</v>
      </c>
      <c r="Q1261" s="14" t="s">
        <v>124</v>
      </c>
      <c r="R1261" s="14" t="s">
        <v>222</v>
      </c>
    </row>
    <row r="1262" spans="1:23" x14ac:dyDescent="0.25">
      <c r="A1262" s="14" t="s">
        <v>6344</v>
      </c>
      <c r="B1262" s="14" t="s">
        <v>4208</v>
      </c>
      <c r="D1262" s="14" t="s">
        <v>3246</v>
      </c>
      <c r="F1262" s="14" t="s">
        <v>4390</v>
      </c>
      <c r="H1262" s="14" t="s">
        <v>150</v>
      </c>
      <c r="I1262" s="14" t="s">
        <v>4862</v>
      </c>
      <c r="J1262" s="14">
        <v>1100</v>
      </c>
      <c r="K1262" s="14" t="s">
        <v>5950</v>
      </c>
      <c r="M1262" s="14" t="s">
        <v>5949</v>
      </c>
      <c r="N1262" s="14" t="s">
        <v>5930</v>
      </c>
      <c r="O1262" s="14" t="s">
        <v>134</v>
      </c>
      <c r="Q1262" s="14" t="s">
        <v>148</v>
      </c>
      <c r="R1262" s="14" t="s">
        <v>107</v>
      </c>
      <c r="T1262" s="14" t="s">
        <v>5283</v>
      </c>
      <c r="W1262" s="14" t="s">
        <v>4939</v>
      </c>
    </row>
    <row r="1263" spans="1:23" x14ac:dyDescent="0.25">
      <c r="A1263" s="14" t="s">
        <v>6344</v>
      </c>
      <c r="C1263" s="18" t="s">
        <v>111</v>
      </c>
      <c r="D1263" s="14" t="s">
        <v>1138</v>
      </c>
      <c r="E1263" s="14">
        <v>4</v>
      </c>
      <c r="F1263" s="14" t="s">
        <v>538</v>
      </c>
      <c r="H1263" s="14" t="s">
        <v>150</v>
      </c>
      <c r="I1263" s="14" t="s">
        <v>494</v>
      </c>
      <c r="K1263" s="14" t="s">
        <v>1236</v>
      </c>
      <c r="M1263" s="14" t="s">
        <v>246</v>
      </c>
      <c r="N1263" s="14" t="s">
        <v>362</v>
      </c>
      <c r="O1263" s="14" t="s">
        <v>461</v>
      </c>
      <c r="P1263" s="14" t="s">
        <v>240</v>
      </c>
      <c r="Q1263" s="14" t="s">
        <v>106</v>
      </c>
      <c r="R1263" s="14" t="s">
        <v>193</v>
      </c>
      <c r="S1263" s="14" t="s">
        <v>133</v>
      </c>
      <c r="T1263" s="14" t="s">
        <v>510</v>
      </c>
    </row>
    <row r="1264" spans="1:23" x14ac:dyDescent="0.25">
      <c r="A1264" s="14" t="s">
        <v>6344</v>
      </c>
      <c r="B1264" s="14" t="s">
        <v>4084</v>
      </c>
      <c r="C1264" s="18" t="s">
        <v>111</v>
      </c>
      <c r="D1264" s="14" t="s">
        <v>3350</v>
      </c>
      <c r="E1264" s="14">
        <v>4</v>
      </c>
      <c r="F1264" s="14" t="s">
        <v>4383</v>
      </c>
      <c r="H1264" s="14" t="s">
        <v>150</v>
      </c>
      <c r="I1264" s="14" t="s">
        <v>494</v>
      </c>
      <c r="K1264" s="14" t="s">
        <v>1236</v>
      </c>
      <c r="M1264" s="14" t="s">
        <v>246</v>
      </c>
      <c r="N1264" s="14" t="s">
        <v>362</v>
      </c>
      <c r="O1264" s="14" t="s">
        <v>461</v>
      </c>
      <c r="P1264" s="14" t="s">
        <v>240</v>
      </c>
      <c r="Q1264" s="14" t="s">
        <v>106</v>
      </c>
      <c r="R1264" s="14" t="s">
        <v>193</v>
      </c>
      <c r="S1264" s="14" t="s">
        <v>133</v>
      </c>
      <c r="T1264" s="14" t="s">
        <v>510</v>
      </c>
      <c r="W1264" s="14" t="s">
        <v>4939</v>
      </c>
    </row>
    <row r="1265" spans="1:23" x14ac:dyDescent="0.25">
      <c r="A1265" s="14" t="s">
        <v>6344</v>
      </c>
      <c r="C1265" s="18" t="s">
        <v>120</v>
      </c>
      <c r="D1265" s="14" t="s">
        <v>6400</v>
      </c>
      <c r="E1265" s="14">
        <v>4</v>
      </c>
      <c r="F1265" s="14" t="s">
        <v>538</v>
      </c>
      <c r="H1265" s="14" t="s">
        <v>124</v>
      </c>
      <c r="I1265" s="14" t="s">
        <v>540</v>
      </c>
      <c r="K1265" s="14" t="s">
        <v>1182</v>
      </c>
      <c r="M1265" s="14" t="s">
        <v>145</v>
      </c>
      <c r="N1265" s="14" t="s">
        <v>1175</v>
      </c>
      <c r="O1265" s="14" t="s">
        <v>461</v>
      </c>
      <c r="P1265" s="14" t="s">
        <v>240</v>
      </c>
      <c r="Q1265" s="14" t="s">
        <v>106</v>
      </c>
      <c r="R1265" s="14" t="s">
        <v>506</v>
      </c>
      <c r="S1265" s="14" t="s">
        <v>106</v>
      </c>
      <c r="T1265" s="14" t="s">
        <v>511</v>
      </c>
      <c r="V1265" s="14" t="s">
        <v>634</v>
      </c>
    </row>
    <row r="1266" spans="1:23" x14ac:dyDescent="0.25">
      <c r="A1266" s="14" t="s">
        <v>6344</v>
      </c>
      <c r="C1266" s="18" t="s">
        <v>120</v>
      </c>
      <c r="D1266" s="14" t="s">
        <v>6402</v>
      </c>
      <c r="E1266" s="14">
        <v>4</v>
      </c>
      <c r="F1266" s="14" t="s">
        <v>538</v>
      </c>
      <c r="H1266" s="14" t="s">
        <v>124</v>
      </c>
      <c r="I1266" s="14" t="s">
        <v>540</v>
      </c>
      <c r="K1266" s="14" t="s">
        <v>1185</v>
      </c>
      <c r="M1266" s="14" t="s">
        <v>134</v>
      </c>
      <c r="N1266" s="14" t="s">
        <v>978</v>
      </c>
      <c r="O1266" s="14" t="s">
        <v>869</v>
      </c>
      <c r="P1266" s="14" t="s">
        <v>240</v>
      </c>
      <c r="Q1266" s="14" t="s">
        <v>124</v>
      </c>
      <c r="R1266" s="14" t="s">
        <v>486</v>
      </c>
      <c r="S1266" s="14" t="s">
        <v>133</v>
      </c>
      <c r="T1266" s="14" t="s">
        <v>1184</v>
      </c>
      <c r="V1266" s="14" t="s">
        <v>634</v>
      </c>
    </row>
    <row r="1267" spans="1:23" x14ac:dyDescent="0.25">
      <c r="A1267" s="14" t="s">
        <v>6344</v>
      </c>
      <c r="B1267" s="14" t="s">
        <v>4084</v>
      </c>
      <c r="C1267" s="18" t="s">
        <v>120</v>
      </c>
      <c r="D1267" s="14" t="s">
        <v>3128</v>
      </c>
      <c r="E1267" s="14">
        <v>4</v>
      </c>
      <c r="F1267" s="14" t="s">
        <v>4383</v>
      </c>
      <c r="H1267" s="14" t="s">
        <v>124</v>
      </c>
      <c r="I1267" s="14" t="s">
        <v>540</v>
      </c>
      <c r="K1267" s="14" t="s">
        <v>1181</v>
      </c>
      <c r="M1267" s="14" t="s">
        <v>111</v>
      </c>
      <c r="N1267" s="14" t="s">
        <v>1175</v>
      </c>
      <c r="O1267" s="14" t="s">
        <v>461</v>
      </c>
      <c r="P1267" s="14" t="s">
        <v>240</v>
      </c>
      <c r="Q1267" s="14" t="s">
        <v>106</v>
      </c>
      <c r="R1267" s="14" t="s">
        <v>576</v>
      </c>
      <c r="S1267" s="14" t="s">
        <v>133</v>
      </c>
      <c r="T1267" s="14" t="s">
        <v>965</v>
      </c>
      <c r="V1267" s="14" t="s">
        <v>5017</v>
      </c>
      <c r="W1267" s="14" t="s">
        <v>4939</v>
      </c>
    </row>
    <row r="1268" spans="1:23" x14ac:dyDescent="0.25">
      <c r="A1268" s="14" t="s">
        <v>6344</v>
      </c>
      <c r="B1268" s="14" t="s">
        <v>4084</v>
      </c>
      <c r="C1268" s="18" t="s">
        <v>120</v>
      </c>
      <c r="D1268" s="14" t="s">
        <v>3126</v>
      </c>
      <c r="E1268" s="14">
        <v>4</v>
      </c>
      <c r="F1268" s="14" t="s">
        <v>4383</v>
      </c>
      <c r="H1268" s="14" t="s">
        <v>124</v>
      </c>
      <c r="I1268" s="14" t="s">
        <v>540</v>
      </c>
      <c r="K1268" s="14" t="s">
        <v>1183</v>
      </c>
      <c r="M1268" s="14" t="s">
        <v>145</v>
      </c>
      <c r="N1268" s="14" t="s">
        <v>1175</v>
      </c>
      <c r="O1268" s="14" t="s">
        <v>461</v>
      </c>
      <c r="P1268" s="14" t="s">
        <v>240</v>
      </c>
      <c r="Q1268" s="14" t="s">
        <v>106</v>
      </c>
      <c r="R1268" s="14" t="s">
        <v>576</v>
      </c>
      <c r="S1268" s="14" t="s">
        <v>133</v>
      </c>
      <c r="T1268" s="14" t="s">
        <v>1184</v>
      </c>
      <c r="V1268" s="14" t="s">
        <v>5017</v>
      </c>
      <c r="W1268" s="14" t="s">
        <v>4939</v>
      </c>
    </row>
    <row r="1269" spans="1:23" x14ac:dyDescent="0.25">
      <c r="A1269" s="14" t="s">
        <v>6344</v>
      </c>
      <c r="B1269" s="14" t="s">
        <v>726</v>
      </c>
      <c r="C1269" s="18" t="s">
        <v>111</v>
      </c>
      <c r="D1269" s="14" t="s">
        <v>6412</v>
      </c>
      <c r="E1269" s="14">
        <v>4</v>
      </c>
      <c r="F1269" s="14" t="s">
        <v>4383</v>
      </c>
      <c r="H1269" s="14" t="s">
        <v>106</v>
      </c>
      <c r="I1269" s="14">
        <v>150</v>
      </c>
      <c r="J1269" s="14">
        <v>1600</v>
      </c>
      <c r="K1269" s="14" t="s">
        <v>4943</v>
      </c>
      <c r="M1269" s="14" t="s">
        <v>143</v>
      </c>
      <c r="N1269" s="14" t="s">
        <v>1206</v>
      </c>
      <c r="O1269" s="14" t="s">
        <v>4942</v>
      </c>
      <c r="P1269" s="14" t="s">
        <v>4941</v>
      </c>
      <c r="Q1269" s="14" t="s">
        <v>106</v>
      </c>
      <c r="R1269" s="14" t="s">
        <v>4940</v>
      </c>
      <c r="S1269" s="14" t="s">
        <v>106</v>
      </c>
      <c r="U1269" s="14" t="s">
        <v>510</v>
      </c>
      <c r="W1269" s="14" t="s">
        <v>4939</v>
      </c>
    </row>
    <row r="1270" spans="1:23" x14ac:dyDescent="0.25">
      <c r="A1270" s="14" t="s">
        <v>6344</v>
      </c>
      <c r="B1270" s="14" t="s">
        <v>414</v>
      </c>
      <c r="C1270" s="18" t="s">
        <v>120</v>
      </c>
      <c r="D1270" s="14" t="s">
        <v>415</v>
      </c>
      <c r="E1270" s="14">
        <v>4</v>
      </c>
      <c r="F1270" s="14" t="s">
        <v>410</v>
      </c>
      <c r="G1270" s="14" t="s">
        <v>41</v>
      </c>
      <c r="H1270" s="14" t="s">
        <v>124</v>
      </c>
      <c r="I1270" s="14" t="s">
        <v>411</v>
      </c>
      <c r="J1270" s="14" t="s">
        <v>412</v>
      </c>
      <c r="K1270" s="14" t="s">
        <v>408</v>
      </c>
      <c r="M1270" s="14" t="s">
        <v>42</v>
      </c>
      <c r="N1270" s="14" t="s">
        <v>174</v>
      </c>
      <c r="O1270" s="14" t="s">
        <v>477</v>
      </c>
      <c r="P1270" s="14" t="s">
        <v>240</v>
      </c>
      <c r="Q1270" s="14" t="s">
        <v>124</v>
      </c>
      <c r="R1270" s="14" t="s">
        <v>220</v>
      </c>
    </row>
    <row r="1271" spans="1:23" x14ac:dyDescent="0.25">
      <c r="A1271" s="14" t="s">
        <v>6344</v>
      </c>
      <c r="B1271" s="14" t="s">
        <v>414</v>
      </c>
      <c r="C1271" s="18" t="s">
        <v>120</v>
      </c>
      <c r="D1271" s="14" t="s">
        <v>409</v>
      </c>
      <c r="E1271" s="14">
        <v>4</v>
      </c>
      <c r="F1271" s="14" t="s">
        <v>410</v>
      </c>
      <c r="G1271" s="14" t="s">
        <v>41</v>
      </c>
      <c r="H1271" s="14" t="s">
        <v>124</v>
      </c>
      <c r="I1271" s="14" t="s">
        <v>411</v>
      </c>
      <c r="J1271" s="14" t="s">
        <v>412</v>
      </c>
      <c r="K1271" s="14" t="s">
        <v>413</v>
      </c>
      <c r="M1271" s="14" t="s">
        <v>134</v>
      </c>
      <c r="N1271" s="14" t="s">
        <v>142</v>
      </c>
      <c r="O1271" s="14" t="s">
        <v>477</v>
      </c>
      <c r="P1271" s="14" t="s">
        <v>240</v>
      </c>
      <c r="Q1271" s="14" t="s">
        <v>124</v>
      </c>
      <c r="R1271" s="14" t="s">
        <v>220</v>
      </c>
    </row>
    <row r="1272" spans="1:23" x14ac:dyDescent="0.25">
      <c r="A1272" s="14" t="s">
        <v>6344</v>
      </c>
      <c r="B1272" s="14" t="s">
        <v>4084</v>
      </c>
      <c r="D1272" s="14" t="s">
        <v>3349</v>
      </c>
      <c r="F1272" s="14" t="s">
        <v>4394</v>
      </c>
      <c r="H1272" s="14" t="s">
        <v>111</v>
      </c>
      <c r="I1272" s="14" t="s">
        <v>524</v>
      </c>
      <c r="J1272" s="14">
        <v>1700</v>
      </c>
      <c r="K1272" s="14" t="s">
        <v>6010</v>
      </c>
      <c r="M1272" s="14" t="s">
        <v>4460</v>
      </c>
      <c r="N1272" s="14" t="s">
        <v>4969</v>
      </c>
      <c r="O1272" s="14" t="s">
        <v>143</v>
      </c>
      <c r="Q1272" s="14" t="s">
        <v>202</v>
      </c>
      <c r="R1272" s="14" t="s">
        <v>154</v>
      </c>
      <c r="T1272" s="14" t="s">
        <v>5283</v>
      </c>
      <c r="W1272" s="14" t="s">
        <v>4939</v>
      </c>
    </row>
    <row r="1273" spans="1:23" x14ac:dyDescent="0.25">
      <c r="A1273" s="14" t="s">
        <v>6344</v>
      </c>
      <c r="B1273" s="14" t="s">
        <v>4084</v>
      </c>
      <c r="D1273" s="14" t="s">
        <v>6354</v>
      </c>
      <c r="F1273" s="14" t="s">
        <v>4394</v>
      </c>
      <c r="H1273" s="14" t="s">
        <v>120</v>
      </c>
      <c r="I1273" s="14" t="s">
        <v>604</v>
      </c>
      <c r="J1273" s="14">
        <v>1900</v>
      </c>
      <c r="K1273" s="14" t="s">
        <v>5875</v>
      </c>
      <c r="M1273" s="14" t="s">
        <v>4979</v>
      </c>
      <c r="N1273" s="14" t="s">
        <v>5874</v>
      </c>
      <c r="O1273" s="14" t="s">
        <v>143</v>
      </c>
      <c r="Q1273" s="14" t="s">
        <v>202</v>
      </c>
      <c r="R1273" s="14" t="s">
        <v>172</v>
      </c>
      <c r="T1273" s="14" t="s">
        <v>5404</v>
      </c>
      <c r="W1273" s="14" t="s">
        <v>4939</v>
      </c>
    </row>
    <row r="1274" spans="1:23" x14ac:dyDescent="0.25">
      <c r="A1274" s="14" t="s">
        <v>6344</v>
      </c>
      <c r="B1274" s="14" t="s">
        <v>4141</v>
      </c>
      <c r="D1274" s="14" t="s">
        <v>2192</v>
      </c>
      <c r="F1274" s="14" t="s">
        <v>4458</v>
      </c>
      <c r="H1274" s="14" t="s">
        <v>105</v>
      </c>
      <c r="I1274" s="14" t="s">
        <v>1201</v>
      </c>
      <c r="J1274" s="14">
        <v>1750</v>
      </c>
      <c r="K1274" s="14" t="s">
        <v>5200</v>
      </c>
      <c r="M1274" s="14" t="s">
        <v>4946</v>
      </c>
      <c r="N1274" s="14" t="s">
        <v>1761</v>
      </c>
      <c r="O1274" s="14" t="s">
        <v>134</v>
      </c>
      <c r="Q1274" s="14" t="s">
        <v>148</v>
      </c>
      <c r="R1274" s="14" t="s">
        <v>235</v>
      </c>
      <c r="T1274" s="14" t="s">
        <v>5194</v>
      </c>
      <c r="W1274" s="14" t="s">
        <v>4939</v>
      </c>
    </row>
    <row r="1275" spans="1:23" x14ac:dyDescent="0.25">
      <c r="A1275" s="14" t="s">
        <v>6344</v>
      </c>
      <c r="B1275" s="14" t="s">
        <v>4141</v>
      </c>
      <c r="D1275" s="14" t="s">
        <v>2190</v>
      </c>
      <c r="F1275" s="14" t="s">
        <v>4458</v>
      </c>
      <c r="H1275" s="14" t="s">
        <v>111</v>
      </c>
      <c r="I1275" s="14" t="s">
        <v>1201</v>
      </c>
      <c r="J1275" s="14">
        <v>1750</v>
      </c>
      <c r="K1275" s="14" t="s">
        <v>5196</v>
      </c>
      <c r="M1275" s="14" t="s">
        <v>4970</v>
      </c>
      <c r="N1275" s="14" t="s">
        <v>5195</v>
      </c>
      <c r="O1275" s="14" t="s">
        <v>134</v>
      </c>
      <c r="Q1275" s="14" t="s">
        <v>148</v>
      </c>
      <c r="R1275" s="14" t="s">
        <v>144</v>
      </c>
      <c r="T1275" s="14" t="s">
        <v>5194</v>
      </c>
      <c r="W1275" s="14" t="s">
        <v>4939</v>
      </c>
    </row>
    <row r="1276" spans="1:23" x14ac:dyDescent="0.25">
      <c r="A1276" s="14" t="s">
        <v>6344</v>
      </c>
      <c r="C1276" s="18" t="s">
        <v>120</v>
      </c>
      <c r="D1276" s="14" t="s">
        <v>1116</v>
      </c>
      <c r="E1276" s="14">
        <v>4</v>
      </c>
      <c r="F1276" s="14" t="s">
        <v>603</v>
      </c>
      <c r="H1276" s="14" t="s">
        <v>124</v>
      </c>
      <c r="I1276" s="14" t="s">
        <v>599</v>
      </c>
      <c r="K1276" s="14" t="s">
        <v>1202</v>
      </c>
      <c r="M1276" s="14" t="s">
        <v>246</v>
      </c>
      <c r="N1276" s="14" t="s">
        <v>1198</v>
      </c>
      <c r="O1276" s="14" t="s">
        <v>869</v>
      </c>
      <c r="P1276" s="14" t="s">
        <v>240</v>
      </c>
      <c r="Q1276" s="14" t="s">
        <v>124</v>
      </c>
      <c r="R1276" s="14" t="s">
        <v>1003</v>
      </c>
      <c r="S1276" s="14" t="s">
        <v>106</v>
      </c>
      <c r="V1276" s="14" t="s">
        <v>670</v>
      </c>
    </row>
    <row r="1277" spans="1:23" x14ac:dyDescent="0.25">
      <c r="A1277" s="14" t="s">
        <v>6344</v>
      </c>
      <c r="C1277" s="18" t="s">
        <v>120</v>
      </c>
      <c r="D1277" s="14" t="s">
        <v>1115</v>
      </c>
      <c r="E1277" s="14">
        <v>4</v>
      </c>
      <c r="F1277" s="14" t="s">
        <v>603</v>
      </c>
      <c r="H1277" s="14" t="s">
        <v>124</v>
      </c>
      <c r="I1277" s="14" t="s">
        <v>599</v>
      </c>
      <c r="K1277" s="14" t="s">
        <v>1199</v>
      </c>
      <c r="M1277" s="14" t="s">
        <v>1200</v>
      </c>
      <c r="N1277" s="14" t="s">
        <v>1198</v>
      </c>
      <c r="O1277" s="14" t="s">
        <v>464</v>
      </c>
      <c r="P1277" s="14" t="s">
        <v>240</v>
      </c>
      <c r="Q1277" s="14" t="s">
        <v>106</v>
      </c>
      <c r="R1277" s="14" t="s">
        <v>877</v>
      </c>
      <c r="S1277" s="14" t="s">
        <v>106</v>
      </c>
      <c r="V1277" s="14" t="s">
        <v>663</v>
      </c>
    </row>
    <row r="1278" spans="1:23" x14ac:dyDescent="0.25">
      <c r="A1278" s="14" t="s">
        <v>6344</v>
      </c>
      <c r="B1278" s="14" t="s">
        <v>4258</v>
      </c>
      <c r="C1278" s="18" t="s">
        <v>120</v>
      </c>
      <c r="D1278" s="14" t="s">
        <v>3192</v>
      </c>
      <c r="E1278" s="14">
        <v>4</v>
      </c>
      <c r="F1278" s="14" t="s">
        <v>4419</v>
      </c>
      <c r="H1278" s="14" t="s">
        <v>124</v>
      </c>
      <c r="I1278" s="14" t="s">
        <v>599</v>
      </c>
      <c r="K1278" s="14" t="s">
        <v>1199</v>
      </c>
      <c r="M1278" s="14" t="s">
        <v>1200</v>
      </c>
      <c r="N1278" s="14" t="s">
        <v>1198</v>
      </c>
      <c r="O1278" s="14" t="s">
        <v>464</v>
      </c>
      <c r="P1278" s="14" t="s">
        <v>240</v>
      </c>
      <c r="Q1278" s="14" t="s">
        <v>106</v>
      </c>
      <c r="R1278" s="14" t="s">
        <v>877</v>
      </c>
      <c r="S1278" s="14" t="s">
        <v>106</v>
      </c>
      <c r="V1278" s="14" t="s">
        <v>5157</v>
      </c>
      <c r="W1278" s="14" t="s">
        <v>4939</v>
      </c>
    </row>
    <row r="1279" spans="1:23" x14ac:dyDescent="0.25">
      <c r="A1279" s="14" t="s">
        <v>6344</v>
      </c>
      <c r="B1279" s="14" t="s">
        <v>4279</v>
      </c>
      <c r="C1279" s="18">
        <v>6</v>
      </c>
      <c r="D1279" s="14" t="s">
        <v>1143</v>
      </c>
      <c r="E1279" s="14">
        <v>4</v>
      </c>
      <c r="F1279" s="14" t="s">
        <v>4556</v>
      </c>
      <c r="H1279" s="14">
        <v>2</v>
      </c>
      <c r="I1279" s="14" t="s">
        <v>598</v>
      </c>
      <c r="K1279" s="14" t="s">
        <v>1246</v>
      </c>
      <c r="M1279" s="14">
        <v>14</v>
      </c>
      <c r="N1279" s="14" t="s">
        <v>949</v>
      </c>
      <c r="O1279" s="14" t="s">
        <v>461</v>
      </c>
      <c r="P1279" s="14">
        <v>-3</v>
      </c>
      <c r="Q1279" s="14">
        <v>2</v>
      </c>
      <c r="R1279" s="14">
        <v>40</v>
      </c>
      <c r="S1279" s="14">
        <v>2</v>
      </c>
      <c r="T1279" s="14" t="s">
        <v>510</v>
      </c>
      <c r="V1279" s="14" t="s">
        <v>4955</v>
      </c>
      <c r="W1279" s="14" t="s">
        <v>4939</v>
      </c>
    </row>
    <row r="1280" spans="1:23" x14ac:dyDescent="0.25">
      <c r="A1280" s="14" t="s">
        <v>6344</v>
      </c>
      <c r="C1280" s="18" t="s">
        <v>120</v>
      </c>
      <c r="D1280" s="14" t="s">
        <v>1128</v>
      </c>
      <c r="E1280" s="14">
        <v>4</v>
      </c>
      <c r="F1280" s="14" t="s">
        <v>493</v>
      </c>
      <c r="H1280" s="14" t="s">
        <v>124</v>
      </c>
      <c r="I1280" s="14" t="s">
        <v>1201</v>
      </c>
      <c r="K1280" s="14" t="s">
        <v>1223</v>
      </c>
      <c r="M1280" s="14" t="s">
        <v>1224</v>
      </c>
      <c r="N1280" s="14" t="s">
        <v>1198</v>
      </c>
      <c r="O1280" s="14" t="s">
        <v>869</v>
      </c>
      <c r="P1280" s="14" t="s">
        <v>240</v>
      </c>
      <c r="Q1280" s="14" t="s">
        <v>124</v>
      </c>
      <c r="R1280" s="14" t="s">
        <v>1192</v>
      </c>
      <c r="S1280" s="14" t="s">
        <v>133</v>
      </c>
      <c r="T1280" s="14" t="s">
        <v>656</v>
      </c>
      <c r="V1280" s="14" t="s">
        <v>680</v>
      </c>
    </row>
    <row r="1281" spans="1:23" x14ac:dyDescent="0.25">
      <c r="A1281" s="14" t="s">
        <v>6344</v>
      </c>
      <c r="C1281" s="18" t="s">
        <v>111</v>
      </c>
      <c r="D1281" s="14" t="s">
        <v>1135</v>
      </c>
      <c r="E1281" s="14">
        <v>4</v>
      </c>
      <c r="F1281" s="14" t="s">
        <v>493</v>
      </c>
      <c r="H1281" s="14" t="s">
        <v>124</v>
      </c>
      <c r="I1281" s="14" t="s">
        <v>1201</v>
      </c>
      <c r="K1281" s="14" t="s">
        <v>1233</v>
      </c>
      <c r="M1281" s="14" t="s">
        <v>246</v>
      </c>
      <c r="N1281" s="14" t="s">
        <v>362</v>
      </c>
      <c r="O1281" s="14" t="s">
        <v>461</v>
      </c>
      <c r="P1281" s="14" t="s">
        <v>240</v>
      </c>
      <c r="Q1281" s="14" t="s">
        <v>106</v>
      </c>
      <c r="R1281" s="14" t="s">
        <v>165</v>
      </c>
      <c r="S1281" s="14" t="s">
        <v>106</v>
      </c>
    </row>
    <row r="1282" spans="1:23" x14ac:dyDescent="0.25">
      <c r="A1282" s="14" t="s">
        <v>6344</v>
      </c>
      <c r="B1282" s="14" t="s">
        <v>4110</v>
      </c>
      <c r="C1282" s="18" t="s">
        <v>120</v>
      </c>
      <c r="D1282" s="14" t="s">
        <v>1127</v>
      </c>
      <c r="E1282" s="14">
        <v>4</v>
      </c>
      <c r="F1282" s="14" t="s">
        <v>4397</v>
      </c>
      <c r="H1282" s="14" t="s">
        <v>124</v>
      </c>
      <c r="I1282" s="14" t="s">
        <v>1201</v>
      </c>
      <c r="K1282" s="14" t="s">
        <v>1220</v>
      </c>
      <c r="M1282" s="14" t="s">
        <v>105</v>
      </c>
      <c r="N1282" s="14" t="s">
        <v>1198</v>
      </c>
      <c r="O1282" s="14" t="s">
        <v>869</v>
      </c>
      <c r="P1282" s="14" t="s">
        <v>240</v>
      </c>
      <c r="Q1282" s="14" t="s">
        <v>124</v>
      </c>
      <c r="R1282" s="14" t="s">
        <v>601</v>
      </c>
      <c r="S1282" s="14" t="s">
        <v>106</v>
      </c>
      <c r="T1282" s="14" t="s">
        <v>511</v>
      </c>
      <c r="V1282" s="14" t="s">
        <v>4985</v>
      </c>
      <c r="W1282" s="14" t="s">
        <v>4939</v>
      </c>
    </row>
    <row r="1283" spans="1:23" x14ac:dyDescent="0.25">
      <c r="A1283" s="14" t="s">
        <v>6344</v>
      </c>
      <c r="C1283" s="18" t="s">
        <v>120</v>
      </c>
      <c r="D1283" s="14" t="s">
        <v>1127</v>
      </c>
      <c r="E1283" s="14">
        <v>4</v>
      </c>
      <c r="F1283" s="14" t="s">
        <v>493</v>
      </c>
      <c r="H1283" s="14" t="s">
        <v>124</v>
      </c>
      <c r="I1283" s="14" t="s">
        <v>1201</v>
      </c>
      <c r="K1283" s="14" t="s">
        <v>1221</v>
      </c>
      <c r="M1283" s="14" t="s">
        <v>1197</v>
      </c>
      <c r="N1283" s="14" t="s">
        <v>1198</v>
      </c>
      <c r="O1283" s="14" t="s">
        <v>869</v>
      </c>
      <c r="P1283" s="14" t="s">
        <v>240</v>
      </c>
      <c r="Q1283" s="14" t="s">
        <v>124</v>
      </c>
      <c r="R1283" s="14" t="s">
        <v>877</v>
      </c>
      <c r="S1283" s="14" t="s">
        <v>106</v>
      </c>
      <c r="T1283" s="14" t="s">
        <v>510</v>
      </c>
      <c r="V1283" s="14" t="s">
        <v>680</v>
      </c>
    </row>
    <row r="1284" spans="1:23" x14ac:dyDescent="0.25">
      <c r="A1284" s="14" t="s">
        <v>6344</v>
      </c>
      <c r="B1284" s="14" t="s">
        <v>4110</v>
      </c>
      <c r="C1284" s="18" t="s">
        <v>120</v>
      </c>
      <c r="D1284" s="14" t="s">
        <v>3029</v>
      </c>
      <c r="E1284" s="14">
        <v>4</v>
      </c>
      <c r="F1284" s="14" t="s">
        <v>4397</v>
      </c>
      <c r="H1284" s="14" t="s">
        <v>124</v>
      </c>
      <c r="I1284" s="14" t="s">
        <v>1201</v>
      </c>
      <c r="K1284" s="14" t="s">
        <v>1221</v>
      </c>
      <c r="M1284" s="14" t="s">
        <v>1197</v>
      </c>
      <c r="N1284" s="14" t="s">
        <v>1198</v>
      </c>
      <c r="O1284" s="14" t="s">
        <v>869</v>
      </c>
      <c r="P1284" s="14" t="s">
        <v>240</v>
      </c>
      <c r="Q1284" s="14" t="s">
        <v>124</v>
      </c>
      <c r="R1284" s="14" t="s">
        <v>877</v>
      </c>
      <c r="S1284" s="14" t="s">
        <v>106</v>
      </c>
      <c r="T1284" s="14" t="s">
        <v>510</v>
      </c>
      <c r="V1284" s="14" t="s">
        <v>4985</v>
      </c>
      <c r="W1284" s="14" t="s">
        <v>4939</v>
      </c>
    </row>
    <row r="1285" spans="1:23" x14ac:dyDescent="0.25">
      <c r="A1285" s="14" t="s">
        <v>6344</v>
      </c>
      <c r="B1285" s="14" t="s">
        <v>4110</v>
      </c>
      <c r="C1285" s="18" t="s">
        <v>111</v>
      </c>
      <c r="D1285" s="14" t="s">
        <v>3021</v>
      </c>
      <c r="E1285" s="14">
        <v>4</v>
      </c>
      <c r="F1285" s="14" t="s">
        <v>4397</v>
      </c>
      <c r="H1285" s="14" t="s">
        <v>124</v>
      </c>
      <c r="I1285" s="14" t="s">
        <v>1201</v>
      </c>
      <c r="K1285" s="14" t="s">
        <v>1221</v>
      </c>
      <c r="M1285" s="14" t="s">
        <v>1197</v>
      </c>
      <c r="N1285" s="14" t="s">
        <v>1198</v>
      </c>
      <c r="O1285" s="14" t="s">
        <v>869</v>
      </c>
      <c r="P1285" s="14" t="s">
        <v>240</v>
      </c>
      <c r="Q1285" s="14" t="s">
        <v>124</v>
      </c>
      <c r="R1285" s="14" t="s">
        <v>217</v>
      </c>
      <c r="S1285" s="14" t="s">
        <v>106</v>
      </c>
      <c r="W1285" s="14" t="s">
        <v>4939</v>
      </c>
    </row>
    <row r="1286" spans="1:23" x14ac:dyDescent="0.25">
      <c r="A1286" s="14" t="s">
        <v>6344</v>
      </c>
      <c r="C1286" s="18" t="s">
        <v>120</v>
      </c>
      <c r="D1286" s="14" t="s">
        <v>1131</v>
      </c>
      <c r="E1286" s="14">
        <v>4</v>
      </c>
      <c r="F1286" s="14" t="s">
        <v>493</v>
      </c>
      <c r="H1286" s="14" t="s">
        <v>124</v>
      </c>
      <c r="I1286" s="14" t="s">
        <v>1201</v>
      </c>
      <c r="K1286" s="14" t="s">
        <v>1228</v>
      </c>
      <c r="M1286" s="14" t="s">
        <v>1197</v>
      </c>
      <c r="N1286" s="14" t="s">
        <v>1175</v>
      </c>
      <c r="O1286" s="14" t="s">
        <v>461</v>
      </c>
      <c r="P1286" s="14" t="s">
        <v>240</v>
      </c>
      <c r="Q1286" s="14" t="s">
        <v>106</v>
      </c>
      <c r="R1286" s="14" t="s">
        <v>121</v>
      </c>
      <c r="S1286" s="14" t="s">
        <v>106</v>
      </c>
    </row>
    <row r="1287" spans="1:23" x14ac:dyDescent="0.25">
      <c r="A1287" s="14" t="s">
        <v>6344</v>
      </c>
      <c r="B1287" s="14" t="s">
        <v>4141</v>
      </c>
      <c r="C1287" s="18" t="s">
        <v>120</v>
      </c>
      <c r="D1287" s="14" t="s">
        <v>2189</v>
      </c>
      <c r="E1287" s="14">
        <v>4</v>
      </c>
      <c r="F1287" s="14" t="s">
        <v>4397</v>
      </c>
      <c r="H1287" s="14" t="s">
        <v>124</v>
      </c>
      <c r="I1287" s="14" t="s">
        <v>1201</v>
      </c>
      <c r="K1287" s="14" t="s">
        <v>1227</v>
      </c>
      <c r="M1287" s="14" t="s">
        <v>134</v>
      </c>
      <c r="N1287" s="14" t="s">
        <v>1198</v>
      </c>
      <c r="O1287" s="14" t="s">
        <v>869</v>
      </c>
      <c r="P1287" s="14" t="s">
        <v>240</v>
      </c>
      <c r="Q1287" s="14" t="s">
        <v>124</v>
      </c>
      <c r="R1287" s="14" t="s">
        <v>1192</v>
      </c>
      <c r="S1287" s="14" t="s">
        <v>106</v>
      </c>
      <c r="T1287" s="14" t="s">
        <v>510</v>
      </c>
      <c r="V1287" s="14" t="s">
        <v>4985</v>
      </c>
      <c r="W1287" s="14" t="s">
        <v>4939</v>
      </c>
    </row>
    <row r="1288" spans="1:23" x14ac:dyDescent="0.25">
      <c r="A1288" s="14" t="s">
        <v>6344</v>
      </c>
      <c r="B1288" s="14" t="s">
        <v>400</v>
      </c>
      <c r="C1288" s="18" t="s">
        <v>111</v>
      </c>
      <c r="D1288" s="14" t="s">
        <v>402</v>
      </c>
      <c r="E1288" s="14">
        <v>4</v>
      </c>
      <c r="F1288" s="14" t="s">
        <v>192</v>
      </c>
      <c r="G1288" s="14" t="s">
        <v>18</v>
      </c>
      <c r="H1288" s="14" t="s">
        <v>106</v>
      </c>
      <c r="I1288" s="14" t="s">
        <v>397</v>
      </c>
      <c r="J1288" s="14" t="s">
        <v>179</v>
      </c>
      <c r="K1288" s="14" t="s">
        <v>403</v>
      </c>
      <c r="M1288" s="14" t="s">
        <v>141</v>
      </c>
      <c r="N1288" s="14" t="s">
        <v>404</v>
      </c>
      <c r="O1288" s="14" t="s">
        <v>230</v>
      </c>
      <c r="P1288" s="14" t="s">
        <v>135</v>
      </c>
      <c r="Q1288" s="14" t="s">
        <v>124</v>
      </c>
      <c r="R1288" s="14" t="s">
        <v>154</v>
      </c>
    </row>
    <row r="1289" spans="1:23" x14ac:dyDescent="0.25">
      <c r="A1289" s="14" t="s">
        <v>6344</v>
      </c>
      <c r="B1289" s="14" t="s">
        <v>400</v>
      </c>
      <c r="C1289" s="18" t="s">
        <v>111</v>
      </c>
      <c r="D1289" s="14" t="s">
        <v>396</v>
      </c>
      <c r="E1289" s="14">
        <v>4</v>
      </c>
      <c r="F1289" s="14" t="s">
        <v>192</v>
      </c>
      <c r="G1289" s="14" t="s">
        <v>18</v>
      </c>
      <c r="H1289" s="14" t="s">
        <v>106</v>
      </c>
      <c r="I1289" s="14" t="s">
        <v>397</v>
      </c>
      <c r="J1289" s="14" t="s">
        <v>179</v>
      </c>
      <c r="K1289" s="14" t="s">
        <v>398</v>
      </c>
      <c r="M1289" s="14" t="s">
        <v>254</v>
      </c>
      <c r="N1289" s="14" t="s">
        <v>399</v>
      </c>
      <c r="O1289" s="14" t="s">
        <v>230</v>
      </c>
      <c r="P1289" s="14" t="s">
        <v>148</v>
      </c>
      <c r="Q1289" s="14" t="s">
        <v>124</v>
      </c>
      <c r="R1289" s="14" t="s">
        <v>206</v>
      </c>
    </row>
    <row r="1290" spans="1:23" x14ac:dyDescent="0.25">
      <c r="A1290" s="14" t="s">
        <v>6344</v>
      </c>
      <c r="B1290" s="14" t="s">
        <v>4084</v>
      </c>
      <c r="D1290" s="14" t="s">
        <v>3938</v>
      </c>
      <c r="F1290" s="14" t="s">
        <v>4388</v>
      </c>
      <c r="H1290" s="14" t="s">
        <v>124</v>
      </c>
      <c r="I1290" s="14" t="s">
        <v>976</v>
      </c>
      <c r="J1290" s="14">
        <v>1900</v>
      </c>
      <c r="K1290" s="14" t="s">
        <v>6290</v>
      </c>
      <c r="M1290" s="14" t="s">
        <v>4946</v>
      </c>
      <c r="N1290" s="14" t="s">
        <v>5135</v>
      </c>
      <c r="O1290" s="14" t="s">
        <v>145</v>
      </c>
      <c r="Q1290" s="14" t="s">
        <v>202</v>
      </c>
      <c r="R1290" s="14" t="s">
        <v>113</v>
      </c>
      <c r="W1290" s="14" t="s">
        <v>4939</v>
      </c>
    </row>
    <row r="1291" spans="1:23" x14ac:dyDescent="0.25">
      <c r="A1291" s="14" t="s">
        <v>6344</v>
      </c>
      <c r="B1291" s="14" t="s">
        <v>4084</v>
      </c>
      <c r="D1291" s="14" t="s">
        <v>3356</v>
      </c>
      <c r="F1291" s="14" t="s">
        <v>4388</v>
      </c>
      <c r="H1291" s="14">
        <v>2</v>
      </c>
      <c r="I1291" s="14" t="s">
        <v>976</v>
      </c>
      <c r="J1291" s="14">
        <v>1900</v>
      </c>
      <c r="K1291" s="14" t="s">
        <v>6014</v>
      </c>
      <c r="M1291" s="14" t="s">
        <v>6013</v>
      </c>
      <c r="N1291" s="14" t="s">
        <v>5152</v>
      </c>
      <c r="O1291" s="14" t="s">
        <v>145</v>
      </c>
      <c r="Q1291" s="14" t="s">
        <v>148</v>
      </c>
      <c r="R1291" s="14" t="s">
        <v>4779</v>
      </c>
      <c r="W1291" s="14" t="s">
        <v>4939</v>
      </c>
    </row>
    <row r="1292" spans="1:23" x14ac:dyDescent="0.25">
      <c r="A1292" s="14" t="s">
        <v>6344</v>
      </c>
      <c r="B1292" s="14" t="s">
        <v>4084</v>
      </c>
      <c r="D1292" s="14" t="s">
        <v>3354</v>
      </c>
      <c r="F1292" s="14" t="s">
        <v>4388</v>
      </c>
      <c r="H1292" s="14">
        <v>3</v>
      </c>
      <c r="I1292" s="14" t="s">
        <v>976</v>
      </c>
      <c r="J1292" s="14">
        <v>1900</v>
      </c>
      <c r="K1292" s="14" t="s">
        <v>6012</v>
      </c>
      <c r="M1292" s="14" t="s">
        <v>6011</v>
      </c>
      <c r="N1292" s="14" t="s">
        <v>4969</v>
      </c>
      <c r="O1292" s="14" t="s">
        <v>145</v>
      </c>
      <c r="Q1292" s="14" t="s">
        <v>202</v>
      </c>
      <c r="R1292" s="14" t="s">
        <v>161</v>
      </c>
      <c r="W1292" s="14" t="s">
        <v>4939</v>
      </c>
    </row>
    <row r="1293" spans="1:23" x14ac:dyDescent="0.25">
      <c r="A1293" s="14" t="s">
        <v>6344</v>
      </c>
      <c r="B1293" s="14" t="s">
        <v>4084</v>
      </c>
      <c r="D1293" s="14" t="s">
        <v>3334</v>
      </c>
      <c r="F1293" s="14" t="s">
        <v>4388</v>
      </c>
      <c r="H1293" s="14" t="s">
        <v>105</v>
      </c>
      <c r="I1293" s="14" t="s">
        <v>976</v>
      </c>
      <c r="J1293" s="14">
        <v>1900</v>
      </c>
      <c r="K1293" s="14" t="s">
        <v>6001</v>
      </c>
      <c r="M1293" s="14" t="s">
        <v>6000</v>
      </c>
      <c r="N1293" s="14" t="s">
        <v>4969</v>
      </c>
      <c r="O1293" s="14" t="s">
        <v>143</v>
      </c>
      <c r="Q1293" s="14" t="s">
        <v>202</v>
      </c>
      <c r="R1293" s="14" t="s">
        <v>5999</v>
      </c>
      <c r="T1293" s="14" t="s">
        <v>5758</v>
      </c>
      <c r="W1293" s="14" t="s">
        <v>4939</v>
      </c>
    </row>
    <row r="1294" spans="1:23" x14ac:dyDescent="0.25">
      <c r="A1294" s="14" t="s">
        <v>6344</v>
      </c>
      <c r="B1294" s="14" t="s">
        <v>4084</v>
      </c>
      <c r="D1294" s="14" t="s">
        <v>3245</v>
      </c>
      <c r="F1294" s="14" t="s">
        <v>4388</v>
      </c>
      <c r="H1294" s="14" t="s">
        <v>106</v>
      </c>
      <c r="I1294" s="14" t="s">
        <v>604</v>
      </c>
      <c r="J1294" s="14">
        <v>1900</v>
      </c>
      <c r="K1294" s="14" t="s">
        <v>5948</v>
      </c>
      <c r="M1294" s="14" t="s">
        <v>5173</v>
      </c>
      <c r="N1294" s="14" t="s">
        <v>5135</v>
      </c>
      <c r="O1294" s="14" t="s">
        <v>143</v>
      </c>
      <c r="Q1294" s="14" t="s">
        <v>135</v>
      </c>
      <c r="R1294" s="14" t="s">
        <v>107</v>
      </c>
      <c r="W1294" s="14" t="s">
        <v>4939</v>
      </c>
    </row>
    <row r="1295" spans="1:23" x14ac:dyDescent="0.25">
      <c r="A1295" s="14" t="s">
        <v>6344</v>
      </c>
      <c r="B1295" s="14" t="s">
        <v>4084</v>
      </c>
      <c r="D1295" s="14" t="s">
        <v>2607</v>
      </c>
      <c r="F1295" s="14" t="s">
        <v>4388</v>
      </c>
      <c r="H1295" s="14" t="s">
        <v>120</v>
      </c>
      <c r="I1295" s="14" t="s">
        <v>976</v>
      </c>
      <c r="J1295" s="14">
        <v>1900</v>
      </c>
      <c r="K1295" s="14" t="s">
        <v>5495</v>
      </c>
      <c r="M1295" s="14" t="s">
        <v>4975</v>
      </c>
      <c r="N1295" s="14" t="s">
        <v>5135</v>
      </c>
      <c r="O1295" s="14" t="s">
        <v>143</v>
      </c>
      <c r="Q1295" s="14" t="s">
        <v>202</v>
      </c>
      <c r="R1295" s="14" t="s">
        <v>169</v>
      </c>
      <c r="W1295" s="14" t="s">
        <v>4939</v>
      </c>
    </row>
    <row r="1296" spans="1:23" x14ac:dyDescent="0.25">
      <c r="A1296" s="14" t="s">
        <v>6344</v>
      </c>
      <c r="B1296" s="14" t="s">
        <v>4084</v>
      </c>
      <c r="C1296" s="18" t="s">
        <v>111</v>
      </c>
      <c r="D1296" s="14" t="s">
        <v>2265</v>
      </c>
      <c r="F1296" s="14" t="s">
        <v>4388</v>
      </c>
      <c r="H1296" s="14" t="s">
        <v>112</v>
      </c>
      <c r="I1296" s="14" t="s">
        <v>4271</v>
      </c>
      <c r="J1296" s="14">
        <v>1900</v>
      </c>
      <c r="K1296" s="14" t="s">
        <v>5272</v>
      </c>
      <c r="L1296" s="14" t="s">
        <v>5271</v>
      </c>
      <c r="M1296" s="14" t="s">
        <v>5246</v>
      </c>
      <c r="N1296" s="14" t="s">
        <v>141</v>
      </c>
      <c r="O1296" s="14" t="s">
        <v>143</v>
      </c>
      <c r="Q1296" s="14" t="s">
        <v>135</v>
      </c>
      <c r="R1296" s="14" t="s">
        <v>5074</v>
      </c>
      <c r="W1296" s="14" t="s">
        <v>4939</v>
      </c>
    </row>
    <row r="1297" spans="1:23" x14ac:dyDescent="0.25">
      <c r="A1297" s="14" t="s">
        <v>6344</v>
      </c>
      <c r="B1297" s="14" t="s">
        <v>4084</v>
      </c>
      <c r="D1297" s="14" t="s">
        <v>2250</v>
      </c>
      <c r="F1297" s="14" t="s">
        <v>4388</v>
      </c>
      <c r="H1297" s="14" t="s">
        <v>111</v>
      </c>
      <c r="I1297" s="14" t="s">
        <v>976</v>
      </c>
      <c r="J1297" s="14">
        <v>1900</v>
      </c>
      <c r="K1297" s="14" t="s">
        <v>5249</v>
      </c>
      <c r="M1297" s="14" t="s">
        <v>4970</v>
      </c>
      <c r="N1297" s="14" t="s">
        <v>5248</v>
      </c>
      <c r="O1297" s="14" t="s">
        <v>145</v>
      </c>
      <c r="Q1297" s="14" t="s">
        <v>202</v>
      </c>
      <c r="R1297" s="14" t="s">
        <v>172</v>
      </c>
      <c r="T1297" s="14" t="s">
        <v>4911</v>
      </c>
      <c r="W1297" s="14" t="s">
        <v>4939</v>
      </c>
    </row>
    <row r="1298" spans="1:23" x14ac:dyDescent="0.25">
      <c r="A1298" s="14" t="s">
        <v>6344</v>
      </c>
      <c r="C1298" s="18" t="s">
        <v>120</v>
      </c>
      <c r="D1298" s="14" t="s">
        <v>6393</v>
      </c>
      <c r="E1298" s="14">
        <v>4</v>
      </c>
      <c r="F1298" s="14" t="s">
        <v>573</v>
      </c>
      <c r="H1298" s="14" t="s">
        <v>106</v>
      </c>
      <c r="I1298" s="14" t="s">
        <v>584</v>
      </c>
      <c r="K1298" s="14" t="s">
        <v>1180</v>
      </c>
      <c r="M1298" s="14" t="s">
        <v>145</v>
      </c>
      <c r="N1298" s="14" t="s">
        <v>1175</v>
      </c>
      <c r="O1298" s="14" t="s">
        <v>461</v>
      </c>
      <c r="P1298" s="14" t="s">
        <v>240</v>
      </c>
      <c r="Q1298" s="14" t="s">
        <v>106</v>
      </c>
      <c r="R1298" s="14" t="s">
        <v>482</v>
      </c>
      <c r="S1298" s="14" t="s">
        <v>106</v>
      </c>
      <c r="T1298" s="14" t="s">
        <v>625</v>
      </c>
      <c r="V1298" s="14" t="s">
        <v>634</v>
      </c>
    </row>
    <row r="1299" spans="1:23" x14ac:dyDescent="0.25">
      <c r="A1299" s="14" t="s">
        <v>6344</v>
      </c>
      <c r="B1299" s="14" t="s">
        <v>4084</v>
      </c>
      <c r="C1299" s="18" t="s">
        <v>120</v>
      </c>
      <c r="D1299" s="14" t="s">
        <v>3140</v>
      </c>
      <c r="E1299" s="14">
        <v>4</v>
      </c>
      <c r="F1299" s="14" t="s">
        <v>4438</v>
      </c>
      <c r="H1299" s="14" t="s">
        <v>106</v>
      </c>
      <c r="I1299" s="14" t="s">
        <v>584</v>
      </c>
      <c r="K1299" s="14" t="s">
        <v>1177</v>
      </c>
      <c r="M1299" s="14" t="s">
        <v>1178</v>
      </c>
      <c r="N1299" s="14" t="s">
        <v>1179</v>
      </c>
      <c r="O1299" s="14" t="s">
        <v>461</v>
      </c>
      <c r="P1299" s="14" t="s">
        <v>135</v>
      </c>
      <c r="Q1299" s="14" t="s">
        <v>150</v>
      </c>
      <c r="R1299" s="14" t="s">
        <v>506</v>
      </c>
      <c r="S1299" s="14" t="s">
        <v>106</v>
      </c>
      <c r="T1299" s="14" t="s">
        <v>511</v>
      </c>
      <c r="V1299" s="14" t="s">
        <v>5017</v>
      </c>
      <c r="W1299" s="14" t="s">
        <v>4939</v>
      </c>
    </row>
    <row r="1300" spans="1:23" x14ac:dyDescent="0.25">
      <c r="A1300" s="14" t="s">
        <v>6344</v>
      </c>
      <c r="B1300" s="14" t="s">
        <v>4084</v>
      </c>
      <c r="C1300" s="18">
        <v>6</v>
      </c>
      <c r="D1300" s="14" t="s">
        <v>2853</v>
      </c>
      <c r="E1300" s="14">
        <v>4</v>
      </c>
      <c r="F1300" s="14" t="s">
        <v>4438</v>
      </c>
      <c r="H1300" s="14">
        <v>3</v>
      </c>
      <c r="I1300" s="14" t="s">
        <v>976</v>
      </c>
      <c r="K1300" s="14" t="s">
        <v>1228</v>
      </c>
      <c r="M1300" s="14">
        <v>8</v>
      </c>
      <c r="N1300" s="14" t="s">
        <v>1198</v>
      </c>
      <c r="O1300" s="14" t="s">
        <v>461</v>
      </c>
      <c r="P1300" s="14">
        <v>-4</v>
      </c>
      <c r="Q1300" s="14">
        <v>2</v>
      </c>
      <c r="R1300" s="14">
        <v>60</v>
      </c>
      <c r="S1300" s="14">
        <v>2</v>
      </c>
      <c r="T1300" s="14" t="s">
        <v>511</v>
      </c>
      <c r="V1300" s="14" t="s">
        <v>4955</v>
      </c>
      <c r="W1300" s="14" t="s">
        <v>4939</v>
      </c>
    </row>
    <row r="1301" spans="1:23" x14ac:dyDescent="0.25">
      <c r="A1301" s="14" t="s">
        <v>6344</v>
      </c>
      <c r="C1301" s="18">
        <v>6</v>
      </c>
      <c r="D1301" s="14" t="s">
        <v>583</v>
      </c>
      <c r="E1301" s="14">
        <v>4</v>
      </c>
      <c r="F1301" s="14" t="s">
        <v>573</v>
      </c>
      <c r="H1301" s="14">
        <v>2</v>
      </c>
      <c r="I1301" s="14" t="s">
        <v>584</v>
      </c>
      <c r="K1301" s="14">
        <v>37633</v>
      </c>
      <c r="M1301" s="14" t="s">
        <v>1197</v>
      </c>
      <c r="N1301" s="14" t="s">
        <v>1247</v>
      </c>
      <c r="O1301" s="14" t="s">
        <v>461</v>
      </c>
      <c r="P1301" s="14">
        <v>-4</v>
      </c>
      <c r="Q1301" s="14">
        <v>2</v>
      </c>
      <c r="R1301" s="14">
        <v>80</v>
      </c>
      <c r="S1301" s="14">
        <v>2</v>
      </c>
      <c r="T1301" s="14" t="s">
        <v>652</v>
      </c>
      <c r="V1301" s="14" t="s">
        <v>624</v>
      </c>
    </row>
    <row r="1302" spans="1:23" x14ac:dyDescent="0.25">
      <c r="A1302" s="14" t="s">
        <v>6344</v>
      </c>
      <c r="B1302" s="14" t="s">
        <v>4126</v>
      </c>
      <c r="D1302" s="14" t="s">
        <v>3366</v>
      </c>
      <c r="F1302" s="14" t="s">
        <v>4501</v>
      </c>
      <c r="H1302" s="14" t="s">
        <v>105</v>
      </c>
      <c r="I1302" s="14" t="s">
        <v>976</v>
      </c>
      <c r="J1302" s="14">
        <v>1900</v>
      </c>
      <c r="K1302" s="14" t="s">
        <v>6018</v>
      </c>
      <c r="M1302" s="14" t="s">
        <v>4460</v>
      </c>
      <c r="N1302" s="14" t="s">
        <v>4969</v>
      </c>
      <c r="O1302" s="14" t="s">
        <v>143</v>
      </c>
      <c r="Q1302" s="14" t="s">
        <v>202</v>
      </c>
      <c r="R1302" s="14" t="s">
        <v>161</v>
      </c>
      <c r="W1302" s="14" t="s">
        <v>4939</v>
      </c>
    </row>
    <row r="1303" spans="1:23" x14ac:dyDescent="0.25">
      <c r="A1303" s="14" t="s">
        <v>6344</v>
      </c>
      <c r="B1303" s="14" t="s">
        <v>4084</v>
      </c>
      <c r="C1303" s="18" t="s">
        <v>120</v>
      </c>
      <c r="D1303" s="14" t="s">
        <v>3819</v>
      </c>
      <c r="E1303" s="14">
        <v>4</v>
      </c>
      <c r="F1303" s="14" t="s">
        <v>4432</v>
      </c>
      <c r="H1303" s="14" t="s">
        <v>124</v>
      </c>
      <c r="I1303" s="14" t="s">
        <v>4885</v>
      </c>
      <c r="J1303" s="14">
        <v>1700</v>
      </c>
      <c r="K1303" s="14" t="s">
        <v>6244</v>
      </c>
      <c r="M1303" s="14" t="s">
        <v>141</v>
      </c>
      <c r="N1303" s="14" t="s">
        <v>1206</v>
      </c>
      <c r="O1303" s="14" t="s">
        <v>6243</v>
      </c>
      <c r="P1303" s="14" t="s">
        <v>118</v>
      </c>
      <c r="Q1303" s="14" t="s">
        <v>106</v>
      </c>
      <c r="R1303" s="14" t="s">
        <v>6242</v>
      </c>
      <c r="S1303" s="14" t="s">
        <v>106</v>
      </c>
      <c r="W1303" s="14" t="s">
        <v>4939</v>
      </c>
    </row>
    <row r="1304" spans="1:23" x14ac:dyDescent="0.25">
      <c r="A1304" s="14" t="s">
        <v>6344</v>
      </c>
      <c r="B1304" s="14" t="s">
        <v>4141</v>
      </c>
      <c r="C1304" s="18" t="s">
        <v>120</v>
      </c>
      <c r="D1304" s="14" t="s">
        <v>3881</v>
      </c>
      <c r="E1304" s="14">
        <v>4</v>
      </c>
      <c r="F1304" s="14" t="s">
        <v>4655</v>
      </c>
      <c r="H1304" s="14" t="s">
        <v>150</v>
      </c>
      <c r="I1304" s="14" t="s">
        <v>4885</v>
      </c>
      <c r="J1304" s="14">
        <v>1700</v>
      </c>
      <c r="K1304" s="14" t="s">
        <v>6270</v>
      </c>
      <c r="M1304" s="14" t="s">
        <v>246</v>
      </c>
      <c r="N1304" s="14" t="s">
        <v>6269</v>
      </c>
      <c r="O1304" s="14" t="s">
        <v>53</v>
      </c>
      <c r="P1304" s="14" t="s">
        <v>118</v>
      </c>
      <c r="Q1304" s="14" t="s">
        <v>106</v>
      </c>
      <c r="R1304" s="14" t="s">
        <v>6268</v>
      </c>
      <c r="S1304" s="14" t="s">
        <v>106</v>
      </c>
      <c r="W1304" s="14" t="s">
        <v>4939</v>
      </c>
    </row>
    <row r="1305" spans="1:23" x14ac:dyDescent="0.25">
      <c r="A1305" s="14" t="s">
        <v>6344</v>
      </c>
      <c r="B1305" s="14" t="s">
        <v>4110</v>
      </c>
      <c r="C1305" s="18" t="s">
        <v>111</v>
      </c>
      <c r="D1305" s="14" t="s">
        <v>2986</v>
      </c>
      <c r="F1305" s="14" t="s">
        <v>4457</v>
      </c>
      <c r="H1305" s="14" t="s">
        <v>120</v>
      </c>
      <c r="I1305" s="14" t="s">
        <v>232</v>
      </c>
      <c r="J1305" s="14">
        <v>1700</v>
      </c>
      <c r="K1305" s="14" t="s">
        <v>5564</v>
      </c>
      <c r="L1305" s="14" t="s">
        <v>106</v>
      </c>
      <c r="M1305" s="14" t="s">
        <v>4970</v>
      </c>
      <c r="N1305" s="14" t="s">
        <v>174</v>
      </c>
      <c r="O1305" s="14" t="s">
        <v>230</v>
      </c>
      <c r="Q1305" s="14" t="s">
        <v>148</v>
      </c>
      <c r="R1305" s="14" t="s">
        <v>642</v>
      </c>
      <c r="V1305" s="14" t="s">
        <v>4985</v>
      </c>
      <c r="W1305" s="14" t="s">
        <v>4939</v>
      </c>
    </row>
    <row r="1306" spans="1:23" x14ac:dyDescent="0.25">
      <c r="A1306" s="14" t="s">
        <v>6344</v>
      </c>
      <c r="B1306" s="14" t="s">
        <v>4110</v>
      </c>
      <c r="C1306" s="18" t="s">
        <v>120</v>
      </c>
      <c r="D1306" s="14" t="s">
        <v>2183</v>
      </c>
      <c r="F1306" s="14" t="s">
        <v>4457</v>
      </c>
      <c r="H1306" s="14" t="s">
        <v>111</v>
      </c>
      <c r="I1306" s="14" t="s">
        <v>411</v>
      </c>
      <c r="J1306" s="14">
        <v>1750</v>
      </c>
      <c r="K1306" s="14" t="s">
        <v>230</v>
      </c>
      <c r="L1306" s="14" t="s">
        <v>1868</v>
      </c>
      <c r="M1306" s="14" t="s">
        <v>4979</v>
      </c>
      <c r="N1306" s="14" t="s">
        <v>399</v>
      </c>
      <c r="O1306" s="14" t="s">
        <v>134</v>
      </c>
      <c r="Q1306" s="14" t="s">
        <v>135</v>
      </c>
      <c r="R1306" s="14" t="s">
        <v>5189</v>
      </c>
      <c r="W1306" s="14" t="s">
        <v>4939</v>
      </c>
    </row>
    <row r="1307" spans="1:23" x14ac:dyDescent="0.25">
      <c r="A1307" s="14" t="s">
        <v>6344</v>
      </c>
      <c r="B1307" s="14" t="s">
        <v>4197</v>
      </c>
      <c r="D1307" s="14" t="s">
        <v>2430</v>
      </c>
      <c r="F1307" s="14" t="s">
        <v>4446</v>
      </c>
      <c r="H1307" s="14" t="s">
        <v>106</v>
      </c>
      <c r="I1307" s="14" t="s">
        <v>570</v>
      </c>
      <c r="J1307" s="14">
        <v>1500</v>
      </c>
      <c r="K1307" s="14" t="s">
        <v>5405</v>
      </c>
      <c r="M1307" s="14" t="s">
        <v>5342</v>
      </c>
      <c r="N1307" s="14" t="s">
        <v>4616</v>
      </c>
      <c r="O1307" s="14" t="s">
        <v>145</v>
      </c>
      <c r="Q1307" s="14" t="s">
        <v>202</v>
      </c>
      <c r="R1307" s="14" t="s">
        <v>182</v>
      </c>
      <c r="T1307" s="14" t="s">
        <v>5404</v>
      </c>
      <c r="W1307" s="14" t="s">
        <v>4939</v>
      </c>
    </row>
    <row r="1308" spans="1:23" x14ac:dyDescent="0.25">
      <c r="A1308" s="14" t="s">
        <v>6344</v>
      </c>
      <c r="B1308" s="14" t="s">
        <v>4084</v>
      </c>
      <c r="C1308" s="18">
        <v>6</v>
      </c>
      <c r="D1308" s="14" t="s">
        <v>3555</v>
      </c>
      <c r="E1308" s="14">
        <v>4</v>
      </c>
      <c r="F1308" s="14" t="s">
        <v>4423</v>
      </c>
      <c r="H1308" s="14">
        <v>3</v>
      </c>
      <c r="I1308" s="14" t="s">
        <v>976</v>
      </c>
      <c r="K1308" s="14" t="s">
        <v>1243</v>
      </c>
      <c r="M1308" s="14">
        <v>6</v>
      </c>
      <c r="N1308" s="14" t="s">
        <v>1175</v>
      </c>
      <c r="O1308" s="14" t="s">
        <v>461</v>
      </c>
      <c r="P1308" s="14">
        <v>-4</v>
      </c>
      <c r="Q1308" s="14">
        <v>2</v>
      </c>
      <c r="R1308" s="14">
        <v>60</v>
      </c>
      <c r="S1308" s="14">
        <v>1</v>
      </c>
      <c r="T1308" s="14" t="s">
        <v>1244</v>
      </c>
      <c r="V1308" s="14" t="s">
        <v>4955</v>
      </c>
      <c r="W1308" s="14" t="s">
        <v>4939</v>
      </c>
    </row>
    <row r="1309" spans="1:23" x14ac:dyDescent="0.25">
      <c r="A1309" s="14" t="s">
        <v>6344</v>
      </c>
      <c r="C1309" s="18" t="s">
        <v>111</v>
      </c>
      <c r="D1309" s="14" t="s">
        <v>6404</v>
      </c>
      <c r="E1309" s="14">
        <v>4</v>
      </c>
      <c r="F1309" s="14" t="s">
        <v>478</v>
      </c>
      <c r="H1309" s="14" t="s">
        <v>124</v>
      </c>
      <c r="I1309" s="14" t="s">
        <v>494</v>
      </c>
      <c r="K1309" s="14" t="s">
        <v>1221</v>
      </c>
      <c r="M1309" s="14" t="s">
        <v>1197</v>
      </c>
      <c r="N1309" s="14" t="s">
        <v>1198</v>
      </c>
      <c r="O1309" s="14" t="s">
        <v>869</v>
      </c>
      <c r="P1309" s="14" t="s">
        <v>240</v>
      </c>
      <c r="Q1309" s="14" t="s">
        <v>124</v>
      </c>
      <c r="R1309" s="14" t="s">
        <v>217</v>
      </c>
      <c r="S1309" s="14" t="s">
        <v>106</v>
      </c>
    </row>
    <row r="1310" spans="1:23" x14ac:dyDescent="0.25">
      <c r="A1310" s="14" t="s">
        <v>6344</v>
      </c>
      <c r="B1310" s="14" t="s">
        <v>4084</v>
      </c>
      <c r="C1310" s="18" t="s">
        <v>111</v>
      </c>
      <c r="D1310" s="14" t="s">
        <v>3124</v>
      </c>
      <c r="E1310" s="14">
        <v>4</v>
      </c>
      <c r="F1310" s="14" t="s">
        <v>4423</v>
      </c>
      <c r="H1310" s="14" t="s">
        <v>124</v>
      </c>
      <c r="I1310" s="14" t="s">
        <v>494</v>
      </c>
      <c r="K1310" s="14" t="s">
        <v>1232</v>
      </c>
      <c r="M1310" s="14" t="s">
        <v>105</v>
      </c>
      <c r="N1310" s="14" t="s">
        <v>1231</v>
      </c>
      <c r="O1310" s="14" t="s">
        <v>461</v>
      </c>
      <c r="P1310" s="14" t="s">
        <v>240</v>
      </c>
      <c r="Q1310" s="14" t="s">
        <v>106</v>
      </c>
      <c r="R1310" s="14" t="s">
        <v>206</v>
      </c>
      <c r="S1310" s="14" t="s">
        <v>133</v>
      </c>
      <c r="T1310" s="14" t="s">
        <v>510</v>
      </c>
      <c r="W1310" s="14" t="s">
        <v>4939</v>
      </c>
    </row>
    <row r="1311" spans="1:23" x14ac:dyDescent="0.25">
      <c r="A1311" s="14" t="s">
        <v>6344</v>
      </c>
      <c r="C1311" s="18" t="s">
        <v>120</v>
      </c>
      <c r="D1311" s="14" t="s">
        <v>1129</v>
      </c>
      <c r="E1311" s="14">
        <v>4</v>
      </c>
      <c r="F1311" s="14" t="s">
        <v>495</v>
      </c>
      <c r="H1311" s="14" t="s">
        <v>124</v>
      </c>
      <c r="I1311" s="14" t="s">
        <v>1222</v>
      </c>
      <c r="K1311" s="14" t="s">
        <v>1225</v>
      </c>
      <c r="M1311" s="14" t="s">
        <v>134</v>
      </c>
      <c r="N1311" s="14" t="s">
        <v>1226</v>
      </c>
      <c r="O1311" s="14" t="s">
        <v>461</v>
      </c>
      <c r="P1311" s="14" t="s">
        <v>240</v>
      </c>
      <c r="Q1311" s="14" t="s">
        <v>106</v>
      </c>
      <c r="R1311" s="14" t="s">
        <v>887</v>
      </c>
      <c r="S1311" s="14" t="s">
        <v>106</v>
      </c>
      <c r="T1311" s="14" t="s">
        <v>545</v>
      </c>
      <c r="V1311" s="14" t="s">
        <v>680</v>
      </c>
    </row>
    <row r="1312" spans="1:23" x14ac:dyDescent="0.25">
      <c r="A1312" s="14" t="s">
        <v>6344</v>
      </c>
      <c r="B1312" s="14" t="s">
        <v>4141</v>
      </c>
      <c r="C1312" s="18" t="s">
        <v>120</v>
      </c>
      <c r="D1312" s="14" t="s">
        <v>3288</v>
      </c>
      <c r="E1312" s="14">
        <v>4</v>
      </c>
      <c r="F1312" s="14" t="s">
        <v>4427</v>
      </c>
      <c r="H1312" s="14" t="s">
        <v>124</v>
      </c>
      <c r="I1312" s="14" t="s">
        <v>1222</v>
      </c>
      <c r="K1312" s="14" t="s">
        <v>1223</v>
      </c>
      <c r="M1312" s="14" t="s">
        <v>1224</v>
      </c>
      <c r="N1312" s="14" t="s">
        <v>1198</v>
      </c>
      <c r="O1312" s="14" t="s">
        <v>869</v>
      </c>
      <c r="P1312" s="14" t="s">
        <v>240</v>
      </c>
      <c r="Q1312" s="14" t="s">
        <v>124</v>
      </c>
      <c r="R1312" s="14" t="s">
        <v>1192</v>
      </c>
      <c r="S1312" s="14" t="s">
        <v>133</v>
      </c>
      <c r="T1312" s="14" t="s">
        <v>656</v>
      </c>
      <c r="V1312" s="14" t="s">
        <v>4985</v>
      </c>
      <c r="W1312" s="14" t="s">
        <v>4939</v>
      </c>
    </row>
    <row r="1313" spans="1:23" x14ac:dyDescent="0.25">
      <c r="A1313" s="14" t="s">
        <v>6344</v>
      </c>
      <c r="B1313" s="14" t="s">
        <v>4308</v>
      </c>
      <c r="C1313" s="18" t="s">
        <v>111</v>
      </c>
      <c r="D1313" s="14" t="s">
        <v>3216</v>
      </c>
      <c r="E1313" s="14">
        <v>4</v>
      </c>
      <c r="F1313" s="14" t="s">
        <v>4525</v>
      </c>
      <c r="H1313" s="14" t="s">
        <v>124</v>
      </c>
      <c r="I1313" s="14" t="s">
        <v>4855</v>
      </c>
      <c r="J1313" s="14">
        <v>2200</v>
      </c>
      <c r="K1313" s="14" t="s">
        <v>5928</v>
      </c>
      <c r="M1313" s="14" t="s">
        <v>1242</v>
      </c>
      <c r="N1313" s="14" t="s">
        <v>1204</v>
      </c>
      <c r="O1313" s="14" t="s">
        <v>313</v>
      </c>
      <c r="P1313" s="14" t="s">
        <v>1017</v>
      </c>
      <c r="Q1313" s="14" t="s">
        <v>106</v>
      </c>
      <c r="R1313" s="14" t="s">
        <v>5927</v>
      </c>
      <c r="S1313" s="14" t="s">
        <v>106</v>
      </c>
      <c r="W1313" s="14" t="s">
        <v>4939</v>
      </c>
    </row>
    <row r="1314" spans="1:23" x14ac:dyDescent="0.25">
      <c r="A1314" s="14" t="s">
        <v>6344</v>
      </c>
      <c r="B1314" s="14" t="s">
        <v>4134</v>
      </c>
      <c r="C1314" s="18" t="s">
        <v>120</v>
      </c>
      <c r="D1314" s="14" t="s">
        <v>2738</v>
      </c>
      <c r="E1314" s="14">
        <v>4</v>
      </c>
      <c r="F1314" s="14" t="s">
        <v>4525</v>
      </c>
      <c r="H1314" s="14" t="s">
        <v>124</v>
      </c>
      <c r="I1314" s="14">
        <v>200</v>
      </c>
      <c r="J1314" s="14">
        <v>2200</v>
      </c>
      <c r="K1314" s="14" t="s">
        <v>5604</v>
      </c>
      <c r="M1314" s="14" t="s">
        <v>246</v>
      </c>
      <c r="N1314" s="14" t="s">
        <v>1206</v>
      </c>
      <c r="O1314" s="14" t="s">
        <v>5382</v>
      </c>
      <c r="P1314" s="14" t="s">
        <v>240</v>
      </c>
      <c r="Q1314" s="14" t="s">
        <v>106</v>
      </c>
      <c r="R1314" s="14" t="s">
        <v>5603</v>
      </c>
      <c r="S1314" s="14" t="s">
        <v>106</v>
      </c>
      <c r="W1314" s="14" t="s">
        <v>4939</v>
      </c>
    </row>
    <row r="1315" spans="1:23" x14ac:dyDescent="0.25">
      <c r="A1315" s="14" t="s">
        <v>6344</v>
      </c>
      <c r="B1315" s="14" t="s">
        <v>4331</v>
      </c>
      <c r="D1315" s="14" t="s">
        <v>3492</v>
      </c>
      <c r="E1315" s="14">
        <v>4</v>
      </c>
      <c r="F1315" s="14" t="s">
        <v>233</v>
      </c>
      <c r="G1315" s="14" t="s">
        <v>219</v>
      </c>
      <c r="H1315" s="14" t="s">
        <v>124</v>
      </c>
      <c r="I1315" s="14" t="s">
        <v>157</v>
      </c>
      <c r="J1315" s="14" t="s">
        <v>128</v>
      </c>
      <c r="K1315" s="14" t="s">
        <v>418</v>
      </c>
      <c r="M1315" s="14" t="s">
        <v>141</v>
      </c>
      <c r="N1315" s="14" t="s">
        <v>142</v>
      </c>
      <c r="O1315" s="14" t="s">
        <v>473</v>
      </c>
      <c r="P1315" s="14" t="s">
        <v>135</v>
      </c>
      <c r="Q1315" s="14" t="s">
        <v>106</v>
      </c>
      <c r="R1315" s="14" t="s">
        <v>149</v>
      </c>
    </row>
    <row r="1316" spans="1:23" x14ac:dyDescent="0.25">
      <c r="A1316" s="14" t="s">
        <v>6344</v>
      </c>
      <c r="B1316" s="14" t="s">
        <v>4170</v>
      </c>
      <c r="C1316" s="18" t="s">
        <v>120</v>
      </c>
      <c r="D1316" s="14" t="s">
        <v>2405</v>
      </c>
      <c r="E1316" s="14">
        <v>4</v>
      </c>
      <c r="F1316" s="14" t="s">
        <v>4418</v>
      </c>
      <c r="H1316" s="14" t="s">
        <v>150</v>
      </c>
      <c r="I1316" s="14" t="s">
        <v>4738</v>
      </c>
      <c r="J1316" s="14">
        <v>2300</v>
      </c>
      <c r="K1316" s="14" t="s">
        <v>1050</v>
      </c>
      <c r="M1316" s="14" t="s">
        <v>1521</v>
      </c>
      <c r="N1316" s="14" t="s">
        <v>1191</v>
      </c>
      <c r="O1316" s="14" t="s">
        <v>5382</v>
      </c>
      <c r="P1316" s="14" t="s">
        <v>118</v>
      </c>
      <c r="Q1316" s="14" t="s">
        <v>106</v>
      </c>
      <c r="R1316" s="14" t="s">
        <v>5381</v>
      </c>
      <c r="S1316" s="14" t="s">
        <v>106</v>
      </c>
      <c r="W1316" s="14" t="s">
        <v>4939</v>
      </c>
    </row>
    <row r="1317" spans="1:23" x14ac:dyDescent="0.25">
      <c r="A1317" s="14" t="s">
        <v>6344</v>
      </c>
      <c r="B1317" s="14" t="s">
        <v>400</v>
      </c>
      <c r="C1317" s="18" t="s">
        <v>111</v>
      </c>
      <c r="D1317" s="14" t="s">
        <v>393</v>
      </c>
      <c r="E1317" s="14">
        <v>4</v>
      </c>
      <c r="F1317" s="14" t="s">
        <v>225</v>
      </c>
      <c r="G1317" s="14" t="s">
        <v>18</v>
      </c>
      <c r="H1317" s="14" t="s">
        <v>150</v>
      </c>
      <c r="I1317" s="14" t="s">
        <v>394</v>
      </c>
      <c r="J1317" s="14" t="s">
        <v>210</v>
      </c>
      <c r="K1317" s="14" t="s">
        <v>395</v>
      </c>
      <c r="M1317" s="14" t="s">
        <v>246</v>
      </c>
      <c r="N1317" s="14" t="s">
        <v>142</v>
      </c>
      <c r="O1317" s="14" t="s">
        <v>466</v>
      </c>
      <c r="P1317" s="14" t="s">
        <v>240</v>
      </c>
      <c r="Q1317" s="14" t="s">
        <v>106</v>
      </c>
      <c r="R1317" s="14" t="s">
        <v>206</v>
      </c>
    </row>
    <row r="1318" spans="1:23" x14ac:dyDescent="0.25">
      <c r="A1318" s="14" t="s">
        <v>6344</v>
      </c>
      <c r="B1318" s="14" t="s">
        <v>4084</v>
      </c>
      <c r="C1318" s="18" t="s">
        <v>111</v>
      </c>
      <c r="D1318" s="14" t="s">
        <v>3368</v>
      </c>
      <c r="E1318" s="14">
        <v>4</v>
      </c>
      <c r="F1318" s="14" t="s">
        <v>225</v>
      </c>
      <c r="G1318" s="14" t="s">
        <v>18</v>
      </c>
      <c r="H1318" s="14" t="s">
        <v>150</v>
      </c>
      <c r="I1318" s="14" t="s">
        <v>394</v>
      </c>
      <c r="J1318" s="14" t="s">
        <v>210</v>
      </c>
      <c r="K1318" s="14" t="s">
        <v>401</v>
      </c>
      <c r="M1318" s="14" t="s">
        <v>246</v>
      </c>
      <c r="N1318" s="14" t="s">
        <v>174</v>
      </c>
      <c r="O1318" s="14" t="s">
        <v>466</v>
      </c>
      <c r="P1318" s="14" t="s">
        <v>240</v>
      </c>
      <c r="Q1318" s="14" t="s">
        <v>106</v>
      </c>
      <c r="R1318" s="14" t="s">
        <v>206</v>
      </c>
    </row>
    <row r="1319" spans="1:23" x14ac:dyDescent="0.25">
      <c r="A1319" s="14" t="s">
        <v>6344</v>
      </c>
      <c r="B1319" s="14" t="s">
        <v>400</v>
      </c>
      <c r="C1319" s="18" t="s">
        <v>111</v>
      </c>
      <c r="D1319" s="14" t="s">
        <v>405</v>
      </c>
      <c r="E1319" s="14">
        <v>4</v>
      </c>
      <c r="F1319" s="14" t="s">
        <v>225</v>
      </c>
      <c r="G1319" s="14" t="s">
        <v>18</v>
      </c>
      <c r="H1319" s="14" t="s">
        <v>150</v>
      </c>
      <c r="I1319" s="14" t="s">
        <v>394</v>
      </c>
      <c r="J1319" s="14" t="s">
        <v>210</v>
      </c>
      <c r="K1319" s="14" t="s">
        <v>406</v>
      </c>
      <c r="M1319" s="14" t="s">
        <v>145</v>
      </c>
      <c r="N1319" s="14" t="s">
        <v>407</v>
      </c>
      <c r="O1319" s="14" t="s">
        <v>466</v>
      </c>
      <c r="P1319" s="14" t="s">
        <v>240</v>
      </c>
      <c r="Q1319" s="14" t="s">
        <v>124</v>
      </c>
      <c r="R1319" s="14" t="s">
        <v>206</v>
      </c>
    </row>
    <row r="1320" spans="1:23" x14ac:dyDescent="0.25">
      <c r="A1320" s="14" t="s">
        <v>6344</v>
      </c>
      <c r="B1320" s="14" t="s">
        <v>4084</v>
      </c>
      <c r="D1320" s="14" t="s">
        <v>3796</v>
      </c>
      <c r="F1320" s="14" t="s">
        <v>4384</v>
      </c>
      <c r="H1320" s="14" t="s">
        <v>120</v>
      </c>
      <c r="I1320" s="14" t="s">
        <v>976</v>
      </c>
      <c r="J1320" s="14">
        <v>1900</v>
      </c>
      <c r="K1320" s="14" t="s">
        <v>6232</v>
      </c>
      <c r="M1320" s="14" t="s">
        <v>4979</v>
      </c>
      <c r="N1320" s="14" t="s">
        <v>5135</v>
      </c>
      <c r="O1320" s="14" t="s">
        <v>145</v>
      </c>
      <c r="Q1320" s="14" t="s">
        <v>202</v>
      </c>
      <c r="R1320" s="14" t="s">
        <v>217</v>
      </c>
      <c r="W1320" s="14" t="s">
        <v>4939</v>
      </c>
    </row>
    <row r="1321" spans="1:23" x14ac:dyDescent="0.25">
      <c r="A1321" s="14" t="s">
        <v>6344</v>
      </c>
      <c r="B1321" s="14" t="s">
        <v>4084</v>
      </c>
      <c r="D1321" s="14" t="s">
        <v>3680</v>
      </c>
      <c r="F1321" s="14" t="s">
        <v>4384</v>
      </c>
      <c r="H1321" s="14" t="s">
        <v>105</v>
      </c>
      <c r="I1321" s="14" t="s">
        <v>976</v>
      </c>
      <c r="J1321" s="14">
        <v>1900</v>
      </c>
      <c r="K1321" s="14" t="s">
        <v>6184</v>
      </c>
      <c r="M1321" s="14" t="s">
        <v>5246</v>
      </c>
      <c r="N1321" s="14" t="s">
        <v>5135</v>
      </c>
      <c r="O1321" s="14" t="s">
        <v>145</v>
      </c>
      <c r="Q1321" s="14" t="s">
        <v>202</v>
      </c>
      <c r="R1321" s="14" t="s">
        <v>169</v>
      </c>
      <c r="W1321" s="14" t="s">
        <v>4939</v>
      </c>
    </row>
    <row r="1322" spans="1:23" x14ac:dyDescent="0.25">
      <c r="A1322" s="14" t="s">
        <v>6344</v>
      </c>
      <c r="B1322" s="14" t="s">
        <v>4084</v>
      </c>
      <c r="D1322" s="14" t="s">
        <v>3361</v>
      </c>
      <c r="F1322" s="14" t="s">
        <v>4384</v>
      </c>
      <c r="H1322" s="14">
        <v>4</v>
      </c>
      <c r="I1322" s="14" t="s">
        <v>976</v>
      </c>
      <c r="J1322" s="14">
        <v>1900</v>
      </c>
      <c r="K1322" s="14" t="s">
        <v>6017</v>
      </c>
      <c r="M1322" s="14" t="s">
        <v>5354</v>
      </c>
      <c r="N1322" s="14" t="s">
        <v>4969</v>
      </c>
      <c r="O1322" s="14" t="s">
        <v>143</v>
      </c>
      <c r="Q1322" s="14" t="s">
        <v>202</v>
      </c>
      <c r="R1322" s="14" t="s">
        <v>161</v>
      </c>
      <c r="T1322" s="14" t="s">
        <v>5283</v>
      </c>
      <c r="W1322" s="14" t="s">
        <v>4939</v>
      </c>
    </row>
    <row r="1323" spans="1:23" x14ac:dyDescent="0.25">
      <c r="A1323" s="14" t="s">
        <v>6344</v>
      </c>
      <c r="B1323" s="14" t="s">
        <v>4084</v>
      </c>
      <c r="D1323" s="14" t="s">
        <v>3221</v>
      </c>
      <c r="F1323" s="14" t="s">
        <v>4384</v>
      </c>
      <c r="H1323" s="14" t="s">
        <v>112</v>
      </c>
      <c r="I1323" s="14" t="s">
        <v>976</v>
      </c>
      <c r="J1323" s="14">
        <v>1900</v>
      </c>
      <c r="K1323" s="14" t="s">
        <v>5934</v>
      </c>
      <c r="M1323" s="14" t="s">
        <v>4975</v>
      </c>
      <c r="N1323" s="14" t="s">
        <v>5933</v>
      </c>
      <c r="O1323" s="14" t="s">
        <v>105</v>
      </c>
      <c r="Q1323" s="14" t="s">
        <v>202</v>
      </c>
      <c r="R1323" s="14" t="s">
        <v>161</v>
      </c>
      <c r="W1323" s="14" t="s">
        <v>4939</v>
      </c>
    </row>
    <row r="1324" spans="1:23" x14ac:dyDescent="0.25">
      <c r="A1324" s="14" t="s">
        <v>6344</v>
      </c>
      <c r="B1324" s="14" t="s">
        <v>4084</v>
      </c>
      <c r="D1324" s="14" t="s">
        <v>3217</v>
      </c>
      <c r="F1324" s="14" t="s">
        <v>4384</v>
      </c>
      <c r="H1324" s="14" t="s">
        <v>120</v>
      </c>
      <c r="I1324" s="14" t="s">
        <v>976</v>
      </c>
      <c r="J1324" s="14">
        <v>1900</v>
      </c>
      <c r="K1324" s="14" t="s">
        <v>5931</v>
      </c>
      <c r="M1324" s="14" t="s">
        <v>4975</v>
      </c>
      <c r="N1324" s="14" t="s">
        <v>5930</v>
      </c>
      <c r="O1324" s="14" t="s">
        <v>143</v>
      </c>
      <c r="Q1324" s="14" t="s">
        <v>202</v>
      </c>
      <c r="R1324" s="14" t="s">
        <v>136</v>
      </c>
      <c r="T1324" s="14" t="s">
        <v>5929</v>
      </c>
      <c r="W1324" s="14" t="s">
        <v>4939</v>
      </c>
    </row>
    <row r="1325" spans="1:23" x14ac:dyDescent="0.25">
      <c r="A1325" s="14" t="s">
        <v>6344</v>
      </c>
      <c r="B1325" s="14" t="s">
        <v>4084</v>
      </c>
      <c r="C1325" s="18" t="s">
        <v>120</v>
      </c>
      <c r="D1325" s="14" t="s">
        <v>6362</v>
      </c>
      <c r="F1325" s="14" t="s">
        <v>4384</v>
      </c>
      <c r="H1325" s="14" t="s">
        <v>120</v>
      </c>
      <c r="I1325" s="14" t="s">
        <v>394</v>
      </c>
      <c r="J1325" s="14">
        <v>1900</v>
      </c>
      <c r="K1325" s="14" t="s">
        <v>145</v>
      </c>
      <c r="L1325" s="14" t="s">
        <v>1868</v>
      </c>
      <c r="M1325" s="14" t="s">
        <v>4979</v>
      </c>
      <c r="N1325" s="14" t="s">
        <v>407</v>
      </c>
      <c r="O1325" s="14" t="s">
        <v>143</v>
      </c>
      <c r="Q1325" s="14" t="s">
        <v>202</v>
      </c>
      <c r="R1325" s="14" t="s">
        <v>5876</v>
      </c>
      <c r="W1325" s="14" t="s">
        <v>4939</v>
      </c>
    </row>
    <row r="1326" spans="1:23" x14ac:dyDescent="0.25">
      <c r="A1326" s="14" t="s">
        <v>6344</v>
      </c>
      <c r="B1326" s="14" t="s">
        <v>4084</v>
      </c>
      <c r="D1326" s="14" t="s">
        <v>6362</v>
      </c>
      <c r="F1326" s="14" t="s">
        <v>4384</v>
      </c>
      <c r="H1326" s="14" t="s">
        <v>120</v>
      </c>
      <c r="I1326" s="14" t="s">
        <v>976</v>
      </c>
      <c r="J1326" s="14">
        <v>1900</v>
      </c>
      <c r="K1326" s="14" t="s">
        <v>446</v>
      </c>
      <c r="M1326" s="14" t="s">
        <v>4979</v>
      </c>
      <c r="N1326" s="14" t="s">
        <v>5135</v>
      </c>
      <c r="O1326" s="14" t="s">
        <v>143</v>
      </c>
      <c r="Q1326" s="14" t="s">
        <v>202</v>
      </c>
      <c r="R1326" s="14" t="s">
        <v>131</v>
      </c>
      <c r="T1326" s="14" t="s">
        <v>5283</v>
      </c>
      <c r="W1326" s="14" t="s">
        <v>4939</v>
      </c>
    </row>
    <row r="1327" spans="1:23" x14ac:dyDescent="0.25">
      <c r="A1327" s="14" t="s">
        <v>6344</v>
      </c>
      <c r="B1327" s="14" t="s">
        <v>4084</v>
      </c>
      <c r="D1327" s="14" t="s">
        <v>6363</v>
      </c>
      <c r="F1327" s="14" t="s">
        <v>4384</v>
      </c>
      <c r="H1327" s="14" t="s">
        <v>111</v>
      </c>
      <c r="I1327" s="14" t="s">
        <v>976</v>
      </c>
      <c r="J1327" s="14">
        <v>1900</v>
      </c>
      <c r="K1327" s="14" t="s">
        <v>406</v>
      </c>
      <c r="M1327" s="14" t="s">
        <v>4979</v>
      </c>
      <c r="N1327" s="14" t="s">
        <v>5874</v>
      </c>
      <c r="O1327" s="14" t="s">
        <v>143</v>
      </c>
      <c r="Q1327" s="14" t="s">
        <v>202</v>
      </c>
      <c r="R1327" s="14" t="s">
        <v>182</v>
      </c>
      <c r="T1327" s="14" t="s">
        <v>5404</v>
      </c>
      <c r="W1327" s="14" t="s">
        <v>4939</v>
      </c>
    </row>
    <row r="1328" spans="1:23" x14ac:dyDescent="0.25">
      <c r="A1328" s="14" t="s">
        <v>6344</v>
      </c>
      <c r="B1328" s="14" t="s">
        <v>4084</v>
      </c>
      <c r="D1328" s="14" t="s">
        <v>2949</v>
      </c>
      <c r="F1328" s="14" t="s">
        <v>4384</v>
      </c>
      <c r="H1328" s="14" t="s">
        <v>106</v>
      </c>
      <c r="I1328" s="14" t="s">
        <v>4817</v>
      </c>
      <c r="J1328" s="14">
        <v>1500</v>
      </c>
      <c r="K1328" s="14" t="s">
        <v>5760</v>
      </c>
      <c r="M1328" s="14" t="s">
        <v>5358</v>
      </c>
      <c r="N1328" s="14" t="s">
        <v>4616</v>
      </c>
      <c r="O1328" s="14" t="s">
        <v>143</v>
      </c>
      <c r="Q1328" s="14" t="s">
        <v>202</v>
      </c>
      <c r="R1328" s="14" t="s">
        <v>5759</v>
      </c>
      <c r="T1328" s="14" t="s">
        <v>5758</v>
      </c>
      <c r="W1328" s="14" t="s">
        <v>4939</v>
      </c>
    </row>
    <row r="1329" spans="1:23" x14ac:dyDescent="0.25">
      <c r="A1329" s="14" t="s">
        <v>6344</v>
      </c>
      <c r="B1329" s="14" t="s">
        <v>4084</v>
      </c>
      <c r="D1329" s="14" t="s">
        <v>2367</v>
      </c>
      <c r="F1329" s="14" t="s">
        <v>4384</v>
      </c>
      <c r="H1329" s="14" t="s">
        <v>120</v>
      </c>
      <c r="I1329" s="14" t="s">
        <v>976</v>
      </c>
      <c r="J1329" s="14">
        <v>1900</v>
      </c>
      <c r="K1329" s="14" t="s">
        <v>5351</v>
      </c>
      <c r="M1329" s="14" t="s">
        <v>5342</v>
      </c>
      <c r="N1329" s="14" t="s">
        <v>5350</v>
      </c>
      <c r="O1329" s="14" t="s">
        <v>145</v>
      </c>
      <c r="Q1329" s="14" t="s">
        <v>202</v>
      </c>
      <c r="R1329" s="14" t="s">
        <v>1028</v>
      </c>
      <c r="W1329" s="14" t="s">
        <v>4939</v>
      </c>
    </row>
    <row r="1330" spans="1:23" x14ac:dyDescent="0.25">
      <c r="A1330" s="14" t="s">
        <v>6344</v>
      </c>
      <c r="B1330" s="14" t="s">
        <v>4084</v>
      </c>
      <c r="D1330" s="14" t="s">
        <v>2309</v>
      </c>
      <c r="F1330" s="14" t="s">
        <v>4384</v>
      </c>
      <c r="H1330" s="14" t="s">
        <v>145</v>
      </c>
      <c r="I1330" s="14" t="s">
        <v>976</v>
      </c>
      <c r="J1330" s="14">
        <v>1900</v>
      </c>
      <c r="K1330" s="14" t="s">
        <v>1216</v>
      </c>
      <c r="M1330" s="14" t="s">
        <v>4970</v>
      </c>
      <c r="N1330" s="14" t="s">
        <v>5135</v>
      </c>
      <c r="O1330" s="14" t="s">
        <v>145</v>
      </c>
      <c r="Q1330" s="14" t="s">
        <v>202</v>
      </c>
      <c r="R1330" s="14" t="s">
        <v>169</v>
      </c>
    </row>
    <row r="1331" spans="1:23" x14ac:dyDescent="0.25">
      <c r="A1331" s="14" t="s">
        <v>6344</v>
      </c>
      <c r="B1331" s="14" t="s">
        <v>4084</v>
      </c>
      <c r="D1331" s="14" t="s">
        <v>2292</v>
      </c>
      <c r="F1331" s="14" t="s">
        <v>4384</v>
      </c>
      <c r="H1331" s="14" t="s">
        <v>145</v>
      </c>
      <c r="I1331" s="14" t="s">
        <v>976</v>
      </c>
      <c r="J1331" s="14">
        <v>1900</v>
      </c>
      <c r="K1331" s="14" t="s">
        <v>1216</v>
      </c>
      <c r="M1331" s="14" t="s">
        <v>4970</v>
      </c>
      <c r="N1331" s="14" t="s">
        <v>5135</v>
      </c>
      <c r="O1331" s="14" t="s">
        <v>145</v>
      </c>
      <c r="Q1331" s="14" t="s">
        <v>202</v>
      </c>
      <c r="R1331" s="14" t="s">
        <v>169</v>
      </c>
      <c r="W1331" s="14" t="s">
        <v>4939</v>
      </c>
    </row>
    <row r="1332" spans="1:23" x14ac:dyDescent="0.25">
      <c r="A1332" s="14" t="s">
        <v>6344</v>
      </c>
      <c r="B1332" s="14" t="s">
        <v>4084</v>
      </c>
      <c r="D1332" s="14" t="s">
        <v>2277</v>
      </c>
      <c r="F1332" s="14" t="s">
        <v>4384</v>
      </c>
      <c r="H1332" s="14" t="s">
        <v>120</v>
      </c>
      <c r="I1332" s="14" t="s">
        <v>976</v>
      </c>
      <c r="J1332" s="14">
        <v>1900</v>
      </c>
      <c r="K1332" s="14" t="s">
        <v>5288</v>
      </c>
      <c r="M1332" s="14" t="s">
        <v>4979</v>
      </c>
      <c r="N1332" s="14" t="s">
        <v>5135</v>
      </c>
      <c r="O1332" s="14" t="s">
        <v>145</v>
      </c>
      <c r="Q1332" s="14" t="s">
        <v>202</v>
      </c>
      <c r="R1332" s="14" t="s">
        <v>107</v>
      </c>
      <c r="W1332" s="14" t="s">
        <v>4939</v>
      </c>
    </row>
    <row r="1333" spans="1:23" x14ac:dyDescent="0.25">
      <c r="A1333" s="14" t="s">
        <v>6344</v>
      </c>
      <c r="B1333" s="14" t="s">
        <v>143</v>
      </c>
      <c r="D1333" s="14" t="s">
        <v>3367</v>
      </c>
      <c r="F1333" s="14" t="s">
        <v>4609</v>
      </c>
      <c r="H1333" s="14" t="s">
        <v>105</v>
      </c>
      <c r="I1333" s="14" t="s">
        <v>4876</v>
      </c>
      <c r="J1333" s="14">
        <v>1900</v>
      </c>
      <c r="K1333" s="14" t="s">
        <v>6019</v>
      </c>
      <c r="M1333" s="14" t="s">
        <v>6000</v>
      </c>
      <c r="N1333" s="14" t="s">
        <v>4969</v>
      </c>
      <c r="O1333" s="14" t="s">
        <v>143</v>
      </c>
      <c r="Q1333" s="14" t="s">
        <v>202</v>
      </c>
      <c r="R1333" s="14" t="s">
        <v>161</v>
      </c>
      <c r="W1333" s="14" t="s">
        <v>4939</v>
      </c>
    </row>
    <row r="1334" spans="1:23" x14ac:dyDescent="0.25">
      <c r="A1334" s="14" t="s">
        <v>6344</v>
      </c>
      <c r="B1334" s="14" t="s">
        <v>4141</v>
      </c>
      <c r="D1334" s="14" t="s">
        <v>3327</v>
      </c>
      <c r="F1334" s="14" t="s">
        <v>4609</v>
      </c>
      <c r="H1334" s="14" t="s">
        <v>105</v>
      </c>
      <c r="I1334" s="14" t="s">
        <v>1201</v>
      </c>
      <c r="J1334" s="14">
        <v>1750</v>
      </c>
      <c r="K1334" s="14" t="s">
        <v>5997</v>
      </c>
      <c r="M1334" s="14" t="s">
        <v>5996</v>
      </c>
      <c r="N1334" s="14" t="s">
        <v>5995</v>
      </c>
      <c r="O1334" s="14" t="s">
        <v>143</v>
      </c>
      <c r="Q1334" s="14" t="s">
        <v>202</v>
      </c>
      <c r="R1334" s="14" t="s">
        <v>154</v>
      </c>
      <c r="W1334" s="14" t="s">
        <v>4939</v>
      </c>
    </row>
    <row r="1335" spans="1:23" x14ac:dyDescent="0.25">
      <c r="A1335" s="14" t="s">
        <v>6344</v>
      </c>
      <c r="B1335" s="14" t="s">
        <v>4084</v>
      </c>
      <c r="C1335" s="18" t="s">
        <v>120</v>
      </c>
      <c r="D1335" s="14" t="s">
        <v>3811</v>
      </c>
      <c r="E1335" s="14">
        <v>4</v>
      </c>
      <c r="F1335" s="14" t="s">
        <v>4416</v>
      </c>
      <c r="H1335" s="14" t="s">
        <v>124</v>
      </c>
      <c r="I1335" s="14" t="s">
        <v>976</v>
      </c>
      <c r="K1335" s="14" t="s">
        <v>1190</v>
      </c>
      <c r="M1335" s="14" t="s">
        <v>145</v>
      </c>
      <c r="N1335" s="14" t="s">
        <v>1191</v>
      </c>
      <c r="O1335" s="14" t="s">
        <v>461</v>
      </c>
      <c r="P1335" s="14" t="s">
        <v>240</v>
      </c>
      <c r="Q1335" s="14" t="s">
        <v>106</v>
      </c>
      <c r="R1335" s="14" t="s">
        <v>1192</v>
      </c>
      <c r="S1335" s="14" t="s">
        <v>106</v>
      </c>
      <c r="T1335" s="14" t="s">
        <v>511</v>
      </c>
      <c r="V1335" s="14" t="s">
        <v>5119</v>
      </c>
      <c r="W1335" s="14" t="s">
        <v>4939</v>
      </c>
    </row>
    <row r="1336" spans="1:23" x14ac:dyDescent="0.25">
      <c r="A1336" s="14" t="s">
        <v>6344</v>
      </c>
      <c r="C1336" s="18" t="s">
        <v>120</v>
      </c>
      <c r="D1336" s="14" t="s">
        <v>1112</v>
      </c>
      <c r="E1336" s="14">
        <v>4</v>
      </c>
      <c r="F1336" s="14" t="s">
        <v>610</v>
      </c>
      <c r="H1336" s="14" t="s">
        <v>124</v>
      </c>
      <c r="I1336" s="14" t="s">
        <v>976</v>
      </c>
      <c r="K1336" s="14" t="s">
        <v>1193</v>
      </c>
      <c r="M1336" s="14" t="s">
        <v>111</v>
      </c>
      <c r="N1336" s="14" t="s">
        <v>1191</v>
      </c>
      <c r="O1336" s="14" t="s">
        <v>461</v>
      </c>
      <c r="P1336" s="14" t="s">
        <v>240</v>
      </c>
      <c r="Q1336" s="14" t="s">
        <v>106</v>
      </c>
      <c r="R1336" s="14" t="s">
        <v>1194</v>
      </c>
      <c r="S1336" s="14" t="s">
        <v>106</v>
      </c>
      <c r="T1336" s="14" t="s">
        <v>511</v>
      </c>
      <c r="V1336" s="14" t="s">
        <v>658</v>
      </c>
    </row>
    <row r="1337" spans="1:23" x14ac:dyDescent="0.25">
      <c r="A1337" s="14" t="s">
        <v>6344</v>
      </c>
      <c r="B1337" s="14" t="s">
        <v>4084</v>
      </c>
      <c r="C1337" s="18">
        <v>6</v>
      </c>
      <c r="D1337" s="14" t="s">
        <v>3794</v>
      </c>
      <c r="E1337" s="14">
        <v>4</v>
      </c>
      <c r="F1337" s="14" t="s">
        <v>4416</v>
      </c>
      <c r="H1337" s="14">
        <v>3</v>
      </c>
      <c r="I1337" s="14" t="s">
        <v>976</v>
      </c>
      <c r="M1337" s="14">
        <v>9</v>
      </c>
      <c r="N1337" s="14" t="s">
        <v>1175</v>
      </c>
      <c r="O1337" s="14">
        <v>9</v>
      </c>
      <c r="P1337" s="14">
        <v>-4</v>
      </c>
      <c r="Q1337" s="14">
        <v>2</v>
      </c>
      <c r="R1337" s="14" t="s">
        <v>576</v>
      </c>
      <c r="S1337" s="14">
        <v>2</v>
      </c>
      <c r="U1337" s="14">
        <v>1918</v>
      </c>
      <c r="W1337" s="14" t="s">
        <v>4939</v>
      </c>
    </row>
    <row r="1338" spans="1:23" x14ac:dyDescent="0.25">
      <c r="A1338" s="14" t="s">
        <v>6344</v>
      </c>
      <c r="B1338" s="14" t="s">
        <v>4084</v>
      </c>
      <c r="C1338" s="18" t="s">
        <v>120</v>
      </c>
      <c r="D1338" s="14" t="s">
        <v>3762</v>
      </c>
      <c r="E1338" s="14">
        <v>4</v>
      </c>
      <c r="F1338" s="14" t="s">
        <v>4416</v>
      </c>
      <c r="H1338" s="14" t="s">
        <v>124</v>
      </c>
      <c r="I1338" s="14" t="s">
        <v>976</v>
      </c>
      <c r="K1338" s="14" t="s">
        <v>1203</v>
      </c>
      <c r="M1338" s="14" t="s">
        <v>1197</v>
      </c>
      <c r="N1338" s="14" t="s">
        <v>1175</v>
      </c>
      <c r="O1338" s="14" t="s">
        <v>461</v>
      </c>
      <c r="P1338" s="14" t="s">
        <v>240</v>
      </c>
      <c r="Q1338" s="14" t="s">
        <v>106</v>
      </c>
      <c r="R1338" s="14" t="s">
        <v>506</v>
      </c>
      <c r="S1338" s="14" t="s">
        <v>106</v>
      </c>
      <c r="T1338" s="14" t="s">
        <v>618</v>
      </c>
      <c r="V1338" s="14" t="s">
        <v>5597</v>
      </c>
      <c r="W1338" s="14" t="s">
        <v>4939</v>
      </c>
    </row>
    <row r="1339" spans="1:23" x14ac:dyDescent="0.25">
      <c r="A1339" s="14" t="s">
        <v>6344</v>
      </c>
      <c r="C1339" s="18" t="s">
        <v>120</v>
      </c>
      <c r="D1339" s="14" t="s">
        <v>1109</v>
      </c>
      <c r="E1339" s="14">
        <v>4</v>
      </c>
      <c r="F1339" s="14" t="s">
        <v>610</v>
      </c>
      <c r="H1339" s="14" t="s">
        <v>124</v>
      </c>
      <c r="I1339" s="14" t="s">
        <v>976</v>
      </c>
      <c r="K1339" s="14" t="s">
        <v>1176</v>
      </c>
      <c r="M1339" s="14" t="s">
        <v>105</v>
      </c>
      <c r="N1339" s="14" t="s">
        <v>1175</v>
      </c>
      <c r="O1339" s="14" t="s">
        <v>461</v>
      </c>
      <c r="P1339" s="14" t="s">
        <v>240</v>
      </c>
      <c r="Q1339" s="14" t="s">
        <v>106</v>
      </c>
      <c r="R1339" s="14" t="s">
        <v>601</v>
      </c>
      <c r="S1339" s="14" t="s">
        <v>106</v>
      </c>
      <c r="T1339" s="14" t="s">
        <v>511</v>
      </c>
      <c r="V1339" s="14" t="s">
        <v>634</v>
      </c>
    </row>
    <row r="1340" spans="1:23" x14ac:dyDescent="0.25">
      <c r="A1340" s="14" t="s">
        <v>6344</v>
      </c>
      <c r="B1340" s="14" t="s">
        <v>4084</v>
      </c>
      <c r="C1340" s="18" t="s">
        <v>111</v>
      </c>
      <c r="D1340" s="14" t="s">
        <v>3714</v>
      </c>
      <c r="E1340" s="14">
        <v>4</v>
      </c>
      <c r="F1340" s="14" t="s">
        <v>4416</v>
      </c>
      <c r="H1340" s="14" t="s">
        <v>124</v>
      </c>
      <c r="I1340" s="14" t="s">
        <v>4752</v>
      </c>
      <c r="J1340" s="14">
        <v>1800</v>
      </c>
      <c r="K1340" s="14" t="s">
        <v>6201</v>
      </c>
      <c r="M1340" s="14" t="s">
        <v>1242</v>
      </c>
      <c r="N1340" s="14" t="s">
        <v>5452</v>
      </c>
      <c r="O1340" s="14" t="s">
        <v>313</v>
      </c>
      <c r="Q1340" s="14" t="s">
        <v>106</v>
      </c>
      <c r="R1340" s="14" t="s">
        <v>6200</v>
      </c>
      <c r="S1340" s="14" t="s">
        <v>106</v>
      </c>
      <c r="W1340" s="14" t="s">
        <v>4939</v>
      </c>
    </row>
    <row r="1341" spans="1:23" x14ac:dyDescent="0.25">
      <c r="A1341" s="14" t="s">
        <v>6344</v>
      </c>
      <c r="C1341" s="18" t="s">
        <v>120</v>
      </c>
      <c r="D1341" s="14" t="s">
        <v>1119</v>
      </c>
      <c r="E1341" s="14">
        <v>4</v>
      </c>
      <c r="F1341" s="14" t="s">
        <v>610</v>
      </c>
      <c r="H1341" s="14" t="s">
        <v>124</v>
      </c>
      <c r="I1341" s="14" t="s">
        <v>976</v>
      </c>
      <c r="K1341" s="14" t="s">
        <v>1211</v>
      </c>
      <c r="M1341" s="14" t="s">
        <v>105</v>
      </c>
      <c r="N1341" s="14" t="s">
        <v>1175</v>
      </c>
      <c r="O1341" s="14" t="s">
        <v>461</v>
      </c>
      <c r="P1341" s="14" t="s">
        <v>240</v>
      </c>
      <c r="Q1341" s="14" t="s">
        <v>106</v>
      </c>
      <c r="R1341" s="14" t="s">
        <v>688</v>
      </c>
      <c r="S1341" s="14" t="s">
        <v>133</v>
      </c>
      <c r="T1341" s="14" t="s">
        <v>510</v>
      </c>
      <c r="V1341" s="14" t="s">
        <v>674</v>
      </c>
    </row>
    <row r="1342" spans="1:23" x14ac:dyDescent="0.25">
      <c r="A1342" s="14" t="s">
        <v>6344</v>
      </c>
      <c r="B1342" s="14" t="s">
        <v>4084</v>
      </c>
      <c r="C1342" s="18" t="s">
        <v>120</v>
      </c>
      <c r="D1342" s="14" t="s">
        <v>3684</v>
      </c>
      <c r="E1342" s="14">
        <v>4</v>
      </c>
      <c r="F1342" s="14" t="s">
        <v>4416</v>
      </c>
      <c r="H1342" s="14" t="s">
        <v>124</v>
      </c>
      <c r="I1342" s="14" t="s">
        <v>976</v>
      </c>
      <c r="K1342" s="14" t="s">
        <v>1210</v>
      </c>
      <c r="M1342" s="14" t="s">
        <v>143</v>
      </c>
      <c r="N1342" s="14" t="s">
        <v>1206</v>
      </c>
      <c r="O1342" s="14" t="s">
        <v>461</v>
      </c>
      <c r="P1342" s="14" t="s">
        <v>240</v>
      </c>
      <c r="Q1342" s="14" t="s">
        <v>106</v>
      </c>
      <c r="R1342" s="14" t="s">
        <v>662</v>
      </c>
      <c r="S1342" s="14" t="s">
        <v>133</v>
      </c>
      <c r="T1342" s="14" t="s">
        <v>510</v>
      </c>
      <c r="V1342" s="14" t="s">
        <v>4954</v>
      </c>
      <c r="W1342" s="14" t="s">
        <v>4939</v>
      </c>
    </row>
    <row r="1343" spans="1:23" x14ac:dyDescent="0.25">
      <c r="A1343" s="14" t="s">
        <v>6344</v>
      </c>
      <c r="B1343" s="14" t="s">
        <v>4084</v>
      </c>
      <c r="C1343" s="18" t="s">
        <v>120</v>
      </c>
      <c r="D1343" s="14" t="s">
        <v>3582</v>
      </c>
      <c r="E1343" s="14">
        <v>4</v>
      </c>
      <c r="F1343" s="14" t="s">
        <v>4416</v>
      </c>
      <c r="H1343" s="14" t="s">
        <v>124</v>
      </c>
      <c r="I1343" s="14" t="s">
        <v>976</v>
      </c>
      <c r="K1343" s="14" t="s">
        <v>1176</v>
      </c>
      <c r="M1343" s="14" t="s">
        <v>105</v>
      </c>
      <c r="N1343" s="14" t="s">
        <v>1175</v>
      </c>
      <c r="O1343" s="14" t="s">
        <v>461</v>
      </c>
      <c r="P1343" s="14" t="s">
        <v>240</v>
      </c>
      <c r="Q1343" s="14" t="s">
        <v>106</v>
      </c>
      <c r="R1343" s="14" t="s">
        <v>601</v>
      </c>
      <c r="S1343" s="14" t="s">
        <v>106</v>
      </c>
      <c r="T1343" s="14" t="s">
        <v>511</v>
      </c>
      <c r="V1343" s="14" t="s">
        <v>5017</v>
      </c>
      <c r="W1343" s="14" t="s">
        <v>4939</v>
      </c>
    </row>
    <row r="1344" spans="1:23" x14ac:dyDescent="0.25">
      <c r="A1344" s="14" t="s">
        <v>6344</v>
      </c>
      <c r="B1344" s="14" t="s">
        <v>4084</v>
      </c>
      <c r="C1344" s="18">
        <v>6</v>
      </c>
      <c r="D1344" s="14" t="s">
        <v>6410</v>
      </c>
      <c r="E1344" s="14">
        <v>4</v>
      </c>
      <c r="F1344" s="14" t="s">
        <v>4416</v>
      </c>
      <c r="H1344" s="14">
        <v>3</v>
      </c>
      <c r="I1344" s="14" t="s">
        <v>976</v>
      </c>
      <c r="K1344" s="14" t="s">
        <v>1245</v>
      </c>
      <c r="M1344" s="14" t="s">
        <v>1197</v>
      </c>
      <c r="N1344" s="14" t="s">
        <v>1175</v>
      </c>
      <c r="O1344" s="14" t="s">
        <v>461</v>
      </c>
      <c r="P1344" s="14">
        <v>-4</v>
      </c>
      <c r="Q1344" s="14">
        <v>2</v>
      </c>
      <c r="R1344" s="14">
        <v>70</v>
      </c>
      <c r="S1344" s="14">
        <v>1</v>
      </c>
      <c r="T1344" s="14" t="s">
        <v>510</v>
      </c>
      <c r="V1344" s="14" t="s">
        <v>4955</v>
      </c>
      <c r="W1344" s="14" t="s">
        <v>4939</v>
      </c>
    </row>
    <row r="1345" spans="1:23" x14ac:dyDescent="0.25">
      <c r="A1345" s="14" t="s">
        <v>6344</v>
      </c>
      <c r="C1345" s="18" t="s">
        <v>120</v>
      </c>
      <c r="D1345" s="14" t="s">
        <v>1132</v>
      </c>
      <c r="E1345" s="14">
        <v>4</v>
      </c>
      <c r="F1345" s="14" t="s">
        <v>610</v>
      </c>
      <c r="H1345" s="14" t="s">
        <v>124</v>
      </c>
      <c r="I1345" s="14" t="s">
        <v>976</v>
      </c>
      <c r="K1345" s="14" t="s">
        <v>1182</v>
      </c>
      <c r="M1345" s="14" t="s">
        <v>145</v>
      </c>
      <c r="N1345" s="14" t="s">
        <v>1175</v>
      </c>
      <c r="O1345" s="14" t="s">
        <v>461</v>
      </c>
      <c r="P1345" s="14" t="s">
        <v>240</v>
      </c>
      <c r="Q1345" s="14" t="s">
        <v>106</v>
      </c>
      <c r="R1345" s="14" t="s">
        <v>601</v>
      </c>
      <c r="S1345" s="14" t="s">
        <v>106</v>
      </c>
      <c r="T1345" s="14" t="s">
        <v>511</v>
      </c>
      <c r="V1345" s="14" t="s">
        <v>634</v>
      </c>
    </row>
    <row r="1346" spans="1:23" x14ac:dyDescent="0.25">
      <c r="A1346" s="14" t="s">
        <v>6344</v>
      </c>
      <c r="B1346" s="14" t="s">
        <v>4084</v>
      </c>
      <c r="C1346" s="18" t="s">
        <v>120</v>
      </c>
      <c r="D1346" s="14" t="s">
        <v>6411</v>
      </c>
      <c r="E1346" s="14">
        <v>4</v>
      </c>
      <c r="F1346" s="14" t="s">
        <v>4416</v>
      </c>
      <c r="H1346" s="14" t="s">
        <v>124</v>
      </c>
      <c r="I1346" s="14" t="s">
        <v>976</v>
      </c>
      <c r="K1346" s="14" t="s">
        <v>1228</v>
      </c>
      <c r="M1346" s="14" t="s">
        <v>1197</v>
      </c>
      <c r="N1346" s="14" t="s">
        <v>1175</v>
      </c>
      <c r="O1346" s="14" t="s">
        <v>461</v>
      </c>
      <c r="P1346" s="14" t="s">
        <v>240</v>
      </c>
      <c r="Q1346" s="14" t="s">
        <v>106</v>
      </c>
      <c r="R1346" s="14" t="s">
        <v>121</v>
      </c>
      <c r="S1346" s="14" t="s">
        <v>106</v>
      </c>
      <c r="W1346" s="14" t="s">
        <v>4939</v>
      </c>
    </row>
    <row r="1347" spans="1:23" x14ac:dyDescent="0.25">
      <c r="A1347" s="14" t="s">
        <v>6344</v>
      </c>
      <c r="B1347" s="14" t="s">
        <v>4084</v>
      </c>
      <c r="C1347" s="18" t="s">
        <v>120</v>
      </c>
      <c r="D1347" s="14" t="s">
        <v>3506</v>
      </c>
      <c r="E1347" s="14">
        <v>4</v>
      </c>
      <c r="F1347" s="14" t="s">
        <v>4416</v>
      </c>
      <c r="H1347" s="14" t="s">
        <v>124</v>
      </c>
      <c r="I1347" s="14" t="s">
        <v>976</v>
      </c>
      <c r="K1347" s="14" t="s">
        <v>1193</v>
      </c>
      <c r="M1347" s="14" t="s">
        <v>111</v>
      </c>
      <c r="N1347" s="14" t="s">
        <v>1191</v>
      </c>
      <c r="O1347" s="14" t="s">
        <v>461</v>
      </c>
      <c r="P1347" s="14" t="s">
        <v>240</v>
      </c>
      <c r="Q1347" s="14" t="s">
        <v>106</v>
      </c>
      <c r="R1347" s="14" t="s">
        <v>1194</v>
      </c>
      <c r="S1347" s="14" t="s">
        <v>106</v>
      </c>
      <c r="T1347" s="14" t="s">
        <v>511</v>
      </c>
      <c r="V1347" s="14" t="s">
        <v>5119</v>
      </c>
      <c r="W1347" s="14" t="s">
        <v>4939</v>
      </c>
    </row>
    <row r="1348" spans="1:23" x14ac:dyDescent="0.25">
      <c r="A1348" s="14" t="s">
        <v>6344</v>
      </c>
      <c r="C1348" s="18" t="s">
        <v>120</v>
      </c>
      <c r="D1348" s="14" t="s">
        <v>1113</v>
      </c>
      <c r="E1348" s="14">
        <v>4</v>
      </c>
      <c r="F1348" s="14" t="s">
        <v>610</v>
      </c>
      <c r="H1348" s="14" t="s">
        <v>124</v>
      </c>
      <c r="I1348" s="14" t="s">
        <v>976</v>
      </c>
      <c r="K1348" s="14" t="s">
        <v>1195</v>
      </c>
      <c r="M1348" s="14" t="s">
        <v>33</v>
      </c>
      <c r="N1348" s="14" t="s">
        <v>1191</v>
      </c>
      <c r="O1348" s="14" t="s">
        <v>461</v>
      </c>
      <c r="P1348" s="14" t="s">
        <v>240</v>
      </c>
      <c r="Q1348" s="14" t="s">
        <v>106</v>
      </c>
      <c r="R1348" s="14" t="s">
        <v>506</v>
      </c>
      <c r="S1348" s="14" t="s">
        <v>106</v>
      </c>
      <c r="T1348" s="14" t="s">
        <v>986</v>
      </c>
      <c r="V1348" s="14" t="s">
        <v>658</v>
      </c>
    </row>
    <row r="1349" spans="1:23" x14ac:dyDescent="0.25">
      <c r="A1349" s="14" t="s">
        <v>6344</v>
      </c>
      <c r="C1349" s="18" t="s">
        <v>111</v>
      </c>
      <c r="D1349" s="14" t="s">
        <v>1136</v>
      </c>
      <c r="E1349" s="14">
        <v>4</v>
      </c>
      <c r="F1349" s="14" t="s">
        <v>610</v>
      </c>
      <c r="H1349" s="14" t="s">
        <v>150</v>
      </c>
      <c r="I1349" s="14" t="s">
        <v>976</v>
      </c>
      <c r="K1349" s="14" t="s">
        <v>1234</v>
      </c>
      <c r="M1349" s="14" t="s">
        <v>246</v>
      </c>
      <c r="N1349" s="14" t="s">
        <v>362</v>
      </c>
      <c r="O1349" s="14" t="s">
        <v>461</v>
      </c>
      <c r="P1349" s="14" t="s">
        <v>240</v>
      </c>
      <c r="Q1349" s="14" t="s">
        <v>106</v>
      </c>
      <c r="R1349" s="14" t="s">
        <v>165</v>
      </c>
      <c r="S1349" s="14" t="s">
        <v>106</v>
      </c>
    </row>
    <row r="1350" spans="1:23" x14ac:dyDescent="0.25">
      <c r="A1350" s="14" t="s">
        <v>6344</v>
      </c>
      <c r="C1350" s="18" t="s">
        <v>111</v>
      </c>
      <c r="D1350" s="14" t="s">
        <v>1137</v>
      </c>
      <c r="E1350" s="14">
        <v>4</v>
      </c>
      <c r="F1350" s="14" t="s">
        <v>610</v>
      </c>
      <c r="H1350" s="14" t="s">
        <v>150</v>
      </c>
      <c r="I1350" s="14" t="s">
        <v>976</v>
      </c>
      <c r="K1350" s="14" t="s">
        <v>1235</v>
      </c>
      <c r="M1350" s="14" t="s">
        <v>246</v>
      </c>
      <c r="N1350" s="14" t="s">
        <v>362</v>
      </c>
      <c r="O1350" s="14" t="s">
        <v>461</v>
      </c>
      <c r="P1350" s="14" t="s">
        <v>240</v>
      </c>
      <c r="Q1350" s="14" t="s">
        <v>106</v>
      </c>
      <c r="R1350" s="14" t="s">
        <v>193</v>
      </c>
      <c r="S1350" s="14" t="s">
        <v>133</v>
      </c>
      <c r="T1350" s="14" t="s">
        <v>510</v>
      </c>
    </row>
    <row r="1351" spans="1:23" x14ac:dyDescent="0.25">
      <c r="A1351" s="14" t="s">
        <v>6344</v>
      </c>
      <c r="C1351" s="18" t="s">
        <v>120</v>
      </c>
      <c r="D1351" s="14" t="s">
        <v>1120</v>
      </c>
      <c r="E1351" s="14">
        <v>4</v>
      </c>
      <c r="F1351" s="14" t="s">
        <v>610</v>
      </c>
      <c r="H1351" s="14" t="s">
        <v>124</v>
      </c>
      <c r="I1351" s="14" t="s">
        <v>976</v>
      </c>
      <c r="K1351" s="14" t="s">
        <v>1212</v>
      </c>
      <c r="M1351" s="14" t="s">
        <v>141</v>
      </c>
      <c r="N1351" s="14" t="s">
        <v>1213</v>
      </c>
      <c r="O1351" s="14" t="s">
        <v>461</v>
      </c>
      <c r="P1351" s="14" t="s">
        <v>240</v>
      </c>
      <c r="Q1351" s="14" t="s">
        <v>106</v>
      </c>
      <c r="R1351" s="14" t="s">
        <v>613</v>
      </c>
      <c r="S1351" s="14" t="s">
        <v>106</v>
      </c>
      <c r="V1351" s="14" t="s">
        <v>675</v>
      </c>
    </row>
    <row r="1352" spans="1:23" x14ac:dyDescent="0.25">
      <c r="A1352" s="14" t="s">
        <v>6344</v>
      </c>
      <c r="B1352" s="14" t="s">
        <v>4084</v>
      </c>
      <c r="C1352" s="18" t="s">
        <v>120</v>
      </c>
      <c r="D1352" s="14" t="s">
        <v>3309</v>
      </c>
      <c r="E1352" s="14">
        <v>4</v>
      </c>
      <c r="F1352" s="14" t="s">
        <v>4416</v>
      </c>
      <c r="H1352" s="14" t="s">
        <v>124</v>
      </c>
      <c r="I1352" s="14" t="s">
        <v>976</v>
      </c>
      <c r="K1352" s="14" t="s">
        <v>1211</v>
      </c>
      <c r="M1352" s="14" t="s">
        <v>105</v>
      </c>
      <c r="N1352" s="14" t="s">
        <v>1175</v>
      </c>
      <c r="O1352" s="14" t="s">
        <v>461</v>
      </c>
      <c r="P1352" s="14" t="s">
        <v>240</v>
      </c>
      <c r="Q1352" s="14" t="s">
        <v>106</v>
      </c>
      <c r="R1352" s="14" t="s">
        <v>688</v>
      </c>
      <c r="S1352" s="14" t="s">
        <v>133</v>
      </c>
      <c r="T1352" s="14" t="s">
        <v>510</v>
      </c>
      <c r="V1352" s="14" t="s">
        <v>4954</v>
      </c>
      <c r="W1352" s="14" t="s">
        <v>4939</v>
      </c>
    </row>
    <row r="1353" spans="1:23" x14ac:dyDescent="0.25">
      <c r="A1353" s="14" t="s">
        <v>6344</v>
      </c>
      <c r="C1353" s="18" t="s">
        <v>111</v>
      </c>
      <c r="D1353" s="14" t="s">
        <v>1139</v>
      </c>
      <c r="E1353" s="14">
        <v>4</v>
      </c>
      <c r="F1353" s="14" t="s">
        <v>610</v>
      </c>
      <c r="H1353" s="14" t="s">
        <v>150</v>
      </c>
      <c r="I1353" s="14" t="s">
        <v>976</v>
      </c>
      <c r="K1353" s="14">
        <v>40948</v>
      </c>
      <c r="M1353" s="14">
        <v>9</v>
      </c>
      <c r="N1353" s="14" t="s">
        <v>1175</v>
      </c>
      <c r="O1353" s="14">
        <v>9</v>
      </c>
      <c r="P1353" s="14">
        <v>-4</v>
      </c>
      <c r="Q1353" s="14">
        <v>2</v>
      </c>
      <c r="R1353" s="14" t="s">
        <v>576</v>
      </c>
      <c r="S1353" s="14">
        <v>2</v>
      </c>
      <c r="U1353" s="14">
        <v>1918</v>
      </c>
    </row>
    <row r="1354" spans="1:23" x14ac:dyDescent="0.25">
      <c r="A1354" s="14" t="s">
        <v>6344</v>
      </c>
      <c r="B1354" s="14" t="s">
        <v>4084</v>
      </c>
      <c r="C1354" s="18" t="s">
        <v>111</v>
      </c>
      <c r="D1354" s="14" t="s">
        <v>3255</v>
      </c>
      <c r="E1354" s="14">
        <v>4</v>
      </c>
      <c r="F1354" s="14" t="s">
        <v>4416</v>
      </c>
      <c r="H1354" s="14" t="s">
        <v>150</v>
      </c>
      <c r="I1354" s="14" t="s">
        <v>976</v>
      </c>
      <c r="K1354" s="14" t="s">
        <v>1237</v>
      </c>
      <c r="M1354" s="14" t="s">
        <v>143</v>
      </c>
      <c r="N1354" s="14" t="s">
        <v>1175</v>
      </c>
      <c r="O1354" s="14" t="s">
        <v>461</v>
      </c>
      <c r="P1354" s="14" t="s">
        <v>240</v>
      </c>
      <c r="Q1354" s="14" t="s">
        <v>106</v>
      </c>
      <c r="R1354" s="14" t="s">
        <v>136</v>
      </c>
      <c r="S1354" s="14" t="s">
        <v>106</v>
      </c>
      <c r="W1354" s="14" t="s">
        <v>4939</v>
      </c>
    </row>
    <row r="1355" spans="1:23" x14ac:dyDescent="0.25">
      <c r="A1355" s="14" t="s">
        <v>6344</v>
      </c>
      <c r="C1355" s="18" t="s">
        <v>120</v>
      </c>
      <c r="D1355" s="14" t="s">
        <v>1110</v>
      </c>
      <c r="E1355" s="14">
        <v>4</v>
      </c>
      <c r="F1355" s="14" t="s">
        <v>610</v>
      </c>
      <c r="H1355" s="14" t="s">
        <v>124</v>
      </c>
      <c r="I1355" s="14" t="s">
        <v>976</v>
      </c>
      <c r="K1355" s="14" t="s">
        <v>1188</v>
      </c>
      <c r="M1355" s="14" t="s">
        <v>143</v>
      </c>
      <c r="N1355" s="14" t="s">
        <v>1189</v>
      </c>
      <c r="O1355" s="14" t="s">
        <v>461</v>
      </c>
      <c r="P1355" s="14" t="s">
        <v>240</v>
      </c>
      <c r="Q1355" s="14" t="s">
        <v>106</v>
      </c>
      <c r="R1355" s="14" t="s">
        <v>601</v>
      </c>
      <c r="S1355" s="14" t="s">
        <v>106</v>
      </c>
      <c r="T1355" s="14" t="s">
        <v>510</v>
      </c>
      <c r="V1355" s="14" t="s">
        <v>634</v>
      </c>
    </row>
    <row r="1356" spans="1:23" x14ac:dyDescent="0.25">
      <c r="A1356" s="14" t="s">
        <v>6344</v>
      </c>
      <c r="B1356" s="14" t="s">
        <v>4084</v>
      </c>
      <c r="C1356" s="18" t="s">
        <v>120</v>
      </c>
      <c r="D1356" s="14" t="s">
        <v>3158</v>
      </c>
      <c r="E1356" s="14">
        <v>4</v>
      </c>
      <c r="F1356" s="14" t="s">
        <v>4416</v>
      </c>
      <c r="H1356" s="14" t="s">
        <v>124</v>
      </c>
      <c r="I1356" s="14" t="s">
        <v>976</v>
      </c>
      <c r="K1356" s="14" t="s">
        <v>1186</v>
      </c>
      <c r="M1356" s="14" t="s">
        <v>145</v>
      </c>
      <c r="N1356" s="14" t="s">
        <v>1187</v>
      </c>
      <c r="O1356" s="14" t="s">
        <v>461</v>
      </c>
      <c r="P1356" s="14" t="s">
        <v>240</v>
      </c>
      <c r="Q1356" s="14" t="s">
        <v>106</v>
      </c>
      <c r="R1356" s="14" t="s">
        <v>883</v>
      </c>
      <c r="S1356" s="14" t="s">
        <v>106</v>
      </c>
      <c r="T1356" s="14" t="s">
        <v>510</v>
      </c>
      <c r="V1356" s="14" t="s">
        <v>5017</v>
      </c>
      <c r="W1356" s="14" t="s">
        <v>4939</v>
      </c>
    </row>
    <row r="1357" spans="1:23" x14ac:dyDescent="0.25">
      <c r="A1357" s="14" t="s">
        <v>6344</v>
      </c>
      <c r="C1357" s="18" t="s">
        <v>120</v>
      </c>
      <c r="D1357" s="14" t="s">
        <v>6399</v>
      </c>
      <c r="E1357" s="14">
        <v>4</v>
      </c>
      <c r="F1357" s="14" t="s">
        <v>610</v>
      </c>
      <c r="H1357" s="14" t="s">
        <v>124</v>
      </c>
      <c r="I1357" s="14" t="s">
        <v>976</v>
      </c>
      <c r="K1357" s="14" t="s">
        <v>1181</v>
      </c>
      <c r="M1357" s="14" t="s">
        <v>111</v>
      </c>
      <c r="N1357" s="14" t="s">
        <v>1175</v>
      </c>
      <c r="O1357" s="14" t="s">
        <v>461</v>
      </c>
      <c r="P1357" s="14" t="s">
        <v>240</v>
      </c>
      <c r="Q1357" s="14" t="s">
        <v>106</v>
      </c>
      <c r="R1357" s="14" t="s">
        <v>576</v>
      </c>
      <c r="S1357" s="14" t="s">
        <v>133</v>
      </c>
      <c r="T1357" s="14" t="s">
        <v>965</v>
      </c>
      <c r="V1357" s="14" t="s">
        <v>634</v>
      </c>
    </row>
    <row r="1358" spans="1:23" x14ac:dyDescent="0.25">
      <c r="A1358" s="14" t="s">
        <v>6344</v>
      </c>
      <c r="C1358" s="18" t="s">
        <v>120</v>
      </c>
      <c r="D1358" s="14" t="s">
        <v>6401</v>
      </c>
      <c r="E1358" s="14">
        <v>4</v>
      </c>
      <c r="F1358" s="14" t="s">
        <v>610</v>
      </c>
      <c r="H1358" s="14" t="s">
        <v>124</v>
      </c>
      <c r="I1358" s="14" t="s">
        <v>976</v>
      </c>
      <c r="K1358" s="14" t="s">
        <v>1183</v>
      </c>
      <c r="M1358" s="14" t="s">
        <v>145</v>
      </c>
      <c r="N1358" s="14" t="s">
        <v>1175</v>
      </c>
      <c r="O1358" s="14" t="s">
        <v>461</v>
      </c>
      <c r="P1358" s="14" t="s">
        <v>240</v>
      </c>
      <c r="Q1358" s="14" t="s">
        <v>106</v>
      </c>
      <c r="R1358" s="14" t="s">
        <v>576</v>
      </c>
      <c r="S1358" s="14" t="s">
        <v>133</v>
      </c>
      <c r="T1358" s="14" t="s">
        <v>1184</v>
      </c>
      <c r="V1358" s="14" t="s">
        <v>634</v>
      </c>
    </row>
    <row r="1359" spans="1:23" x14ac:dyDescent="0.25">
      <c r="A1359" s="14" t="s">
        <v>6344</v>
      </c>
      <c r="C1359" s="18" t="s">
        <v>111</v>
      </c>
      <c r="D1359" s="14" t="s">
        <v>6403</v>
      </c>
      <c r="E1359" s="14">
        <v>4</v>
      </c>
      <c r="F1359" s="14" t="s">
        <v>610</v>
      </c>
      <c r="H1359" s="14" t="s">
        <v>124</v>
      </c>
      <c r="I1359" s="14" t="s">
        <v>976</v>
      </c>
      <c r="K1359" s="14" t="s">
        <v>1232</v>
      </c>
      <c r="M1359" s="14" t="s">
        <v>105</v>
      </c>
      <c r="N1359" s="14" t="s">
        <v>1231</v>
      </c>
      <c r="O1359" s="14" t="s">
        <v>461</v>
      </c>
      <c r="P1359" s="14" t="s">
        <v>240</v>
      </c>
      <c r="Q1359" s="14" t="s">
        <v>106</v>
      </c>
      <c r="R1359" s="14" t="s">
        <v>206</v>
      </c>
      <c r="S1359" s="14" t="s">
        <v>133</v>
      </c>
      <c r="T1359" s="14" t="s">
        <v>510</v>
      </c>
    </row>
    <row r="1360" spans="1:23" x14ac:dyDescent="0.25">
      <c r="A1360" s="14" t="s">
        <v>6344</v>
      </c>
      <c r="B1360" s="14" t="s">
        <v>4084</v>
      </c>
      <c r="C1360" s="18" t="s">
        <v>120</v>
      </c>
      <c r="D1360" s="14" t="s">
        <v>3129</v>
      </c>
      <c r="E1360" s="14">
        <v>4</v>
      </c>
      <c r="F1360" s="14" t="s">
        <v>4416</v>
      </c>
      <c r="H1360" s="14" t="s">
        <v>124</v>
      </c>
      <c r="I1360" s="14" t="s">
        <v>976</v>
      </c>
      <c r="K1360" s="14" t="s">
        <v>1180</v>
      </c>
      <c r="M1360" s="14" t="s">
        <v>145</v>
      </c>
      <c r="N1360" s="14" t="s">
        <v>1175</v>
      </c>
      <c r="O1360" s="14" t="s">
        <v>461</v>
      </c>
      <c r="P1360" s="14" t="s">
        <v>240</v>
      </c>
      <c r="Q1360" s="14" t="s">
        <v>106</v>
      </c>
      <c r="R1360" s="14" t="s">
        <v>482</v>
      </c>
      <c r="S1360" s="14" t="s">
        <v>106</v>
      </c>
      <c r="T1360" s="14" t="s">
        <v>625</v>
      </c>
      <c r="V1360" s="14" t="s">
        <v>5017</v>
      </c>
      <c r="W1360" s="14" t="s">
        <v>4939</v>
      </c>
    </row>
    <row r="1361" spans="1:23" x14ac:dyDescent="0.25">
      <c r="A1361" s="14" t="s">
        <v>6344</v>
      </c>
      <c r="B1361" s="14" t="s">
        <v>4084</v>
      </c>
      <c r="C1361" s="18" t="s">
        <v>120</v>
      </c>
      <c r="D1361" s="14" t="s">
        <v>3127</v>
      </c>
      <c r="E1361" s="14">
        <v>4</v>
      </c>
      <c r="F1361" s="14" t="s">
        <v>4416</v>
      </c>
      <c r="H1361" s="14" t="s">
        <v>124</v>
      </c>
      <c r="I1361" s="14" t="s">
        <v>976</v>
      </c>
      <c r="K1361" s="14" t="s">
        <v>1182</v>
      </c>
      <c r="M1361" s="14" t="s">
        <v>145</v>
      </c>
      <c r="N1361" s="14" t="s">
        <v>1175</v>
      </c>
      <c r="O1361" s="14" t="s">
        <v>461</v>
      </c>
      <c r="P1361" s="14" t="s">
        <v>240</v>
      </c>
      <c r="Q1361" s="14" t="s">
        <v>106</v>
      </c>
      <c r="R1361" s="14" t="s">
        <v>506</v>
      </c>
      <c r="S1361" s="14" t="s">
        <v>106</v>
      </c>
      <c r="T1361" s="14" t="s">
        <v>511</v>
      </c>
      <c r="V1361" s="14" t="s">
        <v>5017</v>
      </c>
      <c r="W1361" s="14" t="s">
        <v>4939</v>
      </c>
    </row>
    <row r="1362" spans="1:23" x14ac:dyDescent="0.25">
      <c r="A1362" s="14" t="s">
        <v>6344</v>
      </c>
      <c r="B1362" s="14" t="s">
        <v>4084</v>
      </c>
      <c r="C1362" s="18" t="s">
        <v>111</v>
      </c>
      <c r="D1362" s="14" t="s">
        <v>3125</v>
      </c>
      <c r="E1362" s="14">
        <v>4</v>
      </c>
      <c r="F1362" s="14" t="s">
        <v>4416</v>
      </c>
      <c r="H1362" s="14" t="s">
        <v>124</v>
      </c>
      <c r="I1362" s="14" t="s">
        <v>976</v>
      </c>
      <c r="K1362" s="14" t="s">
        <v>1230</v>
      </c>
      <c r="M1362" s="14" t="s">
        <v>145</v>
      </c>
      <c r="N1362" s="14" t="s">
        <v>1231</v>
      </c>
      <c r="O1362" s="14" t="s">
        <v>461</v>
      </c>
      <c r="P1362" s="14" t="s">
        <v>240</v>
      </c>
      <c r="Q1362" s="14" t="s">
        <v>106</v>
      </c>
      <c r="R1362" s="14" t="s">
        <v>182</v>
      </c>
      <c r="S1362" s="14" t="s">
        <v>106</v>
      </c>
      <c r="W1362" s="14" t="s">
        <v>4939</v>
      </c>
    </row>
    <row r="1363" spans="1:23" x14ac:dyDescent="0.25">
      <c r="A1363" s="14" t="s">
        <v>6344</v>
      </c>
      <c r="B1363" s="14" t="s">
        <v>4084</v>
      </c>
      <c r="C1363" s="18" t="s">
        <v>111</v>
      </c>
      <c r="D1363" s="14" t="s">
        <v>3123</v>
      </c>
      <c r="E1363" s="14">
        <v>4</v>
      </c>
      <c r="F1363" s="14" t="s">
        <v>4416</v>
      </c>
      <c r="H1363" s="14" t="s">
        <v>124</v>
      </c>
      <c r="I1363" s="14" t="s">
        <v>976</v>
      </c>
      <c r="K1363" s="14" t="s">
        <v>1182</v>
      </c>
      <c r="M1363" s="14" t="s">
        <v>145</v>
      </c>
      <c r="N1363" s="14" t="s">
        <v>1175</v>
      </c>
      <c r="O1363" s="14" t="s">
        <v>461</v>
      </c>
      <c r="P1363" s="14" t="s">
        <v>240</v>
      </c>
      <c r="Q1363" s="14" t="s">
        <v>106</v>
      </c>
      <c r="R1363" s="14" t="s">
        <v>601</v>
      </c>
      <c r="S1363" s="14" t="s">
        <v>106</v>
      </c>
      <c r="T1363" s="14" t="s">
        <v>511</v>
      </c>
      <c r="V1363" s="14" t="s">
        <v>5017</v>
      </c>
      <c r="W1363" s="14" t="s">
        <v>4939</v>
      </c>
    </row>
    <row r="1364" spans="1:23" x14ac:dyDescent="0.25">
      <c r="A1364" s="14" t="s">
        <v>6344</v>
      </c>
      <c r="C1364" s="18" t="s">
        <v>120</v>
      </c>
      <c r="D1364" s="14" t="s">
        <v>1130</v>
      </c>
      <c r="E1364" s="14">
        <v>4</v>
      </c>
      <c r="F1364" s="14" t="s">
        <v>610</v>
      </c>
      <c r="H1364" s="14" t="s">
        <v>124</v>
      </c>
      <c r="I1364" s="14" t="s">
        <v>976</v>
      </c>
      <c r="K1364" s="14" t="s">
        <v>1227</v>
      </c>
      <c r="M1364" s="14" t="s">
        <v>134</v>
      </c>
      <c r="N1364" s="14" t="s">
        <v>1198</v>
      </c>
      <c r="O1364" s="14" t="s">
        <v>869</v>
      </c>
      <c r="P1364" s="14" t="s">
        <v>240</v>
      </c>
      <c r="Q1364" s="14" t="s">
        <v>124</v>
      </c>
      <c r="R1364" s="14" t="s">
        <v>1192</v>
      </c>
      <c r="S1364" s="14" t="s">
        <v>106</v>
      </c>
      <c r="T1364" s="14" t="s">
        <v>510</v>
      </c>
      <c r="V1364" s="14" t="s">
        <v>680</v>
      </c>
    </row>
    <row r="1365" spans="1:23" x14ac:dyDescent="0.25">
      <c r="A1365" s="14" t="s">
        <v>6344</v>
      </c>
      <c r="B1365" s="14" t="s">
        <v>4084</v>
      </c>
      <c r="C1365" s="18" t="s">
        <v>120</v>
      </c>
      <c r="D1365" s="14" t="s">
        <v>2957</v>
      </c>
      <c r="E1365" s="14">
        <v>4</v>
      </c>
      <c r="F1365" s="14" t="s">
        <v>4416</v>
      </c>
      <c r="H1365" s="14" t="s">
        <v>124</v>
      </c>
      <c r="I1365" s="14" t="s">
        <v>976</v>
      </c>
      <c r="K1365" s="14" t="s">
        <v>1225</v>
      </c>
      <c r="M1365" s="14" t="s">
        <v>134</v>
      </c>
      <c r="N1365" s="14" t="s">
        <v>1226</v>
      </c>
      <c r="O1365" s="14" t="s">
        <v>461</v>
      </c>
      <c r="P1365" s="14" t="s">
        <v>240</v>
      </c>
      <c r="Q1365" s="14" t="s">
        <v>106</v>
      </c>
      <c r="R1365" s="14" t="s">
        <v>887</v>
      </c>
      <c r="S1365" s="14" t="s">
        <v>106</v>
      </c>
      <c r="T1365" s="14" t="s">
        <v>545</v>
      </c>
      <c r="V1365" s="14" t="s">
        <v>4985</v>
      </c>
      <c r="W1365" s="14" t="s">
        <v>4939</v>
      </c>
    </row>
    <row r="1366" spans="1:23" x14ac:dyDescent="0.25">
      <c r="A1366" s="14" t="s">
        <v>6344</v>
      </c>
      <c r="B1366" s="14" t="s">
        <v>4084</v>
      </c>
      <c r="C1366" s="18">
        <v>6</v>
      </c>
      <c r="D1366" s="14" t="s">
        <v>2928</v>
      </c>
      <c r="E1366" s="14">
        <v>4</v>
      </c>
      <c r="F1366" s="14" t="s">
        <v>4416</v>
      </c>
      <c r="H1366" s="14">
        <v>3</v>
      </c>
      <c r="I1366" s="14" t="s">
        <v>976</v>
      </c>
      <c r="M1366" s="14">
        <v>9</v>
      </c>
      <c r="N1366" s="14" t="s">
        <v>1175</v>
      </c>
      <c r="O1366" s="14" t="s">
        <v>461</v>
      </c>
      <c r="P1366" s="14">
        <v>-4</v>
      </c>
      <c r="Q1366" s="14">
        <v>2</v>
      </c>
      <c r="R1366" s="14">
        <v>25</v>
      </c>
      <c r="S1366" s="14">
        <v>2</v>
      </c>
      <c r="T1366" s="14" t="s">
        <v>511</v>
      </c>
      <c r="V1366" s="14" t="s">
        <v>4955</v>
      </c>
      <c r="W1366" s="14" t="s">
        <v>4939</v>
      </c>
    </row>
    <row r="1367" spans="1:23" x14ac:dyDescent="0.25">
      <c r="A1367" s="14" t="s">
        <v>6344</v>
      </c>
      <c r="C1367" s="18" t="s">
        <v>120</v>
      </c>
      <c r="D1367" s="14" t="s">
        <v>1111</v>
      </c>
      <c r="E1367" s="14">
        <v>4</v>
      </c>
      <c r="F1367" s="14" t="s">
        <v>610</v>
      </c>
      <c r="H1367" s="14" t="s">
        <v>124</v>
      </c>
      <c r="I1367" s="14" t="s">
        <v>976</v>
      </c>
      <c r="K1367" s="14" t="s">
        <v>1190</v>
      </c>
      <c r="M1367" s="14" t="s">
        <v>145</v>
      </c>
      <c r="N1367" s="14" t="s">
        <v>1191</v>
      </c>
      <c r="O1367" s="14" t="s">
        <v>461</v>
      </c>
      <c r="P1367" s="14" t="s">
        <v>240</v>
      </c>
      <c r="Q1367" s="14" t="s">
        <v>106</v>
      </c>
      <c r="R1367" s="14" t="s">
        <v>1192</v>
      </c>
      <c r="S1367" s="14" t="s">
        <v>106</v>
      </c>
      <c r="T1367" s="14" t="s">
        <v>511</v>
      </c>
      <c r="V1367" s="14" t="s">
        <v>658</v>
      </c>
    </row>
    <row r="1368" spans="1:23" x14ac:dyDescent="0.25">
      <c r="A1368" s="14" t="s">
        <v>6344</v>
      </c>
      <c r="B1368" s="14" t="s">
        <v>4084</v>
      </c>
      <c r="C1368" s="18" t="s">
        <v>120</v>
      </c>
      <c r="D1368" s="14" t="s">
        <v>2799</v>
      </c>
      <c r="E1368" s="14">
        <v>4</v>
      </c>
      <c r="F1368" s="14" t="s">
        <v>4416</v>
      </c>
      <c r="H1368" s="14" t="s">
        <v>124</v>
      </c>
      <c r="I1368" s="14" t="s">
        <v>976</v>
      </c>
      <c r="K1368" s="14" t="s">
        <v>1188</v>
      </c>
      <c r="M1368" s="14" t="s">
        <v>143</v>
      </c>
      <c r="N1368" s="14" t="s">
        <v>1189</v>
      </c>
      <c r="O1368" s="14" t="s">
        <v>461</v>
      </c>
      <c r="P1368" s="14" t="s">
        <v>240</v>
      </c>
      <c r="Q1368" s="14" t="s">
        <v>106</v>
      </c>
      <c r="R1368" s="14" t="s">
        <v>601</v>
      </c>
      <c r="S1368" s="14" t="s">
        <v>106</v>
      </c>
      <c r="T1368" s="14" t="s">
        <v>510</v>
      </c>
      <c r="V1368" s="14" t="s">
        <v>5017</v>
      </c>
      <c r="W1368" s="14" t="s">
        <v>4939</v>
      </c>
    </row>
    <row r="1369" spans="1:23" x14ac:dyDescent="0.25">
      <c r="A1369" s="14" t="s">
        <v>6344</v>
      </c>
      <c r="C1369" s="18" t="s">
        <v>120</v>
      </c>
      <c r="D1369" s="14" t="s">
        <v>1117</v>
      </c>
      <c r="E1369" s="14">
        <v>4</v>
      </c>
      <c r="F1369" s="14" t="s">
        <v>610</v>
      </c>
      <c r="H1369" s="14" t="s">
        <v>124</v>
      </c>
      <c r="I1369" s="14" t="s">
        <v>976</v>
      </c>
      <c r="K1369" s="14" t="s">
        <v>1208</v>
      </c>
      <c r="M1369" s="14" t="s">
        <v>141</v>
      </c>
      <c r="N1369" s="14" t="s">
        <v>1209</v>
      </c>
      <c r="O1369" s="14" t="s">
        <v>461</v>
      </c>
      <c r="P1369" s="14" t="s">
        <v>240</v>
      </c>
      <c r="Q1369" s="14" t="s">
        <v>106</v>
      </c>
      <c r="R1369" s="14" t="s">
        <v>486</v>
      </c>
      <c r="S1369" s="14" t="s">
        <v>106</v>
      </c>
      <c r="T1369" s="14" t="s">
        <v>589</v>
      </c>
      <c r="V1369" s="14" t="s">
        <v>670</v>
      </c>
    </row>
    <row r="1370" spans="1:23" x14ac:dyDescent="0.25">
      <c r="A1370" s="14" t="s">
        <v>6344</v>
      </c>
      <c r="B1370" s="14" t="s">
        <v>4084</v>
      </c>
      <c r="C1370" s="18" t="s">
        <v>120</v>
      </c>
      <c r="D1370" s="14" t="s">
        <v>2720</v>
      </c>
      <c r="E1370" s="14">
        <v>4</v>
      </c>
      <c r="F1370" s="14" t="s">
        <v>4416</v>
      </c>
      <c r="H1370" s="14" t="s">
        <v>124</v>
      </c>
      <c r="I1370" s="14" t="s">
        <v>976</v>
      </c>
      <c r="K1370" s="14" t="s">
        <v>1205</v>
      </c>
      <c r="M1370" s="14" t="s">
        <v>105</v>
      </c>
      <c r="N1370" s="14" t="s">
        <v>1206</v>
      </c>
      <c r="O1370" s="14" t="s">
        <v>461</v>
      </c>
      <c r="P1370" s="14" t="s">
        <v>240</v>
      </c>
      <c r="Q1370" s="14" t="s">
        <v>106</v>
      </c>
      <c r="R1370" s="14" t="s">
        <v>662</v>
      </c>
      <c r="S1370" s="14" t="s">
        <v>106</v>
      </c>
      <c r="T1370" s="14" t="s">
        <v>510</v>
      </c>
      <c r="V1370" s="14" t="s">
        <v>5597</v>
      </c>
      <c r="W1370" s="14" t="s">
        <v>4939</v>
      </c>
    </row>
    <row r="1371" spans="1:23" x14ac:dyDescent="0.25">
      <c r="A1371" s="14" t="s">
        <v>6344</v>
      </c>
      <c r="C1371" s="18" t="s">
        <v>111</v>
      </c>
      <c r="D1371" s="14" t="s">
        <v>1133</v>
      </c>
      <c r="E1371" s="14">
        <v>4</v>
      </c>
      <c r="F1371" s="14" t="s">
        <v>610</v>
      </c>
      <c r="H1371" s="14" t="s">
        <v>124</v>
      </c>
      <c r="I1371" s="14" t="s">
        <v>976</v>
      </c>
      <c r="K1371" s="14" t="s">
        <v>1229</v>
      </c>
      <c r="M1371" s="14" t="s">
        <v>143</v>
      </c>
      <c r="N1371" s="14" t="s">
        <v>1175</v>
      </c>
      <c r="O1371" s="14" t="s">
        <v>461</v>
      </c>
      <c r="P1371" s="14" t="s">
        <v>240</v>
      </c>
      <c r="Q1371" s="14" t="s">
        <v>106</v>
      </c>
      <c r="R1371" s="14" t="s">
        <v>136</v>
      </c>
      <c r="S1371" s="14" t="s">
        <v>106</v>
      </c>
    </row>
    <row r="1372" spans="1:23" x14ac:dyDescent="0.25">
      <c r="A1372" s="14" t="s">
        <v>6344</v>
      </c>
      <c r="B1372" s="14" t="s">
        <v>4084</v>
      </c>
      <c r="C1372" s="18">
        <v>6</v>
      </c>
      <c r="D1372" s="14" t="s">
        <v>2281</v>
      </c>
      <c r="E1372" s="14">
        <v>4</v>
      </c>
      <c r="F1372" s="14" t="s">
        <v>4416</v>
      </c>
      <c r="H1372" s="14">
        <v>3</v>
      </c>
      <c r="I1372" s="14" t="s">
        <v>976</v>
      </c>
      <c r="M1372" s="14" t="s">
        <v>1197</v>
      </c>
      <c r="N1372" s="14" t="s">
        <v>1247</v>
      </c>
      <c r="O1372" s="14" t="s">
        <v>461</v>
      </c>
      <c r="P1372" s="14">
        <v>-4</v>
      </c>
      <c r="Q1372" s="14">
        <v>2</v>
      </c>
      <c r="R1372" s="14">
        <v>80</v>
      </c>
      <c r="S1372" s="14">
        <v>2</v>
      </c>
      <c r="T1372" s="14" t="s">
        <v>652</v>
      </c>
      <c r="V1372" s="14" t="s">
        <v>4955</v>
      </c>
      <c r="W1372" s="14" t="s">
        <v>4939</v>
      </c>
    </row>
    <row r="1373" spans="1:23" x14ac:dyDescent="0.25">
      <c r="A1373" s="14" t="s">
        <v>6344</v>
      </c>
      <c r="B1373" s="14" t="s">
        <v>4084</v>
      </c>
      <c r="C1373" s="18">
        <v>6</v>
      </c>
      <c r="D1373" s="14" t="s">
        <v>2260</v>
      </c>
      <c r="E1373" s="14">
        <v>4</v>
      </c>
      <c r="F1373" s="14" t="s">
        <v>4416</v>
      </c>
      <c r="H1373" s="14">
        <v>3</v>
      </c>
      <c r="I1373" s="14" t="s">
        <v>976</v>
      </c>
      <c r="K1373" s="14" t="s">
        <v>1248</v>
      </c>
      <c r="M1373" s="14">
        <v>8</v>
      </c>
      <c r="N1373" s="14" t="s">
        <v>1175</v>
      </c>
      <c r="O1373" s="14" t="s">
        <v>461</v>
      </c>
      <c r="P1373" s="14">
        <v>-4</v>
      </c>
      <c r="Q1373" s="14">
        <v>2</v>
      </c>
      <c r="R1373" s="14">
        <v>70</v>
      </c>
      <c r="S1373" s="14">
        <v>2</v>
      </c>
      <c r="T1373" s="14" t="s">
        <v>511</v>
      </c>
      <c r="V1373" s="14" t="s">
        <v>4955</v>
      </c>
      <c r="W1373" s="14" t="s">
        <v>4939</v>
      </c>
    </row>
    <row r="1374" spans="1:23" x14ac:dyDescent="0.25">
      <c r="A1374" s="14" t="s">
        <v>6344</v>
      </c>
      <c r="C1374" s="18">
        <v>6</v>
      </c>
      <c r="D1374" s="14" t="s">
        <v>1140</v>
      </c>
      <c r="E1374" s="14">
        <v>4</v>
      </c>
      <c r="F1374" s="14" t="s">
        <v>610</v>
      </c>
      <c r="H1374" s="14">
        <v>3</v>
      </c>
      <c r="I1374" s="14" t="s">
        <v>1207</v>
      </c>
      <c r="K1374" s="14" t="s">
        <v>1239</v>
      </c>
      <c r="M1374" s="14">
        <v>13</v>
      </c>
      <c r="N1374" s="14" t="s">
        <v>1209</v>
      </c>
      <c r="O1374" s="14" t="s">
        <v>461</v>
      </c>
      <c r="P1374" s="14">
        <v>-4</v>
      </c>
      <c r="Q1374" s="14">
        <v>2</v>
      </c>
      <c r="R1374" s="14">
        <v>160</v>
      </c>
      <c r="S1374" s="14">
        <v>2</v>
      </c>
      <c r="T1374" s="14" t="s">
        <v>510</v>
      </c>
      <c r="V1374" s="14" t="s">
        <v>616</v>
      </c>
    </row>
    <row r="1375" spans="1:23" x14ac:dyDescent="0.25">
      <c r="A1375" s="14" t="s">
        <v>6344</v>
      </c>
      <c r="C1375" s="18">
        <v>6</v>
      </c>
      <c r="D1375" s="14" t="s">
        <v>1141</v>
      </c>
      <c r="E1375" s="14">
        <v>4</v>
      </c>
      <c r="F1375" s="14" t="s">
        <v>610</v>
      </c>
      <c r="H1375" s="14">
        <v>2</v>
      </c>
      <c r="I1375" s="14" t="s">
        <v>976</v>
      </c>
      <c r="K1375" s="14" t="s">
        <v>1240</v>
      </c>
      <c r="M1375" s="14">
        <v>10</v>
      </c>
      <c r="N1375" s="14" t="s">
        <v>1209</v>
      </c>
      <c r="O1375" s="14" t="s">
        <v>461</v>
      </c>
      <c r="P1375" s="14">
        <v>-4</v>
      </c>
      <c r="Q1375" s="14">
        <v>2</v>
      </c>
      <c r="R1375" s="14">
        <v>60</v>
      </c>
      <c r="S1375" s="14">
        <v>2</v>
      </c>
      <c r="T1375" s="14" t="s">
        <v>510</v>
      </c>
      <c r="V1375" s="14" t="s">
        <v>616</v>
      </c>
    </row>
    <row r="1376" spans="1:23" x14ac:dyDescent="0.25">
      <c r="A1376" s="14" t="s">
        <v>6344</v>
      </c>
      <c r="C1376" s="18">
        <v>6</v>
      </c>
      <c r="D1376" s="14" t="s">
        <v>1142</v>
      </c>
      <c r="E1376" s="14">
        <v>4</v>
      </c>
      <c r="F1376" s="14" t="s">
        <v>610</v>
      </c>
      <c r="H1376" s="14">
        <v>3</v>
      </c>
      <c r="I1376" s="14" t="s">
        <v>976</v>
      </c>
      <c r="K1376" s="14" t="s">
        <v>1241</v>
      </c>
      <c r="M1376" s="14">
        <v>8</v>
      </c>
      <c r="N1376" s="14" t="s">
        <v>1175</v>
      </c>
      <c r="O1376" s="14" t="s">
        <v>461</v>
      </c>
      <c r="P1376" s="14">
        <v>-4</v>
      </c>
      <c r="Q1376" s="14">
        <v>2</v>
      </c>
      <c r="R1376" s="14">
        <v>60</v>
      </c>
      <c r="S1376" s="14">
        <v>2</v>
      </c>
      <c r="T1376" s="14" t="s">
        <v>545</v>
      </c>
      <c r="V1376" s="14" t="s">
        <v>620</v>
      </c>
    </row>
    <row r="1377" spans="1:23" x14ac:dyDescent="0.25">
      <c r="A1377" s="14" t="s">
        <v>6344</v>
      </c>
      <c r="C1377" s="18" t="s">
        <v>120</v>
      </c>
      <c r="D1377" s="14" t="s">
        <v>1118</v>
      </c>
      <c r="E1377" s="14">
        <v>4</v>
      </c>
      <c r="F1377" s="14" t="s">
        <v>610</v>
      </c>
      <c r="H1377" s="14" t="s">
        <v>124</v>
      </c>
      <c r="I1377" s="14" t="s">
        <v>1207</v>
      </c>
      <c r="K1377" s="14" t="s">
        <v>1210</v>
      </c>
      <c r="M1377" s="14" t="s">
        <v>143</v>
      </c>
      <c r="N1377" s="14" t="s">
        <v>1206</v>
      </c>
      <c r="O1377" s="14" t="s">
        <v>461</v>
      </c>
      <c r="P1377" s="14" t="s">
        <v>240</v>
      </c>
      <c r="Q1377" s="14" t="s">
        <v>106</v>
      </c>
      <c r="R1377" s="14" t="s">
        <v>662</v>
      </c>
      <c r="S1377" s="14" t="s">
        <v>133</v>
      </c>
      <c r="T1377" s="14" t="s">
        <v>510</v>
      </c>
      <c r="V1377" s="14" t="s">
        <v>674</v>
      </c>
    </row>
    <row r="1378" spans="1:23" x14ac:dyDescent="0.25">
      <c r="A1378" s="14" t="s">
        <v>6344</v>
      </c>
      <c r="C1378" s="18" t="s">
        <v>120</v>
      </c>
      <c r="D1378" s="14" t="s">
        <v>1114</v>
      </c>
      <c r="E1378" s="14">
        <v>4</v>
      </c>
      <c r="F1378" s="14" t="s">
        <v>610</v>
      </c>
      <c r="H1378" s="14" t="s">
        <v>124</v>
      </c>
      <c r="I1378" s="14" t="s">
        <v>976</v>
      </c>
      <c r="K1378" s="14" t="s">
        <v>1180</v>
      </c>
      <c r="M1378" s="14" t="s">
        <v>145</v>
      </c>
      <c r="N1378" s="14" t="s">
        <v>1175</v>
      </c>
      <c r="O1378" s="14" t="s">
        <v>461</v>
      </c>
      <c r="P1378" s="14" t="s">
        <v>240</v>
      </c>
      <c r="Q1378" s="14" t="s">
        <v>106</v>
      </c>
      <c r="R1378" s="14" t="s">
        <v>482</v>
      </c>
      <c r="S1378" s="14" t="s">
        <v>106</v>
      </c>
      <c r="T1378" s="14" t="s">
        <v>511</v>
      </c>
      <c r="V1378" s="14" t="s">
        <v>658</v>
      </c>
    </row>
    <row r="1379" spans="1:23" x14ac:dyDescent="0.25">
      <c r="A1379" s="14" t="s">
        <v>6344</v>
      </c>
      <c r="B1379" s="14" t="s">
        <v>4084</v>
      </c>
      <c r="C1379" s="18" t="s">
        <v>120</v>
      </c>
      <c r="D1379" s="14" t="s">
        <v>2150</v>
      </c>
      <c r="E1379" s="14">
        <v>4</v>
      </c>
      <c r="F1379" s="14" t="s">
        <v>4416</v>
      </c>
      <c r="H1379" s="14" t="s">
        <v>124</v>
      </c>
      <c r="I1379" s="14" t="s">
        <v>976</v>
      </c>
      <c r="K1379" s="14" t="s">
        <v>1195</v>
      </c>
      <c r="M1379" s="14" t="s">
        <v>33</v>
      </c>
      <c r="N1379" s="14" t="s">
        <v>1191</v>
      </c>
      <c r="O1379" s="14" t="s">
        <v>461</v>
      </c>
      <c r="P1379" s="14" t="s">
        <v>240</v>
      </c>
      <c r="Q1379" s="14" t="s">
        <v>106</v>
      </c>
      <c r="R1379" s="14" t="s">
        <v>506</v>
      </c>
      <c r="S1379" s="14" t="s">
        <v>106</v>
      </c>
      <c r="T1379" s="14" t="s">
        <v>986</v>
      </c>
      <c r="V1379" s="14" t="s">
        <v>5119</v>
      </c>
      <c r="W1379" s="14" t="s">
        <v>4939</v>
      </c>
    </row>
    <row r="1380" spans="1:23" x14ac:dyDescent="0.25">
      <c r="A1380" s="14" t="s">
        <v>6344</v>
      </c>
      <c r="C1380" s="18" t="s">
        <v>120</v>
      </c>
      <c r="D1380" s="14" t="s">
        <v>1806</v>
      </c>
      <c r="E1380" s="14">
        <v>4</v>
      </c>
      <c r="F1380" s="14" t="s">
        <v>610</v>
      </c>
      <c r="H1380" s="14" t="s">
        <v>124</v>
      </c>
      <c r="I1380" s="14" t="s">
        <v>976</v>
      </c>
      <c r="K1380" s="14" t="s">
        <v>1196</v>
      </c>
      <c r="M1380" s="14" t="s">
        <v>1197</v>
      </c>
      <c r="N1380" s="14" t="s">
        <v>1198</v>
      </c>
      <c r="O1380" s="14" t="s">
        <v>464</v>
      </c>
      <c r="P1380" s="14" t="s">
        <v>240</v>
      </c>
      <c r="Q1380" s="14" t="s">
        <v>106</v>
      </c>
      <c r="R1380" s="14" t="s">
        <v>877</v>
      </c>
      <c r="S1380" s="14" t="s">
        <v>106</v>
      </c>
      <c r="T1380" s="14" t="s">
        <v>510</v>
      </c>
      <c r="V1380" s="14" t="s">
        <v>663</v>
      </c>
    </row>
    <row r="1381" spans="1:23" x14ac:dyDescent="0.25">
      <c r="A1381" s="14" t="s">
        <v>6344</v>
      </c>
      <c r="B1381" s="14" t="s">
        <v>4084</v>
      </c>
      <c r="C1381" s="18" t="s">
        <v>120</v>
      </c>
      <c r="D1381" s="14" t="s">
        <v>2120</v>
      </c>
      <c r="E1381" s="14">
        <v>4</v>
      </c>
      <c r="F1381" s="14" t="s">
        <v>4416</v>
      </c>
      <c r="H1381" s="14" t="s">
        <v>124</v>
      </c>
      <c r="I1381" s="14" t="s">
        <v>976</v>
      </c>
      <c r="K1381" s="14" t="s">
        <v>1180</v>
      </c>
      <c r="M1381" s="14" t="s">
        <v>145</v>
      </c>
      <c r="N1381" s="14" t="s">
        <v>1175</v>
      </c>
      <c r="O1381" s="14" t="s">
        <v>461</v>
      </c>
      <c r="P1381" s="14" t="s">
        <v>240</v>
      </c>
      <c r="Q1381" s="14" t="s">
        <v>106</v>
      </c>
      <c r="R1381" s="14" t="s">
        <v>482</v>
      </c>
      <c r="S1381" s="14" t="s">
        <v>106</v>
      </c>
      <c r="T1381" s="14" t="s">
        <v>511</v>
      </c>
      <c r="V1381" s="14" t="s">
        <v>5119</v>
      </c>
      <c r="W1381" s="14" t="s">
        <v>4939</v>
      </c>
    </row>
    <row r="1382" spans="1:23" x14ac:dyDescent="0.25">
      <c r="A1382" s="14" t="s">
        <v>6344</v>
      </c>
      <c r="B1382" s="14" t="s">
        <v>4084</v>
      </c>
      <c r="C1382" s="18">
        <v>6</v>
      </c>
      <c r="D1382" s="14" t="s">
        <v>2095</v>
      </c>
      <c r="E1382" s="14">
        <v>4</v>
      </c>
      <c r="F1382" s="14" t="s">
        <v>4416</v>
      </c>
      <c r="H1382" s="14">
        <v>3</v>
      </c>
      <c r="I1382" s="14" t="s">
        <v>976</v>
      </c>
      <c r="K1382" s="14" t="s">
        <v>1249</v>
      </c>
      <c r="M1382" s="14">
        <v>6</v>
      </c>
      <c r="N1382" s="14" t="s">
        <v>1175</v>
      </c>
      <c r="O1382" s="14" t="s">
        <v>461</v>
      </c>
      <c r="P1382" s="14">
        <v>-4</v>
      </c>
      <c r="Q1382" s="14">
        <v>2</v>
      </c>
      <c r="R1382" s="14">
        <v>70</v>
      </c>
      <c r="S1382" s="14">
        <v>2</v>
      </c>
      <c r="T1382" s="14" t="s">
        <v>511</v>
      </c>
      <c r="V1382" s="14" t="s">
        <v>4955</v>
      </c>
      <c r="W1382" s="14" t="s">
        <v>4939</v>
      </c>
    </row>
    <row r="1383" spans="1:23" x14ac:dyDescent="0.25">
      <c r="A1383" s="14" t="s">
        <v>6344</v>
      </c>
      <c r="B1383" s="14" t="s">
        <v>4084</v>
      </c>
      <c r="C1383" s="18" t="s">
        <v>120</v>
      </c>
      <c r="D1383" s="14" t="s">
        <v>2060</v>
      </c>
      <c r="E1383" s="14">
        <v>4</v>
      </c>
      <c r="F1383" s="14" t="s">
        <v>4416</v>
      </c>
      <c r="H1383" s="14" t="s">
        <v>124</v>
      </c>
      <c r="I1383" s="14" t="s">
        <v>976</v>
      </c>
      <c r="K1383" s="14" t="s">
        <v>1174</v>
      </c>
      <c r="M1383" s="14" t="s">
        <v>230</v>
      </c>
      <c r="N1383" s="14" t="s">
        <v>1175</v>
      </c>
      <c r="O1383" s="14" t="s">
        <v>461</v>
      </c>
      <c r="P1383" s="14" t="s">
        <v>240</v>
      </c>
      <c r="Q1383" s="14" t="s">
        <v>106</v>
      </c>
      <c r="R1383" s="14" t="s">
        <v>506</v>
      </c>
      <c r="S1383" s="14" t="s">
        <v>106</v>
      </c>
      <c r="T1383" s="14" t="s">
        <v>511</v>
      </c>
      <c r="V1383" s="14" t="s">
        <v>5017</v>
      </c>
      <c r="W1383" s="14" t="s">
        <v>4939</v>
      </c>
    </row>
    <row r="1384" spans="1:23" x14ac:dyDescent="0.25">
      <c r="A1384" s="14" t="s">
        <v>6344</v>
      </c>
      <c r="C1384" s="18" t="s">
        <v>111</v>
      </c>
      <c r="D1384" s="14" t="s">
        <v>1134</v>
      </c>
      <c r="E1384" s="14">
        <v>4</v>
      </c>
      <c r="F1384" s="14" t="s">
        <v>560</v>
      </c>
      <c r="H1384" s="14" t="s">
        <v>124</v>
      </c>
      <c r="I1384" s="14" t="s">
        <v>976</v>
      </c>
      <c r="K1384" s="14" t="s">
        <v>1230</v>
      </c>
      <c r="M1384" s="14" t="s">
        <v>145</v>
      </c>
      <c r="N1384" s="14" t="s">
        <v>1231</v>
      </c>
      <c r="O1384" s="14" t="s">
        <v>461</v>
      </c>
      <c r="P1384" s="14" t="s">
        <v>240</v>
      </c>
      <c r="Q1384" s="14" t="s">
        <v>106</v>
      </c>
      <c r="R1384" s="14" t="s">
        <v>182</v>
      </c>
      <c r="S1384" s="14" t="s">
        <v>106</v>
      </c>
    </row>
    <row r="1385" spans="1:23" x14ac:dyDescent="0.25">
      <c r="A1385" s="14" t="s">
        <v>6344</v>
      </c>
      <c r="B1385" s="14" t="s">
        <v>4134</v>
      </c>
      <c r="C1385" s="18" t="s">
        <v>111</v>
      </c>
      <c r="D1385" s="14" t="s">
        <v>3609</v>
      </c>
      <c r="E1385" s="14">
        <v>4</v>
      </c>
      <c r="F1385" s="14" t="s">
        <v>4480</v>
      </c>
      <c r="H1385" s="14" t="s">
        <v>124</v>
      </c>
      <c r="I1385" s="14" t="s">
        <v>976</v>
      </c>
      <c r="K1385" s="14" t="s">
        <v>1229</v>
      </c>
      <c r="M1385" s="14" t="s">
        <v>143</v>
      </c>
      <c r="N1385" s="14" t="s">
        <v>1175</v>
      </c>
      <c r="O1385" s="14" t="s">
        <v>461</v>
      </c>
      <c r="P1385" s="14" t="s">
        <v>240</v>
      </c>
      <c r="Q1385" s="14" t="s">
        <v>106</v>
      </c>
      <c r="R1385" s="14" t="s">
        <v>136</v>
      </c>
      <c r="S1385" s="14" t="s">
        <v>106</v>
      </c>
      <c r="W1385" s="14" t="s">
        <v>4939</v>
      </c>
    </row>
    <row r="1386" spans="1:23" x14ac:dyDescent="0.25">
      <c r="A1386" s="14" t="s">
        <v>6344</v>
      </c>
      <c r="C1386" s="18" t="s">
        <v>120</v>
      </c>
      <c r="D1386" s="14" t="s">
        <v>1121</v>
      </c>
      <c r="E1386" s="14">
        <v>4</v>
      </c>
      <c r="F1386" s="14" t="s">
        <v>560</v>
      </c>
      <c r="H1386" s="14" t="s">
        <v>124</v>
      </c>
      <c r="I1386" s="14" t="s">
        <v>976</v>
      </c>
      <c r="K1386" s="14" t="s">
        <v>1214</v>
      </c>
      <c r="M1386" s="14" t="s">
        <v>417</v>
      </c>
      <c r="N1386" s="14" t="s">
        <v>1213</v>
      </c>
      <c r="O1386" s="14" t="s">
        <v>461</v>
      </c>
      <c r="P1386" s="14" t="s">
        <v>240</v>
      </c>
      <c r="Q1386" s="14" t="s">
        <v>106</v>
      </c>
      <c r="R1386" s="14" t="s">
        <v>613</v>
      </c>
      <c r="S1386" s="14" t="s">
        <v>106</v>
      </c>
      <c r="V1386" s="14" t="s">
        <v>675</v>
      </c>
    </row>
    <row r="1387" spans="1:23" x14ac:dyDescent="0.25">
      <c r="A1387" s="14" t="s">
        <v>6344</v>
      </c>
      <c r="C1387" s="18" t="s">
        <v>120</v>
      </c>
      <c r="D1387" s="14" t="s">
        <v>1122</v>
      </c>
      <c r="E1387" s="14">
        <v>4</v>
      </c>
      <c r="F1387" s="14" t="s">
        <v>560</v>
      </c>
      <c r="H1387" s="14" t="s">
        <v>124</v>
      </c>
      <c r="I1387" s="14" t="s">
        <v>976</v>
      </c>
      <c r="K1387" s="14" t="s">
        <v>1215</v>
      </c>
      <c r="M1387" s="14" t="s">
        <v>141</v>
      </c>
      <c r="N1387" s="14" t="s">
        <v>1213</v>
      </c>
      <c r="O1387" s="14" t="s">
        <v>461</v>
      </c>
      <c r="P1387" s="14" t="s">
        <v>240</v>
      </c>
      <c r="Q1387" s="14" t="s">
        <v>106</v>
      </c>
      <c r="R1387" s="14" t="s">
        <v>613</v>
      </c>
      <c r="S1387" s="14" t="s">
        <v>106</v>
      </c>
      <c r="T1387" s="14" t="s">
        <v>510</v>
      </c>
      <c r="V1387" s="14" t="s">
        <v>675</v>
      </c>
    </row>
    <row r="1388" spans="1:23" x14ac:dyDescent="0.25">
      <c r="A1388" s="14" t="s">
        <v>6344</v>
      </c>
      <c r="B1388" s="14" t="s">
        <v>4134</v>
      </c>
      <c r="C1388" s="18" t="s">
        <v>120</v>
      </c>
      <c r="D1388" s="14" t="s">
        <v>2737</v>
      </c>
      <c r="E1388" s="14">
        <v>4</v>
      </c>
      <c r="F1388" s="14" t="s">
        <v>4480</v>
      </c>
      <c r="H1388" s="14" t="s">
        <v>124</v>
      </c>
      <c r="I1388" s="14" t="s">
        <v>976</v>
      </c>
      <c r="K1388" s="14" t="s">
        <v>1212</v>
      </c>
      <c r="M1388" s="14" t="s">
        <v>141</v>
      </c>
      <c r="N1388" s="14" t="s">
        <v>1213</v>
      </c>
      <c r="O1388" s="14" t="s">
        <v>461</v>
      </c>
      <c r="P1388" s="14" t="s">
        <v>240</v>
      </c>
      <c r="Q1388" s="14" t="s">
        <v>106</v>
      </c>
      <c r="R1388" s="14" t="s">
        <v>613</v>
      </c>
      <c r="S1388" s="14" t="s">
        <v>106</v>
      </c>
      <c r="V1388" s="14" t="s">
        <v>5192</v>
      </c>
      <c r="W1388" s="14" t="s">
        <v>4939</v>
      </c>
    </row>
    <row r="1389" spans="1:23" x14ac:dyDescent="0.25">
      <c r="A1389" s="14" t="s">
        <v>6344</v>
      </c>
      <c r="B1389" s="14" t="s">
        <v>4134</v>
      </c>
      <c r="C1389" s="18" t="s">
        <v>120</v>
      </c>
      <c r="D1389" s="14" t="s">
        <v>2735</v>
      </c>
      <c r="E1389" s="14">
        <v>4</v>
      </c>
      <c r="F1389" s="14" t="s">
        <v>4480</v>
      </c>
      <c r="H1389" s="14" t="s">
        <v>124</v>
      </c>
      <c r="I1389" s="14" t="s">
        <v>976</v>
      </c>
      <c r="K1389" s="14" t="s">
        <v>1214</v>
      </c>
      <c r="M1389" s="14" t="s">
        <v>417</v>
      </c>
      <c r="N1389" s="14" t="s">
        <v>1213</v>
      </c>
      <c r="O1389" s="14" t="s">
        <v>461</v>
      </c>
      <c r="P1389" s="14" t="s">
        <v>240</v>
      </c>
      <c r="Q1389" s="14" t="s">
        <v>106</v>
      </c>
      <c r="R1389" s="14" t="s">
        <v>613</v>
      </c>
      <c r="S1389" s="14" t="s">
        <v>106</v>
      </c>
      <c r="V1389" s="14" t="s">
        <v>5192</v>
      </c>
      <c r="W1389" s="14" t="s">
        <v>4939</v>
      </c>
    </row>
    <row r="1390" spans="1:23" x14ac:dyDescent="0.25">
      <c r="A1390" s="14" t="s">
        <v>6344</v>
      </c>
      <c r="B1390" s="14" t="s">
        <v>4134</v>
      </c>
      <c r="C1390" s="18" t="s">
        <v>120</v>
      </c>
      <c r="D1390" s="14" t="s">
        <v>2734</v>
      </c>
      <c r="E1390" s="14">
        <v>4</v>
      </c>
      <c r="F1390" s="14" t="s">
        <v>4480</v>
      </c>
      <c r="H1390" s="14" t="s">
        <v>124</v>
      </c>
      <c r="I1390" s="14" t="s">
        <v>976</v>
      </c>
      <c r="K1390" s="14" t="s">
        <v>1218</v>
      </c>
      <c r="M1390" s="14" t="s">
        <v>1219</v>
      </c>
      <c r="N1390" s="14" t="s">
        <v>1204</v>
      </c>
      <c r="O1390" s="14" t="s">
        <v>461</v>
      </c>
      <c r="P1390" s="14" t="s">
        <v>240</v>
      </c>
      <c r="Q1390" s="14" t="s">
        <v>106</v>
      </c>
      <c r="R1390" s="14" t="s">
        <v>601</v>
      </c>
      <c r="S1390" s="14" t="s">
        <v>106</v>
      </c>
      <c r="T1390" s="14" t="s">
        <v>571</v>
      </c>
      <c r="V1390" s="14" t="s">
        <v>5192</v>
      </c>
      <c r="W1390" s="14" t="s">
        <v>4939</v>
      </c>
    </row>
    <row r="1391" spans="1:23" x14ac:dyDescent="0.25">
      <c r="A1391" s="14" t="s">
        <v>6344</v>
      </c>
      <c r="B1391" s="14" t="s">
        <v>4134</v>
      </c>
      <c r="C1391" s="18" t="s">
        <v>120</v>
      </c>
      <c r="D1391" s="14" t="s">
        <v>2733</v>
      </c>
      <c r="E1391" s="14">
        <v>4</v>
      </c>
      <c r="F1391" s="14" t="s">
        <v>4480</v>
      </c>
      <c r="H1391" s="14" t="s">
        <v>124</v>
      </c>
      <c r="I1391" s="14" t="s">
        <v>976</v>
      </c>
      <c r="K1391" s="14" t="s">
        <v>1216</v>
      </c>
      <c r="M1391" s="14" t="s">
        <v>1217</v>
      </c>
      <c r="N1391" s="14" t="s">
        <v>1204</v>
      </c>
      <c r="O1391" s="14" t="s">
        <v>461</v>
      </c>
      <c r="P1391" s="14" t="s">
        <v>240</v>
      </c>
      <c r="Q1391" s="14" t="s">
        <v>106</v>
      </c>
      <c r="R1391" s="14" t="s">
        <v>576</v>
      </c>
      <c r="S1391" s="14" t="s">
        <v>106</v>
      </c>
      <c r="T1391" s="14" t="s">
        <v>510</v>
      </c>
      <c r="V1391" s="14" t="s">
        <v>5192</v>
      </c>
      <c r="W1391" s="14" t="s">
        <v>4939</v>
      </c>
    </row>
    <row r="1392" spans="1:23" x14ac:dyDescent="0.25">
      <c r="A1392" s="14" t="s">
        <v>6344</v>
      </c>
      <c r="B1392" s="14" t="s">
        <v>4134</v>
      </c>
      <c r="C1392" s="18" t="s">
        <v>120</v>
      </c>
      <c r="D1392" s="14" t="s">
        <v>2732</v>
      </c>
      <c r="E1392" s="14">
        <v>4</v>
      </c>
      <c r="F1392" s="14" t="s">
        <v>4480</v>
      </c>
      <c r="H1392" s="14" t="s">
        <v>124</v>
      </c>
      <c r="I1392" s="14" t="s">
        <v>976</v>
      </c>
      <c r="K1392" s="14" t="s">
        <v>1215</v>
      </c>
      <c r="M1392" s="14" t="s">
        <v>141</v>
      </c>
      <c r="N1392" s="14" t="s">
        <v>1213</v>
      </c>
      <c r="O1392" s="14" t="s">
        <v>461</v>
      </c>
      <c r="P1392" s="14" t="s">
        <v>240</v>
      </c>
      <c r="Q1392" s="14" t="s">
        <v>106</v>
      </c>
      <c r="R1392" s="14" t="s">
        <v>613</v>
      </c>
      <c r="S1392" s="14" t="s">
        <v>106</v>
      </c>
      <c r="T1392" s="14" t="s">
        <v>510</v>
      </c>
      <c r="V1392" s="14" t="s">
        <v>5192</v>
      </c>
      <c r="W1392" s="14" t="s">
        <v>4939</v>
      </c>
    </row>
    <row r="1393" spans="1:23" x14ac:dyDescent="0.25">
      <c r="A1393" s="14" t="s">
        <v>6344</v>
      </c>
      <c r="C1393" s="18" t="s">
        <v>120</v>
      </c>
      <c r="D1393" s="14" t="s">
        <v>1123</v>
      </c>
      <c r="E1393" s="14">
        <v>4</v>
      </c>
      <c r="F1393" s="14" t="s">
        <v>560</v>
      </c>
      <c r="H1393" s="14" t="s">
        <v>124</v>
      </c>
      <c r="I1393" s="14" t="s">
        <v>976</v>
      </c>
      <c r="K1393" s="14" t="s">
        <v>1216</v>
      </c>
      <c r="M1393" s="14" t="s">
        <v>1217</v>
      </c>
      <c r="N1393" s="14" t="s">
        <v>1204</v>
      </c>
      <c r="O1393" s="14" t="s">
        <v>461</v>
      </c>
      <c r="P1393" s="14" t="s">
        <v>240</v>
      </c>
      <c r="Q1393" s="14" t="s">
        <v>106</v>
      </c>
      <c r="R1393" s="14" t="s">
        <v>576</v>
      </c>
      <c r="S1393" s="14" t="s">
        <v>106</v>
      </c>
      <c r="T1393" s="14" t="s">
        <v>510</v>
      </c>
      <c r="V1393" s="14" t="s">
        <v>675</v>
      </c>
    </row>
    <row r="1394" spans="1:23" x14ac:dyDescent="0.25">
      <c r="A1394" s="14" t="s">
        <v>6344</v>
      </c>
      <c r="B1394" s="14" t="s">
        <v>4115</v>
      </c>
      <c r="C1394" s="18">
        <v>6</v>
      </c>
      <c r="D1394" s="14" t="s">
        <v>2409</v>
      </c>
      <c r="E1394" s="14">
        <v>4</v>
      </c>
      <c r="F1394" s="14" t="s">
        <v>4480</v>
      </c>
      <c r="H1394" s="14">
        <v>3</v>
      </c>
      <c r="I1394" s="14" t="s">
        <v>976</v>
      </c>
      <c r="K1394" s="14" t="s">
        <v>1238</v>
      </c>
      <c r="M1394" s="14" t="s">
        <v>1197</v>
      </c>
      <c r="N1394" s="14" t="s">
        <v>1175</v>
      </c>
      <c r="O1394" s="14" t="s">
        <v>461</v>
      </c>
      <c r="P1394" s="14">
        <v>-4</v>
      </c>
      <c r="Q1394" s="14">
        <v>2</v>
      </c>
      <c r="R1394" s="14">
        <v>80</v>
      </c>
      <c r="S1394" s="14">
        <v>2</v>
      </c>
      <c r="T1394" s="14" t="s">
        <v>510</v>
      </c>
      <c r="V1394" s="14" t="s">
        <v>5045</v>
      </c>
      <c r="W1394" s="14" t="s">
        <v>4939</v>
      </c>
    </row>
    <row r="1395" spans="1:23" x14ac:dyDescent="0.25">
      <c r="A1395" s="14" t="s">
        <v>6344</v>
      </c>
      <c r="C1395" s="18" t="s">
        <v>120</v>
      </c>
      <c r="D1395" s="14" t="s">
        <v>1124</v>
      </c>
      <c r="E1395" s="14">
        <v>4</v>
      </c>
      <c r="F1395" s="14" t="s">
        <v>560</v>
      </c>
      <c r="H1395" s="14" t="s">
        <v>124</v>
      </c>
      <c r="I1395" s="14" t="s">
        <v>976</v>
      </c>
      <c r="K1395" s="14" t="s">
        <v>1218</v>
      </c>
      <c r="M1395" s="14" t="s">
        <v>1219</v>
      </c>
      <c r="N1395" s="14" t="s">
        <v>1204</v>
      </c>
      <c r="O1395" s="14" t="s">
        <v>461</v>
      </c>
      <c r="P1395" s="14" t="s">
        <v>240</v>
      </c>
      <c r="Q1395" s="14" t="s">
        <v>106</v>
      </c>
      <c r="R1395" s="14" t="s">
        <v>601</v>
      </c>
      <c r="S1395" s="14" t="s">
        <v>106</v>
      </c>
      <c r="T1395" s="14" t="s">
        <v>571</v>
      </c>
      <c r="V1395" s="14" t="s">
        <v>675</v>
      </c>
    </row>
    <row r="1396" spans="1:23" x14ac:dyDescent="0.25">
      <c r="A1396" s="14" t="s">
        <v>6344</v>
      </c>
      <c r="C1396" s="18" t="s">
        <v>120</v>
      </c>
      <c r="D1396" s="14" t="s">
        <v>1125</v>
      </c>
      <c r="E1396" s="14">
        <v>4</v>
      </c>
      <c r="F1396" s="14" t="s">
        <v>560</v>
      </c>
      <c r="H1396" s="14" t="s">
        <v>124</v>
      </c>
      <c r="I1396" s="14" t="s">
        <v>976</v>
      </c>
      <c r="K1396" s="14" t="s">
        <v>1172</v>
      </c>
      <c r="M1396" s="14" t="s">
        <v>1219</v>
      </c>
      <c r="N1396" s="14" t="s">
        <v>1204</v>
      </c>
      <c r="O1396" s="14" t="s">
        <v>461</v>
      </c>
      <c r="P1396" s="14" t="s">
        <v>240</v>
      </c>
      <c r="Q1396" s="14" t="s">
        <v>106</v>
      </c>
      <c r="R1396" s="14" t="s">
        <v>601</v>
      </c>
      <c r="S1396" s="14" t="s">
        <v>106</v>
      </c>
      <c r="T1396" s="14" t="s">
        <v>571</v>
      </c>
      <c r="V1396" s="14" t="s">
        <v>675</v>
      </c>
    </row>
    <row r="1397" spans="1:23" x14ac:dyDescent="0.25">
      <c r="A1397" s="14" t="s">
        <v>6344</v>
      </c>
      <c r="C1397" s="18" t="s">
        <v>120</v>
      </c>
      <c r="D1397" s="14" t="s">
        <v>1126</v>
      </c>
      <c r="E1397" s="14">
        <v>4</v>
      </c>
      <c r="F1397" s="14" t="s">
        <v>560</v>
      </c>
      <c r="H1397" s="14" t="s">
        <v>124</v>
      </c>
      <c r="I1397" s="14" t="s">
        <v>976</v>
      </c>
      <c r="K1397" s="14" t="s">
        <v>1220</v>
      </c>
      <c r="M1397" s="14" t="s">
        <v>105</v>
      </c>
      <c r="N1397" s="14" t="s">
        <v>1198</v>
      </c>
      <c r="O1397" s="14" t="s">
        <v>869</v>
      </c>
      <c r="P1397" s="14" t="s">
        <v>240</v>
      </c>
      <c r="Q1397" s="14" t="s">
        <v>124</v>
      </c>
      <c r="R1397" s="14" t="s">
        <v>601</v>
      </c>
      <c r="S1397" s="14" t="s">
        <v>106</v>
      </c>
      <c r="T1397" s="14" t="s">
        <v>511</v>
      </c>
      <c r="V1397" s="14" t="s">
        <v>680</v>
      </c>
    </row>
    <row r="1398" spans="1:23" x14ac:dyDescent="0.25">
      <c r="A1398" s="14" t="s">
        <v>6344</v>
      </c>
      <c r="B1398" s="14" t="s">
        <v>4084</v>
      </c>
      <c r="C1398" s="18" t="s">
        <v>120</v>
      </c>
      <c r="D1398" s="14" t="s">
        <v>3791</v>
      </c>
      <c r="F1398" s="14" t="s">
        <v>4443</v>
      </c>
      <c r="H1398" s="14" t="s">
        <v>111</v>
      </c>
      <c r="I1398" s="14" t="s">
        <v>394</v>
      </c>
      <c r="J1398" s="14">
        <v>1900</v>
      </c>
      <c r="K1398" s="14" t="s">
        <v>145</v>
      </c>
      <c r="L1398" s="14" t="s">
        <v>106</v>
      </c>
      <c r="M1398" s="14" t="s">
        <v>4979</v>
      </c>
      <c r="N1398" s="14" t="s">
        <v>407</v>
      </c>
      <c r="O1398" s="14" t="s">
        <v>143</v>
      </c>
      <c r="Q1398" s="14" t="s">
        <v>202</v>
      </c>
      <c r="R1398" s="14" t="s">
        <v>6228</v>
      </c>
      <c r="W1398" s="14" t="s">
        <v>4939</v>
      </c>
    </row>
    <row r="1399" spans="1:23" x14ac:dyDescent="0.25">
      <c r="A1399" s="14" t="s">
        <v>6344</v>
      </c>
      <c r="B1399" s="14" t="s">
        <v>4084</v>
      </c>
      <c r="C1399" s="18" t="s">
        <v>120</v>
      </c>
      <c r="D1399" s="14" t="s">
        <v>2433</v>
      </c>
      <c r="F1399" s="14" t="s">
        <v>4443</v>
      </c>
      <c r="H1399" s="14" t="s">
        <v>120</v>
      </c>
      <c r="I1399" s="14" t="s">
        <v>394</v>
      </c>
      <c r="J1399" s="14">
        <v>1900</v>
      </c>
      <c r="K1399" s="14" t="s">
        <v>5409</v>
      </c>
      <c r="L1399" s="14" t="s">
        <v>5408</v>
      </c>
      <c r="M1399" s="14" t="s">
        <v>105</v>
      </c>
      <c r="N1399" s="14" t="s">
        <v>407</v>
      </c>
      <c r="O1399" s="14" t="s">
        <v>143</v>
      </c>
      <c r="Q1399" s="14" t="s">
        <v>202</v>
      </c>
      <c r="R1399" s="14" t="s">
        <v>5407</v>
      </c>
      <c r="W1399" s="14" t="s">
        <v>4939</v>
      </c>
    </row>
    <row r="1400" spans="1:23" x14ac:dyDescent="0.25">
      <c r="A1400" s="14" t="s">
        <v>6344</v>
      </c>
      <c r="B1400" s="14" t="s">
        <v>4084</v>
      </c>
      <c r="C1400" s="18" t="s">
        <v>111</v>
      </c>
      <c r="D1400" s="14" t="s">
        <v>2129</v>
      </c>
      <c r="F1400" s="14" t="s">
        <v>4443</v>
      </c>
      <c r="H1400" s="14" t="s">
        <v>111</v>
      </c>
      <c r="I1400" s="14" t="s">
        <v>394</v>
      </c>
      <c r="J1400" s="14">
        <v>1900</v>
      </c>
      <c r="K1400" s="14" t="s">
        <v>5134</v>
      </c>
      <c r="L1400" s="14" t="s">
        <v>1854</v>
      </c>
      <c r="M1400" s="14" t="s">
        <v>4975</v>
      </c>
      <c r="N1400" s="14" t="s">
        <v>407</v>
      </c>
      <c r="O1400" s="14" t="s">
        <v>143</v>
      </c>
      <c r="Q1400" s="14" t="s">
        <v>202</v>
      </c>
      <c r="R1400" s="14" t="s">
        <v>5133</v>
      </c>
      <c r="W1400" s="14" t="s">
        <v>4939</v>
      </c>
    </row>
    <row r="1401" spans="1:23" x14ac:dyDescent="0.25">
      <c r="A1401" s="14" t="s">
        <v>6344</v>
      </c>
      <c r="B1401" s="14" t="s">
        <v>4084</v>
      </c>
      <c r="C1401" s="18" t="s">
        <v>120</v>
      </c>
      <c r="D1401" s="14" t="s">
        <v>3793</v>
      </c>
      <c r="E1401" s="14">
        <v>4</v>
      </c>
      <c r="F1401" s="14" t="s">
        <v>4470</v>
      </c>
      <c r="H1401" s="14" t="s">
        <v>124</v>
      </c>
      <c r="I1401" s="14" t="s">
        <v>4727</v>
      </c>
      <c r="J1401" s="14">
        <v>1900</v>
      </c>
      <c r="K1401" s="14" t="s">
        <v>6231</v>
      </c>
      <c r="M1401" s="14" t="s">
        <v>1197</v>
      </c>
      <c r="N1401" s="14" t="s">
        <v>6230</v>
      </c>
      <c r="O1401" s="14" t="s">
        <v>5382</v>
      </c>
      <c r="P1401" s="14" t="s">
        <v>118</v>
      </c>
      <c r="Q1401" s="14" t="s">
        <v>106</v>
      </c>
      <c r="R1401" s="14" t="s">
        <v>6155</v>
      </c>
      <c r="S1401" s="14" t="s">
        <v>106</v>
      </c>
      <c r="W1401" s="14" t="s">
        <v>4939</v>
      </c>
    </row>
    <row r="1402" spans="1:23" x14ac:dyDescent="0.25">
      <c r="A1402" s="14" t="s">
        <v>6344</v>
      </c>
      <c r="B1402" s="14" t="s">
        <v>4084</v>
      </c>
      <c r="C1402" s="18" t="s">
        <v>120</v>
      </c>
      <c r="D1402" s="14" t="s">
        <v>3792</v>
      </c>
      <c r="E1402" s="14">
        <v>4</v>
      </c>
      <c r="F1402" s="14" t="s">
        <v>4470</v>
      </c>
      <c r="H1402" s="14" t="s">
        <v>124</v>
      </c>
      <c r="I1402" s="14" t="s">
        <v>4727</v>
      </c>
      <c r="J1402" s="14">
        <v>1900</v>
      </c>
      <c r="K1402" s="14" t="s">
        <v>1249</v>
      </c>
      <c r="M1402" s="14" t="s">
        <v>120</v>
      </c>
      <c r="N1402" s="14" t="s">
        <v>1175</v>
      </c>
      <c r="O1402" s="14" t="s">
        <v>301</v>
      </c>
      <c r="P1402" s="14" t="s">
        <v>240</v>
      </c>
      <c r="Q1402" s="14" t="s">
        <v>106</v>
      </c>
      <c r="R1402" s="14" t="s">
        <v>6229</v>
      </c>
      <c r="S1402" s="14" t="s">
        <v>106</v>
      </c>
      <c r="W1402" s="14" t="s">
        <v>4939</v>
      </c>
    </row>
    <row r="1403" spans="1:23" x14ac:dyDescent="0.25">
      <c r="A1403" s="14" t="s">
        <v>6344</v>
      </c>
      <c r="B1403" s="14" t="s">
        <v>4084</v>
      </c>
      <c r="C1403" s="18" t="s">
        <v>111</v>
      </c>
      <c r="D1403" s="14" t="s">
        <v>3089</v>
      </c>
      <c r="E1403" s="14">
        <v>4</v>
      </c>
      <c r="F1403" s="14" t="s">
        <v>4470</v>
      </c>
      <c r="H1403" s="14" t="s">
        <v>124</v>
      </c>
      <c r="I1403" s="14" t="s">
        <v>4727</v>
      </c>
      <c r="J1403" s="14">
        <v>1900</v>
      </c>
      <c r="K1403" s="14" t="s">
        <v>1188</v>
      </c>
      <c r="M1403" s="14" t="s">
        <v>134</v>
      </c>
      <c r="N1403" s="14" t="s">
        <v>1189</v>
      </c>
      <c r="O1403" s="14" t="s">
        <v>313</v>
      </c>
      <c r="P1403" s="14" t="s">
        <v>240</v>
      </c>
      <c r="Q1403" s="14" t="s">
        <v>106</v>
      </c>
      <c r="R1403" s="14" t="s">
        <v>5854</v>
      </c>
      <c r="S1403" s="14" t="s">
        <v>106</v>
      </c>
      <c r="U1403" s="14" t="s">
        <v>510</v>
      </c>
      <c r="W1403" s="14" t="s">
        <v>4939</v>
      </c>
    </row>
    <row r="1404" spans="1:23" x14ac:dyDescent="0.25">
      <c r="A1404" s="14" t="s">
        <v>6344</v>
      </c>
      <c r="B1404" s="14" t="s">
        <v>4084</v>
      </c>
      <c r="C1404" s="18" t="s">
        <v>111</v>
      </c>
      <c r="D1404" s="14" t="s">
        <v>2531</v>
      </c>
      <c r="E1404" s="14">
        <v>4</v>
      </c>
      <c r="F1404" s="14" t="s">
        <v>4470</v>
      </c>
      <c r="H1404" s="14" t="s">
        <v>124</v>
      </c>
      <c r="I1404" s="14" t="s">
        <v>4752</v>
      </c>
      <c r="J1404" s="14">
        <v>1800</v>
      </c>
      <c r="K1404" s="14" t="s">
        <v>5453</v>
      </c>
      <c r="M1404" s="14" t="s">
        <v>230</v>
      </c>
      <c r="N1404" s="14" t="s">
        <v>5452</v>
      </c>
      <c r="O1404" s="14" t="s">
        <v>301</v>
      </c>
      <c r="P1404" s="14" t="s">
        <v>1017</v>
      </c>
      <c r="Q1404" s="14" t="s">
        <v>106</v>
      </c>
      <c r="R1404" s="14" t="s">
        <v>5451</v>
      </c>
      <c r="S1404" s="14" t="s">
        <v>106</v>
      </c>
      <c r="W1404" s="14" t="s">
        <v>4939</v>
      </c>
    </row>
    <row r="1405" spans="1:23" x14ac:dyDescent="0.25">
      <c r="A1405" s="14" t="s">
        <v>6344</v>
      </c>
      <c r="B1405" s="14" t="s">
        <v>4169</v>
      </c>
      <c r="C1405" s="18" t="s">
        <v>120</v>
      </c>
      <c r="D1405" s="14" t="s">
        <v>2274</v>
      </c>
      <c r="E1405" s="14">
        <v>4</v>
      </c>
      <c r="F1405" s="14" t="s">
        <v>4470</v>
      </c>
      <c r="H1405" s="14" t="s">
        <v>124</v>
      </c>
      <c r="I1405" s="14" t="s">
        <v>4727</v>
      </c>
      <c r="J1405" s="14">
        <v>1900</v>
      </c>
      <c r="K1405" s="14" t="s">
        <v>1249</v>
      </c>
      <c r="M1405" s="14" t="s">
        <v>105</v>
      </c>
      <c r="N1405" s="14" t="s">
        <v>1175</v>
      </c>
      <c r="O1405" s="14" t="s">
        <v>313</v>
      </c>
      <c r="P1405" s="14" t="s">
        <v>240</v>
      </c>
      <c r="Q1405" s="14" t="s">
        <v>106</v>
      </c>
      <c r="R1405" s="14" t="s">
        <v>5286</v>
      </c>
      <c r="S1405" s="14" t="s">
        <v>106</v>
      </c>
      <c r="W1405" s="14" t="s">
        <v>4939</v>
      </c>
    </row>
    <row r="1406" spans="1:23" x14ac:dyDescent="0.25">
      <c r="A1406" s="14" t="s">
        <v>6409</v>
      </c>
      <c r="B1406" s="14" t="s">
        <v>4089</v>
      </c>
      <c r="D1406" s="14" t="s">
        <v>6408</v>
      </c>
      <c r="F1406" s="14" t="s">
        <v>4387</v>
      </c>
      <c r="H1406" s="14" t="s">
        <v>454</v>
      </c>
      <c r="I1406" s="14" t="s">
        <v>1032</v>
      </c>
      <c r="J1406" s="14">
        <v>3800</v>
      </c>
      <c r="K1406" s="14" t="s">
        <v>6023</v>
      </c>
      <c r="M1406" s="14" t="s">
        <v>205</v>
      </c>
      <c r="N1406" s="14" t="s">
        <v>6022</v>
      </c>
      <c r="O1406" s="14" t="s">
        <v>5130</v>
      </c>
      <c r="Q1406" s="14" t="s">
        <v>202</v>
      </c>
      <c r="R1406" s="14" t="s">
        <v>113</v>
      </c>
      <c r="W1406" s="14" t="s">
        <v>4939</v>
      </c>
    </row>
    <row r="1407" spans="1:23" x14ac:dyDescent="0.25">
      <c r="A1407" s="14" t="s">
        <v>1</v>
      </c>
      <c r="B1407" s="14" t="s">
        <v>59</v>
      </c>
      <c r="C1407" s="18" t="s">
        <v>120</v>
      </c>
      <c r="D1407" s="14" t="s">
        <v>60</v>
      </c>
      <c r="E1407" s="14">
        <v>4</v>
      </c>
      <c r="F1407" s="14" t="s">
        <v>61</v>
      </c>
      <c r="G1407" s="14" t="s">
        <v>62</v>
      </c>
      <c r="H1407" s="14" t="s">
        <v>63</v>
      </c>
      <c r="I1407" s="14" t="s">
        <v>142</v>
      </c>
      <c r="J1407" s="14" t="s">
        <v>142</v>
      </c>
      <c r="K1407" s="14" t="s">
        <v>64</v>
      </c>
      <c r="M1407" s="14" t="s">
        <v>65</v>
      </c>
      <c r="N1407" s="14" t="s">
        <v>143</v>
      </c>
      <c r="O1407" s="14" t="s">
        <v>466</v>
      </c>
      <c r="P1407" s="14" t="s">
        <v>126</v>
      </c>
      <c r="Q1407" s="14" t="s">
        <v>63</v>
      </c>
      <c r="R1407" s="14" t="s">
        <v>144</v>
      </c>
    </row>
    <row r="1408" spans="1:23" x14ac:dyDescent="0.25">
      <c r="A1408" s="14" t="s">
        <v>1</v>
      </c>
      <c r="B1408" s="14" t="s">
        <v>43</v>
      </c>
      <c r="C1408" s="18" t="s">
        <v>111</v>
      </c>
      <c r="D1408" s="14" t="s">
        <v>44</v>
      </c>
      <c r="E1408" s="14">
        <v>4</v>
      </c>
      <c r="F1408" s="14" t="s">
        <v>45</v>
      </c>
      <c r="G1408" s="14" t="s">
        <v>46</v>
      </c>
      <c r="H1408" s="14" t="s">
        <v>106</v>
      </c>
      <c r="I1408" s="14" t="s">
        <v>131</v>
      </c>
      <c r="J1408" s="14" t="s">
        <v>132</v>
      </c>
      <c r="K1408" s="14" t="s">
        <v>47</v>
      </c>
      <c r="M1408" s="14" t="s">
        <v>133</v>
      </c>
      <c r="N1408" s="14" t="s">
        <v>48</v>
      </c>
      <c r="O1408" s="14" t="s">
        <v>134</v>
      </c>
      <c r="P1408" s="14" t="s">
        <v>135</v>
      </c>
      <c r="Q1408" s="14" t="s">
        <v>106</v>
      </c>
      <c r="R1408" s="14" t="s">
        <v>108</v>
      </c>
    </row>
    <row r="1409" spans="1:23" x14ac:dyDescent="0.25">
      <c r="A1409" s="14" t="s">
        <v>1</v>
      </c>
      <c r="B1409" s="14" t="s">
        <v>25</v>
      </c>
      <c r="C1409" s="18" t="s">
        <v>105</v>
      </c>
      <c r="D1409" s="14" t="s">
        <v>28</v>
      </c>
      <c r="E1409" s="14">
        <v>4</v>
      </c>
      <c r="F1409" s="14" t="s">
        <v>29</v>
      </c>
      <c r="G1409" s="14" t="s">
        <v>18</v>
      </c>
      <c r="H1409" s="14" t="s">
        <v>106</v>
      </c>
      <c r="I1409" s="14" t="s">
        <v>113</v>
      </c>
      <c r="J1409" s="14" t="s">
        <v>114</v>
      </c>
      <c r="K1409" s="14" t="s">
        <v>30</v>
      </c>
      <c r="M1409" s="14" t="s">
        <v>20</v>
      </c>
      <c r="N1409" s="14" t="s">
        <v>21</v>
      </c>
      <c r="O1409" s="14" t="s">
        <v>458</v>
      </c>
      <c r="P1409" s="14" t="s">
        <v>109</v>
      </c>
      <c r="Q1409" s="14" t="s">
        <v>106</v>
      </c>
      <c r="R1409" s="14" t="s">
        <v>119</v>
      </c>
      <c r="S1409" s="14" t="s">
        <v>469</v>
      </c>
    </row>
    <row r="1410" spans="1:23" x14ac:dyDescent="0.25">
      <c r="A1410" s="14" t="s">
        <v>1</v>
      </c>
      <c r="B1410" s="14" t="s">
        <v>25</v>
      </c>
      <c r="C1410" s="18" t="s">
        <v>111</v>
      </c>
      <c r="D1410" s="14" t="s">
        <v>22</v>
      </c>
      <c r="E1410" s="14">
        <v>4</v>
      </c>
      <c r="F1410" s="14" t="s">
        <v>17</v>
      </c>
      <c r="G1410" s="14" t="s">
        <v>18</v>
      </c>
      <c r="H1410" s="14" t="s">
        <v>112</v>
      </c>
      <c r="I1410" s="14" t="s">
        <v>113</v>
      </c>
      <c r="J1410" s="14" t="s">
        <v>114</v>
      </c>
      <c r="K1410" s="14" t="s">
        <v>115</v>
      </c>
      <c r="M1410" s="14" t="s">
        <v>23</v>
      </c>
      <c r="N1410" s="14" t="s">
        <v>24</v>
      </c>
      <c r="O1410" s="14" t="s">
        <v>456</v>
      </c>
      <c r="P1410" s="14" t="s">
        <v>116</v>
      </c>
      <c r="Q1410" s="14" t="s">
        <v>106</v>
      </c>
      <c r="R1410" s="14" t="s">
        <v>114</v>
      </c>
    </row>
    <row r="1411" spans="1:23" x14ac:dyDescent="0.25">
      <c r="A1411" s="14" t="s">
        <v>1</v>
      </c>
      <c r="B1411" s="14" t="s">
        <v>15</v>
      </c>
      <c r="C1411" s="18" t="s">
        <v>105</v>
      </c>
      <c r="D1411" s="14" t="s">
        <v>16</v>
      </c>
      <c r="E1411" s="14">
        <v>4</v>
      </c>
      <c r="F1411" s="14" t="s">
        <v>17</v>
      </c>
      <c r="G1411" s="14" t="s">
        <v>18</v>
      </c>
      <c r="H1411" s="14" t="s">
        <v>106</v>
      </c>
      <c r="I1411" s="14" t="s">
        <v>107</v>
      </c>
      <c r="J1411" s="14" t="s">
        <v>108</v>
      </c>
      <c r="K1411" s="14" t="s">
        <v>19</v>
      </c>
      <c r="M1411" s="14" t="s">
        <v>20</v>
      </c>
      <c r="N1411" s="14" t="s">
        <v>21</v>
      </c>
      <c r="O1411" s="14" t="s">
        <v>455</v>
      </c>
      <c r="P1411" s="14" t="s">
        <v>109</v>
      </c>
      <c r="Q1411" s="14" t="s">
        <v>106</v>
      </c>
      <c r="R1411" s="14" t="s">
        <v>110</v>
      </c>
      <c r="S1411" s="14" t="s">
        <v>469</v>
      </c>
    </row>
    <row r="1412" spans="1:23" x14ac:dyDescent="0.25">
      <c r="A1412" s="14" t="s">
        <v>1</v>
      </c>
      <c r="B1412" s="14" t="s">
        <v>25</v>
      </c>
      <c r="C1412" s="18" t="s">
        <v>111</v>
      </c>
      <c r="D1412" s="14" t="s">
        <v>26</v>
      </c>
      <c r="E1412" s="14">
        <v>4</v>
      </c>
      <c r="F1412" s="14" t="s">
        <v>17</v>
      </c>
      <c r="G1412" s="14" t="s">
        <v>18</v>
      </c>
      <c r="H1412" s="14" t="s">
        <v>454</v>
      </c>
      <c r="I1412" s="14" t="s">
        <v>113</v>
      </c>
      <c r="J1412" s="14" t="s">
        <v>114</v>
      </c>
      <c r="K1412" s="14" t="s">
        <v>117</v>
      </c>
      <c r="M1412" s="14" t="s">
        <v>23</v>
      </c>
      <c r="N1412" s="14" t="s">
        <v>27</v>
      </c>
      <c r="O1412" s="14" t="s">
        <v>457</v>
      </c>
      <c r="P1412" s="14" t="s">
        <v>118</v>
      </c>
      <c r="Q1412" s="14" t="s">
        <v>106</v>
      </c>
      <c r="R1412" s="14" t="s">
        <v>114</v>
      </c>
    </row>
    <row r="1413" spans="1:23" x14ac:dyDescent="0.25">
      <c r="A1413" s="14" t="s">
        <v>1</v>
      </c>
      <c r="B1413" s="14" t="s">
        <v>49</v>
      </c>
      <c r="C1413" s="18" t="s">
        <v>105</v>
      </c>
      <c r="D1413" s="14" t="s">
        <v>50</v>
      </c>
      <c r="E1413" s="14">
        <v>4</v>
      </c>
      <c r="F1413" s="14" t="s">
        <v>51</v>
      </c>
      <c r="G1413" s="14" t="s">
        <v>46</v>
      </c>
      <c r="H1413" s="14" t="s">
        <v>453</v>
      </c>
      <c r="I1413" s="14" t="s">
        <v>136</v>
      </c>
      <c r="J1413" s="14" t="s">
        <v>121</v>
      </c>
      <c r="K1413" s="14" t="s">
        <v>137</v>
      </c>
      <c r="M1413" s="14" t="s">
        <v>133</v>
      </c>
      <c r="N1413" s="14" t="s">
        <v>52</v>
      </c>
      <c r="O1413" s="14" t="s">
        <v>466</v>
      </c>
      <c r="P1413" s="14" t="s">
        <v>116</v>
      </c>
      <c r="Q1413" s="14" t="s">
        <v>133</v>
      </c>
      <c r="R1413" s="14" t="s">
        <v>138</v>
      </c>
    </row>
    <row r="1414" spans="1:23" x14ac:dyDescent="0.25">
      <c r="A1414" s="14" t="s">
        <v>1</v>
      </c>
      <c r="B1414" s="14" t="s">
        <v>54</v>
      </c>
      <c r="C1414" s="18" t="s">
        <v>105</v>
      </c>
      <c r="D1414" s="14" t="s">
        <v>55</v>
      </c>
      <c r="E1414" s="14">
        <v>4</v>
      </c>
      <c r="F1414" s="14" t="s">
        <v>56</v>
      </c>
      <c r="G1414" s="14" t="s">
        <v>46</v>
      </c>
      <c r="H1414" s="14" t="s">
        <v>57</v>
      </c>
      <c r="I1414" s="14" t="s">
        <v>139</v>
      </c>
      <c r="J1414" s="14" t="s">
        <v>140</v>
      </c>
      <c r="K1414" s="14" t="s">
        <v>141</v>
      </c>
      <c r="M1414" s="14" t="s">
        <v>133</v>
      </c>
      <c r="N1414" s="14" t="s">
        <v>58</v>
      </c>
      <c r="O1414" s="14" t="s">
        <v>466</v>
      </c>
      <c r="P1414" s="14" t="s">
        <v>118</v>
      </c>
      <c r="Q1414" s="14" t="s">
        <v>133</v>
      </c>
      <c r="R1414" s="14" t="s">
        <v>114</v>
      </c>
    </row>
    <row r="1415" spans="1:23" x14ac:dyDescent="0.25">
      <c r="A1415" s="14" t="s">
        <v>1</v>
      </c>
      <c r="B1415" s="14" t="s">
        <v>35</v>
      </c>
      <c r="C1415" s="18" t="s">
        <v>105</v>
      </c>
      <c r="D1415" s="14" t="s">
        <v>38</v>
      </c>
      <c r="E1415" s="14">
        <v>4</v>
      </c>
      <c r="F1415" s="14" t="s">
        <v>32</v>
      </c>
      <c r="G1415" s="14" t="s">
        <v>18</v>
      </c>
      <c r="H1415" s="14" t="s">
        <v>106</v>
      </c>
      <c r="I1415" s="14" t="s">
        <v>121</v>
      </c>
      <c r="J1415" s="14" t="s">
        <v>122</v>
      </c>
      <c r="K1415" s="14" t="s">
        <v>39</v>
      </c>
      <c r="M1415" s="14" t="s">
        <v>20</v>
      </c>
      <c r="N1415" s="14" t="s">
        <v>21</v>
      </c>
      <c r="O1415" s="14" t="s">
        <v>460</v>
      </c>
      <c r="P1415" s="14" t="s">
        <v>126</v>
      </c>
      <c r="Q1415" s="14" t="s">
        <v>106</v>
      </c>
      <c r="R1415" s="14" t="s">
        <v>127</v>
      </c>
      <c r="S1415" s="14" t="s">
        <v>469</v>
      </c>
    </row>
    <row r="1416" spans="1:23" x14ac:dyDescent="0.25">
      <c r="A1416" s="14" t="s">
        <v>1</v>
      </c>
      <c r="B1416" s="14" t="s">
        <v>35</v>
      </c>
      <c r="C1416" s="18" t="s">
        <v>120</v>
      </c>
      <c r="D1416" s="14" t="s">
        <v>31</v>
      </c>
      <c r="E1416" s="14">
        <v>4</v>
      </c>
      <c r="F1416" s="14" t="s">
        <v>32</v>
      </c>
      <c r="G1416" s="14" t="s">
        <v>18</v>
      </c>
      <c r="H1416" s="14" t="s">
        <v>112</v>
      </c>
      <c r="I1416" s="14" t="s">
        <v>121</v>
      </c>
      <c r="J1416" s="14" t="s">
        <v>122</v>
      </c>
      <c r="K1416" s="14" t="s">
        <v>123</v>
      </c>
      <c r="M1416" s="14" t="s">
        <v>33</v>
      </c>
      <c r="N1416" s="14" t="s">
        <v>34</v>
      </c>
      <c r="O1416" s="14" t="s">
        <v>456</v>
      </c>
      <c r="P1416" s="14" t="s">
        <v>116</v>
      </c>
      <c r="Q1416" s="14" t="s">
        <v>124</v>
      </c>
      <c r="R1416" s="14" t="s">
        <v>108</v>
      </c>
    </row>
    <row r="1417" spans="1:23" x14ac:dyDescent="0.25">
      <c r="A1417" s="14" t="s">
        <v>1089</v>
      </c>
      <c r="C1417" s="18" t="s">
        <v>120</v>
      </c>
      <c r="D1417" s="14" t="s">
        <v>1145</v>
      </c>
      <c r="E1417" s="14">
        <v>4</v>
      </c>
      <c r="F1417" s="14" t="s">
        <v>1144</v>
      </c>
      <c r="G1417" s="14" t="s">
        <v>62</v>
      </c>
      <c r="H1417" s="14" t="s">
        <v>63</v>
      </c>
      <c r="I1417" s="14" t="s">
        <v>1250</v>
      </c>
      <c r="K1417" s="14" t="s">
        <v>1251</v>
      </c>
      <c r="M1417" s="14" t="s">
        <v>133</v>
      </c>
      <c r="N1417" s="14" t="s">
        <v>143</v>
      </c>
      <c r="O1417" s="14" t="s">
        <v>461</v>
      </c>
      <c r="P1417" s="14" t="s">
        <v>126</v>
      </c>
      <c r="Q1417" s="14" t="s">
        <v>63</v>
      </c>
      <c r="R1417" s="14" t="s">
        <v>887</v>
      </c>
      <c r="S1417" s="14" t="s">
        <v>133</v>
      </c>
      <c r="T1417" s="14" t="s">
        <v>510</v>
      </c>
      <c r="V1417" s="14" t="s">
        <v>658</v>
      </c>
    </row>
    <row r="1418" spans="1:23" x14ac:dyDescent="0.25">
      <c r="A1418" s="14" t="s">
        <v>1089</v>
      </c>
      <c r="C1418" s="18" t="s">
        <v>120</v>
      </c>
      <c r="D1418" s="14" t="s">
        <v>3193</v>
      </c>
      <c r="E1418" s="14">
        <v>4</v>
      </c>
      <c r="F1418" s="14" t="s">
        <v>4592</v>
      </c>
      <c r="H1418" s="14" t="s">
        <v>63</v>
      </c>
      <c r="I1418" s="14" t="s">
        <v>174</v>
      </c>
      <c r="K1418" s="14" t="s">
        <v>1252</v>
      </c>
      <c r="M1418" s="14" t="s">
        <v>133</v>
      </c>
      <c r="N1418" s="14" t="s">
        <v>143</v>
      </c>
      <c r="O1418" s="14" t="s">
        <v>461</v>
      </c>
      <c r="P1418" s="14" t="s">
        <v>126</v>
      </c>
      <c r="Q1418" s="14" t="s">
        <v>63</v>
      </c>
      <c r="R1418" s="14" t="s">
        <v>887</v>
      </c>
      <c r="S1418" s="14" t="s">
        <v>133</v>
      </c>
      <c r="T1418" s="14" t="s">
        <v>510</v>
      </c>
      <c r="V1418" s="14" t="s">
        <v>5157</v>
      </c>
      <c r="W1418" s="14" t="s">
        <v>4939</v>
      </c>
    </row>
    <row r="1419" spans="1:23" x14ac:dyDescent="0.25">
      <c r="A1419" s="14" t="s">
        <v>1089</v>
      </c>
      <c r="C1419" s="18" t="s">
        <v>120</v>
      </c>
      <c r="D1419" s="14" t="s">
        <v>3057</v>
      </c>
      <c r="E1419" s="14">
        <v>4</v>
      </c>
      <c r="F1419" s="14" t="s">
        <v>4512</v>
      </c>
      <c r="H1419" s="14" t="s">
        <v>63</v>
      </c>
      <c r="I1419" s="14" t="s">
        <v>142</v>
      </c>
      <c r="K1419" s="14" t="s">
        <v>1255</v>
      </c>
      <c r="M1419" s="14" t="s">
        <v>133</v>
      </c>
      <c r="N1419" s="14" t="s">
        <v>143</v>
      </c>
      <c r="O1419" s="14" t="s">
        <v>461</v>
      </c>
      <c r="P1419" s="14" t="s">
        <v>126</v>
      </c>
      <c r="Q1419" s="14" t="s">
        <v>63</v>
      </c>
      <c r="R1419" s="14" t="s">
        <v>1254</v>
      </c>
      <c r="S1419" s="14" t="s">
        <v>133</v>
      </c>
      <c r="T1419" s="14" t="s">
        <v>510</v>
      </c>
      <c r="V1419" s="14" t="s">
        <v>4985</v>
      </c>
      <c r="W1419" s="14" t="s">
        <v>4939</v>
      </c>
    </row>
    <row r="1420" spans="1:23" x14ac:dyDescent="0.25">
      <c r="A1420" s="14" t="s">
        <v>1089</v>
      </c>
      <c r="C1420" s="18" t="s">
        <v>120</v>
      </c>
      <c r="D1420" s="14" t="s">
        <v>1148</v>
      </c>
      <c r="E1420" s="14">
        <v>4</v>
      </c>
      <c r="F1420" s="14" t="s">
        <v>1144</v>
      </c>
      <c r="H1420" s="14" t="s">
        <v>63</v>
      </c>
      <c r="I1420" s="14" t="s">
        <v>142</v>
      </c>
    </row>
    <row r="1421" spans="1:23" x14ac:dyDescent="0.25">
      <c r="A1421" s="14" t="s">
        <v>1089</v>
      </c>
      <c r="C1421" s="18" t="s">
        <v>120</v>
      </c>
      <c r="D1421" s="14" t="s">
        <v>1146</v>
      </c>
      <c r="E1421" s="14">
        <v>4</v>
      </c>
      <c r="F1421" s="14" t="s">
        <v>1144</v>
      </c>
      <c r="H1421" s="14" t="s">
        <v>63</v>
      </c>
      <c r="I1421" s="14" t="s">
        <v>404</v>
      </c>
      <c r="K1421" s="14" t="s">
        <v>142</v>
      </c>
      <c r="M1421" s="14" t="s">
        <v>133</v>
      </c>
      <c r="N1421" s="14" t="s">
        <v>120</v>
      </c>
      <c r="O1421" s="14" t="s">
        <v>461</v>
      </c>
      <c r="P1421" s="14" t="s">
        <v>126</v>
      </c>
      <c r="Q1421" s="14" t="s">
        <v>63</v>
      </c>
      <c r="R1421" s="14" t="s">
        <v>1254</v>
      </c>
      <c r="S1421" s="14" t="s">
        <v>133</v>
      </c>
      <c r="T1421" s="14" t="s">
        <v>510</v>
      </c>
      <c r="V1421" s="14" t="s">
        <v>675</v>
      </c>
    </row>
    <row r="1422" spans="1:23" x14ac:dyDescent="0.25">
      <c r="A1422" s="14" t="s">
        <v>1089</v>
      </c>
      <c r="C1422" s="18" t="s">
        <v>120</v>
      </c>
      <c r="D1422" s="14" t="s">
        <v>1146</v>
      </c>
      <c r="E1422" s="14">
        <v>4</v>
      </c>
      <c r="F1422" s="14" t="s">
        <v>4512</v>
      </c>
      <c r="H1422" s="14" t="s">
        <v>63</v>
      </c>
      <c r="I1422" s="14" t="s">
        <v>404</v>
      </c>
      <c r="K1422" s="14" t="s">
        <v>1253</v>
      </c>
      <c r="M1422" s="14" t="s">
        <v>133</v>
      </c>
      <c r="N1422" s="14" t="s">
        <v>399</v>
      </c>
      <c r="O1422" s="14" t="s">
        <v>461</v>
      </c>
      <c r="P1422" s="14" t="s">
        <v>126</v>
      </c>
      <c r="Q1422" s="14" t="s">
        <v>63</v>
      </c>
      <c r="R1422" s="14" t="s">
        <v>1254</v>
      </c>
      <c r="S1422" s="14" t="s">
        <v>133</v>
      </c>
      <c r="T1422" s="14" t="s">
        <v>510</v>
      </c>
      <c r="V1422" s="14" t="s">
        <v>4954</v>
      </c>
      <c r="W1422" s="14" t="s">
        <v>4939</v>
      </c>
    </row>
    <row r="1423" spans="1:23" x14ac:dyDescent="0.25">
      <c r="A1423" s="14" t="s">
        <v>1089</v>
      </c>
      <c r="C1423" s="18" t="s">
        <v>120</v>
      </c>
      <c r="D1423" s="14" t="s">
        <v>1147</v>
      </c>
      <c r="E1423" s="14">
        <v>4</v>
      </c>
      <c r="F1423" s="14" t="s">
        <v>1144</v>
      </c>
      <c r="H1423" s="14" t="s">
        <v>63</v>
      </c>
      <c r="I1423" s="14" t="s">
        <v>142</v>
      </c>
      <c r="K1423" s="14" t="s">
        <v>1255</v>
      </c>
      <c r="M1423" s="14" t="s">
        <v>133</v>
      </c>
      <c r="N1423" s="14" t="s">
        <v>143</v>
      </c>
      <c r="O1423" s="14" t="s">
        <v>461</v>
      </c>
      <c r="P1423" s="14" t="s">
        <v>126</v>
      </c>
      <c r="Q1423" s="14" t="s">
        <v>63</v>
      </c>
      <c r="R1423" s="14" t="s">
        <v>1254</v>
      </c>
      <c r="S1423" s="14" t="s">
        <v>133</v>
      </c>
      <c r="T1423" s="14" t="s">
        <v>510</v>
      </c>
      <c r="V1423" s="14" t="s">
        <v>680</v>
      </c>
    </row>
    <row r="1424" spans="1:23" x14ac:dyDescent="0.25">
      <c r="A1424" s="14" t="s">
        <v>1089</v>
      </c>
      <c r="C1424" s="18" t="s">
        <v>120</v>
      </c>
      <c r="D1424" s="14" t="s">
        <v>1147</v>
      </c>
      <c r="E1424" s="14">
        <v>4</v>
      </c>
      <c r="F1424" s="14" t="s">
        <v>4512</v>
      </c>
      <c r="H1424" s="14" t="s">
        <v>63</v>
      </c>
      <c r="I1424" s="14" t="s">
        <v>142</v>
      </c>
      <c r="K1424" s="14" t="s">
        <v>142</v>
      </c>
      <c r="M1424" s="14" t="s">
        <v>133</v>
      </c>
      <c r="N1424" s="14" t="s">
        <v>120</v>
      </c>
      <c r="O1424" s="14" t="s">
        <v>461</v>
      </c>
      <c r="P1424" s="14" t="s">
        <v>126</v>
      </c>
      <c r="Q1424" s="14" t="s">
        <v>63</v>
      </c>
      <c r="R1424" s="14" t="s">
        <v>1254</v>
      </c>
      <c r="S1424" s="14" t="s">
        <v>133</v>
      </c>
      <c r="T1424" s="14" t="s">
        <v>510</v>
      </c>
      <c r="V1424" s="14" t="s">
        <v>5192</v>
      </c>
      <c r="W1424" s="14" t="s">
        <v>4939</v>
      </c>
    </row>
    <row r="1425" spans="1:23" x14ac:dyDescent="0.25">
      <c r="A1425" s="14" t="s">
        <v>4077</v>
      </c>
      <c r="B1425" s="14" t="s">
        <v>4090</v>
      </c>
      <c r="D1425" s="14" t="s">
        <v>2825</v>
      </c>
      <c r="F1425" s="14" t="s">
        <v>32</v>
      </c>
      <c r="H1425" s="14" t="s">
        <v>4537</v>
      </c>
      <c r="I1425" s="14" t="s">
        <v>4795</v>
      </c>
      <c r="J1425" s="14" t="s">
        <v>4794</v>
      </c>
      <c r="K1425" s="14" t="s">
        <v>5662</v>
      </c>
      <c r="L1425" s="14" t="s">
        <v>150</v>
      </c>
      <c r="M1425" s="14" t="s">
        <v>5661</v>
      </c>
      <c r="N1425" s="14" t="s">
        <v>5660</v>
      </c>
      <c r="O1425" s="14" t="s">
        <v>5659</v>
      </c>
      <c r="Q1425" s="14" t="s">
        <v>202</v>
      </c>
      <c r="R1425" s="14" t="s">
        <v>121</v>
      </c>
      <c r="U1425" s="14" t="s">
        <v>5108</v>
      </c>
      <c r="V1425" s="14" t="s">
        <v>5658</v>
      </c>
      <c r="W1425" s="14" t="s">
        <v>4939</v>
      </c>
    </row>
    <row r="1426" spans="1:23" x14ac:dyDescent="0.25">
      <c r="A1426" t="s">
        <v>4081</v>
      </c>
      <c r="B1426" t="s">
        <v>4312</v>
      </c>
      <c r="C1426" s="13">
        <v>5</v>
      </c>
      <c r="D1426" t="s">
        <v>3276</v>
      </c>
      <c r="E1426"/>
      <c r="F1426" t="s">
        <v>4601</v>
      </c>
      <c r="G1426"/>
      <c r="H1426" t="s">
        <v>150</v>
      </c>
      <c r="I1426" t="s">
        <v>161</v>
      </c>
      <c r="J1426" t="s">
        <v>162</v>
      </c>
      <c r="K1426" t="s">
        <v>107</v>
      </c>
      <c r="L1426"/>
      <c r="M1426" t="s">
        <v>5963</v>
      </c>
      <c r="N1426" t="s">
        <v>156</v>
      </c>
      <c r="O1426" t="s">
        <v>1707</v>
      </c>
      <c r="P1426"/>
      <c r="Q1426" t="s">
        <v>202</v>
      </c>
      <c r="R1426" t="s">
        <v>151</v>
      </c>
      <c r="S1426"/>
      <c r="T1426"/>
      <c r="U1426" t="s">
        <v>5047</v>
      </c>
      <c r="V1426" t="s">
        <v>5017</v>
      </c>
      <c r="W1426" t="s">
        <v>4939</v>
      </c>
    </row>
    <row r="1427" spans="1:23" x14ac:dyDescent="0.25">
      <c r="A1427" s="14" t="s">
        <v>4080</v>
      </c>
      <c r="B1427" s="14" t="s">
        <v>4090</v>
      </c>
      <c r="C1427" s="18" t="s">
        <v>111</v>
      </c>
      <c r="D1427" s="14" t="s">
        <v>3043</v>
      </c>
      <c r="F1427" s="14" t="s">
        <v>32</v>
      </c>
      <c r="H1427" s="14" t="s">
        <v>134</v>
      </c>
      <c r="I1427" s="14">
        <v>1000</v>
      </c>
      <c r="J1427" s="14" t="s">
        <v>4823</v>
      </c>
      <c r="K1427" s="14" t="s">
        <v>174</v>
      </c>
      <c r="L1427" s="14" t="s">
        <v>120</v>
      </c>
      <c r="M1427" s="14" t="s">
        <v>5839</v>
      </c>
      <c r="N1427" s="14" t="s">
        <v>156</v>
      </c>
      <c r="O1427" s="14" t="s">
        <v>5799</v>
      </c>
      <c r="Q1427" s="14" t="s">
        <v>202</v>
      </c>
      <c r="R1427" s="14" t="s">
        <v>5838</v>
      </c>
      <c r="W1427" s="14" t="s">
        <v>4939</v>
      </c>
    </row>
    <row r="1428" spans="1:23" x14ac:dyDescent="0.25">
      <c r="A1428" s="14" t="s">
        <v>4080</v>
      </c>
      <c r="B1428" s="14" t="s">
        <v>4090</v>
      </c>
      <c r="C1428" s="18" t="s">
        <v>111</v>
      </c>
      <c r="D1428" s="14" t="s">
        <v>2999</v>
      </c>
      <c r="F1428" s="14" t="s">
        <v>32</v>
      </c>
      <c r="H1428" s="14" t="s">
        <v>143</v>
      </c>
      <c r="I1428" s="14">
        <v>1000</v>
      </c>
      <c r="J1428" s="14" t="s">
        <v>4823</v>
      </c>
      <c r="K1428" s="14" t="s">
        <v>5339</v>
      </c>
      <c r="L1428" s="14" t="s">
        <v>120</v>
      </c>
      <c r="M1428" s="14" t="s">
        <v>143</v>
      </c>
      <c r="N1428" s="14" t="s">
        <v>156</v>
      </c>
      <c r="O1428" s="14" t="s">
        <v>5799</v>
      </c>
      <c r="Q1428" s="14" t="s">
        <v>202</v>
      </c>
      <c r="R1428" s="14" t="s">
        <v>5798</v>
      </c>
      <c r="U1428" s="14" t="s">
        <v>5797</v>
      </c>
      <c r="V1428" s="14" t="s">
        <v>4985</v>
      </c>
      <c r="W1428" s="14" t="s">
        <v>4939</v>
      </c>
    </row>
    <row r="1429" spans="1:23" x14ac:dyDescent="0.25">
      <c r="A1429" s="14" t="s">
        <v>4075</v>
      </c>
      <c r="B1429" s="14" t="s">
        <v>4365</v>
      </c>
      <c r="D1429" s="14" t="s">
        <v>3915</v>
      </c>
      <c r="F1429" s="14" t="s">
        <v>4656</v>
      </c>
      <c r="H1429" s="14" t="s">
        <v>254</v>
      </c>
      <c r="I1429" s="14" t="s">
        <v>900</v>
      </c>
      <c r="J1429" s="14">
        <v>4000</v>
      </c>
      <c r="K1429" s="14" t="s">
        <v>6278</v>
      </c>
      <c r="M1429" s="14" t="s">
        <v>105</v>
      </c>
      <c r="N1429" s="14" t="s">
        <v>147</v>
      </c>
      <c r="O1429" s="14" t="s">
        <v>6277</v>
      </c>
      <c r="Q1429" s="14" t="s">
        <v>202</v>
      </c>
      <c r="R1429" s="14" t="s">
        <v>158</v>
      </c>
      <c r="W1429" s="14" t="s">
        <v>4939</v>
      </c>
    </row>
    <row r="1430" spans="1:23" x14ac:dyDescent="0.25">
      <c r="A1430" s="14" t="s">
        <v>4075</v>
      </c>
      <c r="B1430" s="14" t="s">
        <v>4089</v>
      </c>
      <c r="D1430" s="14" t="s">
        <v>3710</v>
      </c>
      <c r="F1430" s="14" t="s">
        <v>4630</v>
      </c>
      <c r="H1430" s="14" t="s">
        <v>4629</v>
      </c>
      <c r="I1430" s="14" t="s">
        <v>1037</v>
      </c>
      <c r="J1430" s="14">
        <v>3000</v>
      </c>
      <c r="K1430" s="14" t="s">
        <v>6197</v>
      </c>
      <c r="M1430" s="14" t="s">
        <v>399</v>
      </c>
      <c r="N1430" s="14" t="s">
        <v>157</v>
      </c>
      <c r="O1430" s="14" t="s">
        <v>5160</v>
      </c>
      <c r="Q1430" s="14" t="s">
        <v>148</v>
      </c>
      <c r="R1430" s="14" t="s">
        <v>114</v>
      </c>
      <c r="W1430" s="14" t="s">
        <v>4939</v>
      </c>
    </row>
    <row r="1431" spans="1:23" x14ac:dyDescent="0.25">
      <c r="A1431" s="14" t="s">
        <v>4075</v>
      </c>
      <c r="B1431" s="14" t="s">
        <v>4089</v>
      </c>
      <c r="D1431" s="14" t="s">
        <v>3687</v>
      </c>
      <c r="F1431" s="14" t="s">
        <v>4389</v>
      </c>
      <c r="H1431" s="14" t="s">
        <v>4537</v>
      </c>
      <c r="I1431" s="14" t="s">
        <v>1032</v>
      </c>
      <c r="J1431" s="14">
        <v>3800</v>
      </c>
      <c r="K1431" s="14" t="s">
        <v>6185</v>
      </c>
      <c r="M1431" s="14" t="s">
        <v>105</v>
      </c>
      <c r="N1431" s="14" t="s">
        <v>156</v>
      </c>
      <c r="O1431" s="14" t="s">
        <v>5130</v>
      </c>
      <c r="Q1431" s="14" t="s">
        <v>202</v>
      </c>
      <c r="R1431" s="14" t="s">
        <v>334</v>
      </c>
      <c r="W1431" s="14" t="s">
        <v>4939</v>
      </c>
    </row>
    <row r="1432" spans="1:23" x14ac:dyDescent="0.25">
      <c r="A1432" s="14" t="s">
        <v>4075</v>
      </c>
      <c r="B1432" s="14" t="s">
        <v>4110</v>
      </c>
      <c r="D1432" s="14" t="s">
        <v>2824</v>
      </c>
      <c r="F1432" s="14" t="s">
        <v>4451</v>
      </c>
      <c r="H1432" s="14" t="s">
        <v>230</v>
      </c>
      <c r="I1432" s="14" t="s">
        <v>868</v>
      </c>
      <c r="J1432" s="14">
        <v>2100</v>
      </c>
      <c r="K1432" s="14" t="s">
        <v>1662</v>
      </c>
      <c r="M1432" s="14" t="s">
        <v>5654</v>
      </c>
      <c r="N1432" s="14" t="s">
        <v>157</v>
      </c>
      <c r="O1432" s="14" t="s">
        <v>4529</v>
      </c>
      <c r="Q1432" s="14" t="s">
        <v>202</v>
      </c>
      <c r="R1432" s="14" t="s">
        <v>5159</v>
      </c>
      <c r="T1432" s="14" t="s">
        <v>5653</v>
      </c>
      <c r="W1432" s="14" t="s">
        <v>4939</v>
      </c>
    </row>
    <row r="1433" spans="1:23" x14ac:dyDescent="0.25">
      <c r="A1433" s="14" t="s">
        <v>4075</v>
      </c>
      <c r="B1433" s="14" t="s">
        <v>4140</v>
      </c>
      <c r="D1433" s="14" t="s">
        <v>3200</v>
      </c>
      <c r="F1433" s="14" t="s">
        <v>4387</v>
      </c>
      <c r="H1433" s="14" t="s">
        <v>150</v>
      </c>
      <c r="I1433" s="14" t="s">
        <v>4795</v>
      </c>
      <c r="J1433" s="14" t="s">
        <v>4794</v>
      </c>
      <c r="K1433" s="14" t="s">
        <v>5916</v>
      </c>
      <c r="L1433" s="14" t="s">
        <v>5915</v>
      </c>
      <c r="M1433" s="14" t="s">
        <v>1178</v>
      </c>
      <c r="N1433" s="14" t="s">
        <v>156</v>
      </c>
      <c r="O1433" s="14" t="s">
        <v>5801</v>
      </c>
      <c r="Q1433" s="14" t="s">
        <v>202</v>
      </c>
      <c r="R1433" s="14" t="s">
        <v>206</v>
      </c>
      <c r="U1433" s="14" t="s">
        <v>5186</v>
      </c>
      <c r="V1433" s="14" t="s">
        <v>5045</v>
      </c>
      <c r="W1433" s="14" t="s">
        <v>4939</v>
      </c>
    </row>
    <row r="1434" spans="1:23" x14ac:dyDescent="0.25">
      <c r="A1434" s="14" t="s">
        <v>4075</v>
      </c>
      <c r="B1434" s="14" t="s">
        <v>4089</v>
      </c>
      <c r="D1434" s="14" t="s">
        <v>3168</v>
      </c>
      <c r="F1434" s="14" t="s">
        <v>4387</v>
      </c>
      <c r="H1434" s="14" t="s">
        <v>4471</v>
      </c>
      <c r="I1434" s="14" t="s">
        <v>1032</v>
      </c>
      <c r="J1434" s="14">
        <v>3800</v>
      </c>
      <c r="K1434" s="14" t="s">
        <v>5900</v>
      </c>
      <c r="M1434" s="14" t="s">
        <v>5358</v>
      </c>
      <c r="N1434" s="14" t="s">
        <v>4969</v>
      </c>
      <c r="O1434" s="14" t="s">
        <v>5130</v>
      </c>
      <c r="Q1434" s="14" t="s">
        <v>202</v>
      </c>
      <c r="R1434" s="14" t="s">
        <v>149</v>
      </c>
      <c r="W1434" s="14" t="s">
        <v>4939</v>
      </c>
    </row>
    <row r="1435" spans="1:23" x14ac:dyDescent="0.25">
      <c r="A1435" s="14" t="s">
        <v>4075</v>
      </c>
      <c r="D1435" s="14" t="s">
        <v>2300</v>
      </c>
      <c r="F1435" s="14" t="s">
        <v>4387</v>
      </c>
      <c r="H1435" s="14" t="s">
        <v>4471</v>
      </c>
      <c r="I1435" s="14" t="s">
        <v>1032</v>
      </c>
      <c r="J1435" s="14">
        <v>3800</v>
      </c>
      <c r="K1435" s="14" t="s">
        <v>5295</v>
      </c>
      <c r="M1435" s="14" t="s">
        <v>4946</v>
      </c>
      <c r="N1435" s="14" t="s">
        <v>5294</v>
      </c>
      <c r="O1435" s="14" t="s">
        <v>5130</v>
      </c>
      <c r="Q1435" s="14" t="s">
        <v>202</v>
      </c>
      <c r="R1435" s="14" t="s">
        <v>206</v>
      </c>
      <c r="W1435" s="14" t="s">
        <v>4939</v>
      </c>
    </row>
    <row r="1436" spans="1:23" x14ac:dyDescent="0.25">
      <c r="A1436" s="14" t="s">
        <v>4075</v>
      </c>
      <c r="B1436" s="14" t="s">
        <v>4089</v>
      </c>
      <c r="D1436" s="14" t="s">
        <v>2299</v>
      </c>
      <c r="F1436" s="14" t="s">
        <v>4387</v>
      </c>
      <c r="H1436" s="14" t="s">
        <v>4471</v>
      </c>
      <c r="I1436" s="14" t="s">
        <v>1032</v>
      </c>
      <c r="J1436" s="14">
        <v>3800</v>
      </c>
      <c r="K1436" s="14" t="s">
        <v>5295</v>
      </c>
      <c r="M1436" s="14" t="s">
        <v>4946</v>
      </c>
      <c r="N1436" s="14" t="s">
        <v>5294</v>
      </c>
      <c r="O1436" s="14" t="s">
        <v>5130</v>
      </c>
      <c r="Q1436" s="14" t="s">
        <v>202</v>
      </c>
      <c r="R1436" s="14" t="s">
        <v>206</v>
      </c>
    </row>
    <row r="1437" spans="1:23" x14ac:dyDescent="0.25">
      <c r="A1437" s="14" t="s">
        <v>4075</v>
      </c>
      <c r="B1437" s="14" t="s">
        <v>4145</v>
      </c>
      <c r="D1437" s="14" t="s">
        <v>2154</v>
      </c>
      <c r="F1437" s="14" t="s">
        <v>4387</v>
      </c>
      <c r="H1437" s="14" t="s">
        <v>4444</v>
      </c>
      <c r="I1437" s="14" t="s">
        <v>927</v>
      </c>
      <c r="J1437" s="14">
        <v>3000</v>
      </c>
      <c r="K1437" s="14" t="s">
        <v>5161</v>
      </c>
      <c r="M1437" s="14" t="s">
        <v>145</v>
      </c>
      <c r="N1437" s="14" t="s">
        <v>174</v>
      </c>
      <c r="O1437" s="14" t="s">
        <v>5160</v>
      </c>
      <c r="Q1437" s="14" t="s">
        <v>202</v>
      </c>
      <c r="R1437" s="14" t="s">
        <v>5159</v>
      </c>
    </row>
    <row r="1438" spans="1:23" x14ac:dyDescent="0.25">
      <c r="A1438" s="14" t="s">
        <v>4075</v>
      </c>
      <c r="B1438" s="14" t="s">
        <v>4312</v>
      </c>
      <c r="D1438" s="14" t="s">
        <v>3275</v>
      </c>
      <c r="F1438" s="14" t="s">
        <v>4600</v>
      </c>
      <c r="H1438" s="14" t="s">
        <v>230</v>
      </c>
      <c r="I1438" s="14" t="s">
        <v>4864</v>
      </c>
      <c r="J1438" s="14">
        <v>680</v>
      </c>
      <c r="K1438" s="14" t="s">
        <v>4687</v>
      </c>
      <c r="M1438" s="14" t="s">
        <v>5654</v>
      </c>
      <c r="N1438" s="14" t="s">
        <v>156</v>
      </c>
      <c r="O1438" s="14" t="s">
        <v>4529</v>
      </c>
      <c r="Q1438" s="14" t="s">
        <v>202</v>
      </c>
      <c r="R1438" s="14" t="s">
        <v>5962</v>
      </c>
      <c r="T1438" s="14" t="s">
        <v>5653</v>
      </c>
      <c r="W1438" s="14" t="s">
        <v>4939</v>
      </c>
    </row>
    <row r="1439" spans="1:23" x14ac:dyDescent="0.25">
      <c r="A1439" s="14" t="s">
        <v>4075</v>
      </c>
      <c r="B1439" s="14" t="s">
        <v>4179</v>
      </c>
      <c r="D1439" s="14" t="s">
        <v>3280</v>
      </c>
      <c r="F1439" s="14" t="s">
        <v>4486</v>
      </c>
      <c r="H1439" s="14" t="s">
        <v>254</v>
      </c>
      <c r="I1439" s="14" t="s">
        <v>899</v>
      </c>
      <c r="J1439" s="14">
        <v>3900</v>
      </c>
      <c r="K1439" s="14" t="s">
        <v>5969</v>
      </c>
      <c r="M1439" s="14" t="s">
        <v>5145</v>
      </c>
      <c r="N1439" s="14" t="s">
        <v>4354</v>
      </c>
      <c r="O1439" s="14" t="s">
        <v>5968</v>
      </c>
      <c r="Q1439" s="14" t="s">
        <v>202</v>
      </c>
      <c r="R1439" s="14" t="s">
        <v>5967</v>
      </c>
      <c r="T1439" s="14" t="s">
        <v>5736</v>
      </c>
      <c r="W1439" s="14" t="s">
        <v>4939</v>
      </c>
    </row>
    <row r="1440" spans="1:23" x14ac:dyDescent="0.25">
      <c r="A1440" s="14" t="s">
        <v>4075</v>
      </c>
      <c r="B1440" s="14" t="s">
        <v>4101</v>
      </c>
      <c r="D1440" s="14" t="s">
        <v>3279</v>
      </c>
      <c r="F1440" s="14" t="s">
        <v>4483</v>
      </c>
      <c r="H1440" s="14" t="s">
        <v>4602</v>
      </c>
      <c r="I1440" s="14" t="s">
        <v>4865</v>
      </c>
      <c r="J1440" s="14">
        <v>3800</v>
      </c>
      <c r="K1440" s="14" t="s">
        <v>1518</v>
      </c>
      <c r="M1440" s="14" t="s">
        <v>5145</v>
      </c>
      <c r="N1440" s="14" t="s">
        <v>174</v>
      </c>
      <c r="O1440" s="14" t="s">
        <v>5801</v>
      </c>
      <c r="Q1440" s="14" t="s">
        <v>202</v>
      </c>
      <c r="R1440" s="14" t="s">
        <v>5965</v>
      </c>
      <c r="T1440" s="14" t="s">
        <v>5736</v>
      </c>
      <c r="W1440" s="14" t="s">
        <v>4939</v>
      </c>
    </row>
    <row r="1441" spans="1:23" x14ac:dyDescent="0.25">
      <c r="A1441" s="14" t="s">
        <v>4075</v>
      </c>
      <c r="B1441" s="14" t="s">
        <v>4101</v>
      </c>
      <c r="D1441" s="14" t="s">
        <v>2917</v>
      </c>
      <c r="F1441" s="14" t="s">
        <v>4483</v>
      </c>
      <c r="H1441" s="14" t="s">
        <v>254</v>
      </c>
      <c r="I1441" s="14" t="s">
        <v>936</v>
      </c>
      <c r="J1441" s="14">
        <v>3800</v>
      </c>
      <c r="K1441" s="14" t="s">
        <v>5735</v>
      </c>
      <c r="M1441" s="14" t="s">
        <v>145</v>
      </c>
      <c r="N1441" s="14" t="s">
        <v>156</v>
      </c>
      <c r="O1441" s="14" t="s">
        <v>5734</v>
      </c>
      <c r="Q1441" s="14" t="s">
        <v>202</v>
      </c>
      <c r="R1441" s="14" t="s">
        <v>136</v>
      </c>
      <c r="T1441" s="14" t="s">
        <v>5653</v>
      </c>
      <c r="W1441" s="14" t="s">
        <v>4939</v>
      </c>
    </row>
    <row r="1442" spans="1:23" x14ac:dyDescent="0.25">
      <c r="A1442" s="14" t="s">
        <v>4075</v>
      </c>
      <c r="B1442" s="14" t="s">
        <v>4379</v>
      </c>
      <c r="D1442" s="14" t="s">
        <v>4051</v>
      </c>
      <c r="F1442" s="14" t="s">
        <v>32</v>
      </c>
      <c r="H1442" s="14" t="s">
        <v>4537</v>
      </c>
      <c r="I1442" s="14" t="s">
        <v>4795</v>
      </c>
      <c r="J1442" s="14" t="s">
        <v>4794</v>
      </c>
      <c r="K1442" s="14" t="s">
        <v>5662</v>
      </c>
      <c r="L1442" s="14" t="s">
        <v>150</v>
      </c>
      <c r="M1442" s="14" t="s">
        <v>5661</v>
      </c>
      <c r="N1442" s="14" t="s">
        <v>5660</v>
      </c>
      <c r="O1442" s="14" t="s">
        <v>5659</v>
      </c>
      <c r="Q1442" s="14" t="s">
        <v>202</v>
      </c>
      <c r="R1442" s="14" t="s">
        <v>121</v>
      </c>
      <c r="U1442" s="14" t="s">
        <v>5108</v>
      </c>
      <c r="V1442" s="14" t="s">
        <v>5658</v>
      </c>
      <c r="W1442" s="14" t="s">
        <v>4939</v>
      </c>
    </row>
    <row r="1443" spans="1:23" x14ac:dyDescent="0.25">
      <c r="A1443" s="14" t="s">
        <v>4075</v>
      </c>
      <c r="B1443" s="14" t="s">
        <v>4090</v>
      </c>
      <c r="D1443" s="14" t="s">
        <v>3395</v>
      </c>
      <c r="F1443" s="14" t="s">
        <v>32</v>
      </c>
      <c r="H1443" s="14" t="s">
        <v>4537</v>
      </c>
      <c r="I1443" s="14" t="s">
        <v>4822</v>
      </c>
      <c r="J1443" s="14">
        <v>4700</v>
      </c>
      <c r="K1443" s="14" t="s">
        <v>6046</v>
      </c>
      <c r="M1443" s="14" t="s">
        <v>4307</v>
      </c>
      <c r="N1443" s="14" t="s">
        <v>5350</v>
      </c>
      <c r="O1443" s="14" t="s">
        <v>5801</v>
      </c>
      <c r="Q1443" s="14" t="s">
        <v>202</v>
      </c>
      <c r="R1443" s="14" t="s">
        <v>155</v>
      </c>
      <c r="W1443" s="14" t="s">
        <v>4939</v>
      </c>
    </row>
    <row r="1444" spans="1:23" x14ac:dyDescent="0.25">
      <c r="A1444" s="14" t="s">
        <v>4075</v>
      </c>
      <c r="B1444" s="14" t="s">
        <v>4090</v>
      </c>
      <c r="D1444" s="14" t="s">
        <v>3391</v>
      </c>
      <c r="F1444" s="14" t="s">
        <v>32</v>
      </c>
      <c r="H1444" s="14" t="s">
        <v>4537</v>
      </c>
      <c r="I1444" s="14" t="s">
        <v>4822</v>
      </c>
      <c r="J1444" s="14">
        <v>4700</v>
      </c>
      <c r="K1444" s="14" t="s">
        <v>6043</v>
      </c>
      <c r="M1444" s="14" t="s">
        <v>6041</v>
      </c>
      <c r="N1444" s="14" t="s">
        <v>156</v>
      </c>
      <c r="O1444" s="14" t="s">
        <v>5801</v>
      </c>
      <c r="Q1444" s="14" t="s">
        <v>202</v>
      </c>
      <c r="R1444" s="14" t="s">
        <v>108</v>
      </c>
      <c r="W1444" s="14" t="s">
        <v>4939</v>
      </c>
    </row>
    <row r="1445" spans="1:23" x14ac:dyDescent="0.25">
      <c r="A1445" s="14" t="s">
        <v>4075</v>
      </c>
      <c r="B1445" s="14" t="s">
        <v>4090</v>
      </c>
      <c r="D1445" s="14" t="s">
        <v>2997</v>
      </c>
      <c r="F1445" s="14" t="s">
        <v>32</v>
      </c>
      <c r="H1445" s="14" t="s">
        <v>150</v>
      </c>
      <c r="I1445" s="14" t="s">
        <v>4822</v>
      </c>
      <c r="J1445" s="14">
        <v>4700</v>
      </c>
      <c r="K1445" s="14" t="s">
        <v>5794</v>
      </c>
      <c r="M1445" s="14" t="s">
        <v>143</v>
      </c>
      <c r="N1445" s="14" t="s">
        <v>156</v>
      </c>
      <c r="O1445" s="14" t="s">
        <v>5793</v>
      </c>
      <c r="Q1445" s="14" t="s">
        <v>202</v>
      </c>
      <c r="R1445" s="14" t="s">
        <v>4886</v>
      </c>
      <c r="U1445" s="14" t="s">
        <v>5166</v>
      </c>
      <c r="V1445" s="14" t="s">
        <v>4985</v>
      </c>
      <c r="W1445" s="14" t="s">
        <v>4939</v>
      </c>
    </row>
    <row r="1446" spans="1:23" x14ac:dyDescent="0.25">
      <c r="A1446" s="14" t="s">
        <v>4075</v>
      </c>
      <c r="B1446" s="14" t="s">
        <v>4085</v>
      </c>
      <c r="D1446" s="14" t="s">
        <v>2918</v>
      </c>
      <c r="F1446" s="14" t="s">
        <v>767</v>
      </c>
      <c r="H1446" s="14" t="s">
        <v>4537</v>
      </c>
      <c r="I1446" s="14" t="s">
        <v>966</v>
      </c>
      <c r="J1446" s="14">
        <v>4000</v>
      </c>
      <c r="K1446" s="14" t="s">
        <v>5739</v>
      </c>
      <c r="M1446" s="14" t="s">
        <v>120</v>
      </c>
      <c r="N1446" s="14" t="s">
        <v>142</v>
      </c>
      <c r="O1446" s="14" t="s">
        <v>5738</v>
      </c>
      <c r="Q1446" s="14" t="s">
        <v>202</v>
      </c>
      <c r="R1446" s="14" t="s">
        <v>5737</v>
      </c>
      <c r="T1446" s="14" t="s">
        <v>5736</v>
      </c>
      <c r="W1446" s="14" t="s">
        <v>4939</v>
      </c>
    </row>
    <row r="1447" spans="1:23" x14ac:dyDescent="0.25">
      <c r="A1447" s="14" t="s">
        <v>4075</v>
      </c>
      <c r="B1447" s="14" t="s">
        <v>4088</v>
      </c>
      <c r="D1447" s="14" t="s">
        <v>3741</v>
      </c>
      <c r="E1447" s="14">
        <v>4</v>
      </c>
      <c r="F1447" s="14" t="s">
        <v>1344</v>
      </c>
      <c r="H1447" s="14" t="s">
        <v>1178</v>
      </c>
      <c r="I1447" s="14" t="s">
        <v>1600</v>
      </c>
      <c r="J1447" s="14">
        <v>5000</v>
      </c>
      <c r="K1447" s="14" t="s">
        <v>6216</v>
      </c>
      <c r="M1447" s="14" t="s">
        <v>105</v>
      </c>
      <c r="N1447" s="14" t="s">
        <v>156</v>
      </c>
      <c r="O1447" s="14" t="s">
        <v>6215</v>
      </c>
      <c r="Q1447" s="14" t="s">
        <v>202</v>
      </c>
      <c r="R1447" s="14" t="s">
        <v>1803</v>
      </c>
      <c r="T1447" s="14" t="s">
        <v>5800</v>
      </c>
      <c r="W1447" s="14" t="s">
        <v>4939</v>
      </c>
    </row>
    <row r="1448" spans="1:23" x14ac:dyDescent="0.25">
      <c r="B1448" s="14" t="s">
        <v>4291</v>
      </c>
      <c r="C1448" s="18">
        <v>7</v>
      </c>
      <c r="D1448" s="14" t="s">
        <v>3033</v>
      </c>
      <c r="F1448" s="14" t="s">
        <v>4571</v>
      </c>
      <c r="H1448" s="14" t="s">
        <v>106</v>
      </c>
      <c r="I1448" s="14" t="s">
        <v>4571</v>
      </c>
      <c r="J1448" s="14" t="s">
        <v>157</v>
      </c>
      <c r="K1448" s="14" t="s">
        <v>150</v>
      </c>
      <c r="M1448" s="14" t="s">
        <v>252</v>
      </c>
      <c r="N1448" s="14" t="s">
        <v>133</v>
      </c>
      <c r="O1448" s="14" t="s">
        <v>143</v>
      </c>
      <c r="Q1448" s="14" t="s">
        <v>202</v>
      </c>
      <c r="R1448" s="14" t="s">
        <v>232</v>
      </c>
      <c r="U1448" s="14" t="s">
        <v>5832</v>
      </c>
      <c r="W1448" s="14" t="s">
        <v>4980</v>
      </c>
    </row>
    <row r="1449" spans="1:23" x14ac:dyDescent="0.25">
      <c r="B1449" s="14" t="s">
        <v>4137</v>
      </c>
      <c r="C1449" s="18">
        <v>7</v>
      </c>
      <c r="D1449" s="14" t="s">
        <v>2819</v>
      </c>
      <c r="F1449" s="14" t="s">
        <v>4533</v>
      </c>
      <c r="H1449" s="14" t="s">
        <v>145</v>
      </c>
      <c r="I1449" s="14" t="s">
        <v>144</v>
      </c>
      <c r="J1449" s="14" t="s">
        <v>168</v>
      </c>
      <c r="K1449" s="14" t="s">
        <v>5648</v>
      </c>
      <c r="M1449" s="14" t="s">
        <v>246</v>
      </c>
      <c r="N1449" s="14" t="s">
        <v>142</v>
      </c>
      <c r="O1449" s="14" t="s">
        <v>63</v>
      </c>
      <c r="Q1449" s="14" t="s">
        <v>202</v>
      </c>
      <c r="R1449" s="14" t="s">
        <v>108</v>
      </c>
      <c r="U1449" s="14">
        <v>1969</v>
      </c>
      <c r="W1449" s="14" t="s">
        <v>5142</v>
      </c>
    </row>
    <row r="1450" spans="1:23" x14ac:dyDescent="0.25">
      <c r="B1450" s="14" t="s">
        <v>4088</v>
      </c>
      <c r="D1450" s="14" t="s">
        <v>3868</v>
      </c>
      <c r="F1450" s="14" t="s">
        <v>4460</v>
      </c>
      <c r="H1450" s="14" t="s">
        <v>1178</v>
      </c>
      <c r="I1450" s="14" t="s">
        <v>149</v>
      </c>
      <c r="J1450" s="14" t="s">
        <v>129</v>
      </c>
      <c r="K1450" s="14" t="s">
        <v>407</v>
      </c>
      <c r="M1450" s="14" t="s">
        <v>5009</v>
      </c>
      <c r="N1450" s="14" t="s">
        <v>134</v>
      </c>
      <c r="O1450" s="14" t="s">
        <v>246</v>
      </c>
      <c r="Q1450" s="14" t="s">
        <v>240</v>
      </c>
      <c r="R1450" s="14" t="s">
        <v>162</v>
      </c>
      <c r="W1450" s="14" t="s">
        <v>4972</v>
      </c>
    </row>
    <row r="1451" spans="1:23" x14ac:dyDescent="0.25">
      <c r="B1451" s="14" t="s">
        <v>4088</v>
      </c>
      <c r="C1451" s="18">
        <v>7</v>
      </c>
      <c r="D1451" s="14" t="s">
        <v>2913</v>
      </c>
      <c r="F1451" s="14" t="s">
        <v>4460</v>
      </c>
      <c r="H1451" s="14" t="s">
        <v>254</v>
      </c>
      <c r="I1451" s="14" t="s">
        <v>149</v>
      </c>
      <c r="J1451" s="14" t="s">
        <v>129</v>
      </c>
      <c r="K1451" s="14" t="s">
        <v>4354</v>
      </c>
      <c r="M1451" s="14" t="s">
        <v>133</v>
      </c>
      <c r="N1451" s="14" t="s">
        <v>454</v>
      </c>
      <c r="O1451" s="14" t="s">
        <v>246</v>
      </c>
      <c r="Q1451" s="14" t="s">
        <v>240</v>
      </c>
      <c r="R1451" s="14" t="s">
        <v>138</v>
      </c>
      <c r="U1451" s="14" t="s">
        <v>4965</v>
      </c>
      <c r="W1451" s="14" t="s">
        <v>4972</v>
      </c>
    </row>
    <row r="1452" spans="1:23" x14ac:dyDescent="0.25">
      <c r="B1452" s="14" t="s">
        <v>4088</v>
      </c>
      <c r="C1452" s="18">
        <v>7</v>
      </c>
      <c r="D1452" s="14" t="s">
        <v>2712</v>
      </c>
      <c r="F1452" s="14" t="s">
        <v>4460</v>
      </c>
      <c r="H1452" s="14" t="s">
        <v>1178</v>
      </c>
      <c r="I1452" s="14" t="s">
        <v>149</v>
      </c>
      <c r="J1452" s="14" t="s">
        <v>129</v>
      </c>
      <c r="K1452" s="14" t="s">
        <v>5593</v>
      </c>
      <c r="M1452" s="14" t="s">
        <v>5019</v>
      </c>
      <c r="N1452" s="14" t="s">
        <v>133</v>
      </c>
      <c r="O1452" s="14" t="s">
        <v>246</v>
      </c>
      <c r="Q1452" s="14" t="s">
        <v>135</v>
      </c>
      <c r="R1452" s="14" t="s">
        <v>5592</v>
      </c>
      <c r="W1452" s="14" t="s">
        <v>4972</v>
      </c>
    </row>
    <row r="1453" spans="1:23" x14ac:dyDescent="0.25">
      <c r="B1453" s="14" t="s">
        <v>4154</v>
      </c>
      <c r="C1453" s="18">
        <v>7</v>
      </c>
      <c r="D1453" s="14" t="s">
        <v>2195</v>
      </c>
      <c r="F1453" s="14" t="s">
        <v>4460</v>
      </c>
      <c r="H1453" s="14" t="s">
        <v>1178</v>
      </c>
      <c r="I1453" s="14" t="s">
        <v>149</v>
      </c>
      <c r="J1453" s="14" t="s">
        <v>129</v>
      </c>
      <c r="K1453" s="14" t="s">
        <v>146</v>
      </c>
      <c r="M1453" s="14" t="s">
        <v>5048</v>
      </c>
      <c r="N1453" s="14" t="s">
        <v>4616</v>
      </c>
      <c r="O1453" s="14" t="s">
        <v>246</v>
      </c>
      <c r="Q1453" s="14" t="s">
        <v>240</v>
      </c>
      <c r="R1453" s="14" t="s">
        <v>144</v>
      </c>
      <c r="W1453" s="14" t="s">
        <v>4972</v>
      </c>
    </row>
    <row r="1454" spans="1:23" x14ac:dyDescent="0.25">
      <c r="B1454" s="14" t="s">
        <v>4154</v>
      </c>
      <c r="C1454" s="18">
        <v>7</v>
      </c>
      <c r="D1454" s="14" t="s">
        <v>2194</v>
      </c>
      <c r="F1454" s="14" t="s">
        <v>4460</v>
      </c>
      <c r="H1454" s="14" t="s">
        <v>1178</v>
      </c>
      <c r="I1454" s="14" t="s">
        <v>149</v>
      </c>
      <c r="J1454" s="14" t="s">
        <v>129</v>
      </c>
      <c r="K1454" s="14" t="s">
        <v>5203</v>
      </c>
      <c r="M1454" s="14" t="s">
        <v>252</v>
      </c>
      <c r="N1454" s="14" t="s">
        <v>133</v>
      </c>
      <c r="O1454" s="14" t="s">
        <v>246</v>
      </c>
      <c r="Q1454" s="14" t="s">
        <v>240</v>
      </c>
      <c r="R1454" s="14" t="s">
        <v>241</v>
      </c>
      <c r="W1454" s="14" t="s">
        <v>4972</v>
      </c>
    </row>
    <row r="1455" spans="1:23" x14ac:dyDescent="0.25">
      <c r="B1455" s="14" t="s">
        <v>4181</v>
      </c>
      <c r="D1455" s="14" t="s">
        <v>2336</v>
      </c>
      <c r="E1455" s="14">
        <v>4</v>
      </c>
      <c r="F1455" s="14" t="s">
        <v>4472</v>
      </c>
      <c r="H1455" s="14">
        <v>7</v>
      </c>
      <c r="I1455" s="14" t="s">
        <v>4733</v>
      </c>
      <c r="K1455" s="14">
        <v>29.2</v>
      </c>
      <c r="M1455" s="14">
        <v>1</v>
      </c>
      <c r="N1455" s="14">
        <v>12</v>
      </c>
      <c r="O1455" s="14">
        <v>14</v>
      </c>
      <c r="Q1455" s="14">
        <v>4</v>
      </c>
      <c r="R1455" s="14">
        <v>6750</v>
      </c>
      <c r="U1455" s="14" t="s">
        <v>5320</v>
      </c>
      <c r="W1455" s="14" t="s">
        <v>4939</v>
      </c>
    </row>
    <row r="1456" spans="1:23" x14ac:dyDescent="0.25">
      <c r="B1456" s="14" t="s">
        <v>141</v>
      </c>
      <c r="C1456" s="18">
        <v>7</v>
      </c>
      <c r="D1456" s="14" t="s">
        <v>2310</v>
      </c>
      <c r="F1456" s="14" t="s">
        <v>4472</v>
      </c>
      <c r="H1456" s="14" t="s">
        <v>141</v>
      </c>
      <c r="I1456" s="14" t="s">
        <v>138</v>
      </c>
      <c r="J1456" s="14" t="s">
        <v>127</v>
      </c>
      <c r="K1456" s="14" t="s">
        <v>5300</v>
      </c>
      <c r="M1456" s="14" t="s">
        <v>5048</v>
      </c>
      <c r="N1456" s="14" t="s">
        <v>5299</v>
      </c>
      <c r="O1456" s="14" t="s">
        <v>246</v>
      </c>
      <c r="Q1456" s="14" t="s">
        <v>240</v>
      </c>
      <c r="R1456" s="14" t="s">
        <v>168</v>
      </c>
      <c r="W1456" s="14" t="s">
        <v>4972</v>
      </c>
    </row>
    <row r="1457" spans="2:23" x14ac:dyDescent="0.25">
      <c r="B1457" s="14" t="s">
        <v>4107</v>
      </c>
      <c r="D1457" s="14" t="s">
        <v>3286</v>
      </c>
      <c r="F1457" s="14" t="s">
        <v>4437</v>
      </c>
      <c r="H1457" s="14" t="s">
        <v>150</v>
      </c>
      <c r="I1457" s="14" t="s">
        <v>142</v>
      </c>
      <c r="J1457" s="14" t="s">
        <v>121</v>
      </c>
      <c r="K1457" s="14" t="s">
        <v>5165</v>
      </c>
      <c r="M1457" s="14" t="s">
        <v>4963</v>
      </c>
      <c r="N1457" s="14" t="s">
        <v>4616</v>
      </c>
      <c r="O1457" s="14" t="s">
        <v>111</v>
      </c>
      <c r="R1457" s="14" t="s">
        <v>142</v>
      </c>
      <c r="U1457" s="14" t="s">
        <v>5163</v>
      </c>
      <c r="W1457" s="14" t="s">
        <v>4960</v>
      </c>
    </row>
    <row r="1458" spans="2:23" x14ac:dyDescent="0.25">
      <c r="B1458" s="14" t="s">
        <v>4107</v>
      </c>
      <c r="D1458" s="14" t="s">
        <v>3199</v>
      </c>
      <c r="F1458" s="14" t="s">
        <v>4437</v>
      </c>
      <c r="H1458" s="14" t="s">
        <v>638</v>
      </c>
      <c r="I1458" s="14" t="s">
        <v>112</v>
      </c>
      <c r="J1458" s="14" t="s">
        <v>142</v>
      </c>
      <c r="K1458" s="14" t="s">
        <v>133</v>
      </c>
      <c r="M1458" s="14" t="s">
        <v>133</v>
      </c>
      <c r="N1458" s="14" t="s">
        <v>150</v>
      </c>
      <c r="O1458" s="14" t="s">
        <v>111</v>
      </c>
      <c r="R1458" s="14" t="s">
        <v>157</v>
      </c>
      <c r="W1458" s="14" t="s">
        <v>4960</v>
      </c>
    </row>
    <row r="1459" spans="2:23" x14ac:dyDescent="0.25">
      <c r="B1459" s="14" t="s">
        <v>4107</v>
      </c>
      <c r="D1459" s="14" t="s">
        <v>2082</v>
      </c>
      <c r="F1459" s="14" t="s">
        <v>4437</v>
      </c>
      <c r="H1459" s="14" t="s">
        <v>106</v>
      </c>
      <c r="I1459" s="14" t="s">
        <v>159</v>
      </c>
      <c r="J1459" s="14" t="s">
        <v>206</v>
      </c>
      <c r="K1459" s="14" t="s">
        <v>1854</v>
      </c>
      <c r="M1459" s="14" t="s">
        <v>4963</v>
      </c>
      <c r="N1459" s="14" t="s">
        <v>4962</v>
      </c>
      <c r="O1459" s="14" t="s">
        <v>105</v>
      </c>
      <c r="R1459" s="14" t="s">
        <v>159</v>
      </c>
      <c r="U1459" s="14" t="s">
        <v>5086</v>
      </c>
      <c r="W1459" s="14" t="s">
        <v>4960</v>
      </c>
    </row>
    <row r="1460" spans="2:23" x14ac:dyDescent="0.25">
      <c r="C1460" s="18">
        <v>7</v>
      </c>
      <c r="D1460" s="14" t="s">
        <v>3942</v>
      </c>
      <c r="F1460" s="14" t="s">
        <v>4662</v>
      </c>
      <c r="I1460" s="14" t="s">
        <v>4529</v>
      </c>
      <c r="J1460" s="14" t="s">
        <v>4928</v>
      </c>
      <c r="M1460" s="14" t="s">
        <v>6294</v>
      </c>
      <c r="N1460" s="14" t="s">
        <v>106</v>
      </c>
      <c r="Q1460" s="14" t="s">
        <v>4529</v>
      </c>
      <c r="W1460" s="14" t="s">
        <v>4980</v>
      </c>
    </row>
    <row r="1461" spans="2:23" x14ac:dyDescent="0.25">
      <c r="B1461" s="14" t="s">
        <v>4107</v>
      </c>
      <c r="D1461" s="14" t="s">
        <v>3956</v>
      </c>
      <c r="F1461" s="14" t="s">
        <v>4424</v>
      </c>
      <c r="H1461" s="14" t="s">
        <v>150</v>
      </c>
      <c r="I1461" s="14" t="s">
        <v>159</v>
      </c>
      <c r="J1461" s="14" t="s">
        <v>121</v>
      </c>
      <c r="K1461" s="14" t="s">
        <v>5222</v>
      </c>
      <c r="M1461" s="14" t="s">
        <v>4963</v>
      </c>
      <c r="N1461" s="14" t="s">
        <v>4617</v>
      </c>
      <c r="O1461" s="14" t="s">
        <v>111</v>
      </c>
      <c r="R1461" s="14" t="s">
        <v>136</v>
      </c>
      <c r="U1461" s="14" t="s">
        <v>5357</v>
      </c>
      <c r="W1461" s="14" t="s">
        <v>4960</v>
      </c>
    </row>
    <row r="1462" spans="2:23" x14ac:dyDescent="0.25">
      <c r="B1462" s="14" t="s">
        <v>4107</v>
      </c>
      <c r="C1462" s="18">
        <v>7</v>
      </c>
      <c r="D1462" s="14" t="s">
        <v>3893</v>
      </c>
      <c r="F1462" s="14" t="s">
        <v>4424</v>
      </c>
      <c r="H1462" s="14" t="s">
        <v>106</v>
      </c>
      <c r="I1462" s="14" t="s">
        <v>159</v>
      </c>
      <c r="J1462" s="14" t="s">
        <v>206</v>
      </c>
      <c r="K1462" s="14" t="s">
        <v>4964</v>
      </c>
      <c r="M1462" s="14" t="s">
        <v>4963</v>
      </c>
      <c r="N1462" s="14" t="s">
        <v>145</v>
      </c>
      <c r="O1462" s="14" t="s">
        <v>105</v>
      </c>
      <c r="Q1462" s="14" t="s">
        <v>202</v>
      </c>
      <c r="R1462" s="14" t="s">
        <v>156</v>
      </c>
      <c r="U1462" s="14" t="s">
        <v>5109</v>
      </c>
      <c r="W1462" s="14" t="s">
        <v>5067</v>
      </c>
    </row>
    <row r="1463" spans="2:23" x14ac:dyDescent="0.25">
      <c r="B1463" s="14" t="s">
        <v>4107</v>
      </c>
      <c r="C1463" s="18">
        <v>7</v>
      </c>
      <c r="D1463" s="14" t="s">
        <v>3704</v>
      </c>
      <c r="F1463" s="14" t="s">
        <v>4424</v>
      </c>
      <c r="H1463" s="14" t="s">
        <v>106</v>
      </c>
      <c r="I1463" s="14" t="s">
        <v>159</v>
      </c>
      <c r="J1463" s="14" t="s">
        <v>206</v>
      </c>
      <c r="K1463" s="14" t="s">
        <v>1910</v>
      </c>
      <c r="M1463" s="14" t="s">
        <v>4963</v>
      </c>
      <c r="N1463" s="14" t="s">
        <v>120</v>
      </c>
      <c r="O1463" s="14" t="s">
        <v>105</v>
      </c>
      <c r="Q1463" s="14" t="s">
        <v>202</v>
      </c>
      <c r="R1463" s="14" t="s">
        <v>6191</v>
      </c>
      <c r="U1463" s="14" t="s">
        <v>5128</v>
      </c>
      <c r="W1463" s="14" t="s">
        <v>5067</v>
      </c>
    </row>
    <row r="1464" spans="2:23" x14ac:dyDescent="0.25">
      <c r="B1464" s="14" t="s">
        <v>4107</v>
      </c>
      <c r="D1464" s="14" t="s">
        <v>3305</v>
      </c>
      <c r="F1464" s="14" t="s">
        <v>4424</v>
      </c>
      <c r="H1464" s="14" t="s">
        <v>150</v>
      </c>
      <c r="I1464" s="14" t="s">
        <v>4307</v>
      </c>
      <c r="J1464" s="14" t="s">
        <v>220</v>
      </c>
      <c r="K1464" s="14" t="s">
        <v>4964</v>
      </c>
      <c r="M1464" s="14" t="s">
        <v>4963</v>
      </c>
      <c r="N1464" s="14" t="s">
        <v>4962</v>
      </c>
      <c r="O1464" s="14" t="s">
        <v>111</v>
      </c>
      <c r="R1464" s="14" t="s">
        <v>157</v>
      </c>
      <c r="W1464" s="14" t="s">
        <v>4960</v>
      </c>
    </row>
    <row r="1465" spans="2:23" x14ac:dyDescent="0.25">
      <c r="B1465" s="14" t="s">
        <v>4107</v>
      </c>
      <c r="D1465" s="14" t="s">
        <v>3119</v>
      </c>
      <c r="F1465" s="14" t="s">
        <v>4424</v>
      </c>
      <c r="H1465" s="14" t="s">
        <v>106</v>
      </c>
      <c r="I1465" s="14" t="s">
        <v>159</v>
      </c>
      <c r="J1465" s="14" t="s">
        <v>121</v>
      </c>
      <c r="K1465" s="14" t="s">
        <v>1897</v>
      </c>
      <c r="M1465" s="14" t="s">
        <v>4963</v>
      </c>
      <c r="N1465" s="14" t="s">
        <v>4616</v>
      </c>
      <c r="O1465" s="14" t="s">
        <v>105</v>
      </c>
      <c r="R1465" s="14" t="s">
        <v>154</v>
      </c>
      <c r="W1465" s="14" t="s">
        <v>4960</v>
      </c>
    </row>
    <row r="1466" spans="2:23" x14ac:dyDescent="0.25">
      <c r="B1466" s="14" t="s">
        <v>4107</v>
      </c>
      <c r="D1466" s="14" t="s">
        <v>2985</v>
      </c>
      <c r="F1466" s="14" t="s">
        <v>4424</v>
      </c>
      <c r="H1466" s="14" t="s">
        <v>638</v>
      </c>
      <c r="I1466" s="14" t="s">
        <v>112</v>
      </c>
      <c r="J1466" s="14">
        <v>10</v>
      </c>
      <c r="K1466" s="14">
        <v>0.1</v>
      </c>
      <c r="M1466" s="14">
        <v>1</v>
      </c>
      <c r="N1466" s="14" t="s">
        <v>133</v>
      </c>
      <c r="O1466" s="14" t="s">
        <v>111</v>
      </c>
      <c r="R1466" s="14" t="s">
        <v>1889</v>
      </c>
      <c r="W1466" s="14" t="s">
        <v>4960</v>
      </c>
    </row>
    <row r="1467" spans="2:23" x14ac:dyDescent="0.25">
      <c r="B1467" s="14" t="s">
        <v>4107</v>
      </c>
      <c r="C1467" s="18">
        <v>7</v>
      </c>
      <c r="D1467" s="14" t="s">
        <v>2652</v>
      </c>
      <c r="F1467" s="14" t="s">
        <v>4424</v>
      </c>
      <c r="H1467" s="14" t="s">
        <v>150</v>
      </c>
      <c r="I1467" s="14" t="s">
        <v>159</v>
      </c>
      <c r="J1467" s="14" t="s">
        <v>206</v>
      </c>
      <c r="K1467" s="14" t="s">
        <v>1897</v>
      </c>
      <c r="M1467" s="14" t="s">
        <v>4963</v>
      </c>
      <c r="N1467" s="14" t="s">
        <v>111</v>
      </c>
      <c r="O1467" s="14" t="s">
        <v>111</v>
      </c>
      <c r="Q1467" s="14" t="s">
        <v>202</v>
      </c>
      <c r="R1467" s="14" t="s">
        <v>159</v>
      </c>
      <c r="U1467" s="14" t="s">
        <v>5316</v>
      </c>
      <c r="W1467" s="14" t="s">
        <v>5067</v>
      </c>
    </row>
    <row r="1468" spans="2:23" x14ac:dyDescent="0.25">
      <c r="B1468" s="14" t="s">
        <v>4107</v>
      </c>
      <c r="D1468" s="14" t="s">
        <v>2593</v>
      </c>
      <c r="F1468" s="14" t="s">
        <v>4424</v>
      </c>
      <c r="H1468" s="14" t="s">
        <v>150</v>
      </c>
      <c r="I1468" s="14" t="s">
        <v>159</v>
      </c>
      <c r="J1468" s="14" t="s">
        <v>206</v>
      </c>
      <c r="K1468" s="14" t="s">
        <v>5490</v>
      </c>
      <c r="M1468" s="14" t="s">
        <v>4963</v>
      </c>
      <c r="N1468" s="14" t="s">
        <v>4617</v>
      </c>
      <c r="O1468" s="14" t="s">
        <v>111</v>
      </c>
      <c r="R1468" s="14" t="s">
        <v>404</v>
      </c>
      <c r="U1468" s="14" t="s">
        <v>5379</v>
      </c>
      <c r="W1468" s="14" t="s">
        <v>4960</v>
      </c>
    </row>
    <row r="1469" spans="2:23" x14ac:dyDescent="0.25">
      <c r="B1469" s="14" t="s">
        <v>4107</v>
      </c>
      <c r="D1469" s="14" t="s">
        <v>2556</v>
      </c>
      <c r="F1469" s="14" t="s">
        <v>4424</v>
      </c>
      <c r="H1469" s="14" t="s">
        <v>133</v>
      </c>
      <c r="I1469" s="14" t="s">
        <v>4754</v>
      </c>
      <c r="J1469" s="14">
        <v>1500</v>
      </c>
      <c r="K1469" s="14">
        <v>1</v>
      </c>
      <c r="M1469" s="14" t="s">
        <v>4963</v>
      </c>
      <c r="N1469" s="14" t="s">
        <v>4616</v>
      </c>
      <c r="O1469" s="14" t="s">
        <v>105</v>
      </c>
      <c r="R1469" s="14" t="s">
        <v>4740</v>
      </c>
      <c r="W1469" s="14" t="s">
        <v>4960</v>
      </c>
    </row>
    <row r="1470" spans="2:23" x14ac:dyDescent="0.25">
      <c r="B1470" s="14" t="s">
        <v>4107</v>
      </c>
      <c r="C1470" s="18">
        <v>7</v>
      </c>
      <c r="D1470" s="14" t="s">
        <v>2061</v>
      </c>
      <c r="F1470" s="14" t="s">
        <v>4424</v>
      </c>
      <c r="H1470" s="14" t="s">
        <v>150</v>
      </c>
      <c r="I1470" s="14" t="s">
        <v>159</v>
      </c>
      <c r="J1470" s="14" t="s">
        <v>206</v>
      </c>
      <c r="K1470" s="14" t="s">
        <v>1897</v>
      </c>
      <c r="M1470" s="14" t="s">
        <v>4963</v>
      </c>
      <c r="N1470" s="14" t="s">
        <v>120</v>
      </c>
      <c r="O1470" s="14" t="s">
        <v>111</v>
      </c>
      <c r="Q1470" s="14" t="s">
        <v>202</v>
      </c>
      <c r="R1470" s="14" t="s">
        <v>142</v>
      </c>
      <c r="U1470" s="14" t="s">
        <v>5068</v>
      </c>
      <c r="W1470" s="14" t="s">
        <v>5067</v>
      </c>
    </row>
    <row r="1471" spans="2:23" x14ac:dyDescent="0.25">
      <c r="B1471" s="14" t="s">
        <v>4084</v>
      </c>
      <c r="D1471" s="14" t="s">
        <v>3360</v>
      </c>
      <c r="F1471" s="14" t="s">
        <v>4611</v>
      </c>
      <c r="H1471" s="14">
        <v>3</v>
      </c>
      <c r="I1471" s="14" t="s">
        <v>141</v>
      </c>
      <c r="J1471" s="14" t="s">
        <v>423</v>
      </c>
      <c r="K1471" s="14" t="s">
        <v>5136</v>
      </c>
      <c r="M1471" s="14" t="s">
        <v>5246</v>
      </c>
      <c r="N1471" s="14" t="s">
        <v>174</v>
      </c>
      <c r="O1471" s="14" t="s">
        <v>143</v>
      </c>
      <c r="R1471" s="14" t="s">
        <v>152</v>
      </c>
      <c r="W1471" s="14" t="s">
        <v>4944</v>
      </c>
    </row>
    <row r="1472" spans="2:23" x14ac:dyDescent="0.25">
      <c r="B1472" s="14" t="s">
        <v>4118</v>
      </c>
      <c r="C1472" s="18" t="s">
        <v>120</v>
      </c>
      <c r="D1472" s="14" t="s">
        <v>2064</v>
      </c>
      <c r="E1472" s="14">
        <v>4</v>
      </c>
      <c r="F1472" s="14" t="s">
        <v>6379</v>
      </c>
      <c r="H1472" s="14" t="s">
        <v>133</v>
      </c>
      <c r="I1472" s="14" t="s">
        <v>514</v>
      </c>
      <c r="J1472" s="14">
        <v>200</v>
      </c>
      <c r="K1472" s="14" t="s">
        <v>5072</v>
      </c>
      <c r="M1472" s="14" t="s">
        <v>133</v>
      </c>
      <c r="N1472" s="14" t="s">
        <v>503</v>
      </c>
      <c r="O1472" s="14" t="s">
        <v>301</v>
      </c>
      <c r="P1472" s="14" t="s">
        <v>240</v>
      </c>
      <c r="Q1472" s="14" t="s">
        <v>106</v>
      </c>
      <c r="R1472" s="14" t="s">
        <v>642</v>
      </c>
      <c r="S1472" s="14" t="s">
        <v>124</v>
      </c>
      <c r="U1472" s="14" t="s">
        <v>510</v>
      </c>
      <c r="W1472" s="14" t="s">
        <v>4939</v>
      </c>
    </row>
    <row r="1473" spans="1:23" ht="60" x14ac:dyDescent="0.25">
      <c r="C1473" s="18" t="s">
        <v>120</v>
      </c>
      <c r="D1473" s="19" t="s">
        <v>2964</v>
      </c>
      <c r="E1473" s="14">
        <v>4</v>
      </c>
      <c r="F1473" s="19" t="s">
        <v>6380</v>
      </c>
      <c r="H1473" s="14" t="s">
        <v>638</v>
      </c>
      <c r="I1473" s="14" t="s">
        <v>4819</v>
      </c>
      <c r="J1473" s="14">
        <v>100</v>
      </c>
      <c r="K1473" s="14" t="s">
        <v>5772</v>
      </c>
      <c r="L1473" s="14" t="s">
        <v>5275</v>
      </c>
      <c r="M1473" s="14" t="s">
        <v>124</v>
      </c>
      <c r="N1473" s="14" t="s">
        <v>5771</v>
      </c>
      <c r="O1473" s="14" t="s">
        <v>53</v>
      </c>
      <c r="P1473" s="14" t="s">
        <v>116</v>
      </c>
      <c r="Q1473" s="14" t="s">
        <v>106</v>
      </c>
      <c r="R1473" s="14" t="s">
        <v>5754</v>
      </c>
      <c r="S1473" s="14" t="s">
        <v>124</v>
      </c>
      <c r="U1473" s="14" t="s">
        <v>545</v>
      </c>
      <c r="W1473" s="14" t="s">
        <v>4939</v>
      </c>
    </row>
    <row r="1474" spans="1:23" x14ac:dyDescent="0.25">
      <c r="A1474" s="15"/>
      <c r="B1474" s="15" t="s">
        <v>4312</v>
      </c>
      <c r="C1474" s="22">
        <v>7</v>
      </c>
      <c r="D1474" s="15" t="s">
        <v>4066</v>
      </c>
      <c r="E1474" s="15"/>
      <c r="F1474" s="15" t="s">
        <v>4390</v>
      </c>
      <c r="G1474" s="15"/>
      <c r="H1474" s="15" t="s">
        <v>112</v>
      </c>
      <c r="I1474" s="15" t="s">
        <v>254</v>
      </c>
      <c r="J1474" s="15" t="s">
        <v>157</v>
      </c>
      <c r="K1474" s="15" t="s">
        <v>105</v>
      </c>
      <c r="L1474" s="15"/>
      <c r="M1474" s="15" t="s">
        <v>252</v>
      </c>
      <c r="N1474" s="15">
        <v>1</v>
      </c>
      <c r="O1474" s="15" t="s">
        <v>143</v>
      </c>
      <c r="P1474" s="15"/>
      <c r="Q1474" s="15" t="s">
        <v>202</v>
      </c>
      <c r="R1474" s="15" t="s">
        <v>136</v>
      </c>
      <c r="S1474" s="15"/>
      <c r="T1474" s="15"/>
      <c r="U1474" s="15"/>
      <c r="V1474" s="15"/>
      <c r="W1474" s="15" t="s">
        <v>4980</v>
      </c>
    </row>
    <row r="1475" spans="1:23" x14ac:dyDescent="0.25">
      <c r="B1475" s="14" t="s">
        <v>4126</v>
      </c>
      <c r="D1475" s="14" t="s">
        <v>4008</v>
      </c>
      <c r="F1475" s="14" t="s">
        <v>4390</v>
      </c>
      <c r="H1475" s="14" t="s">
        <v>106</v>
      </c>
      <c r="I1475" s="14" t="s">
        <v>131</v>
      </c>
      <c r="J1475" s="14" t="s">
        <v>4673</v>
      </c>
      <c r="K1475" s="14" t="s">
        <v>6322</v>
      </c>
      <c r="M1475" s="14" t="s">
        <v>4963</v>
      </c>
      <c r="N1475" s="14" t="s">
        <v>1599</v>
      </c>
      <c r="O1475" s="14" t="s">
        <v>143</v>
      </c>
      <c r="R1475" s="14" t="s">
        <v>6321</v>
      </c>
      <c r="W1475" s="14" t="s">
        <v>4960</v>
      </c>
    </row>
    <row r="1476" spans="1:23" x14ac:dyDescent="0.25">
      <c r="B1476" s="14" t="s">
        <v>4084</v>
      </c>
      <c r="D1476" s="14" t="s">
        <v>3947</v>
      </c>
      <c r="F1476" s="14" t="s">
        <v>4390</v>
      </c>
      <c r="H1476" s="14" t="s">
        <v>638</v>
      </c>
      <c r="I1476" s="14" t="s">
        <v>423</v>
      </c>
      <c r="J1476" s="14" t="s">
        <v>4874</v>
      </c>
      <c r="K1476" s="14" t="s">
        <v>133</v>
      </c>
      <c r="M1476" s="14" t="s">
        <v>4963</v>
      </c>
      <c r="N1476" s="14" t="s">
        <v>454</v>
      </c>
      <c r="O1476" s="14" t="s">
        <v>105</v>
      </c>
      <c r="Q1476" s="14" t="s">
        <v>148</v>
      </c>
      <c r="R1476" s="14" t="s">
        <v>232</v>
      </c>
      <c r="U1476" s="14" t="s">
        <v>5128</v>
      </c>
      <c r="W1476" s="14" t="s">
        <v>4960</v>
      </c>
    </row>
    <row r="1477" spans="1:23" x14ac:dyDescent="0.25">
      <c r="B1477" s="14" t="s">
        <v>4141</v>
      </c>
      <c r="D1477" s="14" t="s">
        <v>3946</v>
      </c>
      <c r="F1477" s="14" t="s">
        <v>4390</v>
      </c>
      <c r="H1477" s="14" t="s">
        <v>124</v>
      </c>
      <c r="I1477" s="14" t="s">
        <v>178</v>
      </c>
      <c r="J1477" s="14" t="s">
        <v>179</v>
      </c>
      <c r="K1477" s="14" t="s">
        <v>1897</v>
      </c>
      <c r="M1477" s="14" t="s">
        <v>4963</v>
      </c>
      <c r="N1477" s="14" t="s">
        <v>1599</v>
      </c>
      <c r="O1477" s="14" t="s">
        <v>143</v>
      </c>
      <c r="Q1477" s="14" t="s">
        <v>148</v>
      </c>
      <c r="R1477" s="14" t="s">
        <v>136</v>
      </c>
      <c r="U1477" s="14" t="s">
        <v>5360</v>
      </c>
      <c r="W1477" s="14" t="s">
        <v>4960</v>
      </c>
    </row>
    <row r="1478" spans="1:23" x14ac:dyDescent="0.25">
      <c r="B1478" s="14" t="s">
        <v>4126</v>
      </c>
      <c r="D1478" s="14" t="s">
        <v>3945</v>
      </c>
      <c r="F1478" s="14" t="s">
        <v>4390</v>
      </c>
      <c r="H1478" s="14" t="s">
        <v>124</v>
      </c>
      <c r="I1478" s="14" t="s">
        <v>131</v>
      </c>
      <c r="J1478" s="14" t="s">
        <v>4673</v>
      </c>
      <c r="K1478" s="14" t="s">
        <v>106</v>
      </c>
      <c r="M1478" s="14" t="s">
        <v>4963</v>
      </c>
      <c r="N1478" s="14" t="s">
        <v>5154</v>
      </c>
      <c r="O1478" s="14" t="s">
        <v>145</v>
      </c>
      <c r="Q1478" s="14" t="s">
        <v>148</v>
      </c>
      <c r="R1478" s="14" t="s">
        <v>182</v>
      </c>
      <c r="U1478" s="14" t="s">
        <v>5440</v>
      </c>
      <c r="W1478" s="14" t="s">
        <v>4960</v>
      </c>
    </row>
    <row r="1479" spans="1:23" x14ac:dyDescent="0.25">
      <c r="B1479" s="14" t="s">
        <v>4084</v>
      </c>
      <c r="D1479" s="14" t="s">
        <v>3912</v>
      </c>
      <c r="F1479" s="14" t="s">
        <v>4390</v>
      </c>
      <c r="H1479" s="14" t="s">
        <v>106</v>
      </c>
      <c r="I1479" s="14" t="s">
        <v>205</v>
      </c>
      <c r="J1479" s="14" t="s">
        <v>128</v>
      </c>
      <c r="K1479" s="14" t="s">
        <v>1915</v>
      </c>
      <c r="M1479" s="14" t="s">
        <v>4963</v>
      </c>
      <c r="N1479" s="14" t="s">
        <v>1599</v>
      </c>
      <c r="O1479" s="14" t="s">
        <v>145</v>
      </c>
      <c r="R1479" s="14" t="s">
        <v>404</v>
      </c>
      <c r="U1479" s="14" t="s">
        <v>5197</v>
      </c>
      <c r="W1479" s="14" t="s">
        <v>4960</v>
      </c>
    </row>
    <row r="1480" spans="1:23" x14ac:dyDescent="0.25">
      <c r="B1480" s="14" t="s">
        <v>4141</v>
      </c>
      <c r="D1480" s="14" t="s">
        <v>3908</v>
      </c>
      <c r="F1480" s="14" t="s">
        <v>4390</v>
      </c>
      <c r="H1480" s="14" t="s">
        <v>124</v>
      </c>
      <c r="I1480" s="14" t="s">
        <v>131</v>
      </c>
      <c r="J1480" s="14" t="s">
        <v>4673</v>
      </c>
      <c r="K1480" s="14" t="s">
        <v>5590</v>
      </c>
      <c r="M1480" s="14" t="s">
        <v>4963</v>
      </c>
      <c r="N1480" s="14" t="s">
        <v>4617</v>
      </c>
      <c r="O1480" s="14" t="s">
        <v>143</v>
      </c>
      <c r="Q1480" s="14" t="s">
        <v>148</v>
      </c>
      <c r="R1480" s="14" t="s">
        <v>169</v>
      </c>
      <c r="U1480" s="14" t="s">
        <v>5273</v>
      </c>
      <c r="W1480" s="14" t="s">
        <v>4960</v>
      </c>
    </row>
    <row r="1481" spans="1:23" x14ac:dyDescent="0.25">
      <c r="B1481" s="14" t="s">
        <v>4084</v>
      </c>
      <c r="D1481" s="14" t="s">
        <v>3906</v>
      </c>
      <c r="F1481" s="14" t="s">
        <v>4390</v>
      </c>
      <c r="H1481" s="14" t="s">
        <v>124</v>
      </c>
      <c r="I1481" s="14" t="s">
        <v>423</v>
      </c>
      <c r="J1481" s="14" t="s">
        <v>4874</v>
      </c>
      <c r="K1481" s="14" t="s">
        <v>1910</v>
      </c>
      <c r="M1481" s="14" t="s">
        <v>4963</v>
      </c>
      <c r="N1481" s="14" t="s">
        <v>1599</v>
      </c>
      <c r="O1481" s="14" t="s">
        <v>105</v>
      </c>
      <c r="R1481" s="14" t="s">
        <v>131</v>
      </c>
      <c r="U1481" s="14" t="s">
        <v>5316</v>
      </c>
      <c r="W1481" s="14" t="s">
        <v>4960</v>
      </c>
    </row>
    <row r="1482" spans="1:23" x14ac:dyDescent="0.25">
      <c r="B1482" s="14" t="s">
        <v>4125</v>
      </c>
      <c r="D1482" s="14" t="s">
        <v>3904</v>
      </c>
      <c r="F1482" s="14" t="s">
        <v>4390</v>
      </c>
      <c r="H1482" s="14" t="s">
        <v>124</v>
      </c>
      <c r="I1482" s="14" t="s">
        <v>423</v>
      </c>
      <c r="J1482" s="14" t="s">
        <v>220</v>
      </c>
      <c r="K1482" s="14" t="s">
        <v>5211</v>
      </c>
      <c r="M1482" s="14" t="s">
        <v>4963</v>
      </c>
      <c r="N1482" s="14" t="s">
        <v>5012</v>
      </c>
      <c r="O1482" s="14" t="s">
        <v>145</v>
      </c>
      <c r="R1482" s="14" t="s">
        <v>4677</v>
      </c>
      <c r="W1482" s="14" t="s">
        <v>4960</v>
      </c>
    </row>
    <row r="1483" spans="1:23" x14ac:dyDescent="0.25">
      <c r="B1483" s="14" t="s">
        <v>4126</v>
      </c>
      <c r="D1483" s="14" t="s">
        <v>3903</v>
      </c>
      <c r="F1483" s="14" t="s">
        <v>4390</v>
      </c>
      <c r="H1483" s="14" t="s">
        <v>124</v>
      </c>
      <c r="I1483" s="14" t="s">
        <v>131</v>
      </c>
      <c r="J1483" s="14" t="s">
        <v>4673</v>
      </c>
      <c r="K1483" s="14" t="s">
        <v>106</v>
      </c>
      <c r="M1483" s="14" t="s">
        <v>4963</v>
      </c>
      <c r="N1483" s="14" t="s">
        <v>1599</v>
      </c>
      <c r="O1483" s="14" t="s">
        <v>145</v>
      </c>
      <c r="R1483" s="14" t="s">
        <v>136</v>
      </c>
      <c r="U1483" s="14" t="s">
        <v>5343</v>
      </c>
      <c r="W1483" s="14" t="s">
        <v>4960</v>
      </c>
    </row>
    <row r="1484" spans="1:23" x14ac:dyDescent="0.25">
      <c r="B1484" s="14" t="s">
        <v>4126</v>
      </c>
      <c r="D1484" s="14" t="s">
        <v>3901</v>
      </c>
      <c r="F1484" s="14" t="s">
        <v>4390</v>
      </c>
      <c r="H1484" s="14" t="s">
        <v>124</v>
      </c>
      <c r="I1484" s="14" t="s">
        <v>131</v>
      </c>
      <c r="J1484" s="14" t="s">
        <v>4673</v>
      </c>
      <c r="K1484" s="14" t="s">
        <v>106</v>
      </c>
      <c r="M1484" s="14" t="s">
        <v>4963</v>
      </c>
      <c r="N1484" s="14" t="s">
        <v>1599</v>
      </c>
      <c r="O1484" s="14" t="s">
        <v>145</v>
      </c>
      <c r="R1484" s="14" t="s">
        <v>136</v>
      </c>
      <c r="U1484" s="14" t="s">
        <v>5343</v>
      </c>
      <c r="W1484" s="14" t="s">
        <v>4960</v>
      </c>
    </row>
    <row r="1485" spans="1:23" x14ac:dyDescent="0.25">
      <c r="B1485" s="14" t="s">
        <v>4141</v>
      </c>
      <c r="D1485" s="14" t="s">
        <v>3900</v>
      </c>
      <c r="F1485" s="14" t="s">
        <v>4390</v>
      </c>
      <c r="H1485" s="14" t="s">
        <v>124</v>
      </c>
      <c r="I1485" s="14" t="s">
        <v>131</v>
      </c>
      <c r="J1485" s="14" t="s">
        <v>4673</v>
      </c>
      <c r="K1485" s="14" t="s">
        <v>106</v>
      </c>
      <c r="M1485" s="14" t="s">
        <v>4963</v>
      </c>
      <c r="N1485" s="14" t="s">
        <v>89</v>
      </c>
      <c r="O1485" s="14" t="s">
        <v>143</v>
      </c>
      <c r="Q1485" s="14" t="s">
        <v>135</v>
      </c>
      <c r="R1485" s="14" t="s">
        <v>136</v>
      </c>
      <c r="U1485" s="14" t="s">
        <v>6273</v>
      </c>
      <c r="W1485" s="14" t="s">
        <v>4960</v>
      </c>
    </row>
    <row r="1486" spans="1:23" x14ac:dyDescent="0.25">
      <c r="B1486" s="14" t="s">
        <v>4141</v>
      </c>
      <c r="D1486" s="14" t="s">
        <v>3898</v>
      </c>
      <c r="F1486" s="14" t="s">
        <v>4390</v>
      </c>
      <c r="H1486" s="14" t="s">
        <v>106</v>
      </c>
      <c r="I1486" s="14" t="s">
        <v>178</v>
      </c>
      <c r="J1486" s="14" t="s">
        <v>179</v>
      </c>
      <c r="K1486" s="14" t="s">
        <v>5170</v>
      </c>
      <c r="M1486" s="14" t="s">
        <v>4963</v>
      </c>
      <c r="N1486" s="14" t="s">
        <v>145</v>
      </c>
      <c r="O1486" s="14" t="s">
        <v>143</v>
      </c>
      <c r="Q1486" s="14" t="s">
        <v>148</v>
      </c>
      <c r="R1486" s="14" t="s">
        <v>1023</v>
      </c>
      <c r="W1486" s="14" t="s">
        <v>4960</v>
      </c>
    </row>
    <row r="1487" spans="1:23" x14ac:dyDescent="0.25">
      <c r="B1487" s="14" t="s">
        <v>4115</v>
      </c>
      <c r="D1487" s="14" t="s">
        <v>3897</v>
      </c>
      <c r="F1487" s="14" t="s">
        <v>4390</v>
      </c>
      <c r="H1487" s="14" t="s">
        <v>106</v>
      </c>
      <c r="I1487" s="14" t="s">
        <v>205</v>
      </c>
      <c r="J1487" s="14" t="s">
        <v>128</v>
      </c>
      <c r="K1487" s="14" t="s">
        <v>5170</v>
      </c>
      <c r="M1487" s="14" t="s">
        <v>4963</v>
      </c>
      <c r="N1487" s="14" t="s">
        <v>141</v>
      </c>
      <c r="O1487" s="14" t="s">
        <v>145</v>
      </c>
      <c r="Q1487" s="14" t="s">
        <v>202</v>
      </c>
      <c r="R1487" s="14" t="s">
        <v>1023</v>
      </c>
      <c r="W1487" s="14" t="s">
        <v>4960</v>
      </c>
    </row>
    <row r="1488" spans="1:23" x14ac:dyDescent="0.25">
      <c r="B1488" s="14" t="s">
        <v>4141</v>
      </c>
      <c r="D1488" s="14" t="s">
        <v>3895</v>
      </c>
      <c r="F1488" s="14" t="s">
        <v>4390</v>
      </c>
      <c r="H1488" s="14" t="s">
        <v>124</v>
      </c>
      <c r="I1488" s="14" t="s">
        <v>131</v>
      </c>
      <c r="J1488" s="14" t="s">
        <v>4673</v>
      </c>
      <c r="K1488" s="14" t="s">
        <v>5590</v>
      </c>
      <c r="M1488" s="14" t="s">
        <v>4963</v>
      </c>
      <c r="N1488" s="14" t="s">
        <v>4617</v>
      </c>
      <c r="O1488" s="14" t="s">
        <v>143</v>
      </c>
      <c r="Q1488" s="14" t="s">
        <v>148</v>
      </c>
      <c r="R1488" s="14" t="s">
        <v>169</v>
      </c>
      <c r="U1488" s="14" t="s">
        <v>4968</v>
      </c>
      <c r="W1488" s="14" t="s">
        <v>4960</v>
      </c>
    </row>
    <row r="1489" spans="2:23" x14ac:dyDescent="0.25">
      <c r="B1489" s="14" t="s">
        <v>4084</v>
      </c>
      <c r="D1489" s="14" t="s">
        <v>3891</v>
      </c>
      <c r="F1489" s="14" t="s">
        <v>4390</v>
      </c>
      <c r="H1489" s="14" t="s">
        <v>106</v>
      </c>
      <c r="I1489" s="14" t="s">
        <v>423</v>
      </c>
      <c r="J1489" s="14" t="s">
        <v>4874</v>
      </c>
      <c r="K1489" s="14" t="s">
        <v>1910</v>
      </c>
      <c r="M1489" s="14" t="s">
        <v>4963</v>
      </c>
      <c r="N1489" s="14" t="s">
        <v>1599</v>
      </c>
      <c r="O1489" s="14" t="s">
        <v>105</v>
      </c>
      <c r="R1489" s="14" t="s">
        <v>205</v>
      </c>
      <c r="U1489" s="14" t="s">
        <v>5427</v>
      </c>
      <c r="W1489" s="14" t="s">
        <v>4960</v>
      </c>
    </row>
    <row r="1490" spans="2:23" x14ac:dyDescent="0.25">
      <c r="B1490" s="14" t="s">
        <v>4141</v>
      </c>
      <c r="D1490" s="14" t="s">
        <v>3872</v>
      </c>
      <c r="F1490" s="14" t="s">
        <v>4390</v>
      </c>
      <c r="H1490" s="14" t="s">
        <v>106</v>
      </c>
      <c r="I1490" s="14" t="s">
        <v>178</v>
      </c>
      <c r="J1490" s="14" t="s">
        <v>179</v>
      </c>
      <c r="K1490" s="14" t="s">
        <v>106</v>
      </c>
      <c r="M1490" s="14" t="s">
        <v>4963</v>
      </c>
      <c r="N1490" s="14" t="s">
        <v>1599</v>
      </c>
      <c r="O1490" s="14" t="s">
        <v>145</v>
      </c>
      <c r="Q1490" s="14" t="s">
        <v>148</v>
      </c>
      <c r="R1490" s="14" t="s">
        <v>136</v>
      </c>
      <c r="W1490" s="14" t="s">
        <v>4960</v>
      </c>
    </row>
    <row r="1491" spans="2:23" x14ac:dyDescent="0.25">
      <c r="B1491" s="14" t="s">
        <v>4084</v>
      </c>
      <c r="D1491" s="14" t="s">
        <v>3820</v>
      </c>
      <c r="F1491" s="14" t="s">
        <v>4390</v>
      </c>
      <c r="H1491" s="14" t="s">
        <v>106</v>
      </c>
      <c r="I1491" s="14" t="s">
        <v>131</v>
      </c>
      <c r="J1491" s="14" t="s">
        <v>241</v>
      </c>
      <c r="K1491" s="14" t="s">
        <v>5383</v>
      </c>
      <c r="M1491" s="14" t="s">
        <v>4963</v>
      </c>
      <c r="N1491" s="14" t="s">
        <v>1599</v>
      </c>
      <c r="O1491" s="14" t="s">
        <v>145</v>
      </c>
      <c r="R1491" s="14" t="s">
        <v>141</v>
      </c>
      <c r="U1491" s="14" t="s">
        <v>1675</v>
      </c>
      <c r="W1491" s="14" t="s">
        <v>4960</v>
      </c>
    </row>
    <row r="1492" spans="2:23" x14ac:dyDescent="0.25">
      <c r="B1492" s="14" t="s">
        <v>4084</v>
      </c>
      <c r="D1492" s="14" t="s">
        <v>3818</v>
      </c>
      <c r="F1492" s="14" t="s">
        <v>4390</v>
      </c>
      <c r="H1492" s="14" t="s">
        <v>106</v>
      </c>
      <c r="I1492" s="14" t="s">
        <v>131</v>
      </c>
      <c r="J1492" s="14" t="s">
        <v>241</v>
      </c>
      <c r="K1492" s="14" t="s">
        <v>4964</v>
      </c>
      <c r="M1492" s="14" t="s">
        <v>4963</v>
      </c>
      <c r="N1492" s="14" t="s">
        <v>4962</v>
      </c>
      <c r="O1492" s="14" t="s">
        <v>145</v>
      </c>
      <c r="R1492" s="14" t="s">
        <v>404</v>
      </c>
      <c r="U1492" s="14" t="s">
        <v>6241</v>
      </c>
      <c r="W1492" s="14" t="s">
        <v>4960</v>
      </c>
    </row>
    <row r="1493" spans="2:23" x14ac:dyDescent="0.25">
      <c r="B1493" s="14" t="s">
        <v>4084</v>
      </c>
      <c r="D1493" s="14" t="s">
        <v>3806</v>
      </c>
      <c r="F1493" s="14" t="s">
        <v>4390</v>
      </c>
      <c r="H1493" s="14" t="s">
        <v>124</v>
      </c>
      <c r="I1493" s="14" t="s">
        <v>205</v>
      </c>
      <c r="J1493" s="14" t="s">
        <v>4808</v>
      </c>
      <c r="K1493" s="14" t="s">
        <v>5650</v>
      </c>
      <c r="M1493" s="14" t="s">
        <v>4963</v>
      </c>
      <c r="N1493" s="14" t="s">
        <v>5012</v>
      </c>
      <c r="O1493" s="14" t="s">
        <v>145</v>
      </c>
      <c r="R1493" s="14" t="s">
        <v>6235</v>
      </c>
      <c r="U1493" s="14" t="s">
        <v>5128</v>
      </c>
      <c r="W1493" s="14" t="s">
        <v>4960</v>
      </c>
    </row>
    <row r="1494" spans="2:23" x14ac:dyDescent="0.25">
      <c r="B1494" s="14" t="s">
        <v>4126</v>
      </c>
      <c r="D1494" s="14" t="s">
        <v>3805</v>
      </c>
      <c r="F1494" s="14" t="s">
        <v>4390</v>
      </c>
      <c r="H1494" s="14" t="s">
        <v>124</v>
      </c>
      <c r="I1494" s="14" t="s">
        <v>131</v>
      </c>
      <c r="J1494" s="14" t="s">
        <v>4673</v>
      </c>
      <c r="K1494" s="14" t="s">
        <v>1897</v>
      </c>
      <c r="M1494" s="14" t="s">
        <v>4963</v>
      </c>
      <c r="N1494" s="14" t="s">
        <v>5012</v>
      </c>
      <c r="O1494" s="14" t="s">
        <v>145</v>
      </c>
      <c r="R1494" s="14" t="s">
        <v>6136</v>
      </c>
      <c r="U1494" s="14" t="s">
        <v>5343</v>
      </c>
      <c r="W1494" s="14" t="s">
        <v>4960</v>
      </c>
    </row>
    <row r="1495" spans="2:23" x14ac:dyDescent="0.25">
      <c r="B1495" s="14" t="s">
        <v>4126</v>
      </c>
      <c r="D1495" s="14" t="s">
        <v>3801</v>
      </c>
      <c r="F1495" s="14" t="s">
        <v>4390</v>
      </c>
      <c r="H1495" s="14" t="s">
        <v>124</v>
      </c>
      <c r="I1495" s="14" t="s">
        <v>131</v>
      </c>
      <c r="J1495" s="14" t="s">
        <v>4673</v>
      </c>
      <c r="K1495" s="14" t="s">
        <v>5190</v>
      </c>
      <c r="M1495" s="14" t="s">
        <v>4963</v>
      </c>
      <c r="N1495" s="14" t="s">
        <v>4616</v>
      </c>
      <c r="O1495" s="14" t="s">
        <v>145</v>
      </c>
      <c r="R1495" s="14" t="s">
        <v>4779</v>
      </c>
      <c r="U1495" s="14" t="s">
        <v>5273</v>
      </c>
      <c r="W1495" s="14" t="s">
        <v>4960</v>
      </c>
    </row>
    <row r="1496" spans="2:23" x14ac:dyDescent="0.25">
      <c r="B1496" s="14" t="s">
        <v>4115</v>
      </c>
      <c r="D1496" s="14" t="s">
        <v>3788</v>
      </c>
      <c r="F1496" s="14" t="s">
        <v>4390</v>
      </c>
      <c r="H1496" s="14" t="s">
        <v>124</v>
      </c>
      <c r="I1496" s="14" t="s">
        <v>205</v>
      </c>
      <c r="J1496" s="14" t="s">
        <v>128</v>
      </c>
      <c r="K1496" s="14" t="s">
        <v>5064</v>
      </c>
      <c r="M1496" s="14" t="s">
        <v>4963</v>
      </c>
      <c r="N1496" s="14" t="s">
        <v>4962</v>
      </c>
      <c r="O1496" s="14" t="s">
        <v>145</v>
      </c>
      <c r="R1496" s="14" t="s">
        <v>152</v>
      </c>
      <c r="U1496" s="14" t="s">
        <v>5169</v>
      </c>
      <c r="W1496" s="14" t="s">
        <v>4960</v>
      </c>
    </row>
    <row r="1497" spans="2:23" x14ac:dyDescent="0.25">
      <c r="B1497" s="14" t="s">
        <v>4115</v>
      </c>
      <c r="D1497" s="14" t="s">
        <v>3786</v>
      </c>
      <c r="F1497" s="14" t="s">
        <v>4390</v>
      </c>
      <c r="H1497" s="14" t="s">
        <v>124</v>
      </c>
      <c r="I1497" s="14" t="s">
        <v>205</v>
      </c>
      <c r="J1497" s="14" t="s">
        <v>128</v>
      </c>
      <c r="K1497" s="14" t="s">
        <v>5590</v>
      </c>
      <c r="M1497" s="14" t="s">
        <v>4963</v>
      </c>
      <c r="N1497" s="14" t="s">
        <v>5088</v>
      </c>
      <c r="O1497" s="14" t="s">
        <v>145</v>
      </c>
      <c r="R1497" s="14" t="s">
        <v>152</v>
      </c>
      <c r="U1497" s="14" t="s">
        <v>5357</v>
      </c>
      <c r="W1497" s="14" t="s">
        <v>4960</v>
      </c>
    </row>
    <row r="1498" spans="2:23" x14ac:dyDescent="0.25">
      <c r="B1498" s="14" t="s">
        <v>4359</v>
      </c>
      <c r="C1498" s="18">
        <v>7</v>
      </c>
      <c r="D1498" s="14" t="s">
        <v>3785</v>
      </c>
      <c r="F1498" s="14" t="s">
        <v>4390</v>
      </c>
      <c r="H1498" s="14" t="s">
        <v>111</v>
      </c>
      <c r="I1498" s="14" t="s">
        <v>141</v>
      </c>
      <c r="J1498" s="14" t="s">
        <v>107</v>
      </c>
      <c r="K1498" s="14" t="s">
        <v>124</v>
      </c>
      <c r="M1498" s="14" t="s">
        <v>5317</v>
      </c>
      <c r="N1498" s="14" t="s">
        <v>133</v>
      </c>
      <c r="R1498" s="14" t="s">
        <v>172</v>
      </c>
      <c r="W1498" s="14" t="s">
        <v>4980</v>
      </c>
    </row>
    <row r="1499" spans="2:23" x14ac:dyDescent="0.25">
      <c r="B1499" s="14" t="s">
        <v>4141</v>
      </c>
      <c r="D1499" s="14" t="s">
        <v>3752</v>
      </c>
      <c r="F1499" s="14" t="s">
        <v>4390</v>
      </c>
      <c r="H1499" s="14" t="s">
        <v>106</v>
      </c>
      <c r="I1499" s="14" t="s">
        <v>178</v>
      </c>
      <c r="J1499" s="14" t="s">
        <v>179</v>
      </c>
      <c r="K1499" s="14" t="s">
        <v>150</v>
      </c>
      <c r="M1499" s="14" t="s">
        <v>4963</v>
      </c>
      <c r="N1499" s="14" t="s">
        <v>4962</v>
      </c>
      <c r="O1499" s="14" t="s">
        <v>143</v>
      </c>
      <c r="Q1499" s="14" t="s">
        <v>148</v>
      </c>
      <c r="R1499" s="14" t="s">
        <v>217</v>
      </c>
      <c r="W1499" s="14" t="s">
        <v>4960</v>
      </c>
    </row>
    <row r="1500" spans="2:23" x14ac:dyDescent="0.25">
      <c r="B1500" s="14" t="s">
        <v>4141</v>
      </c>
      <c r="D1500" s="14" t="s">
        <v>3670</v>
      </c>
      <c r="F1500" s="14" t="s">
        <v>4390</v>
      </c>
      <c r="H1500" s="14" t="s">
        <v>106</v>
      </c>
      <c r="I1500" s="14" t="s">
        <v>178</v>
      </c>
      <c r="J1500" s="14" t="s">
        <v>179</v>
      </c>
      <c r="K1500" s="14" t="s">
        <v>4964</v>
      </c>
      <c r="M1500" s="14" t="s">
        <v>4963</v>
      </c>
      <c r="N1500" s="14" t="s">
        <v>4962</v>
      </c>
      <c r="O1500" s="14" t="s">
        <v>143</v>
      </c>
      <c r="Q1500" s="14" t="s">
        <v>148</v>
      </c>
      <c r="R1500" s="14" t="s">
        <v>169</v>
      </c>
      <c r="U1500" s="14" t="s">
        <v>6181</v>
      </c>
      <c r="W1500" s="14" t="s">
        <v>4960</v>
      </c>
    </row>
    <row r="1501" spans="2:23" x14ac:dyDescent="0.25">
      <c r="B1501" s="14" t="s">
        <v>4141</v>
      </c>
      <c r="D1501" s="14" t="s">
        <v>3650</v>
      </c>
      <c r="F1501" s="14" t="s">
        <v>4390</v>
      </c>
      <c r="H1501" s="14" t="s">
        <v>106</v>
      </c>
      <c r="I1501" s="14" t="s">
        <v>178</v>
      </c>
      <c r="J1501" s="14" t="s">
        <v>179</v>
      </c>
      <c r="K1501" s="14" t="s">
        <v>5165</v>
      </c>
      <c r="M1501" s="14" t="s">
        <v>4963</v>
      </c>
      <c r="N1501" s="14" t="s">
        <v>4962</v>
      </c>
      <c r="O1501" s="14" t="s">
        <v>143</v>
      </c>
      <c r="Q1501" s="14" t="s">
        <v>148</v>
      </c>
      <c r="R1501" s="14" t="s">
        <v>169</v>
      </c>
      <c r="U1501" s="14" t="s">
        <v>5440</v>
      </c>
      <c r="W1501" s="14" t="s">
        <v>4960</v>
      </c>
    </row>
    <row r="1502" spans="2:23" x14ac:dyDescent="0.25">
      <c r="B1502" s="14" t="s">
        <v>4141</v>
      </c>
      <c r="D1502" s="14" t="s">
        <v>3643</v>
      </c>
      <c r="F1502" s="14" t="s">
        <v>4390</v>
      </c>
      <c r="H1502" s="14" t="s">
        <v>106</v>
      </c>
      <c r="I1502" s="14" t="s">
        <v>178</v>
      </c>
      <c r="J1502" s="14" t="s">
        <v>179</v>
      </c>
      <c r="K1502" s="14" t="s">
        <v>1910</v>
      </c>
      <c r="M1502" s="14" t="s">
        <v>4963</v>
      </c>
      <c r="N1502" s="14" t="s">
        <v>4962</v>
      </c>
      <c r="O1502" s="14" t="s">
        <v>143</v>
      </c>
      <c r="Q1502" s="14" t="s">
        <v>148</v>
      </c>
      <c r="R1502" s="14" t="s">
        <v>169</v>
      </c>
      <c r="U1502" s="14" t="s">
        <v>5220</v>
      </c>
      <c r="W1502" s="14" t="s">
        <v>4960</v>
      </c>
    </row>
    <row r="1503" spans="2:23" x14ac:dyDescent="0.25">
      <c r="B1503" s="14" t="s">
        <v>4084</v>
      </c>
      <c r="D1503" s="14" t="s">
        <v>3606</v>
      </c>
      <c r="F1503" s="14" t="s">
        <v>4390</v>
      </c>
      <c r="H1503" s="14" t="s">
        <v>106</v>
      </c>
      <c r="I1503" s="14" t="s">
        <v>205</v>
      </c>
      <c r="J1503" s="14" t="s">
        <v>128</v>
      </c>
      <c r="K1503" s="14" t="s">
        <v>5650</v>
      </c>
      <c r="M1503" s="14" t="s">
        <v>4963</v>
      </c>
      <c r="N1503" s="14" t="s">
        <v>4962</v>
      </c>
      <c r="O1503" s="14" t="s">
        <v>143</v>
      </c>
      <c r="R1503" s="14" t="s">
        <v>1250</v>
      </c>
      <c r="U1503" s="14" t="s">
        <v>6144</v>
      </c>
      <c r="W1503" s="14" t="s">
        <v>4960</v>
      </c>
    </row>
    <row r="1504" spans="2:23" x14ac:dyDescent="0.25">
      <c r="B1504" s="14" t="s">
        <v>4084</v>
      </c>
      <c r="D1504" s="14" t="s">
        <v>3604</v>
      </c>
      <c r="F1504" s="14" t="s">
        <v>4390</v>
      </c>
      <c r="H1504" s="14" t="s">
        <v>133</v>
      </c>
      <c r="I1504" s="14" t="s">
        <v>205</v>
      </c>
      <c r="J1504" s="14" t="s">
        <v>128</v>
      </c>
      <c r="K1504" s="14" t="s">
        <v>5383</v>
      </c>
      <c r="M1504" s="14" t="s">
        <v>4963</v>
      </c>
      <c r="N1504" s="14" t="s">
        <v>4962</v>
      </c>
      <c r="O1504" s="14" t="s">
        <v>143</v>
      </c>
      <c r="R1504" s="14" t="s">
        <v>142</v>
      </c>
      <c r="U1504" s="14" t="s">
        <v>5302</v>
      </c>
      <c r="W1504" s="14" t="s">
        <v>4960</v>
      </c>
    </row>
    <row r="1505" spans="2:23" x14ac:dyDescent="0.25">
      <c r="B1505" s="14" t="s">
        <v>726</v>
      </c>
      <c r="D1505" s="14" t="s">
        <v>3593</v>
      </c>
      <c r="F1505" s="14" t="s">
        <v>4390</v>
      </c>
      <c r="H1505" s="14" t="s">
        <v>124</v>
      </c>
      <c r="I1505" s="14" t="s">
        <v>131</v>
      </c>
      <c r="J1505" s="14" t="s">
        <v>241</v>
      </c>
      <c r="K1505" s="14" t="s">
        <v>1910</v>
      </c>
      <c r="M1505" s="14" t="s">
        <v>4963</v>
      </c>
      <c r="N1505" s="14" t="s">
        <v>5152</v>
      </c>
      <c r="O1505" s="14" t="s">
        <v>143</v>
      </c>
      <c r="R1505" s="14" t="s">
        <v>4779</v>
      </c>
      <c r="U1505" s="14" t="s">
        <v>5345</v>
      </c>
      <c r="W1505" s="14" t="s">
        <v>4960</v>
      </c>
    </row>
    <row r="1506" spans="2:23" x14ac:dyDescent="0.25">
      <c r="B1506" s="14" t="s">
        <v>4084</v>
      </c>
      <c r="D1506" s="14" t="s">
        <v>3592</v>
      </c>
      <c r="F1506" s="14" t="s">
        <v>4390</v>
      </c>
      <c r="H1506" s="14" t="s">
        <v>124</v>
      </c>
      <c r="I1506" s="14" t="s">
        <v>423</v>
      </c>
      <c r="J1506" s="14" t="s">
        <v>4874</v>
      </c>
      <c r="K1506" s="14" t="s">
        <v>1910</v>
      </c>
      <c r="M1506" s="14" t="s">
        <v>4963</v>
      </c>
      <c r="N1506" s="14" t="s">
        <v>5012</v>
      </c>
      <c r="O1506" s="14" t="s">
        <v>145</v>
      </c>
      <c r="R1506" s="14" t="s">
        <v>4779</v>
      </c>
      <c r="U1506" s="14" t="s">
        <v>5345</v>
      </c>
      <c r="W1506" s="14" t="s">
        <v>4960</v>
      </c>
    </row>
    <row r="1507" spans="2:23" x14ac:dyDescent="0.25">
      <c r="B1507" s="14" t="s">
        <v>4084</v>
      </c>
      <c r="D1507" s="14" t="s">
        <v>3440</v>
      </c>
      <c r="F1507" s="14" t="s">
        <v>4390</v>
      </c>
      <c r="H1507" s="14" t="s">
        <v>106</v>
      </c>
      <c r="I1507" s="14" t="s">
        <v>131</v>
      </c>
      <c r="J1507" s="14" t="s">
        <v>241</v>
      </c>
      <c r="K1507" s="14" t="s">
        <v>106</v>
      </c>
      <c r="M1507" s="14" t="s">
        <v>4963</v>
      </c>
      <c r="N1507" s="14" t="s">
        <v>1599</v>
      </c>
      <c r="O1507" s="14" t="s">
        <v>145</v>
      </c>
      <c r="R1507" s="14" t="s">
        <v>174</v>
      </c>
      <c r="U1507" s="14" t="s">
        <v>6069</v>
      </c>
      <c r="W1507" s="14" t="s">
        <v>4960</v>
      </c>
    </row>
    <row r="1508" spans="2:23" x14ac:dyDescent="0.25">
      <c r="B1508" s="14" t="s">
        <v>4141</v>
      </c>
      <c r="D1508" s="14" t="s">
        <v>3435</v>
      </c>
      <c r="F1508" s="14" t="s">
        <v>4390</v>
      </c>
      <c r="H1508" s="14" t="s">
        <v>124</v>
      </c>
      <c r="I1508" s="14" t="s">
        <v>131</v>
      </c>
      <c r="J1508" s="14" t="s">
        <v>210</v>
      </c>
      <c r="K1508" s="14" t="s">
        <v>106</v>
      </c>
      <c r="M1508" s="14" t="s">
        <v>4963</v>
      </c>
      <c r="N1508" s="14" t="s">
        <v>5121</v>
      </c>
      <c r="O1508" s="14" t="s">
        <v>145</v>
      </c>
      <c r="Q1508" s="14" t="s">
        <v>148</v>
      </c>
      <c r="R1508" s="14" t="s">
        <v>217</v>
      </c>
      <c r="U1508" s="14">
        <v>1987</v>
      </c>
      <c r="W1508" s="14" t="s">
        <v>4960</v>
      </c>
    </row>
    <row r="1509" spans="2:23" x14ac:dyDescent="0.25">
      <c r="B1509" s="14" t="s">
        <v>4126</v>
      </c>
      <c r="D1509" s="14" t="s">
        <v>3434</v>
      </c>
      <c r="F1509" s="14" t="s">
        <v>4390</v>
      </c>
      <c r="H1509" s="14" t="s">
        <v>124</v>
      </c>
      <c r="I1509" s="14" t="s">
        <v>131</v>
      </c>
      <c r="J1509" s="14" t="s">
        <v>210</v>
      </c>
      <c r="K1509" s="14" t="s">
        <v>106</v>
      </c>
      <c r="M1509" s="14" t="s">
        <v>4963</v>
      </c>
      <c r="N1509" s="14" t="s">
        <v>5152</v>
      </c>
      <c r="O1509" s="14" t="s">
        <v>145</v>
      </c>
      <c r="Q1509" s="14" t="s">
        <v>135</v>
      </c>
      <c r="R1509" s="14" t="s">
        <v>217</v>
      </c>
      <c r="U1509" s="14">
        <v>1987</v>
      </c>
      <c r="W1509" s="14" t="s">
        <v>4960</v>
      </c>
    </row>
    <row r="1510" spans="2:23" x14ac:dyDescent="0.25">
      <c r="B1510" s="14" t="s">
        <v>4126</v>
      </c>
      <c r="D1510" s="14" t="s">
        <v>3433</v>
      </c>
      <c r="F1510" s="14" t="s">
        <v>4390</v>
      </c>
      <c r="H1510" s="14" t="s">
        <v>124</v>
      </c>
      <c r="I1510" s="14" t="s">
        <v>205</v>
      </c>
      <c r="J1510" s="14" t="s">
        <v>241</v>
      </c>
      <c r="K1510" s="14" t="s">
        <v>1960</v>
      </c>
      <c r="M1510" s="14" t="s">
        <v>4963</v>
      </c>
      <c r="N1510" s="14" t="s">
        <v>5012</v>
      </c>
      <c r="O1510" s="14" t="s">
        <v>145</v>
      </c>
      <c r="R1510" s="14" t="s">
        <v>5202</v>
      </c>
      <c r="U1510" s="14" t="s">
        <v>5162</v>
      </c>
      <c r="W1510" s="14" t="s">
        <v>4960</v>
      </c>
    </row>
    <row r="1511" spans="2:23" x14ac:dyDescent="0.25">
      <c r="B1511" s="14" t="s">
        <v>4126</v>
      </c>
      <c r="D1511" s="14" t="s">
        <v>3432</v>
      </c>
      <c r="F1511" s="14" t="s">
        <v>4390</v>
      </c>
      <c r="H1511" s="14" t="s">
        <v>124</v>
      </c>
      <c r="I1511" s="14" t="s">
        <v>205</v>
      </c>
      <c r="J1511" s="14" t="s">
        <v>241</v>
      </c>
      <c r="K1511" s="14" t="s">
        <v>1960</v>
      </c>
      <c r="M1511" s="14" t="s">
        <v>4963</v>
      </c>
      <c r="N1511" s="14" t="s">
        <v>5012</v>
      </c>
      <c r="O1511" s="14" t="s">
        <v>145</v>
      </c>
      <c r="R1511" s="14" t="s">
        <v>5202</v>
      </c>
      <c r="U1511" s="14" t="s">
        <v>5162</v>
      </c>
      <c r="W1511" s="14" t="s">
        <v>4960</v>
      </c>
    </row>
    <row r="1512" spans="2:23" x14ac:dyDescent="0.25">
      <c r="B1512" s="14" t="s">
        <v>4126</v>
      </c>
      <c r="D1512" s="14" t="s">
        <v>3429</v>
      </c>
      <c r="F1512" s="14" t="s">
        <v>4390</v>
      </c>
      <c r="H1512" s="14" t="s">
        <v>124</v>
      </c>
      <c r="I1512" s="14" t="s">
        <v>205</v>
      </c>
      <c r="J1512" s="14" t="s">
        <v>241</v>
      </c>
      <c r="K1512" s="14" t="s">
        <v>1960</v>
      </c>
      <c r="M1512" s="14" t="s">
        <v>4963</v>
      </c>
      <c r="N1512" s="14" t="s">
        <v>5152</v>
      </c>
      <c r="O1512" s="14" t="s">
        <v>145</v>
      </c>
      <c r="R1512" s="14" t="s">
        <v>5202</v>
      </c>
      <c r="W1512" s="14" t="s">
        <v>4960</v>
      </c>
    </row>
    <row r="1513" spans="2:23" x14ac:dyDescent="0.25">
      <c r="B1513" s="14" t="s">
        <v>4141</v>
      </c>
      <c r="D1513" s="14" t="s">
        <v>3333</v>
      </c>
      <c r="F1513" s="14" t="s">
        <v>4390</v>
      </c>
      <c r="H1513" s="14" t="s">
        <v>112</v>
      </c>
      <c r="I1513" s="14" t="s">
        <v>178</v>
      </c>
      <c r="J1513" s="14" t="s">
        <v>179</v>
      </c>
      <c r="K1513" s="14" t="s">
        <v>124</v>
      </c>
      <c r="M1513" s="14" t="s">
        <v>4963</v>
      </c>
      <c r="N1513" s="14" t="s">
        <v>230</v>
      </c>
      <c r="O1513" s="14" t="s">
        <v>143</v>
      </c>
      <c r="Q1513" s="14" t="s">
        <v>202</v>
      </c>
      <c r="R1513" s="14" t="s">
        <v>5396</v>
      </c>
      <c r="W1513" s="14" t="s">
        <v>4960</v>
      </c>
    </row>
    <row r="1514" spans="2:23" x14ac:dyDescent="0.25">
      <c r="C1514" s="18">
        <v>7</v>
      </c>
      <c r="D1514" s="14" t="s">
        <v>3292</v>
      </c>
      <c r="F1514" s="14" t="s">
        <v>4390</v>
      </c>
      <c r="I1514" s="14" t="s">
        <v>4424</v>
      </c>
      <c r="M1514" s="14" t="s">
        <v>5651</v>
      </c>
      <c r="N1514" s="14" t="s">
        <v>150</v>
      </c>
      <c r="Q1514" s="14" t="s">
        <v>121</v>
      </c>
      <c r="W1514" s="14" t="s">
        <v>4980</v>
      </c>
    </row>
    <row r="1515" spans="2:23" x14ac:dyDescent="0.25">
      <c r="B1515" s="14" t="s">
        <v>4084</v>
      </c>
      <c r="D1515" s="14" t="s">
        <v>3259</v>
      </c>
      <c r="F1515" s="14" t="s">
        <v>4390</v>
      </c>
      <c r="H1515" s="14" t="s">
        <v>124</v>
      </c>
      <c r="I1515" s="14" t="s">
        <v>131</v>
      </c>
      <c r="J1515" s="14" t="s">
        <v>4673</v>
      </c>
      <c r="K1515" s="14" t="s">
        <v>5241</v>
      </c>
      <c r="M1515" s="14" t="s">
        <v>4963</v>
      </c>
      <c r="N1515" s="14" t="s">
        <v>5313</v>
      </c>
      <c r="O1515" s="14" t="s">
        <v>143</v>
      </c>
      <c r="R1515" s="14" t="s">
        <v>169</v>
      </c>
      <c r="U1515" s="14" t="s">
        <v>5162</v>
      </c>
      <c r="W1515" s="14" t="s">
        <v>4960</v>
      </c>
    </row>
    <row r="1516" spans="2:23" x14ac:dyDescent="0.25">
      <c r="B1516" s="14" t="s">
        <v>4126</v>
      </c>
      <c r="D1516" s="14" t="s">
        <v>3258</v>
      </c>
      <c r="F1516" s="14" t="s">
        <v>4390</v>
      </c>
      <c r="H1516" s="14" t="s">
        <v>124</v>
      </c>
      <c r="I1516" s="14" t="s">
        <v>205</v>
      </c>
      <c r="J1516" s="14" t="s">
        <v>241</v>
      </c>
      <c r="K1516" s="14" t="s">
        <v>5241</v>
      </c>
      <c r="M1516" s="14" t="s">
        <v>4963</v>
      </c>
      <c r="N1516" s="14" t="s">
        <v>5121</v>
      </c>
      <c r="O1516" s="14" t="s">
        <v>143</v>
      </c>
      <c r="R1516" s="14" t="s">
        <v>169</v>
      </c>
      <c r="U1516" s="14" t="s">
        <v>5162</v>
      </c>
      <c r="W1516" s="14" t="s">
        <v>4960</v>
      </c>
    </row>
    <row r="1517" spans="2:23" x14ac:dyDescent="0.25">
      <c r="B1517" s="14" t="s">
        <v>4141</v>
      </c>
      <c r="D1517" s="14" t="s">
        <v>3247</v>
      </c>
      <c r="F1517" s="14" t="s">
        <v>4390</v>
      </c>
      <c r="H1517" s="14" t="s">
        <v>120</v>
      </c>
      <c r="I1517" s="14" t="s">
        <v>205</v>
      </c>
      <c r="J1517" s="14" t="s">
        <v>165</v>
      </c>
      <c r="K1517" s="14" t="s">
        <v>111</v>
      </c>
      <c r="M1517" s="14" t="s">
        <v>5839</v>
      </c>
      <c r="N1517" s="14" t="s">
        <v>5106</v>
      </c>
      <c r="O1517" s="14" t="s">
        <v>134</v>
      </c>
      <c r="Q1517" s="14" t="s">
        <v>148</v>
      </c>
      <c r="R1517" s="14" t="s">
        <v>172</v>
      </c>
      <c r="U1517" s="14" t="s">
        <v>5316</v>
      </c>
      <c r="W1517" s="14" t="s">
        <v>4944</v>
      </c>
    </row>
    <row r="1518" spans="2:23" x14ac:dyDescent="0.25">
      <c r="B1518" s="14" t="s">
        <v>4084</v>
      </c>
      <c r="D1518" s="14" t="s">
        <v>3201</v>
      </c>
      <c r="F1518" s="14" t="s">
        <v>4390</v>
      </c>
      <c r="H1518" s="14" t="s">
        <v>106</v>
      </c>
      <c r="I1518" s="14" t="s">
        <v>205</v>
      </c>
      <c r="J1518" s="14" t="s">
        <v>128</v>
      </c>
      <c r="K1518" s="14" t="s">
        <v>1910</v>
      </c>
      <c r="M1518" s="14" t="s">
        <v>4963</v>
      </c>
      <c r="N1518" s="14" t="s">
        <v>1599</v>
      </c>
      <c r="O1518" s="14" t="s">
        <v>143</v>
      </c>
      <c r="R1518" s="14" t="s">
        <v>5413</v>
      </c>
      <c r="U1518" s="14" t="s">
        <v>5917</v>
      </c>
      <c r="W1518" s="14" t="s">
        <v>4960</v>
      </c>
    </row>
    <row r="1519" spans="2:23" x14ac:dyDescent="0.25">
      <c r="B1519" s="14" t="s">
        <v>4141</v>
      </c>
      <c r="D1519" s="14" t="s">
        <v>3164</v>
      </c>
      <c r="F1519" s="14" t="s">
        <v>4390</v>
      </c>
      <c r="H1519" s="14" t="s">
        <v>124</v>
      </c>
      <c r="I1519" s="14" t="s">
        <v>178</v>
      </c>
      <c r="J1519" s="14" t="s">
        <v>179</v>
      </c>
      <c r="K1519" s="14" t="s">
        <v>5894</v>
      </c>
      <c r="M1519" s="14" t="s">
        <v>4963</v>
      </c>
      <c r="N1519" s="14" t="s">
        <v>1599</v>
      </c>
      <c r="O1519" s="14" t="s">
        <v>143</v>
      </c>
      <c r="Q1519" s="14" t="s">
        <v>148</v>
      </c>
      <c r="R1519" s="14" t="s">
        <v>1054</v>
      </c>
      <c r="W1519" s="14" t="s">
        <v>4960</v>
      </c>
    </row>
    <row r="1520" spans="2:23" x14ac:dyDescent="0.25">
      <c r="B1520" s="14" t="s">
        <v>4141</v>
      </c>
      <c r="D1520" s="14" t="s">
        <v>3114</v>
      </c>
      <c r="F1520" s="14" t="s">
        <v>4390</v>
      </c>
      <c r="H1520" s="14" t="s">
        <v>133</v>
      </c>
      <c r="I1520" s="14" t="s">
        <v>142</v>
      </c>
      <c r="J1520" s="14" t="s">
        <v>179</v>
      </c>
      <c r="K1520" s="14" t="s">
        <v>133</v>
      </c>
      <c r="M1520" s="14" t="s">
        <v>5865</v>
      </c>
      <c r="N1520" s="14" t="s">
        <v>133</v>
      </c>
      <c r="O1520" s="14" t="s">
        <v>143</v>
      </c>
      <c r="Q1520" s="14" t="s">
        <v>148</v>
      </c>
      <c r="R1520" s="14" t="s">
        <v>157</v>
      </c>
      <c r="U1520" s="14" t="s">
        <v>5395</v>
      </c>
      <c r="W1520" s="14" t="s">
        <v>4960</v>
      </c>
    </row>
    <row r="1521" spans="2:23" x14ac:dyDescent="0.25">
      <c r="B1521" s="14" t="s">
        <v>4141</v>
      </c>
      <c r="D1521" s="14" t="s">
        <v>3110</v>
      </c>
      <c r="F1521" s="14" t="s">
        <v>4390</v>
      </c>
      <c r="H1521" s="14" t="s">
        <v>106</v>
      </c>
      <c r="I1521" s="14" t="s">
        <v>178</v>
      </c>
      <c r="J1521" s="14" t="s">
        <v>179</v>
      </c>
      <c r="K1521" s="14" t="s">
        <v>5862</v>
      </c>
      <c r="M1521" s="14" t="s">
        <v>4963</v>
      </c>
      <c r="N1521" s="14" t="s">
        <v>1599</v>
      </c>
      <c r="O1521" s="14" t="s">
        <v>143</v>
      </c>
      <c r="Q1521" s="14" t="s">
        <v>148</v>
      </c>
      <c r="R1521" s="14" t="s">
        <v>5864</v>
      </c>
      <c r="W1521" s="14" t="s">
        <v>4960</v>
      </c>
    </row>
    <row r="1522" spans="2:23" x14ac:dyDescent="0.25">
      <c r="B1522" s="14" t="s">
        <v>4141</v>
      </c>
      <c r="D1522" s="14" t="s">
        <v>3104</v>
      </c>
      <c r="F1522" s="14" t="s">
        <v>4390</v>
      </c>
      <c r="H1522" s="14" t="s">
        <v>106</v>
      </c>
      <c r="I1522" s="14" t="s">
        <v>178</v>
      </c>
      <c r="J1522" s="14" t="s">
        <v>179</v>
      </c>
      <c r="K1522" s="14" t="s">
        <v>1897</v>
      </c>
      <c r="M1522" s="14" t="s">
        <v>4963</v>
      </c>
      <c r="N1522" s="14" t="s">
        <v>1599</v>
      </c>
      <c r="O1522" s="14" t="s">
        <v>143</v>
      </c>
      <c r="Q1522" s="14" t="s">
        <v>148</v>
      </c>
      <c r="R1522" s="14" t="s">
        <v>404</v>
      </c>
      <c r="U1522" s="14" t="s">
        <v>4945</v>
      </c>
      <c r="W1522" s="14" t="s">
        <v>4960</v>
      </c>
    </row>
    <row r="1523" spans="2:23" x14ac:dyDescent="0.25">
      <c r="B1523" s="14" t="s">
        <v>4125</v>
      </c>
      <c r="D1523" s="14" t="s">
        <v>3099</v>
      </c>
      <c r="F1523" s="14" t="s">
        <v>4390</v>
      </c>
      <c r="H1523" s="14" t="s">
        <v>106</v>
      </c>
      <c r="I1523" s="14" t="s">
        <v>205</v>
      </c>
      <c r="J1523" s="14" t="s">
        <v>128</v>
      </c>
      <c r="K1523" s="14" t="s">
        <v>1910</v>
      </c>
      <c r="M1523" s="14" t="s">
        <v>4963</v>
      </c>
      <c r="N1523" s="14" t="s">
        <v>4617</v>
      </c>
      <c r="O1523" s="14" t="s">
        <v>143</v>
      </c>
      <c r="R1523" s="14" t="s">
        <v>143</v>
      </c>
      <c r="U1523" s="14" t="s">
        <v>1676</v>
      </c>
      <c r="W1523" s="14" t="s">
        <v>4960</v>
      </c>
    </row>
    <row r="1524" spans="2:23" x14ac:dyDescent="0.25">
      <c r="B1524" s="14" t="s">
        <v>4141</v>
      </c>
      <c r="D1524" s="14" t="s">
        <v>3092</v>
      </c>
      <c r="F1524" s="14" t="s">
        <v>4390</v>
      </c>
      <c r="H1524" s="14" t="s">
        <v>150</v>
      </c>
      <c r="I1524" s="14" t="s">
        <v>178</v>
      </c>
      <c r="J1524" s="14" t="s">
        <v>179</v>
      </c>
      <c r="K1524" s="14" t="s">
        <v>106</v>
      </c>
      <c r="M1524" s="14" t="s">
        <v>4963</v>
      </c>
      <c r="N1524" s="14" t="s">
        <v>4962</v>
      </c>
      <c r="O1524" s="14" t="s">
        <v>143</v>
      </c>
      <c r="R1524" s="14" t="s">
        <v>404</v>
      </c>
      <c r="U1524" s="14" t="s">
        <v>5855</v>
      </c>
      <c r="W1524" s="14" t="s">
        <v>4960</v>
      </c>
    </row>
    <row r="1525" spans="2:23" x14ac:dyDescent="0.25">
      <c r="B1525" s="14" t="s">
        <v>4141</v>
      </c>
      <c r="D1525" s="14" t="s">
        <v>2922</v>
      </c>
      <c r="F1525" s="14" t="s">
        <v>4390</v>
      </c>
      <c r="H1525" s="14" t="s">
        <v>124</v>
      </c>
      <c r="I1525" s="14" t="s">
        <v>178</v>
      </c>
      <c r="J1525" s="14" t="s">
        <v>179</v>
      </c>
      <c r="K1525" s="14" t="s">
        <v>5746</v>
      </c>
      <c r="M1525" s="14" t="s">
        <v>4963</v>
      </c>
      <c r="N1525" s="14" t="s">
        <v>5745</v>
      </c>
      <c r="O1525" s="14" t="s">
        <v>143</v>
      </c>
      <c r="Q1525" s="14" t="s">
        <v>148</v>
      </c>
      <c r="R1525" s="14" t="s">
        <v>399</v>
      </c>
      <c r="U1525" s="14" t="s">
        <v>5744</v>
      </c>
      <c r="W1525" s="14" t="s">
        <v>4960</v>
      </c>
    </row>
    <row r="1526" spans="2:23" x14ac:dyDescent="0.25">
      <c r="B1526" s="14" t="s">
        <v>4141</v>
      </c>
      <c r="D1526" s="14" t="s">
        <v>2814</v>
      </c>
      <c r="F1526" s="14" t="s">
        <v>4390</v>
      </c>
      <c r="H1526" s="14" t="s">
        <v>124</v>
      </c>
      <c r="I1526" s="14" t="s">
        <v>178</v>
      </c>
      <c r="J1526" s="14">
        <v>1700</v>
      </c>
      <c r="K1526" s="14">
        <v>2.2999999999999998</v>
      </c>
      <c r="M1526" s="14" t="s">
        <v>4963</v>
      </c>
      <c r="N1526" s="14" t="s">
        <v>1599</v>
      </c>
      <c r="O1526" s="14" t="s">
        <v>143</v>
      </c>
      <c r="Q1526" s="14" t="s">
        <v>148</v>
      </c>
      <c r="R1526" s="14" t="s">
        <v>4677</v>
      </c>
      <c r="W1526" s="14" t="s">
        <v>4960</v>
      </c>
    </row>
    <row r="1527" spans="2:23" x14ac:dyDescent="0.25">
      <c r="B1527" s="14" t="s">
        <v>726</v>
      </c>
      <c r="D1527" s="14" t="s">
        <v>2777</v>
      </c>
      <c r="F1527" s="14" t="s">
        <v>4390</v>
      </c>
      <c r="H1527" s="14" t="s">
        <v>124</v>
      </c>
      <c r="I1527" s="14" t="s">
        <v>131</v>
      </c>
      <c r="J1527" s="14" t="s">
        <v>4673</v>
      </c>
      <c r="K1527" s="14" t="s">
        <v>5590</v>
      </c>
      <c r="M1527" s="14" t="s">
        <v>4963</v>
      </c>
      <c r="N1527" s="14" t="s">
        <v>105</v>
      </c>
      <c r="O1527" s="14" t="s">
        <v>145</v>
      </c>
      <c r="Q1527" s="14" t="s">
        <v>202</v>
      </c>
      <c r="R1527" s="14" t="s">
        <v>217</v>
      </c>
      <c r="W1527" s="14" t="s">
        <v>4960</v>
      </c>
    </row>
    <row r="1528" spans="2:23" x14ac:dyDescent="0.25">
      <c r="B1528" s="14" t="s">
        <v>726</v>
      </c>
      <c r="D1528" s="14" t="s">
        <v>2750</v>
      </c>
      <c r="F1528" s="14" t="s">
        <v>4390</v>
      </c>
      <c r="H1528" s="14" t="s">
        <v>106</v>
      </c>
      <c r="I1528" s="14" t="s">
        <v>131</v>
      </c>
      <c r="J1528" s="14" t="s">
        <v>241</v>
      </c>
      <c r="K1528" s="14" t="s">
        <v>1910</v>
      </c>
      <c r="M1528" s="14" t="s">
        <v>4963</v>
      </c>
      <c r="N1528" s="14" t="s">
        <v>246</v>
      </c>
      <c r="O1528" s="14" t="s">
        <v>143</v>
      </c>
      <c r="Q1528" s="14" t="s">
        <v>202</v>
      </c>
      <c r="R1528" s="14" t="s">
        <v>136</v>
      </c>
      <c r="U1528" s="14">
        <v>1980</v>
      </c>
      <c r="W1528" s="14" t="s">
        <v>4960</v>
      </c>
    </row>
    <row r="1529" spans="2:23" x14ac:dyDescent="0.25">
      <c r="B1529" s="14" t="s">
        <v>726</v>
      </c>
      <c r="D1529" s="14" t="s">
        <v>2749</v>
      </c>
      <c r="F1529" s="14" t="s">
        <v>4390</v>
      </c>
      <c r="H1529" s="14" t="s">
        <v>106</v>
      </c>
      <c r="I1529" s="14" t="s">
        <v>131</v>
      </c>
      <c r="J1529" s="14">
        <v>1600</v>
      </c>
      <c r="K1529" s="14">
        <v>1.5</v>
      </c>
      <c r="M1529" s="14" t="s">
        <v>4963</v>
      </c>
      <c r="N1529" s="14" t="s">
        <v>89</v>
      </c>
      <c r="O1529" s="14" t="s">
        <v>143</v>
      </c>
      <c r="R1529" s="14" t="s">
        <v>136</v>
      </c>
      <c r="U1529" s="14" t="s">
        <v>5174</v>
      </c>
      <c r="W1529" s="14" t="s">
        <v>4960</v>
      </c>
    </row>
    <row r="1530" spans="2:23" x14ac:dyDescent="0.25">
      <c r="B1530" s="14" t="s">
        <v>4126</v>
      </c>
      <c r="D1530" s="14" t="s">
        <v>2586</v>
      </c>
      <c r="F1530" s="14" t="s">
        <v>4390</v>
      </c>
      <c r="H1530" s="14" t="s">
        <v>124</v>
      </c>
      <c r="I1530" s="14" t="s">
        <v>205</v>
      </c>
      <c r="J1530" s="14">
        <v>1600</v>
      </c>
      <c r="K1530" s="14">
        <v>2.5</v>
      </c>
      <c r="M1530" s="14" t="s">
        <v>4963</v>
      </c>
      <c r="N1530" s="14" t="s">
        <v>5154</v>
      </c>
      <c r="O1530" s="14" t="s">
        <v>145</v>
      </c>
      <c r="R1530" s="14" t="s">
        <v>152</v>
      </c>
      <c r="U1530" s="14" t="s">
        <v>5331</v>
      </c>
      <c r="W1530" s="14" t="s">
        <v>4960</v>
      </c>
    </row>
    <row r="1531" spans="2:23" x14ac:dyDescent="0.25">
      <c r="B1531" s="14" t="s">
        <v>4216</v>
      </c>
      <c r="D1531" s="14" t="s">
        <v>2585</v>
      </c>
      <c r="F1531" s="14" t="s">
        <v>4390</v>
      </c>
      <c r="H1531" s="14" t="s">
        <v>124</v>
      </c>
      <c r="I1531" s="14" t="s">
        <v>178</v>
      </c>
      <c r="J1531" s="14">
        <v>1700</v>
      </c>
      <c r="K1531" s="14">
        <v>2.5</v>
      </c>
      <c r="M1531" s="14" t="s">
        <v>4963</v>
      </c>
      <c r="N1531" s="14" t="s">
        <v>5154</v>
      </c>
      <c r="O1531" s="14" t="s">
        <v>143</v>
      </c>
      <c r="Q1531" s="14" t="s">
        <v>148</v>
      </c>
      <c r="R1531" s="14" t="s">
        <v>152</v>
      </c>
      <c r="U1531" s="14" t="s">
        <v>5331</v>
      </c>
      <c r="W1531" s="14" t="s">
        <v>4960</v>
      </c>
    </row>
    <row r="1532" spans="2:23" x14ac:dyDescent="0.25">
      <c r="B1532" s="14" t="s">
        <v>4141</v>
      </c>
      <c r="C1532" s="18">
        <v>7</v>
      </c>
      <c r="D1532" s="14" t="s">
        <v>2582</v>
      </c>
      <c r="F1532" s="14" t="s">
        <v>4390</v>
      </c>
      <c r="H1532" s="14" t="s">
        <v>124</v>
      </c>
      <c r="I1532" s="14" t="s">
        <v>178</v>
      </c>
      <c r="J1532" s="14" t="s">
        <v>179</v>
      </c>
      <c r="K1532" s="14" t="s">
        <v>124</v>
      </c>
      <c r="M1532" s="14" t="s">
        <v>4963</v>
      </c>
      <c r="N1532" s="14" t="s">
        <v>120</v>
      </c>
      <c r="O1532" s="14" t="s">
        <v>143</v>
      </c>
      <c r="Q1532" s="14" t="s">
        <v>148</v>
      </c>
      <c r="R1532" s="14" t="s">
        <v>136</v>
      </c>
      <c r="U1532" s="14" t="s">
        <v>4965</v>
      </c>
      <c r="W1532" s="14" t="s">
        <v>5067</v>
      </c>
    </row>
    <row r="1533" spans="2:23" x14ac:dyDescent="0.25">
      <c r="B1533" s="14" t="s">
        <v>4084</v>
      </c>
      <c r="D1533" s="14" t="s">
        <v>2579</v>
      </c>
      <c r="F1533" s="14" t="s">
        <v>4390</v>
      </c>
      <c r="H1533" s="14" t="s">
        <v>133</v>
      </c>
      <c r="I1533" s="14" t="s">
        <v>131</v>
      </c>
      <c r="J1533" s="14" t="s">
        <v>241</v>
      </c>
      <c r="K1533" s="14" t="s">
        <v>1960</v>
      </c>
      <c r="M1533" s="14" t="s">
        <v>4963</v>
      </c>
      <c r="N1533" s="14" t="s">
        <v>111</v>
      </c>
      <c r="O1533" s="14" t="s">
        <v>145</v>
      </c>
      <c r="Q1533" s="14" t="s">
        <v>202</v>
      </c>
      <c r="R1533" s="14" t="s">
        <v>165</v>
      </c>
      <c r="W1533" s="14" t="s">
        <v>4960</v>
      </c>
    </row>
    <row r="1534" spans="2:23" x14ac:dyDescent="0.25">
      <c r="B1534" s="14" t="s">
        <v>4191</v>
      </c>
      <c r="D1534" s="14" t="s">
        <v>2564</v>
      </c>
      <c r="F1534" s="14" t="s">
        <v>4390</v>
      </c>
      <c r="H1534" s="14" t="s">
        <v>124</v>
      </c>
      <c r="I1534" s="14" t="s">
        <v>397</v>
      </c>
      <c r="J1534" s="14">
        <v>1800</v>
      </c>
      <c r="K1534" s="14">
        <v>2</v>
      </c>
      <c r="M1534" s="14" t="s">
        <v>4963</v>
      </c>
      <c r="N1534" s="14" t="s">
        <v>89</v>
      </c>
      <c r="O1534" s="14" t="s">
        <v>105</v>
      </c>
      <c r="R1534" s="14" t="s">
        <v>5202</v>
      </c>
      <c r="W1534" s="14" t="s">
        <v>4960</v>
      </c>
    </row>
    <row r="1535" spans="2:23" x14ac:dyDescent="0.25">
      <c r="B1535" s="14" t="s">
        <v>4126</v>
      </c>
      <c r="D1535" s="14" t="s">
        <v>2558</v>
      </c>
      <c r="F1535" s="14" t="s">
        <v>4390</v>
      </c>
      <c r="H1535" s="14" t="s">
        <v>124</v>
      </c>
      <c r="I1535" s="14" t="s">
        <v>205</v>
      </c>
      <c r="J1535" s="14">
        <v>1600</v>
      </c>
      <c r="K1535" s="14">
        <v>1.8</v>
      </c>
      <c r="M1535" s="14" t="s">
        <v>4963</v>
      </c>
      <c r="N1535" s="14" t="s">
        <v>4962</v>
      </c>
      <c r="O1535" s="14" t="s">
        <v>145</v>
      </c>
      <c r="R1535" s="14" t="s">
        <v>161</v>
      </c>
      <c r="W1535" s="14" t="s">
        <v>4960</v>
      </c>
    </row>
    <row r="1536" spans="2:23" x14ac:dyDescent="0.25">
      <c r="B1536" s="14" t="s">
        <v>4141</v>
      </c>
      <c r="D1536" s="14" t="s">
        <v>2544</v>
      </c>
      <c r="F1536" s="14" t="s">
        <v>4390</v>
      </c>
      <c r="H1536" s="14" t="s">
        <v>106</v>
      </c>
      <c r="I1536" s="14" t="s">
        <v>178</v>
      </c>
      <c r="J1536" s="14">
        <v>1700</v>
      </c>
      <c r="K1536" s="14">
        <v>2.7</v>
      </c>
      <c r="M1536" s="14" t="s">
        <v>4963</v>
      </c>
      <c r="N1536" s="14" t="s">
        <v>4962</v>
      </c>
      <c r="O1536" s="14" t="s">
        <v>143</v>
      </c>
      <c r="Q1536" s="14" t="s">
        <v>148</v>
      </c>
      <c r="R1536" s="14" t="s">
        <v>1028</v>
      </c>
      <c r="W1536" s="14" t="s">
        <v>4960</v>
      </c>
    </row>
    <row r="1537" spans="2:23" x14ac:dyDescent="0.25">
      <c r="B1537" s="14" t="s">
        <v>4125</v>
      </c>
      <c r="D1537" s="14" t="s">
        <v>2436</v>
      </c>
      <c r="F1537" s="14" t="s">
        <v>4390</v>
      </c>
      <c r="H1537" s="14" t="s">
        <v>106</v>
      </c>
      <c r="I1537" s="14" t="s">
        <v>423</v>
      </c>
      <c r="J1537" s="14" t="s">
        <v>220</v>
      </c>
      <c r="K1537" s="14" t="s">
        <v>1910</v>
      </c>
      <c r="M1537" s="14" t="s">
        <v>4963</v>
      </c>
      <c r="N1537" s="14" t="s">
        <v>4616</v>
      </c>
      <c r="O1537" s="14" t="s">
        <v>145</v>
      </c>
      <c r="R1537" s="14" t="s">
        <v>1250</v>
      </c>
      <c r="U1537" s="14" t="s">
        <v>5416</v>
      </c>
      <c r="W1537" s="14" t="s">
        <v>4960</v>
      </c>
    </row>
    <row r="1538" spans="2:23" x14ac:dyDescent="0.25">
      <c r="B1538" s="14" t="s">
        <v>4125</v>
      </c>
      <c r="D1538" s="14" t="s">
        <v>2390</v>
      </c>
      <c r="F1538" s="14" t="s">
        <v>4390</v>
      </c>
      <c r="H1538" s="14" t="s">
        <v>106</v>
      </c>
      <c r="I1538" s="14" t="s">
        <v>397</v>
      </c>
      <c r="J1538" s="14">
        <v>1800</v>
      </c>
      <c r="K1538" s="14">
        <v>1.7</v>
      </c>
      <c r="M1538" s="14" t="s">
        <v>4963</v>
      </c>
      <c r="N1538" s="14" t="s">
        <v>1599</v>
      </c>
      <c r="O1538" s="14" t="s">
        <v>105</v>
      </c>
      <c r="R1538" s="14" t="s">
        <v>172</v>
      </c>
      <c r="W1538" s="14" t="s">
        <v>4960</v>
      </c>
    </row>
    <row r="1539" spans="2:23" x14ac:dyDescent="0.25">
      <c r="B1539" s="14" t="s">
        <v>4191</v>
      </c>
      <c r="D1539" s="14" t="s">
        <v>2370</v>
      </c>
      <c r="F1539" s="14" t="s">
        <v>4390</v>
      </c>
      <c r="H1539" s="14" t="s">
        <v>106</v>
      </c>
      <c r="I1539" s="14" t="s">
        <v>397</v>
      </c>
      <c r="J1539" s="14">
        <v>1800</v>
      </c>
      <c r="K1539" s="14">
        <v>1.1000000000000001</v>
      </c>
      <c r="M1539" s="14" t="s">
        <v>4963</v>
      </c>
      <c r="N1539" s="14" t="s">
        <v>4962</v>
      </c>
      <c r="O1539" s="14" t="s">
        <v>105</v>
      </c>
      <c r="R1539" s="14" t="s">
        <v>172</v>
      </c>
      <c r="W1539" s="14" t="s">
        <v>4960</v>
      </c>
    </row>
    <row r="1540" spans="2:23" x14ac:dyDescent="0.25">
      <c r="B1540" s="14" t="s">
        <v>4126</v>
      </c>
      <c r="D1540" s="14" t="s">
        <v>2369</v>
      </c>
      <c r="F1540" s="14" t="s">
        <v>4390</v>
      </c>
      <c r="H1540" s="14" t="s">
        <v>124</v>
      </c>
      <c r="I1540" s="14" t="s">
        <v>178</v>
      </c>
      <c r="J1540" s="14">
        <v>1700</v>
      </c>
      <c r="K1540" s="14">
        <v>1.8</v>
      </c>
      <c r="M1540" s="14" t="s">
        <v>4963</v>
      </c>
      <c r="N1540" s="14" t="s">
        <v>4617</v>
      </c>
      <c r="O1540" s="14" t="s">
        <v>145</v>
      </c>
      <c r="R1540" s="14" t="s">
        <v>4677</v>
      </c>
      <c r="W1540" s="14" t="s">
        <v>4960</v>
      </c>
    </row>
    <row r="1541" spans="2:23" x14ac:dyDescent="0.25">
      <c r="B1541" s="14" t="s">
        <v>4126</v>
      </c>
      <c r="D1541" s="14" t="s">
        <v>2351</v>
      </c>
      <c r="F1541" s="14" t="s">
        <v>4390</v>
      </c>
      <c r="H1541" s="14" t="s">
        <v>124</v>
      </c>
      <c r="I1541" s="14" t="s">
        <v>205</v>
      </c>
      <c r="J1541" s="14">
        <v>1600</v>
      </c>
      <c r="K1541" s="14">
        <v>2.5</v>
      </c>
      <c r="M1541" s="14" t="s">
        <v>4963</v>
      </c>
      <c r="N1541" s="14" t="s">
        <v>5152</v>
      </c>
      <c r="O1541" s="14" t="s">
        <v>145</v>
      </c>
      <c r="R1541" s="14" t="s">
        <v>172</v>
      </c>
      <c r="U1541" s="14" t="s">
        <v>5162</v>
      </c>
      <c r="W1541" s="14" t="s">
        <v>4960</v>
      </c>
    </row>
    <row r="1542" spans="2:23" x14ac:dyDescent="0.25">
      <c r="B1542" s="14" t="s">
        <v>4126</v>
      </c>
      <c r="D1542" s="14" t="s">
        <v>2332</v>
      </c>
      <c r="F1542" s="14" t="s">
        <v>4390</v>
      </c>
      <c r="H1542" s="14" t="s">
        <v>124</v>
      </c>
      <c r="I1542" s="14" t="s">
        <v>205</v>
      </c>
      <c r="J1542" s="14">
        <v>1600</v>
      </c>
      <c r="K1542" s="14">
        <v>2.1</v>
      </c>
      <c r="M1542" s="14" t="s">
        <v>4963</v>
      </c>
      <c r="N1542" s="14" t="s">
        <v>89</v>
      </c>
      <c r="O1542" s="14" t="s">
        <v>143</v>
      </c>
      <c r="R1542" s="14" t="s">
        <v>4677</v>
      </c>
      <c r="U1542" s="14" t="s">
        <v>5273</v>
      </c>
      <c r="W1542" s="14" t="s">
        <v>4960</v>
      </c>
    </row>
    <row r="1543" spans="2:23" x14ac:dyDescent="0.25">
      <c r="B1543" s="14" t="s">
        <v>4141</v>
      </c>
      <c r="D1543" s="14" t="s">
        <v>2331</v>
      </c>
      <c r="F1543" s="14" t="s">
        <v>4390</v>
      </c>
      <c r="H1543" s="14" t="s">
        <v>124</v>
      </c>
      <c r="I1543" s="14" t="s">
        <v>178</v>
      </c>
      <c r="J1543" s="14">
        <v>1700</v>
      </c>
      <c r="K1543" s="14">
        <v>2.5</v>
      </c>
      <c r="M1543" s="14" t="s">
        <v>4963</v>
      </c>
      <c r="N1543" s="14" t="s">
        <v>89</v>
      </c>
      <c r="O1543" s="14" t="s">
        <v>143</v>
      </c>
      <c r="Q1543" s="14" t="s">
        <v>5315</v>
      </c>
      <c r="R1543" s="14" t="s">
        <v>4677</v>
      </c>
      <c r="U1543" s="14" t="s">
        <v>5273</v>
      </c>
      <c r="W1543" s="14" t="s">
        <v>4960</v>
      </c>
    </row>
    <row r="1544" spans="2:23" x14ac:dyDescent="0.25">
      <c r="B1544" s="14" t="s">
        <v>4141</v>
      </c>
      <c r="D1544" s="14" t="s">
        <v>2324</v>
      </c>
      <c r="F1544" s="14" t="s">
        <v>4390</v>
      </c>
      <c r="H1544" s="14" t="s">
        <v>124</v>
      </c>
      <c r="I1544" s="14" t="s">
        <v>178</v>
      </c>
      <c r="J1544" s="14">
        <v>1700</v>
      </c>
      <c r="K1544" s="14">
        <v>3</v>
      </c>
      <c r="M1544" s="14" t="s">
        <v>4963</v>
      </c>
      <c r="N1544" s="14" t="s">
        <v>5121</v>
      </c>
      <c r="O1544" s="14" t="s">
        <v>143</v>
      </c>
      <c r="Q1544" s="14" t="s">
        <v>148</v>
      </c>
      <c r="R1544" s="14" t="s">
        <v>5284</v>
      </c>
      <c r="U1544" s="14" t="s">
        <v>5273</v>
      </c>
      <c r="W1544" s="14" t="s">
        <v>4960</v>
      </c>
    </row>
    <row r="1545" spans="2:23" x14ac:dyDescent="0.25">
      <c r="B1545" s="14" t="s">
        <v>4126</v>
      </c>
      <c r="D1545" s="14" t="s">
        <v>2219</v>
      </c>
      <c r="F1545" s="14" t="s">
        <v>4390</v>
      </c>
      <c r="H1545" s="14" t="s">
        <v>124</v>
      </c>
      <c r="I1545" s="14" t="s">
        <v>131</v>
      </c>
      <c r="J1545" s="14" t="s">
        <v>4673</v>
      </c>
      <c r="K1545" s="14" t="s">
        <v>1897</v>
      </c>
      <c r="M1545" s="14" t="s">
        <v>4963</v>
      </c>
      <c r="N1545" s="14" t="s">
        <v>5152</v>
      </c>
      <c r="O1545" s="14" t="s">
        <v>143</v>
      </c>
      <c r="R1545" s="14" t="s">
        <v>5221</v>
      </c>
      <c r="U1545" s="14" t="s">
        <v>5220</v>
      </c>
      <c r="W1545" s="14" t="s">
        <v>4960</v>
      </c>
    </row>
    <row r="1546" spans="2:23" x14ac:dyDescent="0.25">
      <c r="B1546" s="14" t="s">
        <v>4141</v>
      </c>
      <c r="D1546" s="14" t="s">
        <v>2218</v>
      </c>
      <c r="F1546" s="14" t="s">
        <v>4390</v>
      </c>
      <c r="H1546" s="14" t="s">
        <v>124</v>
      </c>
      <c r="I1546" s="14" t="s">
        <v>178</v>
      </c>
      <c r="J1546" s="14" t="s">
        <v>179</v>
      </c>
      <c r="K1546" s="14" t="s">
        <v>1897</v>
      </c>
      <c r="M1546" s="14" t="s">
        <v>4963</v>
      </c>
      <c r="N1546" s="14" t="s">
        <v>1599</v>
      </c>
      <c r="O1546" s="14" t="s">
        <v>143</v>
      </c>
      <c r="Q1546" s="14" t="s">
        <v>148</v>
      </c>
      <c r="R1546" s="14" t="s">
        <v>5221</v>
      </c>
      <c r="U1546" s="14" t="s">
        <v>5220</v>
      </c>
      <c r="W1546" s="14" t="s">
        <v>4960</v>
      </c>
    </row>
    <row r="1547" spans="2:23" x14ac:dyDescent="0.25">
      <c r="B1547" s="14" t="s">
        <v>4126</v>
      </c>
      <c r="D1547" s="14" t="s">
        <v>2206</v>
      </c>
      <c r="F1547" s="14" t="s">
        <v>4390</v>
      </c>
      <c r="H1547" s="14" t="s">
        <v>124</v>
      </c>
      <c r="I1547" s="14" t="s">
        <v>205</v>
      </c>
      <c r="J1547" s="14" t="s">
        <v>128</v>
      </c>
      <c r="K1547" s="14" t="s">
        <v>5087</v>
      </c>
      <c r="M1547" s="14" t="s">
        <v>4963</v>
      </c>
      <c r="N1547" s="14" t="s">
        <v>5154</v>
      </c>
      <c r="O1547" s="14" t="s">
        <v>143</v>
      </c>
      <c r="R1547" s="14" t="s">
        <v>172</v>
      </c>
      <c r="W1547" s="14" t="s">
        <v>4960</v>
      </c>
    </row>
    <row r="1548" spans="2:23" x14ac:dyDescent="0.25">
      <c r="B1548" s="14" t="s">
        <v>4084</v>
      </c>
      <c r="D1548" s="14" t="s">
        <v>2205</v>
      </c>
      <c r="F1548" s="14" t="s">
        <v>4390</v>
      </c>
      <c r="H1548" s="14" t="s">
        <v>106</v>
      </c>
      <c r="I1548" s="14" t="s">
        <v>205</v>
      </c>
      <c r="J1548" s="14" t="s">
        <v>128</v>
      </c>
      <c r="K1548" s="14" t="s">
        <v>5211</v>
      </c>
      <c r="M1548" s="14" t="s">
        <v>4963</v>
      </c>
      <c r="N1548" s="14" t="s">
        <v>5121</v>
      </c>
      <c r="O1548" s="14" t="s">
        <v>145</v>
      </c>
      <c r="R1548" s="14" t="s">
        <v>217</v>
      </c>
      <c r="W1548" s="14" t="s">
        <v>4960</v>
      </c>
    </row>
    <row r="1549" spans="2:23" x14ac:dyDescent="0.25">
      <c r="B1549" s="14" t="s">
        <v>4134</v>
      </c>
      <c r="D1549" s="14" t="s">
        <v>2175</v>
      </c>
      <c r="F1549" s="14" t="s">
        <v>4390</v>
      </c>
      <c r="H1549" s="14" t="s">
        <v>106</v>
      </c>
      <c r="I1549" s="14" t="s">
        <v>131</v>
      </c>
      <c r="J1549" s="14" t="s">
        <v>210</v>
      </c>
      <c r="K1549" s="14" t="s">
        <v>106</v>
      </c>
      <c r="M1549" s="14" t="s">
        <v>4963</v>
      </c>
      <c r="N1549" s="14" t="s">
        <v>4962</v>
      </c>
      <c r="O1549" s="14" t="s">
        <v>145</v>
      </c>
      <c r="R1549" s="14" t="s">
        <v>1889</v>
      </c>
      <c r="U1549" s="14" t="s">
        <v>5178</v>
      </c>
      <c r="W1549" s="14" t="s">
        <v>4960</v>
      </c>
    </row>
    <row r="1550" spans="2:23" x14ac:dyDescent="0.25">
      <c r="B1550" s="14" t="s">
        <v>4115</v>
      </c>
      <c r="D1550" s="14" t="s">
        <v>2166</v>
      </c>
      <c r="F1550" s="14" t="s">
        <v>4390</v>
      </c>
      <c r="H1550" s="14" t="s">
        <v>124</v>
      </c>
      <c r="I1550" s="14" t="s">
        <v>205</v>
      </c>
      <c r="J1550" s="14" t="s">
        <v>128</v>
      </c>
      <c r="K1550" s="14" t="s">
        <v>5170</v>
      </c>
      <c r="M1550" s="14" t="s">
        <v>4963</v>
      </c>
      <c r="N1550" s="14" t="s">
        <v>4962</v>
      </c>
      <c r="O1550" s="14" t="s">
        <v>145</v>
      </c>
      <c r="R1550" s="14" t="s">
        <v>5175</v>
      </c>
      <c r="U1550" s="14" t="s">
        <v>5174</v>
      </c>
      <c r="W1550" s="14" t="s">
        <v>4960</v>
      </c>
    </row>
    <row r="1551" spans="2:23" x14ac:dyDescent="0.25">
      <c r="B1551" s="14" t="s">
        <v>4134</v>
      </c>
      <c r="D1551" s="14" t="s">
        <v>2164</v>
      </c>
      <c r="F1551" s="14" t="s">
        <v>4390</v>
      </c>
      <c r="H1551" s="14" t="s">
        <v>120</v>
      </c>
      <c r="I1551" s="14" t="s">
        <v>205</v>
      </c>
      <c r="J1551" s="14" t="s">
        <v>220</v>
      </c>
      <c r="K1551" s="14" t="s">
        <v>5141</v>
      </c>
      <c r="M1551" s="14" t="s">
        <v>5173</v>
      </c>
      <c r="N1551" s="14" t="s">
        <v>174</v>
      </c>
      <c r="O1551" s="14" t="s">
        <v>134</v>
      </c>
      <c r="Q1551" s="14" t="s">
        <v>148</v>
      </c>
      <c r="R1551" s="14" t="s">
        <v>131</v>
      </c>
      <c r="U1551" s="14" t="s">
        <v>4957</v>
      </c>
      <c r="W1551" s="14" t="s">
        <v>4944</v>
      </c>
    </row>
    <row r="1552" spans="2:23" x14ac:dyDescent="0.25">
      <c r="B1552" s="14" t="s">
        <v>4115</v>
      </c>
      <c r="D1552" s="14" t="s">
        <v>2162</v>
      </c>
      <c r="F1552" s="14" t="s">
        <v>4390</v>
      </c>
      <c r="H1552" s="14" t="s">
        <v>124</v>
      </c>
      <c r="I1552" s="14" t="s">
        <v>205</v>
      </c>
      <c r="J1552" s="14" t="s">
        <v>128</v>
      </c>
      <c r="K1552" s="14" t="s">
        <v>5170</v>
      </c>
      <c r="M1552" s="14" t="s">
        <v>4963</v>
      </c>
      <c r="N1552" s="14" t="s">
        <v>4962</v>
      </c>
      <c r="O1552" s="14" t="s">
        <v>145</v>
      </c>
      <c r="R1552" s="14" t="s">
        <v>113</v>
      </c>
      <c r="U1552" s="14" t="s">
        <v>5169</v>
      </c>
      <c r="W1552" s="14" t="s">
        <v>4960</v>
      </c>
    </row>
    <row r="1553" spans="2:23" x14ac:dyDescent="0.25">
      <c r="B1553" s="14" t="s">
        <v>4134</v>
      </c>
      <c r="D1553" s="14" t="s">
        <v>2161</v>
      </c>
      <c r="F1553" s="14" t="s">
        <v>4390</v>
      </c>
      <c r="H1553" s="14" t="s">
        <v>124</v>
      </c>
      <c r="I1553" s="14" t="s">
        <v>156</v>
      </c>
      <c r="J1553" s="14" t="s">
        <v>206</v>
      </c>
      <c r="K1553" s="14" t="s">
        <v>1910</v>
      </c>
      <c r="M1553" s="14" t="s">
        <v>4963</v>
      </c>
      <c r="N1553" s="14" t="s">
        <v>1599</v>
      </c>
      <c r="O1553" s="14" t="s">
        <v>143</v>
      </c>
      <c r="R1553" s="14" t="s">
        <v>161</v>
      </c>
      <c r="U1553" s="14" t="s">
        <v>5168</v>
      </c>
      <c r="W1553" s="14" t="s">
        <v>4960</v>
      </c>
    </row>
    <row r="1554" spans="2:23" x14ac:dyDescent="0.25">
      <c r="B1554" s="14" t="s">
        <v>4087</v>
      </c>
      <c r="D1554" s="14" t="s">
        <v>2011</v>
      </c>
      <c r="F1554" s="14" t="s">
        <v>4390</v>
      </c>
      <c r="H1554" s="14" t="s">
        <v>106</v>
      </c>
      <c r="I1554" s="14" t="s">
        <v>156</v>
      </c>
      <c r="J1554" s="14" t="s">
        <v>206</v>
      </c>
      <c r="K1554" s="14" t="s">
        <v>106</v>
      </c>
      <c r="M1554" s="14" t="s">
        <v>4963</v>
      </c>
      <c r="N1554" s="14" t="s">
        <v>4617</v>
      </c>
      <c r="O1554" s="14" t="s">
        <v>105</v>
      </c>
      <c r="R1554" s="14" t="s">
        <v>151</v>
      </c>
      <c r="U1554" s="14" t="s">
        <v>4976</v>
      </c>
      <c r="W1554" s="14" t="s">
        <v>4960</v>
      </c>
    </row>
    <row r="1555" spans="2:23" x14ac:dyDescent="0.25">
      <c r="B1555" s="14" t="s">
        <v>4126</v>
      </c>
      <c r="D1555" s="14" t="s">
        <v>3214</v>
      </c>
      <c r="F1555" s="14" t="s">
        <v>4441</v>
      </c>
      <c r="H1555" s="14" t="s">
        <v>106</v>
      </c>
      <c r="I1555" s="14" t="s">
        <v>397</v>
      </c>
      <c r="J1555" s="14" t="s">
        <v>128</v>
      </c>
      <c r="K1555" s="14" t="s">
        <v>5211</v>
      </c>
      <c r="M1555" s="14" t="s">
        <v>4963</v>
      </c>
      <c r="N1555" s="14" t="s">
        <v>89</v>
      </c>
      <c r="O1555" s="14" t="s">
        <v>143</v>
      </c>
      <c r="Q1555" s="14" t="s">
        <v>202</v>
      </c>
      <c r="R1555" s="14" t="s">
        <v>172</v>
      </c>
      <c r="W1555" s="14" t="s">
        <v>4960</v>
      </c>
    </row>
    <row r="1556" spans="2:23" x14ac:dyDescent="0.25">
      <c r="B1556" s="14" t="s">
        <v>4126</v>
      </c>
      <c r="D1556" s="14" t="s">
        <v>2397</v>
      </c>
      <c r="F1556" s="14" t="s">
        <v>4441</v>
      </c>
      <c r="H1556" s="14" t="s">
        <v>124</v>
      </c>
      <c r="I1556" s="14" t="s">
        <v>131</v>
      </c>
      <c r="J1556" s="14" t="s">
        <v>210</v>
      </c>
      <c r="K1556" s="14" t="s">
        <v>5373</v>
      </c>
      <c r="M1556" s="14" t="s">
        <v>4963</v>
      </c>
      <c r="N1556" s="14" t="s">
        <v>5121</v>
      </c>
      <c r="O1556" s="14" t="s">
        <v>145</v>
      </c>
      <c r="Q1556" s="14" t="s">
        <v>202</v>
      </c>
      <c r="R1556" s="14" t="s">
        <v>113</v>
      </c>
      <c r="U1556" s="14">
        <v>1983</v>
      </c>
      <c r="W1556" s="14" t="s">
        <v>4960</v>
      </c>
    </row>
    <row r="1557" spans="2:23" x14ac:dyDescent="0.25">
      <c r="B1557" s="14" t="s">
        <v>4315</v>
      </c>
      <c r="C1557" s="18" t="s">
        <v>150</v>
      </c>
      <c r="D1557" s="14" t="s">
        <v>3294</v>
      </c>
      <c r="F1557" s="14" t="s">
        <v>4463</v>
      </c>
      <c r="H1557" s="14" t="s">
        <v>133</v>
      </c>
      <c r="I1557" s="14" t="s">
        <v>156</v>
      </c>
      <c r="J1557" s="14" t="s">
        <v>169</v>
      </c>
      <c r="K1557" s="14" t="s">
        <v>141</v>
      </c>
      <c r="L1557" s="14" t="s">
        <v>63</v>
      </c>
      <c r="M1557" s="14" t="s">
        <v>5695</v>
      </c>
      <c r="N1557" s="14" t="s">
        <v>133</v>
      </c>
      <c r="O1557" s="14" t="s">
        <v>143</v>
      </c>
      <c r="Q1557" s="14" t="s">
        <v>135</v>
      </c>
      <c r="R1557" s="14" t="s">
        <v>5717</v>
      </c>
      <c r="W1557" s="14" t="s">
        <v>4939</v>
      </c>
    </row>
    <row r="1558" spans="2:23" x14ac:dyDescent="0.25">
      <c r="B1558" s="14" t="s">
        <v>4159</v>
      </c>
      <c r="C1558" s="18" t="s">
        <v>150</v>
      </c>
      <c r="D1558" s="14" t="s">
        <v>2215</v>
      </c>
      <c r="F1558" s="14" t="s">
        <v>4463</v>
      </c>
      <c r="H1558" s="14" t="s">
        <v>145</v>
      </c>
      <c r="I1558" s="14" t="s">
        <v>157</v>
      </c>
      <c r="J1558" s="14">
        <v>1000</v>
      </c>
      <c r="K1558" s="14" t="s">
        <v>254</v>
      </c>
      <c r="L1558" s="14" t="s">
        <v>63</v>
      </c>
      <c r="M1558" s="14" t="s">
        <v>5219</v>
      </c>
      <c r="N1558" s="14" t="s">
        <v>133</v>
      </c>
      <c r="O1558" s="14" t="s">
        <v>143</v>
      </c>
      <c r="Q1558" s="14" t="s">
        <v>202</v>
      </c>
      <c r="R1558" s="14" t="s">
        <v>5218</v>
      </c>
      <c r="W1558" s="14" t="s">
        <v>4939</v>
      </c>
    </row>
    <row r="1559" spans="2:23" x14ac:dyDescent="0.25">
      <c r="B1559" s="14" t="s">
        <v>4084</v>
      </c>
      <c r="D1559" s="14" t="s">
        <v>3910</v>
      </c>
      <c r="F1559" s="14" t="s">
        <v>4394</v>
      </c>
      <c r="H1559" s="14" t="s">
        <v>106</v>
      </c>
      <c r="I1559" s="14" t="s">
        <v>205</v>
      </c>
      <c r="J1559" s="14" t="s">
        <v>128</v>
      </c>
      <c r="K1559" s="14" t="s">
        <v>106</v>
      </c>
      <c r="M1559" s="14" t="s">
        <v>4963</v>
      </c>
      <c r="N1559" s="14" t="s">
        <v>4962</v>
      </c>
      <c r="O1559" s="14" t="s">
        <v>143</v>
      </c>
      <c r="R1559" s="14" t="s">
        <v>174</v>
      </c>
      <c r="U1559" s="14" t="s">
        <v>5580</v>
      </c>
      <c r="W1559" s="14" t="s">
        <v>4960</v>
      </c>
    </row>
    <row r="1560" spans="2:23" x14ac:dyDescent="0.25">
      <c r="B1560" s="14" t="s">
        <v>4084</v>
      </c>
      <c r="D1560" s="14" t="s">
        <v>3889</v>
      </c>
      <c r="F1560" s="14" t="s">
        <v>4394</v>
      </c>
      <c r="H1560" s="14" t="s">
        <v>106</v>
      </c>
      <c r="I1560" s="14" t="s">
        <v>205</v>
      </c>
      <c r="J1560" s="14" t="s">
        <v>128</v>
      </c>
      <c r="K1560" s="14" t="s">
        <v>5956</v>
      </c>
      <c r="M1560" s="14" t="s">
        <v>4963</v>
      </c>
      <c r="N1560" s="14" t="s">
        <v>5164</v>
      </c>
      <c r="O1560" s="14" t="s">
        <v>143</v>
      </c>
      <c r="R1560" s="14" t="s">
        <v>404</v>
      </c>
      <c r="U1560" s="14" t="s">
        <v>5308</v>
      </c>
      <c r="W1560" s="14" t="s">
        <v>4960</v>
      </c>
    </row>
    <row r="1561" spans="2:23" x14ac:dyDescent="0.25">
      <c r="B1561" s="14" t="s">
        <v>4084</v>
      </c>
      <c r="D1561" s="14" t="s">
        <v>3790</v>
      </c>
      <c r="F1561" s="14" t="s">
        <v>4394</v>
      </c>
      <c r="H1561" s="14" t="s">
        <v>133</v>
      </c>
      <c r="I1561" s="14" t="s">
        <v>205</v>
      </c>
      <c r="J1561" s="14" t="s">
        <v>128</v>
      </c>
      <c r="K1561" s="14" t="s">
        <v>1897</v>
      </c>
      <c r="M1561" s="14" t="s">
        <v>4963</v>
      </c>
      <c r="N1561" s="14" t="s">
        <v>6227</v>
      </c>
      <c r="O1561" s="14" t="s">
        <v>143</v>
      </c>
      <c r="R1561" s="14" t="s">
        <v>1250</v>
      </c>
      <c r="U1561" s="14" t="s">
        <v>6069</v>
      </c>
      <c r="W1561" s="14" t="s">
        <v>4960</v>
      </c>
    </row>
    <row r="1562" spans="2:23" x14ac:dyDescent="0.25">
      <c r="B1562" s="14" t="s">
        <v>4134</v>
      </c>
      <c r="D1562" s="14" t="s">
        <v>3607</v>
      </c>
      <c r="F1562" s="14" t="s">
        <v>4394</v>
      </c>
      <c r="H1562" s="14" t="s">
        <v>120</v>
      </c>
      <c r="I1562" s="14" t="s">
        <v>394</v>
      </c>
      <c r="J1562" s="14" t="s">
        <v>210</v>
      </c>
      <c r="K1562" s="14" t="s">
        <v>111</v>
      </c>
      <c r="M1562" s="14" t="s">
        <v>4975</v>
      </c>
      <c r="N1562" s="14" t="s">
        <v>6145</v>
      </c>
      <c r="O1562" s="14" t="s">
        <v>143</v>
      </c>
      <c r="R1562" s="14" t="s">
        <v>156</v>
      </c>
      <c r="U1562" s="14" t="s">
        <v>5379</v>
      </c>
      <c r="W1562" s="14" t="s">
        <v>4944</v>
      </c>
    </row>
    <row r="1563" spans="2:23" x14ac:dyDescent="0.25">
      <c r="B1563" s="14" t="s">
        <v>4134</v>
      </c>
      <c r="D1563" s="14" t="s">
        <v>3602</v>
      </c>
      <c r="F1563" s="14" t="s">
        <v>4394</v>
      </c>
      <c r="H1563" s="14" t="s">
        <v>106</v>
      </c>
      <c r="I1563" s="14" t="s">
        <v>156</v>
      </c>
      <c r="J1563" s="14" t="s">
        <v>206</v>
      </c>
      <c r="K1563" s="14" t="s">
        <v>1960</v>
      </c>
      <c r="M1563" s="14" t="s">
        <v>4963</v>
      </c>
      <c r="N1563" s="14" t="s">
        <v>4962</v>
      </c>
      <c r="O1563" s="14" t="s">
        <v>145</v>
      </c>
      <c r="R1563" s="14" t="s">
        <v>161</v>
      </c>
      <c r="W1563" s="14" t="s">
        <v>4960</v>
      </c>
    </row>
    <row r="1564" spans="2:23" x14ac:dyDescent="0.25">
      <c r="B1564" s="14" t="s">
        <v>4116</v>
      </c>
      <c r="D1564" s="14" t="s">
        <v>3598</v>
      </c>
      <c r="F1564" s="14" t="s">
        <v>4394</v>
      </c>
      <c r="H1564" s="14" t="s">
        <v>106</v>
      </c>
      <c r="I1564" s="14" t="s">
        <v>156</v>
      </c>
      <c r="J1564" s="14" t="s">
        <v>4874</v>
      </c>
      <c r="K1564" s="14" t="s">
        <v>5862</v>
      </c>
      <c r="M1564" s="14" t="s">
        <v>4963</v>
      </c>
      <c r="N1564" s="14" t="s">
        <v>5745</v>
      </c>
      <c r="O1564" s="14" t="s">
        <v>145</v>
      </c>
      <c r="R1564" s="14" t="s">
        <v>151</v>
      </c>
      <c r="U1564" s="14" t="s">
        <v>5316</v>
      </c>
      <c r="W1564" s="14" t="s">
        <v>4960</v>
      </c>
    </row>
    <row r="1565" spans="2:23" x14ac:dyDescent="0.25">
      <c r="B1565" s="14" t="s">
        <v>4141</v>
      </c>
      <c r="D1565" s="14" t="s">
        <v>3253</v>
      </c>
      <c r="F1565" s="14" t="s">
        <v>4394</v>
      </c>
      <c r="H1565" s="14" t="s">
        <v>111</v>
      </c>
      <c r="I1565" s="14" t="s">
        <v>394</v>
      </c>
      <c r="J1565" s="14" t="s">
        <v>210</v>
      </c>
      <c r="K1565" s="14" t="s">
        <v>5952</v>
      </c>
      <c r="M1565" s="14" t="s">
        <v>143</v>
      </c>
      <c r="N1565" s="14" t="s">
        <v>5953</v>
      </c>
      <c r="O1565" s="14" t="s">
        <v>143</v>
      </c>
      <c r="Q1565" s="14" t="s">
        <v>202</v>
      </c>
      <c r="R1565" s="14" t="s">
        <v>5951</v>
      </c>
      <c r="W1565" s="14" t="s">
        <v>4944</v>
      </c>
    </row>
    <row r="1566" spans="2:23" x14ac:dyDescent="0.25">
      <c r="B1566" s="14" t="s">
        <v>4141</v>
      </c>
      <c r="D1566" s="14" t="s">
        <v>3251</v>
      </c>
      <c r="F1566" s="14" t="s">
        <v>4394</v>
      </c>
      <c r="H1566" s="14" t="s">
        <v>120</v>
      </c>
      <c r="I1566" s="14" t="s">
        <v>411</v>
      </c>
      <c r="J1566" s="14" t="s">
        <v>241</v>
      </c>
      <c r="K1566" s="14" t="s">
        <v>105</v>
      </c>
      <c r="M1566" s="14" t="s">
        <v>4975</v>
      </c>
      <c r="N1566" s="14" t="s">
        <v>174</v>
      </c>
      <c r="O1566" s="14" t="s">
        <v>134</v>
      </c>
      <c r="R1566" s="14" t="s">
        <v>136</v>
      </c>
      <c r="W1566" s="14" t="s">
        <v>4944</v>
      </c>
    </row>
    <row r="1567" spans="2:23" x14ac:dyDescent="0.25">
      <c r="B1567" s="14" t="s">
        <v>4110</v>
      </c>
      <c r="D1567" s="14" t="s">
        <v>3248</v>
      </c>
      <c r="F1567" s="14" t="s">
        <v>4394</v>
      </c>
      <c r="H1567" s="14" t="s">
        <v>120</v>
      </c>
      <c r="I1567" s="14" t="s">
        <v>394</v>
      </c>
      <c r="J1567" s="14" t="s">
        <v>210</v>
      </c>
      <c r="K1567" s="14" t="s">
        <v>5013</v>
      </c>
      <c r="M1567" s="14" t="s">
        <v>4970</v>
      </c>
      <c r="N1567" s="14" t="s">
        <v>407</v>
      </c>
      <c r="O1567" s="14" t="s">
        <v>134</v>
      </c>
      <c r="Q1567" s="14" t="s">
        <v>148</v>
      </c>
      <c r="R1567" s="14" t="s">
        <v>172</v>
      </c>
      <c r="U1567" s="14" t="s">
        <v>5316</v>
      </c>
      <c r="W1567" s="14" t="s">
        <v>4944</v>
      </c>
    </row>
    <row r="1568" spans="2:23" x14ac:dyDescent="0.25">
      <c r="B1568" s="14" t="s">
        <v>4141</v>
      </c>
      <c r="D1568" s="14" t="s">
        <v>3243</v>
      </c>
      <c r="F1568" s="14" t="s">
        <v>4394</v>
      </c>
      <c r="H1568" s="14" t="s">
        <v>111</v>
      </c>
      <c r="I1568" s="14" t="s">
        <v>411</v>
      </c>
      <c r="J1568" s="14" t="s">
        <v>412</v>
      </c>
      <c r="K1568" s="14" t="s">
        <v>105</v>
      </c>
      <c r="M1568" s="14" t="s">
        <v>4975</v>
      </c>
      <c r="N1568" s="14" t="s">
        <v>174</v>
      </c>
      <c r="O1568" s="14" t="s">
        <v>134</v>
      </c>
      <c r="Q1568" s="14" t="s">
        <v>148</v>
      </c>
      <c r="R1568" s="14" t="s">
        <v>159</v>
      </c>
      <c r="U1568" s="14" t="s">
        <v>5379</v>
      </c>
      <c r="W1568" s="14" t="s">
        <v>4944</v>
      </c>
    </row>
    <row r="1569" spans="1:23" x14ac:dyDescent="0.25">
      <c r="B1569" s="14" t="s">
        <v>4084</v>
      </c>
      <c r="D1569" s="14" t="s">
        <v>3120</v>
      </c>
      <c r="F1569" s="14" t="s">
        <v>4394</v>
      </c>
      <c r="H1569" s="14" t="s">
        <v>106</v>
      </c>
      <c r="I1569" s="14" t="s">
        <v>205</v>
      </c>
      <c r="J1569" s="14" t="s">
        <v>128</v>
      </c>
      <c r="K1569" s="14" t="s">
        <v>1897</v>
      </c>
      <c r="M1569" s="14" t="s">
        <v>4963</v>
      </c>
      <c r="N1569" s="14" t="s">
        <v>4962</v>
      </c>
      <c r="O1569" s="14" t="s">
        <v>143</v>
      </c>
      <c r="R1569" s="14" t="s">
        <v>174</v>
      </c>
      <c r="U1569" s="14" t="s">
        <v>5871</v>
      </c>
      <c r="W1569" s="14" t="s">
        <v>4960</v>
      </c>
    </row>
    <row r="1570" spans="1:23" x14ac:dyDescent="0.25">
      <c r="B1570" s="14" t="s">
        <v>4084</v>
      </c>
      <c r="D1570" s="14" t="s">
        <v>3103</v>
      </c>
      <c r="F1570" s="14" t="s">
        <v>4394</v>
      </c>
      <c r="H1570" s="14" t="s">
        <v>106</v>
      </c>
      <c r="I1570" s="14" t="s">
        <v>205</v>
      </c>
      <c r="J1570" s="14" t="s">
        <v>128</v>
      </c>
      <c r="K1570" s="14" t="s">
        <v>1897</v>
      </c>
      <c r="M1570" s="14" t="s">
        <v>4963</v>
      </c>
      <c r="N1570" s="14" t="s">
        <v>1599</v>
      </c>
      <c r="O1570" s="14" t="s">
        <v>143</v>
      </c>
      <c r="R1570" s="14" t="s">
        <v>404</v>
      </c>
      <c r="U1570" s="14" t="s">
        <v>4945</v>
      </c>
      <c r="W1570" s="14" t="s">
        <v>4960</v>
      </c>
    </row>
    <row r="1571" spans="1:23" x14ac:dyDescent="0.25">
      <c r="B1571" s="14" t="s">
        <v>4134</v>
      </c>
      <c r="D1571" s="14" t="s">
        <v>2975</v>
      </c>
      <c r="F1571" s="14" t="s">
        <v>4394</v>
      </c>
      <c r="H1571" s="14" t="s">
        <v>124</v>
      </c>
      <c r="I1571" s="14" t="s">
        <v>397</v>
      </c>
      <c r="J1571" s="14" t="s">
        <v>128</v>
      </c>
      <c r="K1571" s="14" t="s">
        <v>5087</v>
      </c>
      <c r="M1571" s="14" t="s">
        <v>4963</v>
      </c>
      <c r="N1571" s="14" t="s">
        <v>4962</v>
      </c>
      <c r="O1571" s="14" t="s">
        <v>143</v>
      </c>
      <c r="R1571" s="14" t="s">
        <v>174</v>
      </c>
      <c r="U1571" s="14" t="s">
        <v>563</v>
      </c>
      <c r="W1571" s="14" t="s">
        <v>4960</v>
      </c>
    </row>
    <row r="1572" spans="1:23" x14ac:dyDescent="0.25">
      <c r="B1572" s="14" t="s">
        <v>4141</v>
      </c>
      <c r="D1572" s="14" t="s">
        <v>2705</v>
      </c>
      <c r="F1572" s="14" t="s">
        <v>4394</v>
      </c>
      <c r="H1572" s="14" t="s">
        <v>120</v>
      </c>
      <c r="I1572" s="14" t="s">
        <v>411</v>
      </c>
      <c r="J1572" s="14" t="s">
        <v>412</v>
      </c>
      <c r="K1572" s="14" t="s">
        <v>111</v>
      </c>
      <c r="M1572" s="14" t="s">
        <v>4979</v>
      </c>
      <c r="N1572" s="14" t="s">
        <v>5587</v>
      </c>
      <c r="O1572" s="14" t="s">
        <v>134</v>
      </c>
      <c r="Q1572" s="14" t="s">
        <v>148</v>
      </c>
      <c r="R1572" s="14" t="s">
        <v>4777</v>
      </c>
      <c r="U1572" s="14" t="s">
        <v>5586</v>
      </c>
      <c r="W1572" s="14" t="s">
        <v>4944</v>
      </c>
    </row>
    <row r="1573" spans="1:23" x14ac:dyDescent="0.25">
      <c r="B1573" s="14" t="s">
        <v>4084</v>
      </c>
      <c r="D1573" s="14" t="s">
        <v>2550</v>
      </c>
      <c r="F1573" s="14" t="s">
        <v>4394</v>
      </c>
      <c r="H1573" s="14" t="s">
        <v>150</v>
      </c>
      <c r="I1573" s="14" t="s">
        <v>131</v>
      </c>
      <c r="J1573" s="14" t="s">
        <v>4673</v>
      </c>
      <c r="K1573" s="14" t="s">
        <v>5222</v>
      </c>
      <c r="M1573" s="14" t="s">
        <v>4963</v>
      </c>
      <c r="N1573" s="14" t="s">
        <v>5463</v>
      </c>
      <c r="O1573" s="14" t="s">
        <v>145</v>
      </c>
      <c r="Q1573" s="14" t="s">
        <v>202</v>
      </c>
      <c r="R1573" s="14" t="s">
        <v>4933</v>
      </c>
      <c r="W1573" s="14" t="s">
        <v>4960</v>
      </c>
    </row>
    <row r="1574" spans="1:23" x14ac:dyDescent="0.25">
      <c r="B1574" s="14" t="s">
        <v>4084</v>
      </c>
      <c r="D1574" s="14" t="s">
        <v>2350</v>
      </c>
      <c r="F1574" s="14" t="s">
        <v>4394</v>
      </c>
      <c r="H1574" s="14" t="s">
        <v>124</v>
      </c>
      <c r="I1574" s="14" t="s">
        <v>131</v>
      </c>
      <c r="J1574" s="14">
        <v>1800</v>
      </c>
      <c r="K1574" s="14">
        <v>2.5</v>
      </c>
      <c r="M1574" s="14" t="s">
        <v>4963</v>
      </c>
      <c r="N1574" s="14" t="s">
        <v>5152</v>
      </c>
      <c r="O1574" s="14" t="s">
        <v>145</v>
      </c>
      <c r="R1574" s="14" t="s">
        <v>172</v>
      </c>
      <c r="U1574" s="14" t="s">
        <v>5162</v>
      </c>
      <c r="W1574" s="14" t="s">
        <v>4960</v>
      </c>
    </row>
    <row r="1575" spans="1:23" x14ac:dyDescent="0.25">
      <c r="B1575" s="14" t="s">
        <v>4141</v>
      </c>
      <c r="D1575" s="14" t="s">
        <v>2191</v>
      </c>
      <c r="F1575" s="14" t="s">
        <v>4394</v>
      </c>
      <c r="H1575" s="14" t="s">
        <v>111</v>
      </c>
      <c r="I1575" s="14" t="s">
        <v>411</v>
      </c>
      <c r="J1575" s="14" t="s">
        <v>412</v>
      </c>
      <c r="K1575" s="14" t="s">
        <v>5199</v>
      </c>
      <c r="M1575" s="14" t="s">
        <v>4979</v>
      </c>
      <c r="N1575" s="14" t="s">
        <v>5198</v>
      </c>
      <c r="O1575" s="14" t="s">
        <v>134</v>
      </c>
      <c r="Q1575" s="14" t="s">
        <v>148</v>
      </c>
      <c r="R1575" s="14" t="s">
        <v>205</v>
      </c>
      <c r="U1575" s="14" t="s">
        <v>5197</v>
      </c>
      <c r="W1575" s="14" t="s">
        <v>4944</v>
      </c>
    </row>
    <row r="1576" spans="1:23" x14ac:dyDescent="0.25">
      <c r="B1576" s="14" t="s">
        <v>4115</v>
      </c>
      <c r="D1576" s="14" t="s">
        <v>2170</v>
      </c>
      <c r="F1576" s="14" t="s">
        <v>4394</v>
      </c>
      <c r="H1576" s="14" t="s">
        <v>124</v>
      </c>
      <c r="I1576" s="14" t="s">
        <v>156</v>
      </c>
      <c r="J1576" s="14" t="s">
        <v>206</v>
      </c>
      <c r="K1576" s="14" t="s">
        <v>1945</v>
      </c>
      <c r="M1576" s="14" t="s">
        <v>4963</v>
      </c>
      <c r="N1576" s="14" t="s">
        <v>4962</v>
      </c>
      <c r="O1576" s="14" t="s">
        <v>105</v>
      </c>
      <c r="R1576" s="14" t="s">
        <v>4779</v>
      </c>
      <c r="U1576" s="14" t="s">
        <v>5177</v>
      </c>
      <c r="W1576" s="14" t="s">
        <v>4960</v>
      </c>
    </row>
    <row r="1577" spans="1:23" x14ac:dyDescent="0.25">
      <c r="B1577" s="14" t="s">
        <v>4146</v>
      </c>
      <c r="D1577" s="14" t="s">
        <v>2157</v>
      </c>
      <c r="F1577" s="14" t="s">
        <v>4394</v>
      </c>
      <c r="H1577" s="14" t="s">
        <v>106</v>
      </c>
      <c r="I1577" s="14" t="s">
        <v>397</v>
      </c>
      <c r="J1577" s="14" t="s">
        <v>128</v>
      </c>
      <c r="K1577" s="14" t="s">
        <v>5165</v>
      </c>
      <c r="M1577" s="14" t="s">
        <v>4963</v>
      </c>
      <c r="N1577" s="14" t="s">
        <v>5164</v>
      </c>
      <c r="O1577" s="14" t="s">
        <v>143</v>
      </c>
      <c r="R1577" s="14" t="s">
        <v>141</v>
      </c>
      <c r="U1577" s="14" t="s">
        <v>5163</v>
      </c>
      <c r="W1577" s="14" t="s">
        <v>4960</v>
      </c>
    </row>
    <row r="1578" spans="1:23" x14ac:dyDescent="0.25">
      <c r="B1578" s="14" t="s">
        <v>4141</v>
      </c>
      <c r="D1578" s="14" t="s">
        <v>2135</v>
      </c>
      <c r="F1578" s="14" t="s">
        <v>4394</v>
      </c>
      <c r="H1578" s="14" t="s">
        <v>120</v>
      </c>
      <c r="I1578" s="14" t="s">
        <v>411</v>
      </c>
      <c r="J1578" s="14" t="s">
        <v>412</v>
      </c>
      <c r="K1578" s="14" t="s">
        <v>5141</v>
      </c>
      <c r="M1578" s="14" t="s">
        <v>427</v>
      </c>
      <c r="N1578" s="14" t="s">
        <v>174</v>
      </c>
      <c r="O1578" s="14" t="s">
        <v>134</v>
      </c>
      <c r="Q1578" s="14" t="s">
        <v>148</v>
      </c>
      <c r="R1578" s="14" t="s">
        <v>146</v>
      </c>
      <c r="U1578" s="14" t="s">
        <v>5140</v>
      </c>
      <c r="W1578" s="14" t="s">
        <v>4944</v>
      </c>
    </row>
    <row r="1579" spans="1:23" x14ac:dyDescent="0.25">
      <c r="A1579" s="15"/>
      <c r="B1579" s="15" t="s">
        <v>4314</v>
      </c>
      <c r="C1579" s="22">
        <v>7</v>
      </c>
      <c r="D1579" s="15" t="s">
        <v>4065</v>
      </c>
      <c r="E1579" s="15"/>
      <c r="F1579" s="15" t="s">
        <v>4388</v>
      </c>
      <c r="G1579" s="15"/>
      <c r="H1579" s="15" t="s">
        <v>112</v>
      </c>
      <c r="I1579" s="15" t="s">
        <v>141</v>
      </c>
      <c r="J1579" s="15" t="s">
        <v>182</v>
      </c>
      <c r="K1579" s="15" t="s">
        <v>111</v>
      </c>
      <c r="L1579" s="15"/>
      <c r="M1579" s="15" t="s">
        <v>5019</v>
      </c>
      <c r="N1579" s="15">
        <v>1</v>
      </c>
      <c r="O1579" s="15"/>
      <c r="P1579" s="15"/>
      <c r="Q1579" s="15"/>
      <c r="R1579" s="15" t="s">
        <v>107</v>
      </c>
      <c r="S1579" s="15"/>
      <c r="T1579" s="15"/>
      <c r="U1579" s="15"/>
      <c r="V1579" s="15"/>
      <c r="W1579" s="15" t="s">
        <v>4980</v>
      </c>
    </row>
    <row r="1580" spans="1:23" x14ac:dyDescent="0.25">
      <c r="B1580" s="14" t="s">
        <v>4084</v>
      </c>
      <c r="D1580" s="14" t="s">
        <v>4007</v>
      </c>
      <c r="F1580" s="14" t="s">
        <v>4388</v>
      </c>
      <c r="H1580" s="14" t="s">
        <v>106</v>
      </c>
      <c r="I1580" s="14" t="s">
        <v>131</v>
      </c>
      <c r="J1580" s="14" t="s">
        <v>4673</v>
      </c>
      <c r="K1580" s="14" t="s">
        <v>6322</v>
      </c>
      <c r="M1580" s="14" t="s">
        <v>4963</v>
      </c>
      <c r="N1580" s="14" t="s">
        <v>1599</v>
      </c>
      <c r="O1580" s="14" t="s">
        <v>145</v>
      </c>
      <c r="R1580" s="14" t="s">
        <v>6321</v>
      </c>
      <c r="W1580" s="14" t="s">
        <v>4960</v>
      </c>
    </row>
    <row r="1581" spans="1:23" x14ac:dyDescent="0.25">
      <c r="B1581" s="14" t="s">
        <v>4375</v>
      </c>
      <c r="C1581" s="18">
        <v>7</v>
      </c>
      <c r="D1581" s="14" t="s">
        <v>3986</v>
      </c>
      <c r="F1581" s="14" t="s">
        <v>4388</v>
      </c>
      <c r="H1581" s="14" t="s">
        <v>111</v>
      </c>
      <c r="I1581" s="14" t="s">
        <v>105</v>
      </c>
      <c r="J1581" s="14" t="s">
        <v>206</v>
      </c>
      <c r="K1581" s="14" t="s">
        <v>6318</v>
      </c>
      <c r="M1581" s="14" t="s">
        <v>133</v>
      </c>
      <c r="N1581" s="14" t="s">
        <v>6317</v>
      </c>
      <c r="O1581" s="14" t="s">
        <v>4571</v>
      </c>
      <c r="Q1581" s="14" t="s">
        <v>4571</v>
      </c>
      <c r="R1581" s="14" t="s">
        <v>108</v>
      </c>
      <c r="U1581" s="14" t="s">
        <v>4973</v>
      </c>
      <c r="W1581" s="14" t="s">
        <v>4980</v>
      </c>
    </row>
    <row r="1582" spans="1:23" x14ac:dyDescent="0.25">
      <c r="B1582" s="14" t="s">
        <v>4084</v>
      </c>
      <c r="D1582" s="14" t="s">
        <v>3944</v>
      </c>
      <c r="F1582" s="14" t="s">
        <v>4388</v>
      </c>
      <c r="H1582" s="14" t="s">
        <v>124</v>
      </c>
      <c r="I1582" s="14" t="s">
        <v>131</v>
      </c>
      <c r="J1582" s="14" t="s">
        <v>4673</v>
      </c>
      <c r="K1582" s="14" t="s">
        <v>106</v>
      </c>
      <c r="M1582" s="14" t="s">
        <v>4963</v>
      </c>
      <c r="N1582" s="14" t="s">
        <v>5152</v>
      </c>
      <c r="O1582" s="14" t="s">
        <v>145</v>
      </c>
      <c r="Q1582" s="14" t="s">
        <v>202</v>
      </c>
      <c r="R1582" s="14" t="s">
        <v>182</v>
      </c>
      <c r="U1582" s="14" t="s">
        <v>5440</v>
      </c>
      <c r="W1582" s="14" t="s">
        <v>4960</v>
      </c>
    </row>
    <row r="1583" spans="1:23" x14ac:dyDescent="0.25">
      <c r="C1583" s="18">
        <v>7</v>
      </c>
      <c r="D1583" s="14" t="s">
        <v>3936</v>
      </c>
      <c r="F1583" s="14" t="s">
        <v>4388</v>
      </c>
      <c r="I1583" s="14" t="s">
        <v>4390</v>
      </c>
      <c r="M1583" s="14" t="s">
        <v>5792</v>
      </c>
      <c r="N1583" s="14" t="s">
        <v>1943</v>
      </c>
      <c r="Q1583" s="14" t="s">
        <v>154</v>
      </c>
      <c r="W1583" s="14" t="s">
        <v>4980</v>
      </c>
    </row>
    <row r="1584" spans="1:23" x14ac:dyDescent="0.25">
      <c r="B1584" s="14" t="s">
        <v>4084</v>
      </c>
      <c r="D1584" s="14" t="s">
        <v>3907</v>
      </c>
      <c r="F1584" s="14" t="s">
        <v>4388</v>
      </c>
      <c r="H1584" s="14" t="s">
        <v>124</v>
      </c>
      <c r="I1584" s="14" t="s">
        <v>131</v>
      </c>
      <c r="J1584" s="14" t="s">
        <v>4673</v>
      </c>
      <c r="K1584" s="14" t="s">
        <v>5590</v>
      </c>
      <c r="M1584" s="14" t="s">
        <v>4963</v>
      </c>
      <c r="N1584" s="14" t="s">
        <v>5152</v>
      </c>
      <c r="O1584" s="14" t="s">
        <v>145</v>
      </c>
      <c r="R1584" s="14" t="s">
        <v>169</v>
      </c>
      <c r="U1584" s="14" t="s">
        <v>5273</v>
      </c>
      <c r="W1584" s="14" t="s">
        <v>4960</v>
      </c>
    </row>
    <row r="1585" spans="1:23" x14ac:dyDescent="0.25">
      <c r="B1585" s="14" t="s">
        <v>4084</v>
      </c>
      <c r="D1585" s="14" t="s">
        <v>3902</v>
      </c>
      <c r="F1585" s="14" t="s">
        <v>4388</v>
      </c>
      <c r="H1585" s="14" t="s">
        <v>124</v>
      </c>
      <c r="I1585" s="14" t="s">
        <v>131</v>
      </c>
      <c r="J1585" s="14" t="s">
        <v>4673</v>
      </c>
      <c r="K1585" s="14" t="s">
        <v>106</v>
      </c>
      <c r="M1585" s="14" t="s">
        <v>4963</v>
      </c>
      <c r="N1585" s="14" t="s">
        <v>4962</v>
      </c>
      <c r="O1585" s="14" t="s">
        <v>145</v>
      </c>
      <c r="R1585" s="14" t="s">
        <v>136</v>
      </c>
      <c r="U1585" s="14" t="s">
        <v>5343</v>
      </c>
      <c r="W1585" s="14" t="s">
        <v>4960</v>
      </c>
    </row>
    <row r="1586" spans="1:23" x14ac:dyDescent="0.25">
      <c r="B1586" s="14" t="s">
        <v>4084</v>
      </c>
      <c r="D1586" s="14" t="s">
        <v>3899</v>
      </c>
      <c r="F1586" s="14" t="s">
        <v>4388</v>
      </c>
      <c r="H1586" s="14" t="s">
        <v>124</v>
      </c>
      <c r="I1586" s="14" t="s">
        <v>131</v>
      </c>
      <c r="J1586" s="14" t="s">
        <v>4673</v>
      </c>
      <c r="K1586" s="14" t="s">
        <v>106</v>
      </c>
      <c r="M1586" s="14" t="s">
        <v>4963</v>
      </c>
      <c r="N1586" s="14" t="s">
        <v>4962</v>
      </c>
      <c r="O1586" s="14" t="s">
        <v>145</v>
      </c>
      <c r="R1586" s="14" t="s">
        <v>136</v>
      </c>
      <c r="U1586" s="14" t="s">
        <v>5343</v>
      </c>
      <c r="W1586" s="14" t="s">
        <v>4960</v>
      </c>
    </row>
    <row r="1587" spans="1:23" x14ac:dyDescent="0.25">
      <c r="B1587" s="14" t="s">
        <v>4084</v>
      </c>
      <c r="D1587" s="14" t="s">
        <v>3896</v>
      </c>
      <c r="F1587" s="14" t="s">
        <v>4388</v>
      </c>
      <c r="H1587" s="14" t="s">
        <v>106</v>
      </c>
      <c r="I1587" s="14" t="s">
        <v>131</v>
      </c>
      <c r="J1587" s="14" t="s">
        <v>4673</v>
      </c>
      <c r="K1587" s="14" t="s">
        <v>5170</v>
      </c>
      <c r="M1587" s="14" t="s">
        <v>4963</v>
      </c>
      <c r="N1587" s="14" t="s">
        <v>5152</v>
      </c>
      <c r="O1587" s="14" t="s">
        <v>145</v>
      </c>
      <c r="R1587" s="14" t="s">
        <v>1023</v>
      </c>
      <c r="U1587" s="14" t="s">
        <v>5143</v>
      </c>
      <c r="W1587" s="14" t="s">
        <v>4960</v>
      </c>
    </row>
    <row r="1588" spans="1:23" x14ac:dyDescent="0.25">
      <c r="B1588" s="14" t="s">
        <v>4084</v>
      </c>
      <c r="D1588" s="14" t="s">
        <v>3894</v>
      </c>
      <c r="F1588" s="14" t="s">
        <v>4388</v>
      </c>
      <c r="H1588" s="14" t="s">
        <v>124</v>
      </c>
      <c r="I1588" s="14" t="s">
        <v>131</v>
      </c>
      <c r="J1588" s="14" t="s">
        <v>4673</v>
      </c>
      <c r="K1588" s="14" t="s">
        <v>5590</v>
      </c>
      <c r="M1588" s="14" t="s">
        <v>4963</v>
      </c>
      <c r="N1588" s="14" t="s">
        <v>6068</v>
      </c>
      <c r="O1588" s="14" t="s">
        <v>145</v>
      </c>
      <c r="R1588" s="14" t="s">
        <v>169</v>
      </c>
      <c r="U1588" s="14" t="s">
        <v>4968</v>
      </c>
      <c r="W1588" s="14" t="s">
        <v>4960</v>
      </c>
    </row>
    <row r="1589" spans="1:23" x14ac:dyDescent="0.25">
      <c r="B1589" s="14" t="s">
        <v>4084</v>
      </c>
      <c r="D1589" s="14" t="s">
        <v>3850</v>
      </c>
      <c r="F1589" s="14" t="s">
        <v>4388</v>
      </c>
      <c r="H1589" s="14" t="s">
        <v>106</v>
      </c>
      <c r="I1589" s="14" t="s">
        <v>131</v>
      </c>
      <c r="J1589" s="14" t="s">
        <v>4673</v>
      </c>
      <c r="K1589" s="14" t="s">
        <v>5211</v>
      </c>
      <c r="M1589" s="14" t="s">
        <v>4963</v>
      </c>
      <c r="N1589" s="14" t="s">
        <v>6255</v>
      </c>
      <c r="O1589" s="14" t="s">
        <v>145</v>
      </c>
      <c r="R1589" s="14" t="s">
        <v>169</v>
      </c>
      <c r="U1589" s="14" t="s">
        <v>5273</v>
      </c>
      <c r="W1589" s="14" t="s">
        <v>4960</v>
      </c>
    </row>
    <row r="1590" spans="1:23" x14ac:dyDescent="0.25">
      <c r="B1590" s="14" t="s">
        <v>4084</v>
      </c>
      <c r="D1590" s="14" t="s">
        <v>3849</v>
      </c>
      <c r="F1590" s="14" t="s">
        <v>4388</v>
      </c>
      <c r="H1590" s="14" t="s">
        <v>124</v>
      </c>
      <c r="I1590" s="14" t="s">
        <v>131</v>
      </c>
      <c r="J1590" s="14" t="s">
        <v>4673</v>
      </c>
      <c r="K1590" s="14" t="s">
        <v>5170</v>
      </c>
      <c r="M1590" s="14" t="s">
        <v>4963</v>
      </c>
      <c r="N1590" s="14" t="s">
        <v>5088</v>
      </c>
      <c r="O1590" s="14" t="s">
        <v>145</v>
      </c>
      <c r="R1590" s="14" t="s">
        <v>1023</v>
      </c>
      <c r="U1590" s="14" t="s">
        <v>5273</v>
      </c>
      <c r="W1590" s="14" t="s">
        <v>4960</v>
      </c>
    </row>
    <row r="1591" spans="1:23" x14ac:dyDescent="0.25">
      <c r="B1591" s="14" t="s">
        <v>4084</v>
      </c>
      <c r="D1591" s="14" t="s">
        <v>3813</v>
      </c>
      <c r="F1591" s="14" t="s">
        <v>4388</v>
      </c>
      <c r="H1591" s="14" t="s">
        <v>124</v>
      </c>
      <c r="I1591" s="14" t="s">
        <v>131</v>
      </c>
      <c r="J1591" s="14" t="s">
        <v>4673</v>
      </c>
      <c r="K1591" s="14" t="s">
        <v>124</v>
      </c>
      <c r="M1591" s="14" t="s">
        <v>6238</v>
      </c>
      <c r="N1591" s="14" t="s">
        <v>4616</v>
      </c>
      <c r="O1591" s="14" t="s">
        <v>145</v>
      </c>
      <c r="Q1591" s="14" t="s">
        <v>6233</v>
      </c>
      <c r="R1591" s="14" t="s">
        <v>157</v>
      </c>
      <c r="U1591" s="14" t="s">
        <v>5815</v>
      </c>
      <c r="W1591" s="14" t="s">
        <v>4960</v>
      </c>
    </row>
    <row r="1592" spans="1:23" x14ac:dyDescent="0.25">
      <c r="B1592" s="14" t="s">
        <v>4084</v>
      </c>
      <c r="D1592" s="14" t="s">
        <v>3802</v>
      </c>
      <c r="F1592" s="14" t="s">
        <v>4388</v>
      </c>
      <c r="H1592" s="14" t="s">
        <v>124</v>
      </c>
      <c r="I1592" s="14" t="s">
        <v>131</v>
      </c>
      <c r="J1592" s="14" t="s">
        <v>4673</v>
      </c>
      <c r="K1592" s="14" t="s">
        <v>5190</v>
      </c>
      <c r="M1592" s="14" t="s">
        <v>4963</v>
      </c>
      <c r="N1592" s="14" t="s">
        <v>5152</v>
      </c>
      <c r="O1592" s="14" t="s">
        <v>145</v>
      </c>
      <c r="R1592" s="14" t="s">
        <v>4779</v>
      </c>
      <c r="U1592" s="14" t="s">
        <v>5273</v>
      </c>
      <c r="W1592" s="14" t="s">
        <v>4960</v>
      </c>
    </row>
    <row r="1593" spans="1:23" x14ac:dyDescent="0.25">
      <c r="B1593" s="14" t="s">
        <v>4084</v>
      </c>
      <c r="D1593" s="14" t="s">
        <v>3800</v>
      </c>
      <c r="F1593" s="14" t="s">
        <v>4388</v>
      </c>
      <c r="H1593" s="14" t="s">
        <v>124</v>
      </c>
      <c r="I1593" s="14" t="s">
        <v>131</v>
      </c>
      <c r="J1593" s="14" t="s">
        <v>210</v>
      </c>
      <c r="K1593" s="14" t="s">
        <v>1897</v>
      </c>
      <c r="M1593" s="14" t="s">
        <v>4963</v>
      </c>
      <c r="N1593" s="14" t="s">
        <v>5152</v>
      </c>
      <c r="O1593" s="14" t="s">
        <v>145</v>
      </c>
      <c r="Q1593" s="14" t="s">
        <v>202</v>
      </c>
      <c r="R1593" s="14" t="s">
        <v>217</v>
      </c>
      <c r="U1593" s="14">
        <v>1980</v>
      </c>
      <c r="W1593" s="14" t="s">
        <v>4960</v>
      </c>
    </row>
    <row r="1594" spans="1:23" x14ac:dyDescent="0.25">
      <c r="B1594" s="14" t="s">
        <v>4084</v>
      </c>
      <c r="D1594" s="14" t="s">
        <v>3799</v>
      </c>
      <c r="F1594" s="14" t="s">
        <v>4388</v>
      </c>
      <c r="H1594" s="14" t="s">
        <v>106</v>
      </c>
      <c r="I1594" s="14" t="s">
        <v>131</v>
      </c>
      <c r="J1594" s="14" t="s">
        <v>4673</v>
      </c>
      <c r="K1594" s="14" t="s">
        <v>124</v>
      </c>
      <c r="M1594" s="14" t="s">
        <v>6234</v>
      </c>
      <c r="N1594" s="14" t="s">
        <v>5361</v>
      </c>
      <c r="O1594" s="14" t="s">
        <v>230</v>
      </c>
      <c r="Q1594" s="14" t="s">
        <v>6233</v>
      </c>
      <c r="R1594" s="14" t="s">
        <v>206</v>
      </c>
      <c r="U1594" s="14" t="s">
        <v>5343</v>
      </c>
      <c r="W1594" s="14" t="s">
        <v>4960</v>
      </c>
    </row>
    <row r="1595" spans="1:23" x14ac:dyDescent="0.25">
      <c r="B1595" s="14" t="s">
        <v>4084</v>
      </c>
      <c r="D1595" s="14" t="s">
        <v>3787</v>
      </c>
      <c r="F1595" s="14" t="s">
        <v>4388</v>
      </c>
      <c r="H1595" s="14" t="s">
        <v>124</v>
      </c>
      <c r="I1595" s="14" t="s">
        <v>131</v>
      </c>
      <c r="J1595" s="14" t="s">
        <v>4673</v>
      </c>
      <c r="K1595" s="14" t="s">
        <v>5590</v>
      </c>
      <c r="M1595" s="14" t="s">
        <v>4963</v>
      </c>
      <c r="N1595" s="14" t="s">
        <v>5313</v>
      </c>
      <c r="O1595" s="14" t="s">
        <v>145</v>
      </c>
      <c r="R1595" s="14" t="s">
        <v>152</v>
      </c>
      <c r="U1595" s="14" t="s">
        <v>5357</v>
      </c>
      <c r="W1595" s="14" t="s">
        <v>4960</v>
      </c>
    </row>
    <row r="1596" spans="1:23" x14ac:dyDescent="0.25">
      <c r="B1596" s="14" t="s">
        <v>4084</v>
      </c>
      <c r="D1596" s="14" t="s">
        <v>3718</v>
      </c>
      <c r="F1596" s="14" t="s">
        <v>4388</v>
      </c>
      <c r="H1596" s="14" t="s">
        <v>150</v>
      </c>
      <c r="I1596" s="14" t="s">
        <v>131</v>
      </c>
      <c r="J1596" s="14" t="s">
        <v>4673</v>
      </c>
      <c r="K1596" s="14" t="s">
        <v>6204</v>
      </c>
      <c r="M1596" s="14" t="s">
        <v>4963</v>
      </c>
      <c r="N1596" s="14" t="s">
        <v>5198</v>
      </c>
      <c r="O1596" s="14" t="s">
        <v>145</v>
      </c>
      <c r="R1596" s="14" t="s">
        <v>4779</v>
      </c>
      <c r="U1596" s="14" t="s">
        <v>4961</v>
      </c>
      <c r="W1596" s="14" t="s">
        <v>4960</v>
      </c>
    </row>
    <row r="1597" spans="1:23" x14ac:dyDescent="0.25">
      <c r="C1597" s="18">
        <v>7</v>
      </c>
      <c r="D1597" s="14" t="s">
        <v>3686</v>
      </c>
      <c r="F1597" s="14" t="s">
        <v>4388</v>
      </c>
      <c r="H1597" s="14" t="s">
        <v>111</v>
      </c>
      <c r="I1597" s="14" t="s">
        <v>254</v>
      </c>
      <c r="J1597" s="14" t="s">
        <v>107</v>
      </c>
      <c r="K1597" s="14" t="s">
        <v>150</v>
      </c>
      <c r="M1597" s="14" t="s">
        <v>5317</v>
      </c>
      <c r="N1597" s="14" t="s">
        <v>133</v>
      </c>
      <c r="O1597" s="14" t="s">
        <v>134</v>
      </c>
      <c r="Q1597" s="14" t="s">
        <v>202</v>
      </c>
      <c r="R1597" s="14" t="s">
        <v>172</v>
      </c>
      <c r="W1597" s="14" t="s">
        <v>4980</v>
      </c>
    </row>
    <row r="1598" spans="1:23" x14ac:dyDescent="0.25">
      <c r="B1598" s="14" t="s">
        <v>4084</v>
      </c>
      <c r="D1598" s="14" t="s">
        <v>3681</v>
      </c>
      <c r="F1598" s="14" t="s">
        <v>4388</v>
      </c>
      <c r="H1598" s="14" t="s">
        <v>124</v>
      </c>
      <c r="I1598" s="14" t="s">
        <v>131</v>
      </c>
      <c r="J1598" s="14" t="s">
        <v>4673</v>
      </c>
      <c r="K1598" s="14" t="s">
        <v>5222</v>
      </c>
      <c r="M1598" s="14" t="s">
        <v>4963</v>
      </c>
      <c r="N1598" s="14" t="s">
        <v>5152</v>
      </c>
      <c r="O1598" s="14" t="s">
        <v>145</v>
      </c>
      <c r="R1598" s="14" t="s">
        <v>5202</v>
      </c>
      <c r="U1598" s="14" t="s">
        <v>5440</v>
      </c>
      <c r="W1598" s="14" t="s">
        <v>4960</v>
      </c>
    </row>
    <row r="1599" spans="1:23" x14ac:dyDescent="0.25">
      <c r="A1599" s="16"/>
      <c r="B1599" s="16" t="s">
        <v>4084</v>
      </c>
      <c r="C1599" s="20"/>
      <c r="D1599" s="16" t="s">
        <v>3665</v>
      </c>
      <c r="E1599" s="16"/>
      <c r="F1599" s="16" t="s">
        <v>4388</v>
      </c>
      <c r="G1599" s="16"/>
      <c r="H1599" s="16" t="s">
        <v>124</v>
      </c>
      <c r="I1599" s="16" t="s">
        <v>131</v>
      </c>
      <c r="J1599" s="16" t="s">
        <v>4673</v>
      </c>
      <c r="K1599" s="16" t="s">
        <v>5947</v>
      </c>
      <c r="L1599" s="16"/>
      <c r="M1599" s="16" t="s">
        <v>4963</v>
      </c>
      <c r="N1599" s="16" t="s">
        <v>4617</v>
      </c>
      <c r="O1599" s="16" t="s">
        <v>145</v>
      </c>
      <c r="P1599" s="16"/>
      <c r="Q1599" s="16" t="s">
        <v>202</v>
      </c>
      <c r="R1599" s="16" t="s">
        <v>161</v>
      </c>
      <c r="S1599" s="16"/>
      <c r="T1599" s="16"/>
      <c r="U1599" s="16" t="s">
        <v>5162</v>
      </c>
      <c r="V1599" s="16"/>
      <c r="W1599" s="16" t="s">
        <v>4960</v>
      </c>
    </row>
    <row r="1600" spans="1:23" x14ac:dyDescent="0.25">
      <c r="B1600" s="14" t="s">
        <v>4125</v>
      </c>
      <c r="D1600" s="14" t="s">
        <v>3597</v>
      </c>
      <c r="F1600" s="14" t="s">
        <v>4388</v>
      </c>
      <c r="H1600" s="14" t="s">
        <v>112</v>
      </c>
      <c r="I1600" s="14" t="s">
        <v>205</v>
      </c>
      <c r="J1600" s="14" t="s">
        <v>206</v>
      </c>
      <c r="K1600" s="14" t="s">
        <v>6140</v>
      </c>
      <c r="M1600" s="14" t="s">
        <v>5342</v>
      </c>
      <c r="N1600" s="14" t="s">
        <v>399</v>
      </c>
      <c r="O1600" s="14" t="s">
        <v>143</v>
      </c>
      <c r="Q1600" s="14" t="s">
        <v>148</v>
      </c>
      <c r="R1600" s="14" t="s">
        <v>136</v>
      </c>
      <c r="U1600" s="14" t="s">
        <v>5316</v>
      </c>
      <c r="W1600" s="14" t="s">
        <v>4944</v>
      </c>
    </row>
    <row r="1601" spans="2:23" x14ac:dyDescent="0.25">
      <c r="B1601" s="14" t="s">
        <v>4084</v>
      </c>
      <c r="D1601" s="14" t="s">
        <v>3591</v>
      </c>
      <c r="F1601" s="14" t="s">
        <v>4388</v>
      </c>
      <c r="H1601" s="14" t="s">
        <v>124</v>
      </c>
      <c r="I1601" s="14" t="s">
        <v>131</v>
      </c>
      <c r="J1601" s="14" t="s">
        <v>4673</v>
      </c>
      <c r="K1601" s="14" t="s">
        <v>124</v>
      </c>
      <c r="M1601" s="14" t="s">
        <v>4963</v>
      </c>
      <c r="N1601" s="14" t="s">
        <v>5152</v>
      </c>
      <c r="O1601" s="14" t="s">
        <v>145</v>
      </c>
      <c r="R1601" s="14" t="s">
        <v>6136</v>
      </c>
      <c r="W1601" s="14" t="s">
        <v>4960</v>
      </c>
    </row>
    <row r="1602" spans="2:23" x14ac:dyDescent="0.25">
      <c r="B1602" s="14" t="s">
        <v>4084</v>
      </c>
      <c r="D1602" s="14" t="s">
        <v>3588</v>
      </c>
      <c r="F1602" s="14" t="s">
        <v>4388</v>
      </c>
      <c r="H1602" s="14" t="s">
        <v>124</v>
      </c>
      <c r="I1602" s="14" t="s">
        <v>131</v>
      </c>
      <c r="J1602" s="14" t="s">
        <v>4673</v>
      </c>
      <c r="K1602" s="14" t="s">
        <v>106</v>
      </c>
      <c r="M1602" s="14" t="s">
        <v>4963</v>
      </c>
      <c r="N1602" s="14" t="s">
        <v>5012</v>
      </c>
      <c r="O1602" s="14" t="s">
        <v>145</v>
      </c>
      <c r="R1602" s="14" t="s">
        <v>1028</v>
      </c>
      <c r="U1602" s="14" t="s">
        <v>5273</v>
      </c>
      <c r="W1602" s="14" t="s">
        <v>4960</v>
      </c>
    </row>
    <row r="1603" spans="2:23" x14ac:dyDescent="0.25">
      <c r="B1603" s="14" t="s">
        <v>4084</v>
      </c>
      <c r="D1603" s="14" t="s">
        <v>3584</v>
      </c>
      <c r="F1603" s="14" t="s">
        <v>4388</v>
      </c>
      <c r="H1603" s="14" t="s">
        <v>120</v>
      </c>
      <c r="I1603" s="14" t="s">
        <v>131</v>
      </c>
      <c r="J1603" s="14" t="s">
        <v>179</v>
      </c>
      <c r="K1603" s="14" t="s">
        <v>5141</v>
      </c>
      <c r="M1603" s="14" t="s">
        <v>4970</v>
      </c>
      <c r="N1603" s="14" t="s">
        <v>146</v>
      </c>
      <c r="O1603" s="14" t="s">
        <v>143</v>
      </c>
      <c r="R1603" s="14" t="s">
        <v>1250</v>
      </c>
      <c r="U1603" s="14" t="s">
        <v>5302</v>
      </c>
      <c r="W1603" s="14" t="s">
        <v>4944</v>
      </c>
    </row>
    <row r="1604" spans="2:23" x14ac:dyDescent="0.25">
      <c r="B1604" s="14" t="s">
        <v>4084</v>
      </c>
      <c r="D1604" s="14" t="s">
        <v>3533</v>
      </c>
      <c r="F1604" s="14" t="s">
        <v>4388</v>
      </c>
      <c r="H1604" s="14" t="s">
        <v>124</v>
      </c>
      <c r="I1604" s="14" t="s">
        <v>131</v>
      </c>
      <c r="J1604" s="14" t="s">
        <v>4673</v>
      </c>
      <c r="K1604" s="14" t="s">
        <v>5087</v>
      </c>
      <c r="M1604" s="14" t="s">
        <v>4963</v>
      </c>
      <c r="N1604" s="14" t="s">
        <v>5012</v>
      </c>
      <c r="O1604" s="14" t="s">
        <v>145</v>
      </c>
      <c r="R1604" s="14" t="s">
        <v>107</v>
      </c>
      <c r="U1604" s="14" t="s">
        <v>4973</v>
      </c>
      <c r="W1604" s="14" t="s">
        <v>4960</v>
      </c>
    </row>
    <row r="1605" spans="2:23" x14ac:dyDescent="0.25">
      <c r="B1605" s="14" t="s">
        <v>4084</v>
      </c>
      <c r="D1605" s="14" t="s">
        <v>3532</v>
      </c>
      <c r="F1605" s="14" t="s">
        <v>4388</v>
      </c>
      <c r="H1605" s="14" t="s">
        <v>124</v>
      </c>
      <c r="I1605" s="14" t="s">
        <v>131</v>
      </c>
      <c r="J1605" s="14" t="s">
        <v>4673</v>
      </c>
      <c r="K1605" s="14" t="s">
        <v>5947</v>
      </c>
      <c r="M1605" s="14" t="s">
        <v>4963</v>
      </c>
      <c r="N1605" s="14" t="s">
        <v>5088</v>
      </c>
      <c r="O1605" s="14" t="s">
        <v>145</v>
      </c>
      <c r="R1605" s="14" t="s">
        <v>5663</v>
      </c>
      <c r="W1605" s="14" t="s">
        <v>4960</v>
      </c>
    </row>
    <row r="1606" spans="2:23" x14ac:dyDescent="0.25">
      <c r="B1606" s="14" t="s">
        <v>4084</v>
      </c>
      <c r="D1606" s="14" t="s">
        <v>3503</v>
      </c>
      <c r="F1606" s="14" t="s">
        <v>4388</v>
      </c>
      <c r="H1606" s="14" t="s">
        <v>124</v>
      </c>
      <c r="I1606" s="14" t="s">
        <v>131</v>
      </c>
      <c r="J1606" s="14" t="s">
        <v>4673</v>
      </c>
      <c r="K1606" s="14" t="s">
        <v>5087</v>
      </c>
      <c r="M1606" s="14" t="s">
        <v>4963</v>
      </c>
      <c r="N1606" s="14" t="s">
        <v>5012</v>
      </c>
      <c r="O1606" s="14" t="s">
        <v>145</v>
      </c>
      <c r="Q1606" s="14" t="s">
        <v>202</v>
      </c>
      <c r="R1606" s="14" t="s">
        <v>4881</v>
      </c>
      <c r="U1606" s="14">
        <v>1980</v>
      </c>
      <c r="W1606" s="14" t="s">
        <v>4960</v>
      </c>
    </row>
    <row r="1607" spans="2:23" x14ac:dyDescent="0.25">
      <c r="B1607" s="14" t="s">
        <v>4084</v>
      </c>
      <c r="D1607" s="14" t="s">
        <v>3495</v>
      </c>
      <c r="F1607" s="14" t="s">
        <v>4388</v>
      </c>
      <c r="H1607" s="14" t="s">
        <v>124</v>
      </c>
      <c r="I1607" s="14" t="s">
        <v>131</v>
      </c>
      <c r="J1607" s="14" t="s">
        <v>4673</v>
      </c>
      <c r="K1607" s="14" t="s">
        <v>5490</v>
      </c>
      <c r="M1607" s="14" t="s">
        <v>4963</v>
      </c>
      <c r="N1607" s="14" t="s">
        <v>6106</v>
      </c>
      <c r="O1607" s="14" t="s">
        <v>145</v>
      </c>
      <c r="R1607" s="14" t="s">
        <v>147</v>
      </c>
      <c r="U1607" s="14" t="s">
        <v>5308</v>
      </c>
      <c r="W1607" s="14" t="s">
        <v>4960</v>
      </c>
    </row>
    <row r="1608" spans="2:23" x14ac:dyDescent="0.25">
      <c r="B1608" s="14" t="s">
        <v>4084</v>
      </c>
      <c r="D1608" s="14" t="s">
        <v>3438</v>
      </c>
      <c r="F1608" s="14" t="s">
        <v>4388</v>
      </c>
      <c r="H1608" s="14" t="s">
        <v>120</v>
      </c>
      <c r="I1608" s="14" t="s">
        <v>394</v>
      </c>
      <c r="J1608" s="14" t="s">
        <v>210</v>
      </c>
      <c r="K1608" s="14" t="s">
        <v>1964</v>
      </c>
      <c r="M1608" s="14" t="s">
        <v>4979</v>
      </c>
      <c r="N1608" s="14" t="s">
        <v>6067</v>
      </c>
      <c r="O1608" s="14" t="s">
        <v>143</v>
      </c>
      <c r="Q1608" s="14" t="s">
        <v>118</v>
      </c>
      <c r="R1608" s="14" t="s">
        <v>210</v>
      </c>
      <c r="U1608" s="14" t="s">
        <v>5162</v>
      </c>
      <c r="W1608" s="14" t="s">
        <v>4960</v>
      </c>
    </row>
    <row r="1609" spans="2:23" x14ac:dyDescent="0.25">
      <c r="B1609" s="14" t="s">
        <v>4084</v>
      </c>
      <c r="D1609" s="14" t="s">
        <v>3437</v>
      </c>
      <c r="F1609" s="14" t="s">
        <v>4388</v>
      </c>
      <c r="H1609" s="14" t="s">
        <v>124</v>
      </c>
      <c r="I1609" s="14" t="s">
        <v>131</v>
      </c>
      <c r="J1609" s="14" t="s">
        <v>210</v>
      </c>
      <c r="K1609" s="14" t="s">
        <v>106</v>
      </c>
      <c r="M1609" s="14" t="s">
        <v>4963</v>
      </c>
      <c r="N1609" s="14" t="s">
        <v>5152</v>
      </c>
      <c r="O1609" s="14" t="s">
        <v>145</v>
      </c>
      <c r="Q1609" s="14" t="s">
        <v>202</v>
      </c>
      <c r="R1609" s="14" t="s">
        <v>217</v>
      </c>
      <c r="U1609" s="14">
        <v>1988</v>
      </c>
      <c r="W1609" s="14" t="s">
        <v>4960</v>
      </c>
    </row>
    <row r="1610" spans="2:23" x14ac:dyDescent="0.25">
      <c r="B1610" s="14" t="s">
        <v>4084</v>
      </c>
      <c r="D1610" s="14" t="s">
        <v>3430</v>
      </c>
      <c r="F1610" s="14" t="s">
        <v>4388</v>
      </c>
      <c r="H1610" s="14" t="s">
        <v>124</v>
      </c>
      <c r="I1610" s="14" t="s">
        <v>131</v>
      </c>
      <c r="J1610" s="14" t="s">
        <v>4673</v>
      </c>
      <c r="K1610" s="14" t="s">
        <v>5222</v>
      </c>
      <c r="M1610" s="14" t="s">
        <v>4963</v>
      </c>
      <c r="N1610" s="14" t="s">
        <v>5152</v>
      </c>
      <c r="O1610" s="14" t="s">
        <v>145</v>
      </c>
      <c r="R1610" s="14" t="s">
        <v>172</v>
      </c>
      <c r="U1610" s="14">
        <v>1995</v>
      </c>
      <c r="W1610" s="14" t="s">
        <v>4960</v>
      </c>
    </row>
    <row r="1611" spans="2:23" x14ac:dyDescent="0.25">
      <c r="B1611" s="14" t="s">
        <v>4314</v>
      </c>
      <c r="C1611" s="18">
        <v>7</v>
      </c>
      <c r="D1611" s="14" t="s">
        <v>3377</v>
      </c>
      <c r="F1611" s="14" t="s">
        <v>4388</v>
      </c>
      <c r="H1611" s="14" t="s">
        <v>120</v>
      </c>
      <c r="I1611" s="14" t="s">
        <v>4318</v>
      </c>
      <c r="J1611" s="14" t="s">
        <v>182</v>
      </c>
      <c r="K1611" s="14" t="s">
        <v>5241</v>
      </c>
      <c r="M1611" s="14" t="s">
        <v>252</v>
      </c>
      <c r="N1611" s="14" t="s">
        <v>133</v>
      </c>
      <c r="O1611" s="14" t="s">
        <v>134</v>
      </c>
      <c r="Q1611" s="14" t="s">
        <v>202</v>
      </c>
      <c r="R1611" s="14" t="s">
        <v>151</v>
      </c>
      <c r="U1611" s="14" t="s">
        <v>5166</v>
      </c>
      <c r="W1611" s="14" t="s">
        <v>4980</v>
      </c>
    </row>
    <row r="1612" spans="2:23" x14ac:dyDescent="0.25">
      <c r="B1612" s="14" t="s">
        <v>4084</v>
      </c>
      <c r="D1612" s="14" t="s">
        <v>3355</v>
      </c>
      <c r="F1612" s="14" t="s">
        <v>4388</v>
      </c>
      <c r="H1612" s="14">
        <v>3</v>
      </c>
      <c r="I1612" s="14" t="s">
        <v>394</v>
      </c>
      <c r="J1612" s="14" t="s">
        <v>210</v>
      </c>
      <c r="K1612" s="14" t="s">
        <v>111</v>
      </c>
      <c r="M1612" s="14" t="s">
        <v>4946</v>
      </c>
      <c r="N1612" s="14" t="s">
        <v>174</v>
      </c>
      <c r="O1612" s="14" t="s">
        <v>143</v>
      </c>
      <c r="Q1612" s="14" t="s">
        <v>135</v>
      </c>
      <c r="R1612" s="14" t="s">
        <v>235</v>
      </c>
      <c r="W1612" s="14" t="s">
        <v>4944</v>
      </c>
    </row>
    <row r="1613" spans="2:23" x14ac:dyDescent="0.25">
      <c r="B1613" s="14" t="s">
        <v>4084</v>
      </c>
      <c r="D1613" s="14" t="s">
        <v>3341</v>
      </c>
      <c r="F1613" s="14" t="s">
        <v>4388</v>
      </c>
      <c r="H1613" s="14" t="s">
        <v>106</v>
      </c>
      <c r="I1613" s="14" t="s">
        <v>399</v>
      </c>
      <c r="J1613" s="14" t="s">
        <v>423</v>
      </c>
      <c r="K1613" s="14" t="s">
        <v>1964</v>
      </c>
      <c r="M1613" s="14" t="s">
        <v>4963</v>
      </c>
      <c r="N1613" s="14" t="s">
        <v>4962</v>
      </c>
      <c r="O1613" s="14" t="s">
        <v>145</v>
      </c>
      <c r="R1613" s="14" t="s">
        <v>154</v>
      </c>
      <c r="W1613" s="14" t="s">
        <v>4960</v>
      </c>
    </row>
    <row r="1614" spans="2:23" x14ac:dyDescent="0.25">
      <c r="B1614" s="14" t="s">
        <v>4084</v>
      </c>
      <c r="D1614" s="14" t="s">
        <v>3340</v>
      </c>
      <c r="F1614" s="14" t="s">
        <v>4388</v>
      </c>
      <c r="H1614" s="14" t="s">
        <v>106</v>
      </c>
      <c r="I1614" s="14" t="s">
        <v>131</v>
      </c>
      <c r="J1614" s="14" t="s">
        <v>4673</v>
      </c>
      <c r="K1614" s="14" t="s">
        <v>5087</v>
      </c>
      <c r="M1614" s="14" t="s">
        <v>4963</v>
      </c>
      <c r="N1614" s="14" t="s">
        <v>4617</v>
      </c>
      <c r="O1614" s="14" t="s">
        <v>145</v>
      </c>
      <c r="R1614" s="14" t="s">
        <v>222</v>
      </c>
      <c r="U1614" s="14" t="s">
        <v>5068</v>
      </c>
      <c r="W1614" s="14" t="s">
        <v>4960</v>
      </c>
    </row>
    <row r="1615" spans="2:23" x14ac:dyDescent="0.25">
      <c r="B1615" s="14" t="s">
        <v>4084</v>
      </c>
      <c r="D1615" s="14" t="s">
        <v>3332</v>
      </c>
      <c r="F1615" s="14" t="s">
        <v>4388</v>
      </c>
      <c r="H1615" s="14" t="s">
        <v>124</v>
      </c>
      <c r="I1615" s="14" t="s">
        <v>131</v>
      </c>
      <c r="J1615" s="14" t="s">
        <v>4673</v>
      </c>
      <c r="K1615" s="14" t="s">
        <v>5590</v>
      </c>
      <c r="M1615" s="14" t="s">
        <v>4963</v>
      </c>
      <c r="N1615" s="14" t="s">
        <v>4962</v>
      </c>
      <c r="O1615" s="14" t="s">
        <v>145</v>
      </c>
      <c r="R1615" s="14" t="s">
        <v>5396</v>
      </c>
      <c r="W1615" s="14" t="s">
        <v>4960</v>
      </c>
    </row>
    <row r="1616" spans="2:23" x14ac:dyDescent="0.25">
      <c r="B1616" s="14" t="s">
        <v>4084</v>
      </c>
      <c r="D1616" s="14" t="s">
        <v>3316</v>
      </c>
      <c r="F1616" s="14" t="s">
        <v>4388</v>
      </c>
      <c r="H1616" s="14" t="s">
        <v>106</v>
      </c>
      <c r="I1616" s="14" t="s">
        <v>131</v>
      </c>
      <c r="J1616" s="14" t="s">
        <v>4673</v>
      </c>
      <c r="K1616" s="14" t="s">
        <v>5006</v>
      </c>
      <c r="M1616" s="14" t="s">
        <v>5173</v>
      </c>
      <c r="N1616" s="14" t="s">
        <v>5290</v>
      </c>
      <c r="O1616" s="14" t="s">
        <v>143</v>
      </c>
      <c r="Q1616" s="14" t="s">
        <v>5988</v>
      </c>
      <c r="R1616" s="14" t="s">
        <v>220</v>
      </c>
      <c r="U1616" s="14" t="s">
        <v>5537</v>
      </c>
      <c r="W1616" s="14" t="s">
        <v>4960</v>
      </c>
    </row>
    <row r="1617" spans="2:23" x14ac:dyDescent="0.25">
      <c r="B1617" s="14" t="s">
        <v>4314</v>
      </c>
      <c r="C1617" s="18">
        <v>7</v>
      </c>
      <c r="D1617" s="14" t="s">
        <v>3285</v>
      </c>
      <c r="F1617" s="14" t="s">
        <v>4388</v>
      </c>
      <c r="H1617" s="14" t="s">
        <v>120</v>
      </c>
      <c r="I1617" s="14" t="s">
        <v>254</v>
      </c>
      <c r="J1617" s="14" t="s">
        <v>107</v>
      </c>
      <c r="K1617" s="14" t="s">
        <v>150</v>
      </c>
      <c r="M1617" s="14" t="s">
        <v>252</v>
      </c>
      <c r="N1617" s="14" t="s">
        <v>133</v>
      </c>
      <c r="O1617" s="14" t="s">
        <v>230</v>
      </c>
      <c r="Q1617" s="14" t="s">
        <v>148</v>
      </c>
      <c r="R1617" s="14" t="s">
        <v>169</v>
      </c>
      <c r="U1617" s="14" t="s">
        <v>5220</v>
      </c>
      <c r="W1617" s="14" t="s">
        <v>4980</v>
      </c>
    </row>
    <row r="1618" spans="2:23" x14ac:dyDescent="0.25">
      <c r="B1618" s="14" t="s">
        <v>4084</v>
      </c>
      <c r="D1618" s="14" t="s">
        <v>3264</v>
      </c>
      <c r="F1618" s="14" t="s">
        <v>4388</v>
      </c>
      <c r="H1618" s="14" t="s">
        <v>124</v>
      </c>
      <c r="I1618" s="14" t="s">
        <v>131</v>
      </c>
      <c r="J1618" s="14" t="s">
        <v>4673</v>
      </c>
      <c r="K1618" s="14" t="s">
        <v>1897</v>
      </c>
      <c r="M1618" s="14" t="s">
        <v>4963</v>
      </c>
      <c r="N1618" s="14" t="s">
        <v>4962</v>
      </c>
      <c r="O1618" s="14" t="s">
        <v>145</v>
      </c>
      <c r="R1618" s="14" t="s">
        <v>136</v>
      </c>
      <c r="W1618" s="14" t="s">
        <v>4960</v>
      </c>
    </row>
    <row r="1619" spans="2:23" x14ac:dyDescent="0.25">
      <c r="B1619" s="14" t="s">
        <v>4141</v>
      </c>
      <c r="D1619" s="14" t="s">
        <v>3261</v>
      </c>
      <c r="F1619" s="14" t="s">
        <v>4388</v>
      </c>
      <c r="H1619" s="14" t="s">
        <v>106</v>
      </c>
      <c r="I1619" s="14" t="s">
        <v>178</v>
      </c>
      <c r="J1619" s="14" t="s">
        <v>179</v>
      </c>
      <c r="K1619" s="14" t="s">
        <v>1897</v>
      </c>
      <c r="M1619" s="14" t="s">
        <v>4963</v>
      </c>
      <c r="N1619" s="14" t="s">
        <v>1599</v>
      </c>
      <c r="O1619" s="14" t="s">
        <v>143</v>
      </c>
      <c r="Q1619" s="14" t="s">
        <v>148</v>
      </c>
      <c r="R1619" s="14" t="s">
        <v>136</v>
      </c>
      <c r="U1619" s="14" t="s">
        <v>5957</v>
      </c>
      <c r="W1619" s="14" t="s">
        <v>4960</v>
      </c>
    </row>
    <row r="1620" spans="2:23" x14ac:dyDescent="0.25">
      <c r="B1620" s="14" t="s">
        <v>4084</v>
      </c>
      <c r="D1620" s="14" t="s">
        <v>3260</v>
      </c>
      <c r="F1620" s="14" t="s">
        <v>4388</v>
      </c>
      <c r="H1620" s="14" t="s">
        <v>106</v>
      </c>
      <c r="I1620" s="14" t="s">
        <v>131</v>
      </c>
      <c r="J1620" s="14" t="s">
        <v>4673</v>
      </c>
      <c r="K1620" s="14" t="s">
        <v>1897</v>
      </c>
      <c r="M1620" s="14" t="s">
        <v>4963</v>
      </c>
      <c r="N1620" s="14" t="s">
        <v>4962</v>
      </c>
      <c r="O1620" s="14" t="s">
        <v>145</v>
      </c>
      <c r="R1620" s="14" t="s">
        <v>136</v>
      </c>
      <c r="U1620" s="14" t="s">
        <v>5957</v>
      </c>
      <c r="W1620" s="14" t="s">
        <v>4960</v>
      </c>
    </row>
    <row r="1621" spans="2:23" x14ac:dyDescent="0.25">
      <c r="B1621" s="14" t="s">
        <v>4084</v>
      </c>
      <c r="D1621" s="14" t="s">
        <v>3241</v>
      </c>
      <c r="F1621" s="14" t="s">
        <v>4388</v>
      </c>
      <c r="H1621" s="14" t="s">
        <v>133</v>
      </c>
      <c r="I1621" s="14" t="s">
        <v>131</v>
      </c>
      <c r="J1621" s="14" t="s">
        <v>4673</v>
      </c>
      <c r="K1621" s="14" t="s">
        <v>4964</v>
      </c>
      <c r="M1621" s="14" t="s">
        <v>4963</v>
      </c>
      <c r="N1621" s="14" t="s">
        <v>4962</v>
      </c>
      <c r="O1621" s="14" t="s">
        <v>145</v>
      </c>
      <c r="R1621" s="14" t="s">
        <v>5946</v>
      </c>
      <c r="W1621" s="14" t="s">
        <v>4960</v>
      </c>
    </row>
    <row r="1622" spans="2:23" x14ac:dyDescent="0.25">
      <c r="B1622" s="14" t="s">
        <v>4208</v>
      </c>
      <c r="D1622" s="14" t="s">
        <v>3240</v>
      </c>
      <c r="F1622" s="14" t="s">
        <v>4388</v>
      </c>
      <c r="H1622" s="14" t="s">
        <v>145</v>
      </c>
      <c r="I1622" s="14" t="s">
        <v>4861</v>
      </c>
      <c r="J1622" s="14">
        <v>1400</v>
      </c>
      <c r="K1622" s="14" t="s">
        <v>438</v>
      </c>
      <c r="M1622" s="14" t="s">
        <v>4979</v>
      </c>
      <c r="N1622" s="14" t="s">
        <v>5945</v>
      </c>
      <c r="O1622" s="14" t="s">
        <v>145</v>
      </c>
      <c r="Q1622" s="14" t="s">
        <v>202</v>
      </c>
      <c r="R1622" s="14" t="s">
        <v>1054</v>
      </c>
      <c r="T1622" s="14" t="s">
        <v>5822</v>
      </c>
      <c r="W1622" s="14" t="s">
        <v>4939</v>
      </c>
    </row>
    <row r="1623" spans="2:23" x14ac:dyDescent="0.25">
      <c r="B1623" s="14" t="s">
        <v>4084</v>
      </c>
      <c r="D1623" s="14" t="s">
        <v>3163</v>
      </c>
      <c r="F1623" s="14" t="s">
        <v>4388</v>
      </c>
      <c r="H1623" s="14" t="s">
        <v>124</v>
      </c>
      <c r="I1623" s="14" t="s">
        <v>131</v>
      </c>
      <c r="J1623" s="14" t="s">
        <v>4673</v>
      </c>
      <c r="K1623" s="14" t="s">
        <v>1915</v>
      </c>
      <c r="M1623" s="14" t="s">
        <v>4963</v>
      </c>
      <c r="N1623" s="14" t="s">
        <v>89</v>
      </c>
      <c r="O1623" s="14" t="s">
        <v>145</v>
      </c>
      <c r="R1623" s="14" t="s">
        <v>132</v>
      </c>
      <c r="W1623" s="14" t="s">
        <v>4960</v>
      </c>
    </row>
    <row r="1624" spans="2:23" x14ac:dyDescent="0.25">
      <c r="B1624" s="14" t="s">
        <v>4084</v>
      </c>
      <c r="D1624" s="14" t="s">
        <v>3162</v>
      </c>
      <c r="F1624" s="14" t="s">
        <v>4388</v>
      </c>
      <c r="H1624" s="14" t="s">
        <v>120</v>
      </c>
      <c r="I1624" s="14" t="s">
        <v>131</v>
      </c>
      <c r="J1624" s="14" t="s">
        <v>128</v>
      </c>
      <c r="K1624" s="14" t="s">
        <v>143</v>
      </c>
      <c r="M1624" s="14" t="s">
        <v>4970</v>
      </c>
      <c r="N1624" s="14" t="s">
        <v>5106</v>
      </c>
      <c r="O1624" s="14" t="s">
        <v>143</v>
      </c>
      <c r="R1624" s="14" t="s">
        <v>142</v>
      </c>
      <c r="U1624" s="14" t="s">
        <v>4945</v>
      </c>
      <c r="W1624" s="14" t="s">
        <v>4944</v>
      </c>
    </row>
    <row r="1625" spans="2:23" x14ac:dyDescent="0.25">
      <c r="B1625" s="14" t="s">
        <v>4084</v>
      </c>
      <c r="D1625" s="14" t="s">
        <v>3160</v>
      </c>
      <c r="F1625" s="14" t="s">
        <v>4388</v>
      </c>
      <c r="H1625" s="14" t="s">
        <v>106</v>
      </c>
      <c r="I1625" s="14" t="s">
        <v>131</v>
      </c>
      <c r="J1625" s="14" t="s">
        <v>4673</v>
      </c>
      <c r="K1625" s="14" t="s">
        <v>5562</v>
      </c>
      <c r="M1625" s="14" t="s">
        <v>4963</v>
      </c>
      <c r="N1625" s="14" t="s">
        <v>4962</v>
      </c>
      <c r="O1625" s="14" t="s">
        <v>145</v>
      </c>
      <c r="R1625" s="14" t="s">
        <v>159</v>
      </c>
      <c r="U1625" s="14" t="s">
        <v>5891</v>
      </c>
      <c r="W1625" s="14" t="s">
        <v>4960</v>
      </c>
    </row>
    <row r="1626" spans="2:23" x14ac:dyDescent="0.25">
      <c r="B1626" s="14" t="s">
        <v>4084</v>
      </c>
      <c r="D1626" s="14" t="s">
        <v>3109</v>
      </c>
      <c r="F1626" s="14" t="s">
        <v>4388</v>
      </c>
      <c r="H1626" s="14" t="s">
        <v>106</v>
      </c>
      <c r="I1626" s="14" t="s">
        <v>131</v>
      </c>
      <c r="J1626" s="14" t="s">
        <v>4673</v>
      </c>
      <c r="K1626" s="14" t="s">
        <v>5862</v>
      </c>
      <c r="M1626" s="14" t="s">
        <v>4963</v>
      </c>
      <c r="N1626" s="14" t="s">
        <v>4617</v>
      </c>
      <c r="O1626" s="14" t="s">
        <v>145</v>
      </c>
      <c r="R1626" s="14" t="s">
        <v>5864</v>
      </c>
      <c r="W1626" s="14" t="s">
        <v>4960</v>
      </c>
    </row>
    <row r="1627" spans="2:23" x14ac:dyDescent="0.25">
      <c r="B1627" s="14" t="s">
        <v>4084</v>
      </c>
      <c r="D1627" s="14" t="s">
        <v>3108</v>
      </c>
      <c r="F1627" s="14" t="s">
        <v>4388</v>
      </c>
      <c r="H1627" s="14" t="s">
        <v>124</v>
      </c>
      <c r="I1627" s="14" t="s">
        <v>131</v>
      </c>
      <c r="J1627" s="14" t="s">
        <v>4673</v>
      </c>
      <c r="K1627" s="14" t="s">
        <v>5165</v>
      </c>
      <c r="M1627" s="14" t="s">
        <v>4963</v>
      </c>
      <c r="N1627" s="14" t="s">
        <v>5152</v>
      </c>
      <c r="O1627" s="14" t="s">
        <v>145</v>
      </c>
      <c r="R1627" s="14" t="s">
        <v>154</v>
      </c>
      <c r="U1627" s="14" t="s">
        <v>5357</v>
      </c>
      <c r="W1627" s="14" t="s">
        <v>4960</v>
      </c>
    </row>
    <row r="1628" spans="2:23" x14ac:dyDescent="0.25">
      <c r="B1628" s="14" t="s">
        <v>4084</v>
      </c>
      <c r="D1628" s="14" t="s">
        <v>3107</v>
      </c>
      <c r="F1628" s="14" t="s">
        <v>4388</v>
      </c>
      <c r="H1628" s="14" t="s">
        <v>124</v>
      </c>
      <c r="I1628" s="14" t="s">
        <v>131</v>
      </c>
      <c r="J1628" s="14" t="s">
        <v>4673</v>
      </c>
      <c r="K1628" s="14" t="s">
        <v>5562</v>
      </c>
      <c r="M1628" s="14" t="s">
        <v>4963</v>
      </c>
      <c r="N1628" s="14" t="s">
        <v>5152</v>
      </c>
      <c r="O1628" s="14" t="s">
        <v>145</v>
      </c>
      <c r="R1628" s="14" t="s">
        <v>5863</v>
      </c>
      <c r="W1628" s="14" t="s">
        <v>4960</v>
      </c>
    </row>
    <row r="1629" spans="2:23" x14ac:dyDescent="0.25">
      <c r="B1629" s="14" t="s">
        <v>4084</v>
      </c>
      <c r="D1629" s="14" t="s">
        <v>3106</v>
      </c>
      <c r="F1629" s="14" t="s">
        <v>4388</v>
      </c>
      <c r="H1629" s="14" t="s">
        <v>150</v>
      </c>
      <c r="I1629" s="14" t="s">
        <v>131</v>
      </c>
      <c r="J1629" s="14" t="s">
        <v>4673</v>
      </c>
      <c r="K1629" s="14" t="s">
        <v>5862</v>
      </c>
      <c r="M1629" s="14" t="s">
        <v>4963</v>
      </c>
      <c r="N1629" s="14" t="s">
        <v>5152</v>
      </c>
      <c r="O1629" s="14" t="s">
        <v>145</v>
      </c>
      <c r="R1629" s="14" t="s">
        <v>5396</v>
      </c>
      <c r="W1629" s="14" t="s">
        <v>4960</v>
      </c>
    </row>
    <row r="1630" spans="2:23" x14ac:dyDescent="0.25">
      <c r="B1630" s="14" t="s">
        <v>4084</v>
      </c>
      <c r="D1630" s="14" t="s">
        <v>2989</v>
      </c>
      <c r="F1630" s="14" t="s">
        <v>4388</v>
      </c>
      <c r="H1630" s="14" t="s">
        <v>106</v>
      </c>
      <c r="I1630" s="14" t="s">
        <v>131</v>
      </c>
      <c r="J1630" s="14" t="s">
        <v>4673</v>
      </c>
      <c r="K1630" s="14" t="s">
        <v>5211</v>
      </c>
      <c r="M1630" s="14" t="s">
        <v>4963</v>
      </c>
      <c r="N1630" s="14" t="s">
        <v>4617</v>
      </c>
      <c r="O1630" s="14" t="s">
        <v>145</v>
      </c>
      <c r="R1630" s="14" t="s">
        <v>169</v>
      </c>
      <c r="W1630" s="14" t="s">
        <v>4960</v>
      </c>
    </row>
    <row r="1631" spans="2:23" x14ac:dyDescent="0.25">
      <c r="B1631" s="14" t="s">
        <v>4084</v>
      </c>
      <c r="D1631" s="14" t="s">
        <v>2988</v>
      </c>
      <c r="F1631" s="14" t="s">
        <v>4388</v>
      </c>
      <c r="H1631" s="14" t="s">
        <v>124</v>
      </c>
      <c r="I1631" s="14" t="s">
        <v>131</v>
      </c>
      <c r="J1631" s="14" t="s">
        <v>4673</v>
      </c>
      <c r="K1631" s="14" t="s">
        <v>1960</v>
      </c>
      <c r="M1631" s="14" t="s">
        <v>4963</v>
      </c>
      <c r="N1631" s="14" t="s">
        <v>4617</v>
      </c>
      <c r="O1631" s="14" t="s">
        <v>145</v>
      </c>
      <c r="R1631" s="14" t="s">
        <v>172</v>
      </c>
      <c r="W1631" s="14" t="s">
        <v>4960</v>
      </c>
    </row>
    <row r="1632" spans="2:23" x14ac:dyDescent="0.25">
      <c r="B1632" s="14" t="s">
        <v>4084</v>
      </c>
      <c r="C1632" s="18">
        <v>7</v>
      </c>
      <c r="D1632" s="14" t="s">
        <v>2987</v>
      </c>
      <c r="F1632" s="14" t="s">
        <v>4388</v>
      </c>
      <c r="H1632" s="14" t="s">
        <v>133</v>
      </c>
      <c r="I1632" s="14" t="s">
        <v>131</v>
      </c>
      <c r="J1632" s="14" t="s">
        <v>4673</v>
      </c>
      <c r="K1632" s="14" t="s">
        <v>124</v>
      </c>
      <c r="M1632" s="14" t="s">
        <v>4963</v>
      </c>
      <c r="N1632" s="14" t="s">
        <v>141</v>
      </c>
      <c r="O1632" s="14" t="s">
        <v>145</v>
      </c>
      <c r="Q1632" s="14" t="s">
        <v>202</v>
      </c>
      <c r="R1632" s="14" t="s">
        <v>1028</v>
      </c>
      <c r="W1632" s="14" t="s">
        <v>4960</v>
      </c>
    </row>
    <row r="1633" spans="2:23" x14ac:dyDescent="0.25">
      <c r="B1633" s="14" t="s">
        <v>4084</v>
      </c>
      <c r="D1633" s="14" t="s">
        <v>2962</v>
      </c>
      <c r="F1633" s="14" t="s">
        <v>4388</v>
      </c>
      <c r="H1633" s="14" t="s">
        <v>150</v>
      </c>
      <c r="I1633" s="14" t="s">
        <v>131</v>
      </c>
      <c r="J1633" s="14">
        <v>1867</v>
      </c>
      <c r="K1633" s="14">
        <v>2.6</v>
      </c>
      <c r="M1633" s="14" t="s">
        <v>4963</v>
      </c>
      <c r="N1633" s="14" t="s">
        <v>4962</v>
      </c>
      <c r="O1633" s="14" t="s">
        <v>145</v>
      </c>
      <c r="R1633" s="14" t="s">
        <v>169</v>
      </c>
      <c r="W1633" s="14" t="s">
        <v>4960</v>
      </c>
    </row>
    <row r="1634" spans="2:23" x14ac:dyDescent="0.25">
      <c r="B1634" s="14" t="s">
        <v>4084</v>
      </c>
      <c r="D1634" s="14" t="s">
        <v>2952</v>
      </c>
      <c r="F1634" s="14" t="s">
        <v>4388</v>
      </c>
      <c r="H1634" s="14" t="s">
        <v>106</v>
      </c>
      <c r="I1634" s="14" t="s">
        <v>131</v>
      </c>
      <c r="J1634" s="14">
        <v>1867</v>
      </c>
      <c r="K1634" s="14">
        <v>2</v>
      </c>
      <c r="M1634" s="14" t="s">
        <v>4963</v>
      </c>
      <c r="N1634" s="14" t="s">
        <v>4617</v>
      </c>
      <c r="O1634" s="14" t="s">
        <v>145</v>
      </c>
      <c r="R1634" s="14" t="s">
        <v>151</v>
      </c>
      <c r="U1634" s="14" t="s">
        <v>5427</v>
      </c>
      <c r="W1634" s="14" t="s">
        <v>4960</v>
      </c>
    </row>
    <row r="1635" spans="2:23" x14ac:dyDescent="0.25">
      <c r="B1635" s="14" t="s">
        <v>4084</v>
      </c>
      <c r="D1635" s="14" t="s">
        <v>2931</v>
      </c>
      <c r="F1635" s="14" t="s">
        <v>4388</v>
      </c>
      <c r="H1635" s="14" t="s">
        <v>124</v>
      </c>
      <c r="I1635" s="14" t="s">
        <v>131</v>
      </c>
      <c r="J1635" s="14">
        <v>1867</v>
      </c>
      <c r="K1635" s="14">
        <v>2.25</v>
      </c>
      <c r="M1635" s="14" t="s">
        <v>4963</v>
      </c>
      <c r="N1635" s="14" t="s">
        <v>5088</v>
      </c>
      <c r="O1635" s="14" t="s">
        <v>145</v>
      </c>
      <c r="R1635" s="14" t="s">
        <v>161</v>
      </c>
      <c r="U1635" s="14" t="s">
        <v>5440</v>
      </c>
      <c r="W1635" s="14" t="s">
        <v>4960</v>
      </c>
    </row>
    <row r="1636" spans="2:23" x14ac:dyDescent="0.25">
      <c r="B1636" s="14" t="s">
        <v>4170</v>
      </c>
      <c r="D1636" s="14" t="s">
        <v>2921</v>
      </c>
      <c r="F1636" s="14" t="s">
        <v>4388</v>
      </c>
      <c r="H1636" s="14" t="s">
        <v>124</v>
      </c>
      <c r="I1636" s="14" t="s">
        <v>397</v>
      </c>
      <c r="J1636" s="14" t="s">
        <v>128</v>
      </c>
      <c r="K1636" s="14" t="s">
        <v>5746</v>
      </c>
      <c r="M1636" s="14" t="s">
        <v>4963</v>
      </c>
      <c r="N1636" s="14" t="s">
        <v>5745</v>
      </c>
      <c r="O1636" s="14" t="s">
        <v>143</v>
      </c>
      <c r="R1636" s="14" t="s">
        <v>399</v>
      </c>
      <c r="U1636" s="14" t="s">
        <v>5744</v>
      </c>
      <c r="W1636" s="14" t="s">
        <v>4960</v>
      </c>
    </row>
    <row r="1637" spans="2:23" x14ac:dyDescent="0.25">
      <c r="B1637" s="14" t="s">
        <v>4084</v>
      </c>
      <c r="D1637" s="14" t="s">
        <v>2886</v>
      </c>
      <c r="F1637" s="14" t="s">
        <v>4388</v>
      </c>
      <c r="H1637" s="14" t="s">
        <v>124</v>
      </c>
      <c r="I1637" s="14" t="s">
        <v>131</v>
      </c>
      <c r="J1637" s="14">
        <v>1867</v>
      </c>
      <c r="K1637" s="14">
        <v>1.3</v>
      </c>
      <c r="M1637" s="14" t="s">
        <v>4963</v>
      </c>
      <c r="N1637" s="14" t="s">
        <v>1599</v>
      </c>
      <c r="O1637" s="14" t="s">
        <v>145</v>
      </c>
      <c r="R1637" s="14" t="s">
        <v>182</v>
      </c>
      <c r="W1637" s="14" t="s">
        <v>4960</v>
      </c>
    </row>
    <row r="1638" spans="2:23" x14ac:dyDescent="0.25">
      <c r="B1638" s="14" t="s">
        <v>4084</v>
      </c>
      <c r="D1638" s="14" t="s">
        <v>2827</v>
      </c>
      <c r="F1638" s="14" t="s">
        <v>4388</v>
      </c>
      <c r="H1638" s="14" t="s">
        <v>133</v>
      </c>
      <c r="I1638" s="14" t="s">
        <v>131</v>
      </c>
      <c r="J1638" s="14">
        <v>1867</v>
      </c>
      <c r="K1638" s="14">
        <v>1.8</v>
      </c>
      <c r="M1638" s="14" t="s">
        <v>4963</v>
      </c>
      <c r="N1638" s="14" t="s">
        <v>5290</v>
      </c>
      <c r="O1638" s="14" t="s">
        <v>145</v>
      </c>
      <c r="R1638" s="14" t="s">
        <v>4937</v>
      </c>
      <c r="W1638" s="14" t="s">
        <v>4960</v>
      </c>
    </row>
    <row r="1639" spans="2:23" x14ac:dyDescent="0.25">
      <c r="C1639" s="18">
        <v>7</v>
      </c>
      <c r="D1639" s="14" t="s">
        <v>2813</v>
      </c>
      <c r="F1639" s="14" t="s">
        <v>4388</v>
      </c>
      <c r="I1639" s="14" t="s">
        <v>4390</v>
      </c>
      <c r="K1639" s="14" t="s">
        <v>5601</v>
      </c>
      <c r="M1639" s="14" t="s">
        <v>5642</v>
      </c>
      <c r="N1639" s="14" t="s">
        <v>112</v>
      </c>
      <c r="Q1639" s="14" t="s">
        <v>144</v>
      </c>
      <c r="W1639" s="14" t="s">
        <v>4980</v>
      </c>
    </row>
    <row r="1640" spans="2:23" x14ac:dyDescent="0.25">
      <c r="B1640" s="14" t="s">
        <v>4084</v>
      </c>
      <c r="D1640" s="14" t="s">
        <v>2796</v>
      </c>
      <c r="F1640" s="14" t="s">
        <v>4388</v>
      </c>
      <c r="H1640" s="14" t="s">
        <v>106</v>
      </c>
      <c r="I1640" s="14" t="s">
        <v>131</v>
      </c>
      <c r="J1640" s="14">
        <v>1867</v>
      </c>
      <c r="K1640" s="14">
        <v>1.3</v>
      </c>
      <c r="M1640" s="14" t="s">
        <v>4963</v>
      </c>
      <c r="N1640" s="14" t="s">
        <v>1599</v>
      </c>
      <c r="O1640" s="14" t="s">
        <v>145</v>
      </c>
      <c r="R1640" s="14" t="s">
        <v>5202</v>
      </c>
      <c r="W1640" s="14" t="s">
        <v>4960</v>
      </c>
    </row>
    <row r="1641" spans="2:23" x14ac:dyDescent="0.25">
      <c r="B1641" s="14" t="s">
        <v>4247</v>
      </c>
      <c r="C1641" s="18">
        <v>7</v>
      </c>
      <c r="D1641" s="14" t="s">
        <v>2769</v>
      </c>
      <c r="F1641" s="14" t="s">
        <v>4388</v>
      </c>
      <c r="H1641" s="14" t="s">
        <v>120</v>
      </c>
      <c r="I1641" s="14" t="s">
        <v>254</v>
      </c>
      <c r="J1641" s="14" t="s">
        <v>107</v>
      </c>
      <c r="K1641" s="14" t="s">
        <v>150</v>
      </c>
      <c r="M1641" s="14" t="s">
        <v>252</v>
      </c>
      <c r="N1641" s="14" t="s">
        <v>133</v>
      </c>
      <c r="O1641" s="14" t="s">
        <v>134</v>
      </c>
      <c r="Q1641" s="14" t="s">
        <v>202</v>
      </c>
      <c r="R1641" s="14" t="s">
        <v>107</v>
      </c>
      <c r="W1641" s="14" t="s">
        <v>4980</v>
      </c>
    </row>
    <row r="1642" spans="2:23" x14ac:dyDescent="0.25">
      <c r="B1642" s="14" t="s">
        <v>4084</v>
      </c>
      <c r="D1642" s="14" t="s">
        <v>2768</v>
      </c>
      <c r="F1642" s="14" t="s">
        <v>4388</v>
      </c>
      <c r="H1642" s="14" t="s">
        <v>124</v>
      </c>
      <c r="I1642" s="14" t="s">
        <v>131</v>
      </c>
      <c r="J1642" s="14">
        <v>1867</v>
      </c>
      <c r="K1642" s="14">
        <v>1.4</v>
      </c>
      <c r="M1642" s="14" t="s">
        <v>4963</v>
      </c>
      <c r="N1642" s="14" t="s">
        <v>5012</v>
      </c>
      <c r="O1642" s="14" t="s">
        <v>145</v>
      </c>
      <c r="R1642" s="14" t="s">
        <v>5213</v>
      </c>
      <c r="W1642" s="14" t="s">
        <v>4960</v>
      </c>
    </row>
    <row r="1643" spans="2:23" x14ac:dyDescent="0.25">
      <c r="B1643" s="14" t="s">
        <v>4084</v>
      </c>
      <c r="D1643" s="14" t="s">
        <v>2715</v>
      </c>
      <c r="F1643" s="14" t="s">
        <v>4388</v>
      </c>
      <c r="H1643" s="14" t="s">
        <v>124</v>
      </c>
      <c r="I1643" s="14" t="s">
        <v>131</v>
      </c>
      <c r="J1643" s="14" t="s">
        <v>4673</v>
      </c>
      <c r="K1643" s="14" t="s">
        <v>1897</v>
      </c>
      <c r="M1643" s="14" t="s">
        <v>4963</v>
      </c>
      <c r="N1643" s="14" t="s">
        <v>4962</v>
      </c>
      <c r="O1643" s="14" t="s">
        <v>145</v>
      </c>
      <c r="R1643" s="14" t="s">
        <v>142</v>
      </c>
      <c r="U1643" s="14" t="s">
        <v>4945</v>
      </c>
      <c r="W1643" s="14" t="s">
        <v>4960</v>
      </c>
    </row>
    <row r="1644" spans="2:23" x14ac:dyDescent="0.25">
      <c r="B1644" s="14" t="s">
        <v>4084</v>
      </c>
      <c r="D1644" s="14" t="s">
        <v>2711</v>
      </c>
      <c r="F1644" s="14" t="s">
        <v>4388</v>
      </c>
      <c r="H1644" s="14" t="s">
        <v>124</v>
      </c>
      <c r="I1644" s="14" t="s">
        <v>131</v>
      </c>
      <c r="J1644" s="14">
        <v>1867</v>
      </c>
      <c r="K1644" s="14">
        <v>2.1</v>
      </c>
      <c r="M1644" s="14" t="s">
        <v>4963</v>
      </c>
      <c r="N1644" s="14" t="s">
        <v>4962</v>
      </c>
      <c r="O1644" s="14" t="s">
        <v>145</v>
      </c>
      <c r="R1644" s="14" t="s">
        <v>152</v>
      </c>
      <c r="W1644" s="14" t="s">
        <v>4960</v>
      </c>
    </row>
    <row r="1645" spans="2:23" x14ac:dyDescent="0.25">
      <c r="B1645" s="14" t="s">
        <v>4084</v>
      </c>
      <c r="D1645" s="14" t="s">
        <v>2619</v>
      </c>
      <c r="F1645" s="14" t="s">
        <v>4388</v>
      </c>
      <c r="H1645" s="14" t="s">
        <v>124</v>
      </c>
      <c r="I1645" s="14" t="s">
        <v>131</v>
      </c>
      <c r="J1645" s="14">
        <v>1867</v>
      </c>
      <c r="K1645" s="14">
        <v>2.4</v>
      </c>
      <c r="M1645" s="14" t="s">
        <v>4963</v>
      </c>
      <c r="N1645" s="14" t="s">
        <v>4962</v>
      </c>
      <c r="O1645" s="14" t="s">
        <v>145</v>
      </c>
      <c r="R1645" s="14" t="s">
        <v>5502</v>
      </c>
      <c r="W1645" s="14" t="s">
        <v>4960</v>
      </c>
    </row>
    <row r="1646" spans="2:23" x14ac:dyDescent="0.25">
      <c r="B1646" s="14" t="s">
        <v>4084</v>
      </c>
      <c r="D1646" s="14" t="s">
        <v>2610</v>
      </c>
      <c r="F1646" s="14" t="s">
        <v>4388</v>
      </c>
      <c r="H1646" s="14" t="s">
        <v>124</v>
      </c>
      <c r="I1646" s="14" t="s">
        <v>131</v>
      </c>
      <c r="J1646" s="14">
        <v>1867</v>
      </c>
      <c r="K1646" s="14">
        <v>2</v>
      </c>
      <c r="M1646" s="14" t="s">
        <v>4963</v>
      </c>
      <c r="N1646" s="14" t="s">
        <v>5152</v>
      </c>
      <c r="O1646" s="14" t="s">
        <v>145</v>
      </c>
      <c r="R1646" s="14" t="s">
        <v>217</v>
      </c>
      <c r="W1646" s="14" t="s">
        <v>4960</v>
      </c>
    </row>
    <row r="1647" spans="2:23" x14ac:dyDescent="0.25">
      <c r="B1647" s="14" t="s">
        <v>4084</v>
      </c>
      <c r="D1647" s="14" t="s">
        <v>2606</v>
      </c>
      <c r="F1647" s="14" t="s">
        <v>4388</v>
      </c>
      <c r="H1647" s="14" t="s">
        <v>124</v>
      </c>
      <c r="I1647" s="14" t="s">
        <v>131</v>
      </c>
      <c r="J1647" s="14">
        <v>1867</v>
      </c>
      <c r="K1647" s="14">
        <v>2.2999999999999998</v>
      </c>
      <c r="M1647" s="14" t="s">
        <v>4963</v>
      </c>
      <c r="N1647" s="14" t="s">
        <v>5152</v>
      </c>
      <c r="O1647" s="14" t="s">
        <v>145</v>
      </c>
      <c r="R1647" s="14" t="s">
        <v>217</v>
      </c>
      <c r="U1647" s="14" t="s">
        <v>4965</v>
      </c>
      <c r="W1647" s="14" t="s">
        <v>4960</v>
      </c>
    </row>
    <row r="1648" spans="2:23" x14ac:dyDescent="0.25">
      <c r="B1648" s="14" t="s">
        <v>4084</v>
      </c>
      <c r="D1648" s="14" t="s">
        <v>2605</v>
      </c>
      <c r="F1648" s="14" t="s">
        <v>4388</v>
      </c>
      <c r="H1648" s="14" t="s">
        <v>124</v>
      </c>
      <c r="I1648" s="14" t="s">
        <v>131</v>
      </c>
      <c r="J1648" s="14">
        <v>1867</v>
      </c>
      <c r="K1648" s="14">
        <v>2.6</v>
      </c>
      <c r="M1648" s="14" t="s">
        <v>4963</v>
      </c>
      <c r="N1648" s="14" t="s">
        <v>5152</v>
      </c>
      <c r="O1648" s="14" t="s">
        <v>145</v>
      </c>
      <c r="R1648" s="14" t="s">
        <v>5494</v>
      </c>
      <c r="W1648" s="14" t="s">
        <v>4960</v>
      </c>
    </row>
    <row r="1649" spans="2:23" x14ac:dyDescent="0.25">
      <c r="B1649" s="14" t="s">
        <v>4084</v>
      </c>
      <c r="D1649" s="14" t="s">
        <v>2584</v>
      </c>
      <c r="F1649" s="14" t="s">
        <v>4388</v>
      </c>
      <c r="H1649" s="14" t="s">
        <v>124</v>
      </c>
      <c r="I1649" s="14" t="s">
        <v>131</v>
      </c>
      <c r="J1649" s="14">
        <v>1867</v>
      </c>
      <c r="K1649" s="14">
        <v>2.5</v>
      </c>
      <c r="M1649" s="14" t="s">
        <v>4963</v>
      </c>
      <c r="N1649" s="14" t="s">
        <v>5154</v>
      </c>
      <c r="O1649" s="14" t="s">
        <v>145</v>
      </c>
      <c r="R1649" s="14" t="s">
        <v>152</v>
      </c>
      <c r="U1649" s="14" t="s">
        <v>5331</v>
      </c>
      <c r="W1649" s="14" t="s">
        <v>4960</v>
      </c>
    </row>
    <row r="1650" spans="2:23" x14ac:dyDescent="0.25">
      <c r="B1650" s="14" t="s">
        <v>4084</v>
      </c>
      <c r="D1650" s="14" t="s">
        <v>2549</v>
      </c>
      <c r="F1650" s="14" t="s">
        <v>4388</v>
      </c>
      <c r="H1650" s="14" t="s">
        <v>106</v>
      </c>
      <c r="I1650" s="14" t="s">
        <v>131</v>
      </c>
      <c r="J1650" s="14">
        <v>1867</v>
      </c>
      <c r="K1650" s="14">
        <v>1.9</v>
      </c>
      <c r="M1650" s="14" t="s">
        <v>4963</v>
      </c>
      <c r="N1650" s="14" t="s">
        <v>5088</v>
      </c>
      <c r="O1650" s="14" t="s">
        <v>145</v>
      </c>
      <c r="R1650" s="14" t="s">
        <v>107</v>
      </c>
      <c r="W1650" s="14" t="s">
        <v>4960</v>
      </c>
    </row>
    <row r="1651" spans="2:23" x14ac:dyDescent="0.25">
      <c r="B1651" s="14" t="s">
        <v>4084</v>
      </c>
      <c r="D1651" s="14" t="s">
        <v>2547</v>
      </c>
      <c r="F1651" s="14" t="s">
        <v>4388</v>
      </c>
      <c r="H1651" s="14" t="s">
        <v>124</v>
      </c>
      <c r="I1651" s="14" t="s">
        <v>131</v>
      </c>
      <c r="J1651" s="14">
        <v>1867</v>
      </c>
      <c r="K1651" s="14">
        <v>1.8</v>
      </c>
      <c r="M1651" s="14" t="s">
        <v>4963</v>
      </c>
      <c r="N1651" s="14" t="s">
        <v>5088</v>
      </c>
      <c r="O1651" s="14" t="s">
        <v>145</v>
      </c>
      <c r="R1651" s="14" t="s">
        <v>151</v>
      </c>
      <c r="U1651" s="14" t="s">
        <v>5177</v>
      </c>
      <c r="W1651" s="14" t="s">
        <v>4960</v>
      </c>
    </row>
    <row r="1652" spans="2:23" x14ac:dyDescent="0.25">
      <c r="B1652" s="14" t="s">
        <v>4084</v>
      </c>
      <c r="D1652" s="14" t="s">
        <v>2539</v>
      </c>
      <c r="F1652" s="14" t="s">
        <v>4388</v>
      </c>
      <c r="H1652" s="14" t="s">
        <v>124</v>
      </c>
      <c r="I1652" s="14" t="s">
        <v>131</v>
      </c>
      <c r="J1652" s="14">
        <v>1867</v>
      </c>
      <c r="K1652" s="14">
        <v>2</v>
      </c>
      <c r="M1652" s="14" t="s">
        <v>4963</v>
      </c>
      <c r="N1652" s="14" t="s">
        <v>4962</v>
      </c>
      <c r="O1652" s="14" t="s">
        <v>145</v>
      </c>
      <c r="R1652" s="14" t="s">
        <v>5459</v>
      </c>
      <c r="W1652" s="14" t="s">
        <v>4960</v>
      </c>
    </row>
    <row r="1653" spans="2:23" x14ac:dyDescent="0.25">
      <c r="B1653" s="14" t="s">
        <v>4084</v>
      </c>
      <c r="D1653" s="14" t="s">
        <v>2403</v>
      </c>
      <c r="F1653" s="14" t="s">
        <v>4388</v>
      </c>
      <c r="H1653" s="14" t="s">
        <v>124</v>
      </c>
      <c r="I1653" s="14" t="s">
        <v>131</v>
      </c>
      <c r="J1653" s="14">
        <v>1867</v>
      </c>
      <c r="K1653" s="14">
        <v>2.2000000000000002</v>
      </c>
      <c r="M1653" s="14" t="s">
        <v>4963</v>
      </c>
      <c r="N1653" s="14" t="s">
        <v>4962</v>
      </c>
      <c r="O1653" s="14" t="s">
        <v>145</v>
      </c>
      <c r="R1653" s="14" t="s">
        <v>169</v>
      </c>
      <c r="U1653" s="14" t="s">
        <v>5379</v>
      </c>
      <c r="W1653" s="14" t="s">
        <v>4960</v>
      </c>
    </row>
    <row r="1654" spans="2:23" x14ac:dyDescent="0.25">
      <c r="B1654" s="14" t="s">
        <v>4084</v>
      </c>
      <c r="D1654" s="14" t="s">
        <v>2399</v>
      </c>
      <c r="F1654" s="14" t="s">
        <v>4388</v>
      </c>
      <c r="H1654" s="14" t="s">
        <v>106</v>
      </c>
      <c r="I1654" s="14" t="s">
        <v>131</v>
      </c>
      <c r="J1654" s="14">
        <v>1867</v>
      </c>
      <c r="K1654" s="14">
        <v>2</v>
      </c>
      <c r="M1654" s="14" t="s">
        <v>4963</v>
      </c>
      <c r="N1654" s="14" t="s">
        <v>4617</v>
      </c>
      <c r="O1654" s="14" t="s">
        <v>145</v>
      </c>
      <c r="R1654" s="14" t="s">
        <v>161</v>
      </c>
      <c r="U1654" s="14" t="s">
        <v>4973</v>
      </c>
      <c r="W1654" s="14" t="s">
        <v>4960</v>
      </c>
    </row>
    <row r="1655" spans="2:23" x14ac:dyDescent="0.25">
      <c r="B1655" s="14" t="s">
        <v>4084</v>
      </c>
      <c r="D1655" s="14" t="s">
        <v>2398</v>
      </c>
      <c r="F1655" s="14" t="s">
        <v>4388</v>
      </c>
      <c r="H1655" s="14" t="s">
        <v>106</v>
      </c>
      <c r="I1655" s="14" t="s">
        <v>131</v>
      </c>
      <c r="J1655" s="14">
        <v>1867</v>
      </c>
      <c r="K1655" s="14">
        <v>1.5</v>
      </c>
      <c r="M1655" s="14" t="s">
        <v>4963</v>
      </c>
      <c r="N1655" s="14" t="s">
        <v>4962</v>
      </c>
      <c r="O1655" s="14" t="s">
        <v>145</v>
      </c>
      <c r="R1655" s="14" t="s">
        <v>172</v>
      </c>
      <c r="U1655" s="14" t="s">
        <v>5125</v>
      </c>
      <c r="W1655" s="14" t="s">
        <v>4960</v>
      </c>
    </row>
    <row r="1656" spans="2:23" x14ac:dyDescent="0.25">
      <c r="B1656" s="14" t="s">
        <v>4084</v>
      </c>
      <c r="D1656" s="14" t="s">
        <v>2389</v>
      </c>
      <c r="F1656" s="14" t="s">
        <v>4388</v>
      </c>
      <c r="H1656" s="14" t="s">
        <v>106</v>
      </c>
      <c r="I1656" s="14" t="s">
        <v>131</v>
      </c>
      <c r="J1656" s="14">
        <v>1867</v>
      </c>
      <c r="K1656" s="14">
        <v>1.7</v>
      </c>
      <c r="M1656" s="14" t="s">
        <v>4963</v>
      </c>
      <c r="N1656" s="14" t="s">
        <v>1599</v>
      </c>
      <c r="O1656" s="14" t="s">
        <v>105</v>
      </c>
      <c r="R1656" s="14" t="s">
        <v>172</v>
      </c>
      <c r="W1656" s="14" t="s">
        <v>4960</v>
      </c>
    </row>
    <row r="1657" spans="2:23" x14ac:dyDescent="0.25">
      <c r="B1657" s="14" t="s">
        <v>4084</v>
      </c>
      <c r="D1657" s="14" t="s">
        <v>2368</v>
      </c>
      <c r="F1657" s="14" t="s">
        <v>4388</v>
      </c>
      <c r="H1657" s="14" t="s">
        <v>124</v>
      </c>
      <c r="I1657" s="14" t="s">
        <v>131</v>
      </c>
      <c r="J1657" s="14">
        <v>1867</v>
      </c>
      <c r="K1657" s="14">
        <v>1.8</v>
      </c>
      <c r="M1657" s="14" t="s">
        <v>4963</v>
      </c>
      <c r="N1657" s="14" t="s">
        <v>4617</v>
      </c>
      <c r="O1657" s="14" t="s">
        <v>145</v>
      </c>
      <c r="R1657" s="14" t="s">
        <v>4677</v>
      </c>
      <c r="W1657" s="14" t="s">
        <v>4960</v>
      </c>
    </row>
    <row r="1658" spans="2:23" x14ac:dyDescent="0.25">
      <c r="B1658" s="14" t="s">
        <v>4084</v>
      </c>
      <c r="D1658" s="14" t="s">
        <v>2350</v>
      </c>
      <c r="F1658" s="14" t="s">
        <v>4388</v>
      </c>
      <c r="H1658" s="14" t="s">
        <v>124</v>
      </c>
      <c r="I1658" s="14" t="s">
        <v>131</v>
      </c>
      <c r="J1658" s="14">
        <v>1867</v>
      </c>
      <c r="K1658" s="14">
        <v>2.5</v>
      </c>
      <c r="M1658" s="14" t="s">
        <v>4963</v>
      </c>
      <c r="N1658" s="14" t="s">
        <v>5152</v>
      </c>
      <c r="O1658" s="14" t="s">
        <v>145</v>
      </c>
      <c r="R1658" s="14" t="s">
        <v>172</v>
      </c>
      <c r="U1658" s="14" t="s">
        <v>5162</v>
      </c>
      <c r="W1658" s="14" t="s">
        <v>4960</v>
      </c>
    </row>
    <row r="1659" spans="2:23" x14ac:dyDescent="0.25">
      <c r="B1659" s="14" t="s">
        <v>4084</v>
      </c>
      <c r="D1659" s="14" t="s">
        <v>6356</v>
      </c>
      <c r="F1659" s="14" t="s">
        <v>4388</v>
      </c>
      <c r="H1659" s="14" t="s">
        <v>124</v>
      </c>
      <c r="I1659" s="14" t="s">
        <v>131</v>
      </c>
      <c r="J1659" s="14">
        <v>1867</v>
      </c>
      <c r="K1659" s="14">
        <v>2.5</v>
      </c>
      <c r="M1659" s="14" t="s">
        <v>4963</v>
      </c>
      <c r="N1659" s="14" t="s">
        <v>5313</v>
      </c>
      <c r="O1659" s="14" t="s">
        <v>145</v>
      </c>
      <c r="R1659" s="14" t="s">
        <v>113</v>
      </c>
      <c r="U1659" s="14" t="s">
        <v>5331</v>
      </c>
      <c r="W1659" s="14" t="s">
        <v>4960</v>
      </c>
    </row>
    <row r="1660" spans="2:23" x14ac:dyDescent="0.25">
      <c r="B1660" s="14" t="s">
        <v>4084</v>
      </c>
      <c r="D1660" s="14" t="s">
        <v>2330</v>
      </c>
      <c r="F1660" s="14" t="s">
        <v>4388</v>
      </c>
      <c r="H1660" s="14" t="s">
        <v>124</v>
      </c>
      <c r="I1660" s="14" t="s">
        <v>131</v>
      </c>
      <c r="J1660" s="14">
        <v>1867</v>
      </c>
      <c r="K1660" s="14">
        <v>2</v>
      </c>
      <c r="M1660" s="14" t="s">
        <v>4963</v>
      </c>
      <c r="N1660" s="14" t="s">
        <v>5012</v>
      </c>
      <c r="O1660" s="14" t="s">
        <v>145</v>
      </c>
      <c r="R1660" s="14" t="s">
        <v>5221</v>
      </c>
      <c r="U1660" s="14" t="s">
        <v>5273</v>
      </c>
      <c r="W1660" s="14" t="s">
        <v>4960</v>
      </c>
    </row>
    <row r="1661" spans="2:23" x14ac:dyDescent="0.25">
      <c r="B1661" s="14" t="s">
        <v>4084</v>
      </c>
      <c r="D1661" s="14" t="s">
        <v>2327</v>
      </c>
      <c r="F1661" s="14" t="s">
        <v>4388</v>
      </c>
      <c r="H1661" s="14" t="s">
        <v>124</v>
      </c>
      <c r="I1661" s="14" t="s">
        <v>131</v>
      </c>
      <c r="J1661" s="14">
        <v>1867</v>
      </c>
      <c r="K1661" s="14">
        <v>2.1</v>
      </c>
      <c r="M1661" s="14" t="s">
        <v>4963</v>
      </c>
      <c r="N1661" s="14" t="s">
        <v>1599</v>
      </c>
      <c r="O1661" s="14" t="s">
        <v>145</v>
      </c>
      <c r="R1661" s="14" t="s">
        <v>4677</v>
      </c>
      <c r="U1661" s="14" t="s">
        <v>5273</v>
      </c>
      <c r="W1661" s="14" t="s">
        <v>4960</v>
      </c>
    </row>
    <row r="1662" spans="2:23" x14ac:dyDescent="0.25">
      <c r="B1662" s="14" t="s">
        <v>4084</v>
      </c>
      <c r="D1662" s="14" t="s">
        <v>2322</v>
      </c>
      <c r="F1662" s="14" t="s">
        <v>4388</v>
      </c>
      <c r="H1662" s="14" t="s">
        <v>124</v>
      </c>
      <c r="I1662" s="14" t="s">
        <v>131</v>
      </c>
      <c r="J1662" s="14">
        <v>1867</v>
      </c>
      <c r="K1662" s="14">
        <v>2.9</v>
      </c>
      <c r="M1662" s="14" t="s">
        <v>4963</v>
      </c>
      <c r="N1662" s="14" t="s">
        <v>5152</v>
      </c>
      <c r="O1662" s="14" t="s">
        <v>145</v>
      </c>
      <c r="R1662" s="14" t="s">
        <v>4830</v>
      </c>
      <c r="U1662" s="14" t="s">
        <v>5162</v>
      </c>
      <c r="W1662" s="14" t="s">
        <v>4960</v>
      </c>
    </row>
    <row r="1663" spans="2:23" x14ac:dyDescent="0.25">
      <c r="B1663" s="14" t="s">
        <v>4084</v>
      </c>
      <c r="D1663" s="14" t="s">
        <v>2321</v>
      </c>
      <c r="F1663" s="14" t="s">
        <v>4388</v>
      </c>
      <c r="H1663" s="14" t="s">
        <v>111</v>
      </c>
      <c r="I1663" s="14" t="s">
        <v>131</v>
      </c>
      <c r="J1663" s="14" t="s">
        <v>128</v>
      </c>
      <c r="K1663" s="14" t="s">
        <v>5311</v>
      </c>
      <c r="M1663" s="14" t="s">
        <v>5310</v>
      </c>
      <c r="N1663" s="14" t="s">
        <v>5309</v>
      </c>
      <c r="O1663" s="14" t="s">
        <v>143</v>
      </c>
      <c r="Q1663" s="14" t="s">
        <v>202</v>
      </c>
      <c r="R1663" s="14" t="s">
        <v>142</v>
      </c>
      <c r="U1663" s="14" t="s">
        <v>5308</v>
      </c>
      <c r="W1663" s="14" t="s">
        <v>4944</v>
      </c>
    </row>
    <row r="1664" spans="2:23" x14ac:dyDescent="0.25">
      <c r="B1664" s="14" t="s">
        <v>4084</v>
      </c>
      <c r="D1664" s="14" t="s">
        <v>2319</v>
      </c>
      <c r="F1664" s="14" t="s">
        <v>4388</v>
      </c>
      <c r="H1664" s="14" t="s">
        <v>106</v>
      </c>
      <c r="I1664" s="14" t="s">
        <v>131</v>
      </c>
      <c r="J1664" s="14" t="s">
        <v>4673</v>
      </c>
      <c r="K1664" s="14" t="s">
        <v>1897</v>
      </c>
      <c r="M1664" s="14" t="s">
        <v>4963</v>
      </c>
      <c r="N1664" s="14" t="s">
        <v>4617</v>
      </c>
      <c r="O1664" s="14" t="s">
        <v>145</v>
      </c>
      <c r="R1664" s="14" t="s">
        <v>1889</v>
      </c>
      <c r="U1664" s="14" t="s">
        <v>5307</v>
      </c>
      <c r="W1664" s="14" t="s">
        <v>4960</v>
      </c>
    </row>
    <row r="1665" spans="2:23" x14ac:dyDescent="0.25">
      <c r="B1665" s="14" t="s">
        <v>4084</v>
      </c>
      <c r="D1665" s="14" t="s">
        <v>2318</v>
      </c>
      <c r="F1665" s="14" t="s">
        <v>4388</v>
      </c>
      <c r="H1665" s="14" t="s">
        <v>106</v>
      </c>
      <c r="I1665" s="14" t="s">
        <v>131</v>
      </c>
      <c r="J1665" s="14">
        <v>1867</v>
      </c>
      <c r="K1665" s="14">
        <v>2.2000000000000002</v>
      </c>
      <c r="M1665" s="14" t="s">
        <v>4963</v>
      </c>
      <c r="N1665" s="14" t="s">
        <v>4617</v>
      </c>
      <c r="O1665" s="14" t="s">
        <v>145</v>
      </c>
      <c r="R1665" s="14" t="s">
        <v>172</v>
      </c>
      <c r="W1665" s="14" t="s">
        <v>4960</v>
      </c>
    </row>
    <row r="1666" spans="2:23" x14ac:dyDescent="0.25">
      <c r="B1666" s="14" t="s">
        <v>4084</v>
      </c>
      <c r="D1666" s="14" t="s">
        <v>2313</v>
      </c>
      <c r="F1666" s="14" t="s">
        <v>4388</v>
      </c>
      <c r="H1666" s="14" t="s">
        <v>106</v>
      </c>
      <c r="I1666" s="14" t="s">
        <v>131</v>
      </c>
      <c r="J1666" s="14" t="s">
        <v>4673</v>
      </c>
      <c r="K1666" s="14" t="s">
        <v>1897</v>
      </c>
      <c r="M1666" s="14" t="s">
        <v>4963</v>
      </c>
      <c r="N1666" s="14" t="s">
        <v>4962</v>
      </c>
      <c r="O1666" s="14" t="s">
        <v>145</v>
      </c>
      <c r="R1666" s="14" t="s">
        <v>174</v>
      </c>
      <c r="U1666" s="14" t="s">
        <v>5302</v>
      </c>
      <c r="W1666" s="14" t="s">
        <v>4960</v>
      </c>
    </row>
    <row r="1667" spans="2:23" x14ac:dyDescent="0.25">
      <c r="B1667" s="14" t="s">
        <v>4084</v>
      </c>
      <c r="D1667" s="14" t="s">
        <v>2312</v>
      </c>
      <c r="F1667" s="14" t="s">
        <v>4388</v>
      </c>
      <c r="H1667" s="14" t="s">
        <v>106</v>
      </c>
      <c r="I1667" s="14" t="s">
        <v>131</v>
      </c>
      <c r="J1667" s="14" t="s">
        <v>4673</v>
      </c>
      <c r="K1667" s="14" t="s">
        <v>1897</v>
      </c>
      <c r="M1667" s="14" t="s">
        <v>4963</v>
      </c>
      <c r="N1667" s="14" t="s">
        <v>4962</v>
      </c>
      <c r="O1667" s="14" t="s">
        <v>145</v>
      </c>
      <c r="R1667" s="14" t="s">
        <v>399</v>
      </c>
      <c r="U1667" s="14" t="s">
        <v>5301</v>
      </c>
      <c r="W1667" s="14" t="s">
        <v>4960</v>
      </c>
    </row>
    <row r="1668" spans="2:23" x14ac:dyDescent="0.25">
      <c r="B1668" s="14" t="s">
        <v>4084</v>
      </c>
      <c r="D1668" s="14" t="s">
        <v>2289</v>
      </c>
      <c r="F1668" s="14" t="s">
        <v>4388</v>
      </c>
      <c r="H1668" s="14" t="s">
        <v>124</v>
      </c>
      <c r="I1668" s="14" t="s">
        <v>131</v>
      </c>
      <c r="J1668" s="14" t="s">
        <v>4673</v>
      </c>
      <c r="K1668" s="14" t="s">
        <v>5291</v>
      </c>
      <c r="M1668" s="14" t="s">
        <v>4963</v>
      </c>
      <c r="N1668" s="14" t="s">
        <v>5290</v>
      </c>
      <c r="O1668" s="14" t="s">
        <v>145</v>
      </c>
      <c r="R1668" s="14" t="s">
        <v>172</v>
      </c>
      <c r="U1668" s="14" t="s">
        <v>4974</v>
      </c>
      <c r="W1668" s="14" t="s">
        <v>4960</v>
      </c>
    </row>
    <row r="1669" spans="2:23" x14ac:dyDescent="0.25">
      <c r="B1669" s="14" t="s">
        <v>4084</v>
      </c>
      <c r="D1669" s="14" t="s">
        <v>2220</v>
      </c>
      <c r="F1669" s="14" t="s">
        <v>4388</v>
      </c>
      <c r="H1669" s="14" t="s">
        <v>124</v>
      </c>
      <c r="I1669" s="14" t="s">
        <v>131</v>
      </c>
      <c r="J1669" s="14" t="s">
        <v>4673</v>
      </c>
      <c r="K1669" s="14" t="s">
        <v>5222</v>
      </c>
      <c r="M1669" s="14" t="s">
        <v>4963</v>
      </c>
      <c r="N1669" s="14" t="s">
        <v>5121</v>
      </c>
      <c r="O1669" s="14" t="s">
        <v>145</v>
      </c>
      <c r="R1669" s="14" t="s">
        <v>4933</v>
      </c>
      <c r="U1669" s="14" t="s">
        <v>5220</v>
      </c>
      <c r="W1669" s="14" t="s">
        <v>4960</v>
      </c>
    </row>
    <row r="1670" spans="2:23" x14ac:dyDescent="0.25">
      <c r="B1670" s="14" t="s">
        <v>4084</v>
      </c>
      <c r="D1670" s="14" t="s">
        <v>2216</v>
      </c>
      <c r="F1670" s="14" t="s">
        <v>4388</v>
      </c>
      <c r="H1670" s="14" t="s">
        <v>124</v>
      </c>
      <c r="I1670" s="14" t="s">
        <v>131</v>
      </c>
      <c r="J1670" s="14" t="s">
        <v>4673</v>
      </c>
      <c r="K1670" s="14" t="s">
        <v>1897</v>
      </c>
      <c r="M1670" s="14" t="s">
        <v>4963</v>
      </c>
      <c r="N1670" s="14" t="s">
        <v>5152</v>
      </c>
      <c r="O1670" s="14" t="s">
        <v>145</v>
      </c>
      <c r="R1670" s="14" t="s">
        <v>5221</v>
      </c>
      <c r="U1670" s="14" t="s">
        <v>5220</v>
      </c>
      <c r="W1670" s="14" t="s">
        <v>4960</v>
      </c>
    </row>
    <row r="1671" spans="2:23" x14ac:dyDescent="0.25">
      <c r="B1671" s="14" t="s">
        <v>4084</v>
      </c>
      <c r="D1671" s="14" t="s">
        <v>2204</v>
      </c>
      <c r="F1671" s="14" t="s">
        <v>4388</v>
      </c>
      <c r="H1671" s="14" t="s">
        <v>124</v>
      </c>
      <c r="I1671" s="14" t="s">
        <v>131</v>
      </c>
      <c r="J1671" s="14" t="s">
        <v>4673</v>
      </c>
      <c r="K1671" s="14" t="s">
        <v>5087</v>
      </c>
      <c r="M1671" s="14" t="s">
        <v>4963</v>
      </c>
      <c r="N1671" s="14" t="s">
        <v>5152</v>
      </c>
      <c r="O1671" s="14" t="s">
        <v>145</v>
      </c>
      <c r="R1671" s="14" t="s">
        <v>172</v>
      </c>
      <c r="W1671" s="14" t="s">
        <v>4960</v>
      </c>
    </row>
    <row r="1672" spans="2:23" x14ac:dyDescent="0.25">
      <c r="B1672" s="14" t="s">
        <v>4084</v>
      </c>
      <c r="D1672" s="14" t="s">
        <v>2200</v>
      </c>
      <c r="F1672" s="14" t="s">
        <v>4388</v>
      </c>
      <c r="H1672" s="14" t="s">
        <v>106</v>
      </c>
      <c r="I1672" s="14" t="s">
        <v>131</v>
      </c>
      <c r="J1672" s="14" t="s">
        <v>4673</v>
      </c>
      <c r="K1672" s="14" t="s">
        <v>1897</v>
      </c>
      <c r="M1672" s="14" t="s">
        <v>4963</v>
      </c>
      <c r="N1672" s="14" t="s">
        <v>4962</v>
      </c>
      <c r="O1672" s="14" t="s">
        <v>145</v>
      </c>
      <c r="R1672" s="14" t="s">
        <v>172</v>
      </c>
      <c r="W1672" s="14" t="s">
        <v>4960</v>
      </c>
    </row>
    <row r="1673" spans="2:23" x14ac:dyDescent="0.25">
      <c r="B1673" s="14" t="s">
        <v>4084</v>
      </c>
      <c r="D1673" s="14" t="s">
        <v>2184</v>
      </c>
      <c r="F1673" s="14" t="s">
        <v>4388</v>
      </c>
      <c r="H1673" s="14" t="s">
        <v>106</v>
      </c>
      <c r="I1673" s="14" t="s">
        <v>131</v>
      </c>
      <c r="J1673" s="14" t="s">
        <v>4673</v>
      </c>
      <c r="K1673" s="14" t="s">
        <v>5190</v>
      </c>
      <c r="M1673" s="14" t="s">
        <v>4963</v>
      </c>
      <c r="N1673" s="14" t="s">
        <v>1599</v>
      </c>
      <c r="O1673" s="14" t="s">
        <v>145</v>
      </c>
      <c r="R1673" s="14" t="s">
        <v>151</v>
      </c>
      <c r="W1673" s="14" t="s">
        <v>4960</v>
      </c>
    </row>
    <row r="1674" spans="2:23" x14ac:dyDescent="0.25">
      <c r="B1674" s="14" t="s">
        <v>4142</v>
      </c>
      <c r="D1674" s="14" t="s">
        <v>2137</v>
      </c>
      <c r="F1674" s="14" t="s">
        <v>4388</v>
      </c>
      <c r="H1674" s="14" t="s">
        <v>124</v>
      </c>
      <c r="I1674" s="14" t="s">
        <v>4692</v>
      </c>
      <c r="J1674" s="14" t="s">
        <v>222</v>
      </c>
      <c r="K1674" s="14" t="s">
        <v>106</v>
      </c>
      <c r="M1674" s="14" t="s">
        <v>4963</v>
      </c>
      <c r="N1674" s="14" t="s">
        <v>4962</v>
      </c>
      <c r="O1674" s="14" t="s">
        <v>145</v>
      </c>
      <c r="R1674" s="14" t="s">
        <v>113</v>
      </c>
      <c r="W1674" s="14" t="s">
        <v>4960</v>
      </c>
    </row>
    <row r="1675" spans="2:23" x14ac:dyDescent="0.25">
      <c r="B1675" s="14" t="s">
        <v>4084</v>
      </c>
      <c r="D1675" s="14" t="s">
        <v>2131</v>
      </c>
      <c r="F1675" s="14" t="s">
        <v>4388</v>
      </c>
      <c r="H1675" s="14" t="s">
        <v>124</v>
      </c>
      <c r="I1675" s="14" t="s">
        <v>131</v>
      </c>
      <c r="J1675" s="14" t="s">
        <v>4673</v>
      </c>
      <c r="K1675" s="14" t="s">
        <v>5136</v>
      </c>
      <c r="M1675" s="14" t="s">
        <v>4963</v>
      </c>
      <c r="N1675" s="14" t="s">
        <v>5135</v>
      </c>
      <c r="O1675" s="14" t="s">
        <v>143</v>
      </c>
      <c r="R1675" s="14" t="s">
        <v>169</v>
      </c>
      <c r="W1675" s="14" t="s">
        <v>4960</v>
      </c>
    </row>
    <row r="1676" spans="2:23" x14ac:dyDescent="0.25">
      <c r="B1676" s="14" t="s">
        <v>4084</v>
      </c>
      <c r="D1676" s="14" t="s">
        <v>2094</v>
      </c>
      <c r="F1676" s="14" t="s">
        <v>4388</v>
      </c>
      <c r="H1676" s="14" t="s">
        <v>124</v>
      </c>
      <c r="I1676" s="14" t="s">
        <v>131</v>
      </c>
      <c r="J1676" s="14" t="s">
        <v>4673</v>
      </c>
      <c r="K1676" s="14" t="s">
        <v>1897</v>
      </c>
      <c r="M1676" s="14" t="s">
        <v>4963</v>
      </c>
      <c r="N1676" s="14" t="s">
        <v>5088</v>
      </c>
      <c r="O1676" s="14" t="s">
        <v>145</v>
      </c>
      <c r="R1676" s="14" t="s">
        <v>165</v>
      </c>
      <c r="U1676" s="14" t="s">
        <v>4961</v>
      </c>
      <c r="W1676" s="14" t="s">
        <v>4960</v>
      </c>
    </row>
    <row r="1677" spans="2:23" x14ac:dyDescent="0.25">
      <c r="B1677" s="14" t="s">
        <v>4084</v>
      </c>
      <c r="D1677" s="14" t="s">
        <v>2090</v>
      </c>
      <c r="F1677" s="14" t="s">
        <v>4388</v>
      </c>
      <c r="H1677" s="14" t="s">
        <v>106</v>
      </c>
      <c r="I1677" s="14" t="s">
        <v>131</v>
      </c>
      <c r="J1677" s="14" t="s">
        <v>4673</v>
      </c>
      <c r="K1677" s="14" t="s">
        <v>106</v>
      </c>
      <c r="M1677" s="14" t="s">
        <v>4963</v>
      </c>
      <c r="N1677" s="14" t="s">
        <v>4962</v>
      </c>
      <c r="O1677" s="14" t="s">
        <v>145</v>
      </c>
      <c r="R1677" s="14" t="s">
        <v>136</v>
      </c>
      <c r="U1677" s="14" t="s">
        <v>4973</v>
      </c>
      <c r="W1677" s="14" t="s">
        <v>4960</v>
      </c>
    </row>
    <row r="1678" spans="2:23" x14ac:dyDescent="0.25">
      <c r="B1678" s="14" t="s">
        <v>4084</v>
      </c>
      <c r="D1678" s="14" t="s">
        <v>2088</v>
      </c>
      <c r="F1678" s="14" t="s">
        <v>4388</v>
      </c>
      <c r="H1678" s="14" t="s">
        <v>124</v>
      </c>
      <c r="I1678" s="14" t="s">
        <v>131</v>
      </c>
      <c r="J1678" s="14" t="s">
        <v>4673</v>
      </c>
      <c r="K1678" s="14" t="s">
        <v>5087</v>
      </c>
      <c r="M1678" s="14" t="s">
        <v>4963</v>
      </c>
      <c r="N1678" s="14" t="s">
        <v>141</v>
      </c>
      <c r="O1678" s="14" t="s">
        <v>145</v>
      </c>
      <c r="Q1678" s="14" t="s">
        <v>202</v>
      </c>
      <c r="R1678" s="14" t="s">
        <v>1028</v>
      </c>
      <c r="W1678" s="14" t="s">
        <v>4960</v>
      </c>
    </row>
    <row r="1679" spans="2:23" x14ac:dyDescent="0.25">
      <c r="B1679" s="14" t="s">
        <v>4115</v>
      </c>
      <c r="D1679" s="14" t="s">
        <v>2057</v>
      </c>
      <c r="F1679" s="14" t="s">
        <v>4388</v>
      </c>
      <c r="H1679" s="14" t="s">
        <v>124</v>
      </c>
      <c r="I1679" s="14" t="s">
        <v>4692</v>
      </c>
      <c r="J1679" s="14" t="s">
        <v>222</v>
      </c>
      <c r="K1679" s="14" t="s">
        <v>5064</v>
      </c>
      <c r="M1679" s="14" t="s">
        <v>4963</v>
      </c>
      <c r="N1679" s="14" t="s">
        <v>89</v>
      </c>
      <c r="O1679" s="14" t="s">
        <v>145</v>
      </c>
      <c r="R1679" s="14" t="s">
        <v>169</v>
      </c>
      <c r="W1679" s="14" t="s">
        <v>4960</v>
      </c>
    </row>
    <row r="1680" spans="2:23" x14ac:dyDescent="0.25">
      <c r="B1680" s="14" t="s">
        <v>4084</v>
      </c>
      <c r="D1680" s="14" t="s">
        <v>2028</v>
      </c>
      <c r="F1680" s="14" t="s">
        <v>4388</v>
      </c>
      <c r="H1680" s="14" t="s">
        <v>106</v>
      </c>
      <c r="I1680" s="14">
        <v>150</v>
      </c>
      <c r="J1680" s="14">
        <v>1867</v>
      </c>
      <c r="K1680" s="14" t="s">
        <v>5006</v>
      </c>
      <c r="M1680" s="14" t="s">
        <v>4975</v>
      </c>
      <c r="N1680" s="14" t="s">
        <v>516</v>
      </c>
      <c r="O1680" s="14" t="s">
        <v>143</v>
      </c>
      <c r="Q1680" s="14" t="s">
        <v>5005</v>
      </c>
      <c r="R1680" s="14" t="s">
        <v>161</v>
      </c>
      <c r="U1680" s="14" t="s">
        <v>4978</v>
      </c>
      <c r="W1680" s="14" t="s">
        <v>4960</v>
      </c>
    </row>
    <row r="1681" spans="2:23" x14ac:dyDescent="0.25">
      <c r="B1681" s="14" t="s">
        <v>4084</v>
      </c>
      <c r="D1681" s="14" t="s">
        <v>2010</v>
      </c>
      <c r="F1681" s="14" t="s">
        <v>4388</v>
      </c>
      <c r="H1681" s="14" t="s">
        <v>106</v>
      </c>
      <c r="I1681" s="14" t="s">
        <v>131</v>
      </c>
      <c r="J1681" s="14" t="s">
        <v>4673</v>
      </c>
      <c r="K1681" s="14" t="s">
        <v>106</v>
      </c>
      <c r="M1681" s="14" t="s">
        <v>4963</v>
      </c>
      <c r="N1681" s="14" t="s">
        <v>4617</v>
      </c>
      <c r="O1681" s="14" t="s">
        <v>145</v>
      </c>
      <c r="R1681" s="14" t="s">
        <v>172</v>
      </c>
      <c r="U1681" s="14" t="s">
        <v>4976</v>
      </c>
      <c r="W1681" s="14" t="s">
        <v>4960</v>
      </c>
    </row>
    <row r="1682" spans="2:23" x14ac:dyDescent="0.25">
      <c r="B1682" s="14" t="s">
        <v>4084</v>
      </c>
      <c r="D1682" s="14" t="s">
        <v>2005</v>
      </c>
      <c r="F1682" s="14" t="s">
        <v>4388</v>
      </c>
      <c r="H1682" s="14" t="s">
        <v>124</v>
      </c>
      <c r="I1682" s="14" t="s">
        <v>131</v>
      </c>
      <c r="J1682" s="14" t="s">
        <v>4673</v>
      </c>
      <c r="K1682" s="14" t="s">
        <v>4964</v>
      </c>
      <c r="M1682" s="14" t="s">
        <v>4963</v>
      </c>
      <c r="N1682" s="14" t="s">
        <v>4962</v>
      </c>
      <c r="O1682" s="14" t="s">
        <v>145</v>
      </c>
      <c r="R1682" s="14" t="s">
        <v>151</v>
      </c>
      <c r="U1682" s="14" t="s">
        <v>4961</v>
      </c>
      <c r="W1682" s="14" t="s">
        <v>4960</v>
      </c>
    </row>
    <row r="1683" spans="2:23" x14ac:dyDescent="0.25">
      <c r="B1683" s="14" t="s">
        <v>4095</v>
      </c>
      <c r="D1683" s="14" t="s">
        <v>3378</v>
      </c>
      <c r="F1683" s="14" t="s">
        <v>4543</v>
      </c>
      <c r="I1683" s="14" t="s">
        <v>131</v>
      </c>
      <c r="J1683" s="14" t="s">
        <v>182</v>
      </c>
      <c r="K1683" s="14" t="s">
        <v>5100</v>
      </c>
      <c r="L1683" s="14" t="s">
        <v>5271</v>
      </c>
      <c r="M1683" s="14" t="s">
        <v>252</v>
      </c>
      <c r="N1683" s="14" t="s">
        <v>133</v>
      </c>
      <c r="O1683" s="14" t="s">
        <v>134</v>
      </c>
      <c r="Q1683" s="14" t="s">
        <v>202</v>
      </c>
      <c r="R1683" s="14" t="s">
        <v>642</v>
      </c>
      <c r="V1683" s="14" t="s">
        <v>4955</v>
      </c>
      <c r="W1683" s="14" t="s">
        <v>4939</v>
      </c>
    </row>
    <row r="1684" spans="2:23" x14ac:dyDescent="0.25">
      <c r="B1684" s="14" t="s">
        <v>4115</v>
      </c>
      <c r="D1684" s="14" t="s">
        <v>3913</v>
      </c>
      <c r="F1684" s="14" t="s">
        <v>4446</v>
      </c>
      <c r="H1684" s="14" t="s">
        <v>106</v>
      </c>
      <c r="I1684" s="14" t="s">
        <v>156</v>
      </c>
      <c r="J1684" s="14" t="s">
        <v>220</v>
      </c>
      <c r="K1684" s="14" t="s">
        <v>1915</v>
      </c>
      <c r="M1684" s="14" t="s">
        <v>4963</v>
      </c>
      <c r="N1684" s="14" t="s">
        <v>1599</v>
      </c>
      <c r="O1684" s="14" t="s">
        <v>105</v>
      </c>
      <c r="R1684" s="14" t="s">
        <v>404</v>
      </c>
      <c r="U1684" s="14" t="s">
        <v>5197</v>
      </c>
      <c r="W1684" s="14" t="s">
        <v>4960</v>
      </c>
    </row>
    <row r="1685" spans="2:23" x14ac:dyDescent="0.25">
      <c r="B1685" s="14" t="s">
        <v>4116</v>
      </c>
      <c r="D1685" s="14" t="s">
        <v>3905</v>
      </c>
      <c r="F1685" s="14" t="s">
        <v>4446</v>
      </c>
      <c r="H1685" s="14" t="s">
        <v>124</v>
      </c>
      <c r="I1685" s="14" t="s">
        <v>156</v>
      </c>
      <c r="J1685" s="14" t="s">
        <v>4874</v>
      </c>
      <c r="K1685" s="14" t="s">
        <v>5211</v>
      </c>
      <c r="M1685" s="14" t="s">
        <v>4963</v>
      </c>
      <c r="N1685" s="14" t="s">
        <v>5121</v>
      </c>
      <c r="O1685" s="14" t="s">
        <v>145</v>
      </c>
      <c r="R1685" s="14" t="s">
        <v>4677</v>
      </c>
      <c r="W1685" s="14" t="s">
        <v>4960</v>
      </c>
    </row>
    <row r="1686" spans="2:23" x14ac:dyDescent="0.25">
      <c r="B1686" s="14" t="s">
        <v>4273</v>
      </c>
      <c r="C1686" s="18">
        <v>7</v>
      </c>
      <c r="D1686" s="14" t="s">
        <v>3892</v>
      </c>
      <c r="F1686" s="14" t="s">
        <v>4446</v>
      </c>
      <c r="H1686" s="14" t="s">
        <v>106</v>
      </c>
      <c r="I1686" s="14" t="s">
        <v>205</v>
      </c>
      <c r="J1686" s="14" t="s">
        <v>4808</v>
      </c>
      <c r="K1686" s="14" t="s">
        <v>5165</v>
      </c>
      <c r="M1686" s="14" t="s">
        <v>4963</v>
      </c>
      <c r="N1686" s="14" t="s">
        <v>112</v>
      </c>
      <c r="O1686" s="14" t="s">
        <v>105</v>
      </c>
      <c r="Q1686" s="14" t="s">
        <v>202</v>
      </c>
      <c r="R1686" s="14" t="s">
        <v>157</v>
      </c>
      <c r="U1686" s="14" t="s">
        <v>5109</v>
      </c>
      <c r="W1686" s="14" t="s">
        <v>5067</v>
      </c>
    </row>
    <row r="1687" spans="2:23" x14ac:dyDescent="0.25">
      <c r="B1687" s="14" t="s">
        <v>4273</v>
      </c>
      <c r="C1687" s="18">
        <v>7</v>
      </c>
      <c r="D1687" s="14" t="s">
        <v>3890</v>
      </c>
      <c r="F1687" s="14" t="s">
        <v>4446</v>
      </c>
      <c r="H1687" s="14" t="s">
        <v>124</v>
      </c>
      <c r="I1687" s="14" t="s">
        <v>205</v>
      </c>
      <c r="J1687" s="14" t="s">
        <v>4808</v>
      </c>
      <c r="K1687" s="14" t="s">
        <v>5165</v>
      </c>
      <c r="M1687" s="14" t="s">
        <v>4963</v>
      </c>
      <c r="N1687" s="14" t="s">
        <v>120</v>
      </c>
      <c r="O1687" s="14" t="s">
        <v>105</v>
      </c>
      <c r="Q1687" s="14" t="s">
        <v>202</v>
      </c>
      <c r="R1687" s="14" t="s">
        <v>157</v>
      </c>
      <c r="U1687" s="14" t="s">
        <v>5957</v>
      </c>
      <c r="W1687" s="14" t="s">
        <v>5067</v>
      </c>
    </row>
    <row r="1688" spans="2:23" x14ac:dyDescent="0.25">
      <c r="B1688" s="14" t="s">
        <v>4116</v>
      </c>
      <c r="D1688" s="14" t="s">
        <v>3848</v>
      </c>
      <c r="F1688" s="14" t="s">
        <v>4446</v>
      </c>
      <c r="H1688" s="14" t="s">
        <v>106</v>
      </c>
      <c r="I1688" s="14" t="s">
        <v>156</v>
      </c>
      <c r="J1688" s="14" t="s">
        <v>220</v>
      </c>
      <c r="K1688" s="14" t="s">
        <v>1910</v>
      </c>
      <c r="M1688" s="14" t="s">
        <v>4963</v>
      </c>
      <c r="N1688" s="14" t="s">
        <v>1599</v>
      </c>
      <c r="O1688" s="14" t="s">
        <v>105</v>
      </c>
      <c r="R1688" s="14" t="s">
        <v>141</v>
      </c>
      <c r="U1688" s="14" t="s">
        <v>1675</v>
      </c>
      <c r="W1688" s="14" t="s">
        <v>4960</v>
      </c>
    </row>
    <row r="1689" spans="2:23" x14ac:dyDescent="0.25">
      <c r="B1689" s="14" t="s">
        <v>4116</v>
      </c>
      <c r="D1689" s="14" t="s">
        <v>3817</v>
      </c>
      <c r="F1689" s="14" t="s">
        <v>4446</v>
      </c>
      <c r="H1689" s="14" t="s">
        <v>106</v>
      </c>
      <c r="I1689" s="14" t="s">
        <v>205</v>
      </c>
      <c r="J1689" s="14" t="s">
        <v>128</v>
      </c>
      <c r="K1689" s="14" t="s">
        <v>4964</v>
      </c>
      <c r="M1689" s="14" t="s">
        <v>4963</v>
      </c>
      <c r="N1689" s="14" t="s">
        <v>4962</v>
      </c>
      <c r="O1689" s="14" t="s">
        <v>105</v>
      </c>
      <c r="R1689" s="14" t="s">
        <v>399</v>
      </c>
      <c r="U1689" s="14" t="s">
        <v>5086</v>
      </c>
      <c r="W1689" s="14" t="s">
        <v>4960</v>
      </c>
    </row>
    <row r="1690" spans="2:23" x14ac:dyDescent="0.25">
      <c r="B1690" s="14" t="s">
        <v>4116</v>
      </c>
      <c r="D1690" s="14" t="s">
        <v>3807</v>
      </c>
      <c r="F1690" s="14" t="s">
        <v>4446</v>
      </c>
      <c r="H1690" s="14" t="s">
        <v>124</v>
      </c>
      <c r="I1690" s="14" t="s">
        <v>156</v>
      </c>
      <c r="J1690" s="14" t="s">
        <v>4874</v>
      </c>
      <c r="K1690" s="14" t="s">
        <v>5650</v>
      </c>
      <c r="M1690" s="14" t="s">
        <v>4963</v>
      </c>
      <c r="N1690" s="14" t="s">
        <v>5121</v>
      </c>
      <c r="O1690" s="14" t="s">
        <v>105</v>
      </c>
      <c r="R1690" s="14" t="s">
        <v>217</v>
      </c>
      <c r="U1690" s="14" t="s">
        <v>5128</v>
      </c>
      <c r="W1690" s="14" t="s">
        <v>4960</v>
      </c>
    </row>
    <row r="1691" spans="2:23" x14ac:dyDescent="0.25">
      <c r="B1691" s="14" t="s">
        <v>4116</v>
      </c>
      <c r="D1691" s="14" t="s">
        <v>3603</v>
      </c>
      <c r="F1691" s="14" t="s">
        <v>4446</v>
      </c>
      <c r="H1691" s="14" t="s">
        <v>106</v>
      </c>
      <c r="I1691" s="14" t="s">
        <v>156</v>
      </c>
      <c r="J1691" s="14" t="s">
        <v>4874</v>
      </c>
      <c r="K1691" s="14" t="s">
        <v>1960</v>
      </c>
      <c r="M1691" s="14" t="s">
        <v>4963</v>
      </c>
      <c r="N1691" s="14" t="s">
        <v>4962</v>
      </c>
      <c r="O1691" s="14" t="s">
        <v>105</v>
      </c>
      <c r="R1691" s="14" t="s">
        <v>156</v>
      </c>
      <c r="U1691" s="14" t="s">
        <v>5427</v>
      </c>
      <c r="W1691" s="14" t="s">
        <v>4960</v>
      </c>
    </row>
    <row r="1692" spans="2:23" x14ac:dyDescent="0.25">
      <c r="B1692" s="14" t="s">
        <v>4115</v>
      </c>
      <c r="D1692" s="14" t="s">
        <v>3594</v>
      </c>
      <c r="F1692" s="14" t="s">
        <v>4446</v>
      </c>
      <c r="H1692" s="14" t="s">
        <v>124</v>
      </c>
      <c r="I1692" s="14" t="s">
        <v>156</v>
      </c>
      <c r="J1692" s="14" t="s">
        <v>4874</v>
      </c>
      <c r="K1692" s="14" t="s">
        <v>1964</v>
      </c>
      <c r="M1692" s="14" t="s">
        <v>4963</v>
      </c>
      <c r="N1692" s="14" t="s">
        <v>141</v>
      </c>
      <c r="O1692" s="14" t="s">
        <v>105</v>
      </c>
      <c r="Q1692" s="14" t="s">
        <v>202</v>
      </c>
      <c r="R1692" s="14" t="s">
        <v>217</v>
      </c>
      <c r="W1692" s="14" t="s">
        <v>4960</v>
      </c>
    </row>
    <row r="1693" spans="2:23" x14ac:dyDescent="0.25">
      <c r="B1693" s="14" t="s">
        <v>4084</v>
      </c>
      <c r="D1693" s="14" t="s">
        <v>3351</v>
      </c>
      <c r="F1693" s="14" t="s">
        <v>4446</v>
      </c>
      <c r="H1693" s="14" t="s">
        <v>120</v>
      </c>
      <c r="I1693" s="14" t="s">
        <v>394</v>
      </c>
      <c r="J1693" s="14" t="s">
        <v>210</v>
      </c>
      <c r="K1693" s="14" t="s">
        <v>5926</v>
      </c>
      <c r="M1693" s="14" t="s">
        <v>5358</v>
      </c>
      <c r="N1693" s="14" t="s">
        <v>174</v>
      </c>
      <c r="O1693" s="14" t="s">
        <v>143</v>
      </c>
      <c r="Q1693" s="14" t="s">
        <v>202</v>
      </c>
      <c r="R1693" s="14" t="s">
        <v>4813</v>
      </c>
      <c r="U1693" s="14">
        <v>1990</v>
      </c>
      <c r="W1693" s="14" t="s">
        <v>4944</v>
      </c>
    </row>
    <row r="1694" spans="2:23" x14ac:dyDescent="0.25">
      <c r="B1694" s="14" t="s">
        <v>4116</v>
      </c>
      <c r="D1694" s="14" t="s">
        <v>3344</v>
      </c>
      <c r="F1694" s="14" t="s">
        <v>4446</v>
      </c>
      <c r="H1694" s="14" t="s">
        <v>106</v>
      </c>
      <c r="I1694" s="14" t="s">
        <v>156</v>
      </c>
      <c r="J1694" s="14" t="s">
        <v>4874</v>
      </c>
      <c r="K1694" s="14" t="s">
        <v>106</v>
      </c>
      <c r="M1694" s="14" t="s">
        <v>4963</v>
      </c>
      <c r="N1694" s="14" t="s">
        <v>4962</v>
      </c>
      <c r="O1694" s="14" t="s">
        <v>145</v>
      </c>
      <c r="R1694" s="14" t="s">
        <v>121</v>
      </c>
      <c r="W1694" s="14" t="s">
        <v>4960</v>
      </c>
    </row>
    <row r="1695" spans="2:23" x14ac:dyDescent="0.25">
      <c r="B1695" s="14" t="s">
        <v>4273</v>
      </c>
      <c r="C1695" s="18">
        <v>7</v>
      </c>
      <c r="D1695" s="14" t="s">
        <v>3313</v>
      </c>
      <c r="F1695" s="14" t="s">
        <v>4446</v>
      </c>
      <c r="H1695" s="14" t="s">
        <v>106</v>
      </c>
      <c r="I1695" s="14" t="s">
        <v>205</v>
      </c>
      <c r="J1695" s="14" t="s">
        <v>4808</v>
      </c>
      <c r="K1695" s="14" t="s">
        <v>1910</v>
      </c>
      <c r="M1695" s="14" t="s">
        <v>4963</v>
      </c>
      <c r="N1695" s="14" t="s">
        <v>120</v>
      </c>
      <c r="O1695" s="14" t="s">
        <v>105</v>
      </c>
      <c r="Q1695" s="14" t="s">
        <v>202</v>
      </c>
      <c r="R1695" s="14" t="s">
        <v>142</v>
      </c>
      <c r="U1695" s="14" t="s">
        <v>5174</v>
      </c>
      <c r="W1695" s="14" t="s">
        <v>5067</v>
      </c>
    </row>
    <row r="1696" spans="2:23" x14ac:dyDescent="0.25">
      <c r="B1696" s="14" t="s">
        <v>4115</v>
      </c>
      <c r="D1696" s="14" t="s">
        <v>3202</v>
      </c>
      <c r="F1696" s="14" t="s">
        <v>4446</v>
      </c>
      <c r="H1696" s="14" t="s">
        <v>106</v>
      </c>
      <c r="I1696" s="14" t="s">
        <v>156</v>
      </c>
      <c r="J1696" s="14" t="s">
        <v>220</v>
      </c>
      <c r="K1696" s="14" t="s">
        <v>1910</v>
      </c>
      <c r="M1696" s="14" t="s">
        <v>4963</v>
      </c>
      <c r="N1696" s="14" t="s">
        <v>1599</v>
      </c>
      <c r="O1696" s="14" t="s">
        <v>105</v>
      </c>
      <c r="R1696" s="14" t="s">
        <v>5413</v>
      </c>
      <c r="U1696" s="14" t="s">
        <v>5917</v>
      </c>
      <c r="W1696" s="14" t="s">
        <v>4960</v>
      </c>
    </row>
    <row r="1697" spans="2:23" x14ac:dyDescent="0.25">
      <c r="B1697" s="14" t="s">
        <v>4116</v>
      </c>
      <c r="D1697" s="14" t="s">
        <v>3156</v>
      </c>
      <c r="F1697" s="14" t="s">
        <v>4446</v>
      </c>
      <c r="H1697" s="14" t="s">
        <v>133</v>
      </c>
      <c r="I1697" s="14" t="s">
        <v>156</v>
      </c>
      <c r="J1697" s="14" t="s">
        <v>220</v>
      </c>
      <c r="K1697" s="14" t="s">
        <v>5167</v>
      </c>
      <c r="M1697" s="14" t="s">
        <v>4963</v>
      </c>
      <c r="N1697" s="14" t="s">
        <v>4962</v>
      </c>
      <c r="O1697" s="14" t="s">
        <v>105</v>
      </c>
      <c r="R1697" s="14" t="s">
        <v>141</v>
      </c>
      <c r="U1697" s="14" t="s">
        <v>1675</v>
      </c>
      <c r="W1697" s="14" t="s">
        <v>4960</v>
      </c>
    </row>
    <row r="1698" spans="2:23" x14ac:dyDescent="0.25">
      <c r="B1698" s="14" t="s">
        <v>4116</v>
      </c>
      <c r="D1698" s="14" t="s">
        <v>3121</v>
      </c>
      <c r="F1698" s="14" t="s">
        <v>4446</v>
      </c>
      <c r="H1698" s="14" t="s">
        <v>106</v>
      </c>
      <c r="I1698" s="14" t="s">
        <v>156</v>
      </c>
      <c r="J1698" s="14" t="s">
        <v>220</v>
      </c>
      <c r="K1698" s="14" t="s">
        <v>1897</v>
      </c>
      <c r="M1698" s="14" t="s">
        <v>4963</v>
      </c>
      <c r="N1698" s="14" t="s">
        <v>4962</v>
      </c>
      <c r="O1698" s="14" t="s">
        <v>105</v>
      </c>
      <c r="R1698" s="14" t="s">
        <v>174</v>
      </c>
      <c r="U1698" s="14" t="s">
        <v>5871</v>
      </c>
      <c r="W1698" s="14" t="s">
        <v>4960</v>
      </c>
    </row>
    <row r="1699" spans="2:23" x14ac:dyDescent="0.25">
      <c r="B1699" s="14" t="s">
        <v>4116</v>
      </c>
      <c r="D1699" s="14" t="s">
        <v>3105</v>
      </c>
      <c r="F1699" s="14" t="s">
        <v>4446</v>
      </c>
      <c r="H1699" s="14" t="s">
        <v>106</v>
      </c>
      <c r="I1699" s="14" t="s">
        <v>156</v>
      </c>
      <c r="J1699" s="14" t="s">
        <v>220</v>
      </c>
      <c r="K1699" s="14" t="s">
        <v>1897</v>
      </c>
      <c r="M1699" s="14" t="s">
        <v>4963</v>
      </c>
      <c r="N1699" s="14" t="s">
        <v>1599</v>
      </c>
      <c r="O1699" s="14" t="s">
        <v>105</v>
      </c>
      <c r="R1699" s="14" t="s">
        <v>404</v>
      </c>
      <c r="U1699" s="14" t="s">
        <v>4945</v>
      </c>
      <c r="W1699" s="14" t="s">
        <v>4960</v>
      </c>
    </row>
    <row r="1700" spans="2:23" x14ac:dyDescent="0.25">
      <c r="B1700" s="14" t="s">
        <v>4273</v>
      </c>
      <c r="C1700" s="18">
        <v>7</v>
      </c>
      <c r="D1700" s="14" t="s">
        <v>3101</v>
      </c>
      <c r="F1700" s="14" t="s">
        <v>4446</v>
      </c>
      <c r="H1700" s="14" t="s">
        <v>106</v>
      </c>
      <c r="I1700" s="14" t="s">
        <v>205</v>
      </c>
      <c r="J1700" s="14" t="s">
        <v>4808</v>
      </c>
      <c r="K1700" s="14" t="s">
        <v>106</v>
      </c>
      <c r="M1700" s="14" t="s">
        <v>4963</v>
      </c>
      <c r="N1700" s="14" t="s">
        <v>120</v>
      </c>
      <c r="O1700" s="14" t="s">
        <v>105</v>
      </c>
      <c r="Q1700" s="14" t="s">
        <v>202</v>
      </c>
      <c r="R1700" s="14" t="s">
        <v>156</v>
      </c>
      <c r="U1700" s="14" t="s">
        <v>5815</v>
      </c>
      <c r="W1700" s="14" t="s">
        <v>5067</v>
      </c>
    </row>
    <row r="1701" spans="2:23" x14ac:dyDescent="0.25">
      <c r="B1701" s="14" t="s">
        <v>4116</v>
      </c>
      <c r="D1701" s="14" t="s">
        <v>3100</v>
      </c>
      <c r="F1701" s="14" t="s">
        <v>4446</v>
      </c>
      <c r="H1701" s="14" t="s">
        <v>106</v>
      </c>
      <c r="I1701" s="14" t="s">
        <v>156</v>
      </c>
      <c r="J1701" s="14" t="s">
        <v>220</v>
      </c>
      <c r="K1701" s="14" t="s">
        <v>1910</v>
      </c>
      <c r="M1701" s="14" t="s">
        <v>4963</v>
      </c>
      <c r="N1701" s="14" t="s">
        <v>4617</v>
      </c>
      <c r="O1701" s="14" t="s">
        <v>105</v>
      </c>
      <c r="R1701" s="14" t="s">
        <v>143</v>
      </c>
      <c r="U1701" s="14" t="s">
        <v>1676</v>
      </c>
      <c r="W1701" s="14" t="s">
        <v>4960</v>
      </c>
    </row>
    <row r="1702" spans="2:23" x14ac:dyDescent="0.25">
      <c r="B1702" s="14" t="s">
        <v>4273</v>
      </c>
      <c r="C1702" s="18">
        <v>7</v>
      </c>
      <c r="D1702" s="14" t="s">
        <v>3091</v>
      </c>
      <c r="F1702" s="14" t="s">
        <v>4446</v>
      </c>
      <c r="H1702" s="14" t="s">
        <v>106</v>
      </c>
      <c r="I1702" s="14" t="s">
        <v>205</v>
      </c>
      <c r="J1702" s="14" t="s">
        <v>4808</v>
      </c>
      <c r="K1702" s="14" t="s">
        <v>1960</v>
      </c>
      <c r="M1702" s="14" t="s">
        <v>4963</v>
      </c>
      <c r="N1702" s="14" t="s">
        <v>120</v>
      </c>
      <c r="O1702" s="14" t="s">
        <v>105</v>
      </c>
      <c r="Q1702" s="14" t="s">
        <v>202</v>
      </c>
      <c r="R1702" s="14" t="s">
        <v>4677</v>
      </c>
      <c r="W1702" s="14" t="s">
        <v>5067</v>
      </c>
    </row>
    <row r="1703" spans="2:23" x14ac:dyDescent="0.25">
      <c r="B1703" s="14" t="s">
        <v>4115</v>
      </c>
      <c r="D1703" s="14" t="s">
        <v>2953</v>
      </c>
      <c r="F1703" s="14" t="s">
        <v>4446</v>
      </c>
      <c r="H1703" s="14" t="s">
        <v>106</v>
      </c>
      <c r="I1703" s="14" t="s">
        <v>156</v>
      </c>
      <c r="J1703" s="14" t="s">
        <v>220</v>
      </c>
      <c r="K1703" s="14" t="s">
        <v>5211</v>
      </c>
      <c r="M1703" s="14" t="s">
        <v>4963</v>
      </c>
      <c r="N1703" s="14" t="s">
        <v>4962</v>
      </c>
      <c r="O1703" s="14" t="s">
        <v>105</v>
      </c>
      <c r="R1703" s="14" t="s">
        <v>146</v>
      </c>
      <c r="U1703" s="14" t="s">
        <v>4945</v>
      </c>
      <c r="W1703" s="14" t="s">
        <v>4960</v>
      </c>
    </row>
    <row r="1704" spans="2:23" x14ac:dyDescent="0.25">
      <c r="B1704" s="14" t="s">
        <v>4116</v>
      </c>
      <c r="D1704" s="14" t="s">
        <v>2939</v>
      </c>
      <c r="F1704" s="14" t="s">
        <v>4446</v>
      </c>
      <c r="H1704" s="14" t="s">
        <v>106</v>
      </c>
      <c r="I1704" s="14" t="s">
        <v>156</v>
      </c>
      <c r="J1704" s="14" t="s">
        <v>220</v>
      </c>
      <c r="K1704" s="14" t="s">
        <v>1910</v>
      </c>
      <c r="M1704" s="14" t="s">
        <v>4963</v>
      </c>
      <c r="N1704" s="14" t="s">
        <v>4962</v>
      </c>
      <c r="O1704" s="14" t="s">
        <v>105</v>
      </c>
      <c r="R1704" s="14" t="s">
        <v>174</v>
      </c>
      <c r="U1704" s="14" t="s">
        <v>1676</v>
      </c>
      <c r="W1704" s="14" t="s">
        <v>4960</v>
      </c>
    </row>
    <row r="1705" spans="2:23" x14ac:dyDescent="0.25">
      <c r="B1705" s="14" t="s">
        <v>4273</v>
      </c>
      <c r="C1705" s="18">
        <v>7</v>
      </c>
      <c r="D1705" s="14" t="s">
        <v>2895</v>
      </c>
      <c r="F1705" s="14" t="s">
        <v>4446</v>
      </c>
      <c r="H1705" s="14" t="s">
        <v>106</v>
      </c>
      <c r="I1705" s="14" t="s">
        <v>205</v>
      </c>
      <c r="J1705" s="14" t="s">
        <v>4808</v>
      </c>
      <c r="K1705" s="14" t="s">
        <v>1967</v>
      </c>
      <c r="M1705" s="14" t="s">
        <v>4963</v>
      </c>
      <c r="N1705" s="14" t="s">
        <v>112</v>
      </c>
      <c r="O1705" s="14" t="s">
        <v>105</v>
      </c>
      <c r="Q1705" s="14" t="s">
        <v>202</v>
      </c>
      <c r="R1705" s="14" t="s">
        <v>156</v>
      </c>
      <c r="U1705" s="14" t="s">
        <v>5508</v>
      </c>
      <c r="W1705" s="14" t="s">
        <v>5067</v>
      </c>
    </row>
    <row r="1706" spans="2:23" x14ac:dyDescent="0.25">
      <c r="B1706" s="14" t="s">
        <v>4116</v>
      </c>
      <c r="D1706" s="14" t="s">
        <v>2826</v>
      </c>
      <c r="F1706" s="14" t="s">
        <v>4446</v>
      </c>
      <c r="H1706" s="14" t="s">
        <v>106</v>
      </c>
      <c r="I1706" s="14" t="s">
        <v>156</v>
      </c>
      <c r="J1706" s="14">
        <v>1467</v>
      </c>
      <c r="K1706" s="14">
        <v>1.3</v>
      </c>
      <c r="M1706" s="14" t="s">
        <v>4963</v>
      </c>
      <c r="N1706" s="14" t="s">
        <v>4962</v>
      </c>
      <c r="O1706" s="14" t="s">
        <v>145</v>
      </c>
      <c r="R1706" s="14" t="s">
        <v>5663</v>
      </c>
      <c r="W1706" s="14" t="s">
        <v>4960</v>
      </c>
    </row>
    <row r="1707" spans="2:23" x14ac:dyDescent="0.25">
      <c r="C1707" s="18">
        <v>6</v>
      </c>
      <c r="D1707" s="14" t="s">
        <v>2764</v>
      </c>
      <c r="F1707" s="14" t="s">
        <v>4446</v>
      </c>
      <c r="K1707" s="14" t="s">
        <v>1868</v>
      </c>
      <c r="N1707" s="14" t="s">
        <v>1829</v>
      </c>
      <c r="R1707" s="14" t="s">
        <v>143</v>
      </c>
      <c r="U1707" s="14" t="s">
        <v>1674</v>
      </c>
      <c r="W1707" s="14" t="s">
        <v>4980</v>
      </c>
    </row>
    <row r="1708" spans="2:23" x14ac:dyDescent="0.25">
      <c r="B1708" s="14" t="s">
        <v>4116</v>
      </c>
      <c r="D1708" s="14" t="s">
        <v>2437</v>
      </c>
      <c r="F1708" s="14" t="s">
        <v>4446</v>
      </c>
      <c r="H1708" s="14" t="s">
        <v>106</v>
      </c>
      <c r="I1708" s="14" t="s">
        <v>156</v>
      </c>
      <c r="J1708" s="14" t="s">
        <v>220</v>
      </c>
      <c r="K1708" s="14" t="s">
        <v>1910</v>
      </c>
      <c r="M1708" s="14" t="s">
        <v>4963</v>
      </c>
      <c r="N1708" s="14" t="s">
        <v>4616</v>
      </c>
      <c r="O1708" s="14" t="s">
        <v>105</v>
      </c>
      <c r="R1708" s="14" t="s">
        <v>1250</v>
      </c>
      <c r="U1708" s="14" t="s">
        <v>5416</v>
      </c>
      <c r="W1708" s="14" t="s">
        <v>4960</v>
      </c>
    </row>
    <row r="1709" spans="2:23" x14ac:dyDescent="0.25">
      <c r="B1709" s="14" t="s">
        <v>4116</v>
      </c>
      <c r="D1709" s="14" t="s">
        <v>2407</v>
      </c>
      <c r="F1709" s="14" t="s">
        <v>4446</v>
      </c>
      <c r="H1709" s="14" t="s">
        <v>133</v>
      </c>
      <c r="I1709" s="14" t="s">
        <v>156</v>
      </c>
      <c r="J1709" s="14" t="s">
        <v>220</v>
      </c>
      <c r="K1709" s="14" t="s">
        <v>5383</v>
      </c>
      <c r="M1709" s="14" t="s">
        <v>4963</v>
      </c>
      <c r="N1709" s="14" t="s">
        <v>1599</v>
      </c>
      <c r="O1709" s="14" t="s">
        <v>105</v>
      </c>
      <c r="R1709" s="14" t="s">
        <v>174</v>
      </c>
      <c r="U1709" s="14" t="s">
        <v>1676</v>
      </c>
      <c r="W1709" s="14" t="s">
        <v>4960</v>
      </c>
    </row>
    <row r="1710" spans="2:23" x14ac:dyDescent="0.25">
      <c r="B1710" s="14" t="s">
        <v>4116</v>
      </c>
      <c r="D1710" s="14" t="s">
        <v>2406</v>
      </c>
      <c r="F1710" s="14" t="s">
        <v>4446</v>
      </c>
      <c r="H1710" s="14" t="s">
        <v>106</v>
      </c>
      <c r="I1710" s="14" t="s">
        <v>156</v>
      </c>
      <c r="J1710" s="14" t="s">
        <v>220</v>
      </c>
      <c r="K1710" s="14" t="s">
        <v>1960</v>
      </c>
      <c r="M1710" s="14" t="s">
        <v>4963</v>
      </c>
      <c r="N1710" s="14" t="s">
        <v>4962</v>
      </c>
      <c r="O1710" s="14" t="s">
        <v>105</v>
      </c>
      <c r="R1710" s="14" t="s">
        <v>146</v>
      </c>
      <c r="U1710" s="14" t="s">
        <v>5302</v>
      </c>
      <c r="W1710" s="14" t="s">
        <v>4960</v>
      </c>
    </row>
    <row r="1711" spans="2:23" x14ac:dyDescent="0.25">
      <c r="B1711" s="14" t="s">
        <v>4116</v>
      </c>
      <c r="D1711" s="14" t="s">
        <v>2401</v>
      </c>
      <c r="F1711" s="14" t="s">
        <v>4446</v>
      </c>
      <c r="H1711" s="14" t="s">
        <v>106</v>
      </c>
      <c r="I1711" s="14" t="s">
        <v>156</v>
      </c>
      <c r="J1711" s="14">
        <v>1467</v>
      </c>
      <c r="K1711" s="14">
        <v>2</v>
      </c>
      <c r="M1711" s="14" t="s">
        <v>4963</v>
      </c>
      <c r="N1711" s="14" t="s">
        <v>4617</v>
      </c>
      <c r="O1711" s="14" t="s">
        <v>105</v>
      </c>
      <c r="R1711" s="14" t="s">
        <v>161</v>
      </c>
      <c r="U1711" s="14" t="s">
        <v>4973</v>
      </c>
      <c r="W1711" s="14" t="s">
        <v>4960</v>
      </c>
    </row>
    <row r="1712" spans="2:23" x14ac:dyDescent="0.25">
      <c r="B1712" s="14" t="s">
        <v>4116</v>
      </c>
      <c r="D1712" s="14" t="s">
        <v>2391</v>
      </c>
      <c r="F1712" s="14" t="s">
        <v>4446</v>
      </c>
      <c r="H1712" s="14" t="s">
        <v>106</v>
      </c>
      <c r="I1712" s="14" t="s">
        <v>156</v>
      </c>
      <c r="J1712" s="14">
        <v>1467</v>
      </c>
      <c r="K1712" s="14">
        <v>1.7</v>
      </c>
      <c r="M1712" s="14" t="s">
        <v>4963</v>
      </c>
      <c r="N1712" s="14" t="s">
        <v>4962</v>
      </c>
      <c r="O1712" s="14" t="s">
        <v>105</v>
      </c>
      <c r="R1712" s="14" t="s">
        <v>172</v>
      </c>
      <c r="W1712" s="14" t="s">
        <v>4960</v>
      </c>
    </row>
    <row r="1713" spans="2:23" x14ac:dyDescent="0.25">
      <c r="B1713" s="14" t="s">
        <v>4116</v>
      </c>
      <c r="D1713" s="14" t="s">
        <v>2314</v>
      </c>
      <c r="F1713" s="14" t="s">
        <v>4446</v>
      </c>
      <c r="H1713" s="14" t="s">
        <v>106</v>
      </c>
      <c r="I1713" s="14" t="s">
        <v>156</v>
      </c>
      <c r="J1713" s="14" t="s">
        <v>220</v>
      </c>
      <c r="K1713" s="14" t="s">
        <v>1910</v>
      </c>
      <c r="M1713" s="14" t="s">
        <v>4963</v>
      </c>
      <c r="N1713" s="14" t="s">
        <v>1599</v>
      </c>
      <c r="O1713" s="14" t="s">
        <v>105</v>
      </c>
      <c r="R1713" s="14" t="s">
        <v>399</v>
      </c>
      <c r="U1713" s="14" t="s">
        <v>5303</v>
      </c>
      <c r="W1713" s="14" t="s">
        <v>4960</v>
      </c>
    </row>
    <row r="1714" spans="2:23" x14ac:dyDescent="0.25">
      <c r="B1714" s="14" t="s">
        <v>4142</v>
      </c>
      <c r="D1714" s="14" t="s">
        <v>2165</v>
      </c>
      <c r="F1714" s="14" t="s">
        <v>4446</v>
      </c>
      <c r="H1714" s="14" t="s">
        <v>124</v>
      </c>
      <c r="I1714" s="14" t="s">
        <v>4692</v>
      </c>
      <c r="J1714" s="14" t="s">
        <v>222</v>
      </c>
      <c r="K1714" s="14" t="s">
        <v>1915</v>
      </c>
      <c r="M1714" s="14" t="s">
        <v>4963</v>
      </c>
      <c r="N1714" s="14" t="s">
        <v>4962</v>
      </c>
      <c r="O1714" s="14" t="s">
        <v>105</v>
      </c>
      <c r="R1714" s="14" t="s">
        <v>169</v>
      </c>
      <c r="U1714" s="14" t="s">
        <v>5174</v>
      </c>
      <c r="W1714" s="14" t="s">
        <v>4960</v>
      </c>
    </row>
    <row r="1715" spans="2:23" x14ac:dyDescent="0.25">
      <c r="C1715" s="18">
        <v>6</v>
      </c>
      <c r="D1715" s="14" t="s">
        <v>2747</v>
      </c>
      <c r="F1715" s="14" t="s">
        <v>4428</v>
      </c>
      <c r="H1715" s="14" t="s">
        <v>4526</v>
      </c>
      <c r="K1715" s="14" t="s">
        <v>1854</v>
      </c>
      <c r="N1715" s="14" t="s">
        <v>5605</v>
      </c>
      <c r="R1715" s="14" t="s">
        <v>143</v>
      </c>
      <c r="U1715" s="14" t="s">
        <v>1676</v>
      </c>
      <c r="W1715" s="14" t="s">
        <v>4980</v>
      </c>
    </row>
    <row r="1716" spans="2:23" x14ac:dyDescent="0.25">
      <c r="B1716" s="14" t="s">
        <v>4209</v>
      </c>
      <c r="D1716" s="14" t="s">
        <v>3645</v>
      </c>
      <c r="E1716" s="14">
        <v>4</v>
      </c>
      <c r="F1716" s="14" t="s">
        <v>4638</v>
      </c>
      <c r="H1716" s="14">
        <v>0</v>
      </c>
      <c r="I1716" s="14" t="s">
        <v>549</v>
      </c>
      <c r="K1716" s="14" t="s">
        <v>6170</v>
      </c>
      <c r="M1716" s="14">
        <v>1</v>
      </c>
      <c r="N1716" s="14" t="s">
        <v>536</v>
      </c>
      <c r="O1716" s="14">
        <v>7</v>
      </c>
      <c r="P1716" s="14">
        <v>-1</v>
      </c>
      <c r="Q1716" s="14">
        <v>2</v>
      </c>
      <c r="R1716" s="14" t="s">
        <v>512</v>
      </c>
      <c r="S1716" s="14">
        <v>3</v>
      </c>
    </row>
    <row r="1717" spans="2:23" x14ac:dyDescent="0.25">
      <c r="B1717" s="14" t="s">
        <v>4341</v>
      </c>
      <c r="C1717" s="18" t="s">
        <v>150</v>
      </c>
      <c r="D1717" s="14" t="s">
        <v>3581</v>
      </c>
      <c r="F1717" s="14" t="s">
        <v>4425</v>
      </c>
      <c r="H1717" s="14" t="s">
        <v>254</v>
      </c>
      <c r="I1717" s="14" t="s">
        <v>1255</v>
      </c>
      <c r="J1717" s="14" t="s">
        <v>169</v>
      </c>
      <c r="K1717" s="14" t="s">
        <v>134</v>
      </c>
      <c r="L1717" s="14" t="s">
        <v>63</v>
      </c>
      <c r="M1717" s="14" t="s">
        <v>5009</v>
      </c>
      <c r="N1717" s="14" t="s">
        <v>106</v>
      </c>
      <c r="O1717" s="14" t="s">
        <v>143</v>
      </c>
      <c r="Q1717" s="14" t="s">
        <v>148</v>
      </c>
      <c r="R1717" s="14" t="s">
        <v>6131</v>
      </c>
      <c r="W1717" s="14" t="s">
        <v>4939</v>
      </c>
    </row>
    <row r="1718" spans="2:23" x14ac:dyDescent="0.25">
      <c r="B1718" s="14" t="s">
        <v>4214</v>
      </c>
      <c r="D1718" s="14" t="s">
        <v>3952</v>
      </c>
      <c r="F1718" s="14" t="s">
        <v>4413</v>
      </c>
      <c r="H1718" s="14" t="s">
        <v>124</v>
      </c>
      <c r="I1718" s="14" t="s">
        <v>4894</v>
      </c>
      <c r="J1718" s="14" t="s">
        <v>138</v>
      </c>
      <c r="K1718" s="14" t="s">
        <v>5241</v>
      </c>
      <c r="M1718" s="14" t="s">
        <v>4963</v>
      </c>
      <c r="N1718" s="14" t="s">
        <v>4962</v>
      </c>
      <c r="O1718" s="14" t="s">
        <v>134</v>
      </c>
      <c r="Q1718" s="14" t="s">
        <v>135</v>
      </c>
      <c r="R1718" s="14" t="s">
        <v>5175</v>
      </c>
      <c r="W1718" s="14" t="s">
        <v>4960</v>
      </c>
    </row>
    <row r="1719" spans="2:23" x14ac:dyDescent="0.25">
      <c r="B1719" s="14" t="s">
        <v>4084</v>
      </c>
      <c r="C1719" s="18">
        <v>7</v>
      </c>
      <c r="D1719" s="14" t="s">
        <v>3374</v>
      </c>
      <c r="F1719" s="14" t="s">
        <v>4413</v>
      </c>
      <c r="H1719" s="14" t="s">
        <v>143</v>
      </c>
      <c r="I1719" s="14" t="s">
        <v>411</v>
      </c>
      <c r="J1719" s="14" t="s">
        <v>241</v>
      </c>
      <c r="K1719" s="14" t="s">
        <v>5287</v>
      </c>
      <c r="M1719" s="14" t="s">
        <v>4963</v>
      </c>
      <c r="N1719" s="14" t="s">
        <v>5152</v>
      </c>
      <c r="O1719" s="14" t="s">
        <v>143</v>
      </c>
      <c r="Q1719" s="14" t="s">
        <v>202</v>
      </c>
      <c r="R1719" s="14" t="s">
        <v>6027</v>
      </c>
      <c r="W1719" s="14" t="s">
        <v>4972</v>
      </c>
    </row>
    <row r="1720" spans="2:23" x14ac:dyDescent="0.25">
      <c r="B1720" s="14" t="s">
        <v>4293</v>
      </c>
      <c r="C1720" s="18">
        <v>7</v>
      </c>
      <c r="D1720" s="14" t="s">
        <v>3178</v>
      </c>
      <c r="F1720" s="14" t="s">
        <v>4413</v>
      </c>
      <c r="H1720" s="14" t="s">
        <v>120</v>
      </c>
      <c r="I1720" s="14" t="s">
        <v>254</v>
      </c>
      <c r="J1720" s="14" t="s">
        <v>156</v>
      </c>
      <c r="K1720" s="14" t="s">
        <v>150</v>
      </c>
      <c r="M1720" s="14" t="s">
        <v>5019</v>
      </c>
      <c r="N1720" s="14" t="s">
        <v>133</v>
      </c>
      <c r="O1720" s="14" t="s">
        <v>134</v>
      </c>
      <c r="Q1720" s="14" t="s">
        <v>202</v>
      </c>
      <c r="R1720" s="14" t="s">
        <v>172</v>
      </c>
      <c r="W1720" s="14" t="s">
        <v>4980</v>
      </c>
    </row>
    <row r="1721" spans="2:23" x14ac:dyDescent="0.25">
      <c r="C1721" s="18" t="s">
        <v>120</v>
      </c>
      <c r="D1721" s="14" t="s">
        <v>2434</v>
      </c>
      <c r="E1721" s="14">
        <v>4</v>
      </c>
      <c r="F1721" s="14" t="s">
        <v>4487</v>
      </c>
      <c r="I1721" s="14" t="s">
        <v>4743</v>
      </c>
      <c r="K1721" s="14" t="s">
        <v>5413</v>
      </c>
      <c r="M1721" s="14" t="s">
        <v>5412</v>
      </c>
      <c r="N1721" s="14" t="s">
        <v>5411</v>
      </c>
      <c r="O1721" s="14" t="s">
        <v>4949</v>
      </c>
      <c r="P1721" s="14" t="s">
        <v>126</v>
      </c>
      <c r="R1721" s="14" t="s">
        <v>5410</v>
      </c>
      <c r="S1721" s="14" t="s">
        <v>133</v>
      </c>
      <c r="T1721" s="14" t="s">
        <v>5065</v>
      </c>
    </row>
    <row r="1722" spans="2:23" x14ac:dyDescent="0.25">
      <c r="C1722" s="18" t="s">
        <v>120</v>
      </c>
      <c r="D1722" s="14" t="s">
        <v>3306</v>
      </c>
      <c r="E1722" s="14">
        <v>4</v>
      </c>
      <c r="F1722" s="14" t="s">
        <v>4512</v>
      </c>
      <c r="I1722" s="14" t="s">
        <v>4743</v>
      </c>
      <c r="K1722" s="14" t="s">
        <v>1252</v>
      </c>
      <c r="M1722" s="14" t="s">
        <v>5412</v>
      </c>
      <c r="N1722" s="14" t="s">
        <v>5983</v>
      </c>
      <c r="O1722" s="14" t="s">
        <v>5027</v>
      </c>
      <c r="P1722" s="14" t="s">
        <v>126</v>
      </c>
      <c r="R1722" s="14" t="s">
        <v>5902</v>
      </c>
      <c r="S1722" s="14" t="s">
        <v>133</v>
      </c>
      <c r="T1722" s="14" t="s">
        <v>5065</v>
      </c>
    </row>
    <row r="1723" spans="2:23" x14ac:dyDescent="0.25">
      <c r="C1723" s="18" t="s">
        <v>120</v>
      </c>
      <c r="D1723" s="14" t="s">
        <v>3179</v>
      </c>
      <c r="E1723" s="14">
        <v>4</v>
      </c>
      <c r="F1723" s="14" t="s">
        <v>4512</v>
      </c>
      <c r="I1723" s="14" t="s">
        <v>4846</v>
      </c>
      <c r="K1723" s="14" t="s">
        <v>5904</v>
      </c>
      <c r="M1723" s="14" t="s">
        <v>5412</v>
      </c>
      <c r="N1723" s="14" t="s">
        <v>5903</v>
      </c>
      <c r="O1723" s="14" t="s">
        <v>4949</v>
      </c>
      <c r="P1723" s="14" t="s">
        <v>126</v>
      </c>
      <c r="R1723" s="14" t="s">
        <v>5902</v>
      </c>
      <c r="S1723" s="14" t="s">
        <v>133</v>
      </c>
      <c r="T1723" s="14" t="s">
        <v>5223</v>
      </c>
    </row>
    <row r="1724" spans="2:23" x14ac:dyDescent="0.25">
      <c r="C1724" s="18">
        <v>7</v>
      </c>
      <c r="D1724" s="14" t="s">
        <v>4040</v>
      </c>
      <c r="F1724" s="14" t="s">
        <v>4445</v>
      </c>
      <c r="H1724" s="14" t="s">
        <v>111</v>
      </c>
      <c r="I1724" s="14" t="s">
        <v>4841</v>
      </c>
      <c r="J1724" s="14" t="s">
        <v>1252</v>
      </c>
      <c r="K1724" s="14" t="s">
        <v>6220</v>
      </c>
      <c r="M1724" s="14" t="s">
        <v>133</v>
      </c>
      <c r="N1724" s="14" t="s">
        <v>141</v>
      </c>
      <c r="O1724" s="14" t="s">
        <v>143</v>
      </c>
      <c r="Q1724" s="14" t="s">
        <v>135</v>
      </c>
      <c r="R1724" s="14" t="s">
        <v>121</v>
      </c>
      <c r="W1724" s="14" t="s">
        <v>5171</v>
      </c>
    </row>
    <row r="1725" spans="2:23" x14ac:dyDescent="0.25">
      <c r="D1725" s="14" t="s">
        <v>3527</v>
      </c>
      <c r="F1725" s="14" t="s">
        <v>4445</v>
      </c>
      <c r="H1725" s="14" t="s">
        <v>120</v>
      </c>
      <c r="J1725" s="14" t="s">
        <v>4354</v>
      </c>
      <c r="K1725" s="14" t="s">
        <v>1255</v>
      </c>
      <c r="M1725" s="14" t="s">
        <v>133</v>
      </c>
      <c r="N1725" s="14" t="s">
        <v>6112</v>
      </c>
      <c r="Q1725" s="14" t="s">
        <v>135</v>
      </c>
      <c r="R1725" s="14" t="s">
        <v>157</v>
      </c>
      <c r="U1725" s="14" t="s">
        <v>5301</v>
      </c>
      <c r="W1725" s="14" t="s">
        <v>5171</v>
      </c>
    </row>
    <row r="1726" spans="2:23" x14ac:dyDescent="0.25">
      <c r="D1726" s="14" t="s">
        <v>3526</v>
      </c>
      <c r="F1726" s="14" t="s">
        <v>4445</v>
      </c>
      <c r="H1726" s="14" t="s">
        <v>111</v>
      </c>
      <c r="J1726" s="14" t="s">
        <v>142</v>
      </c>
      <c r="K1726" s="14" t="s">
        <v>1773</v>
      </c>
      <c r="M1726" s="14" t="s">
        <v>133</v>
      </c>
      <c r="N1726" s="14" t="s">
        <v>6111</v>
      </c>
      <c r="Q1726" s="14" t="s">
        <v>135</v>
      </c>
      <c r="R1726" s="14" t="s">
        <v>157</v>
      </c>
      <c r="U1726" s="14" t="s">
        <v>6110</v>
      </c>
      <c r="W1726" s="14" t="s">
        <v>5171</v>
      </c>
    </row>
    <row r="1727" spans="2:23" x14ac:dyDescent="0.25">
      <c r="C1727" s="18">
        <v>7</v>
      </c>
      <c r="D1727" s="14" t="s">
        <v>3148</v>
      </c>
      <c r="F1727" s="14" t="s">
        <v>4445</v>
      </c>
      <c r="H1727" s="14" t="s">
        <v>111</v>
      </c>
      <c r="I1727" s="14" t="s">
        <v>4571</v>
      </c>
      <c r="J1727" s="14" t="s">
        <v>1255</v>
      </c>
      <c r="K1727" s="14" t="s">
        <v>4294</v>
      </c>
      <c r="M1727" s="14" t="s">
        <v>133</v>
      </c>
      <c r="N1727" s="14" t="s">
        <v>417</v>
      </c>
      <c r="O1727" s="14" t="s">
        <v>143</v>
      </c>
      <c r="Q1727" s="14" t="s">
        <v>135</v>
      </c>
      <c r="R1727" s="14" t="s">
        <v>113</v>
      </c>
      <c r="W1727" s="14" t="s">
        <v>5171</v>
      </c>
    </row>
    <row r="1728" spans="2:23" x14ac:dyDescent="0.25">
      <c r="C1728" s="18">
        <v>7</v>
      </c>
      <c r="D1728" s="14" t="s">
        <v>3093</v>
      </c>
      <c r="F1728" s="14" t="s">
        <v>4445</v>
      </c>
      <c r="H1728" s="14" t="s">
        <v>111</v>
      </c>
      <c r="I1728" s="14" t="s">
        <v>4841</v>
      </c>
      <c r="J1728" s="14" t="s">
        <v>1255</v>
      </c>
      <c r="K1728" s="14" t="s">
        <v>5857</v>
      </c>
      <c r="M1728" s="14" t="s">
        <v>133</v>
      </c>
      <c r="N1728" s="14" t="s">
        <v>5856</v>
      </c>
      <c r="O1728" s="14" t="s">
        <v>143</v>
      </c>
      <c r="Q1728" s="14" t="s">
        <v>135</v>
      </c>
      <c r="R1728" s="14" t="s">
        <v>161</v>
      </c>
      <c r="U1728" s="14" t="s">
        <v>5508</v>
      </c>
      <c r="W1728" s="14" t="s">
        <v>5171</v>
      </c>
    </row>
    <row r="1729" spans="2:23" x14ac:dyDescent="0.25">
      <c r="C1729" s="18">
        <v>7</v>
      </c>
      <c r="D1729" s="14" t="s">
        <v>2880</v>
      </c>
      <c r="F1729" s="14" t="s">
        <v>4445</v>
      </c>
      <c r="H1729" s="14" t="s">
        <v>111</v>
      </c>
      <c r="I1729" s="14" t="s">
        <v>4571</v>
      </c>
      <c r="J1729" s="14" t="s">
        <v>1255</v>
      </c>
      <c r="K1729" s="14" t="s">
        <v>5690</v>
      </c>
      <c r="M1729" s="14" t="s">
        <v>133</v>
      </c>
      <c r="N1729" s="14" t="s">
        <v>141</v>
      </c>
      <c r="O1729" s="14" t="s">
        <v>143</v>
      </c>
      <c r="Q1729" s="14" t="s">
        <v>135</v>
      </c>
      <c r="R1729" s="14" t="s">
        <v>154</v>
      </c>
      <c r="W1729" s="14" t="s">
        <v>5171</v>
      </c>
    </row>
    <row r="1730" spans="2:23" x14ac:dyDescent="0.25">
      <c r="C1730" s="18">
        <v>7</v>
      </c>
      <c r="D1730" s="14" t="s">
        <v>2163</v>
      </c>
      <c r="F1730" s="14" t="s">
        <v>4445</v>
      </c>
      <c r="H1730" s="14" t="s">
        <v>111</v>
      </c>
      <c r="I1730" s="14" t="s">
        <v>4571</v>
      </c>
      <c r="J1730" s="14" t="s">
        <v>1252</v>
      </c>
      <c r="K1730" s="14" t="s">
        <v>5172</v>
      </c>
      <c r="M1730" s="14" t="s">
        <v>133</v>
      </c>
      <c r="N1730" s="14" t="s">
        <v>141</v>
      </c>
      <c r="O1730" s="14" t="s">
        <v>143</v>
      </c>
      <c r="Q1730" s="14" t="s">
        <v>135</v>
      </c>
      <c r="R1730" s="14" t="s">
        <v>152</v>
      </c>
      <c r="W1730" s="14" t="s">
        <v>5171</v>
      </c>
    </row>
    <row r="1731" spans="2:23" x14ac:dyDescent="0.25">
      <c r="D1731" s="14" t="s">
        <v>3032</v>
      </c>
      <c r="F1731" s="14" t="s">
        <v>4570</v>
      </c>
      <c r="H1731" s="14" t="s">
        <v>111</v>
      </c>
      <c r="J1731" s="14" t="s">
        <v>142</v>
      </c>
      <c r="K1731" s="14" t="s">
        <v>1773</v>
      </c>
      <c r="M1731" s="14" t="s">
        <v>150</v>
      </c>
      <c r="N1731" s="14" t="s">
        <v>146</v>
      </c>
      <c r="Q1731" s="14" t="s">
        <v>135</v>
      </c>
      <c r="R1731" s="14" t="s">
        <v>108</v>
      </c>
    </row>
    <row r="1732" spans="2:23" x14ac:dyDescent="0.25">
      <c r="B1732" s="14" t="s">
        <v>4214</v>
      </c>
      <c r="C1732" s="18">
        <v>7</v>
      </c>
      <c r="D1732" s="14" t="s">
        <v>2567</v>
      </c>
      <c r="F1732" s="14" t="s">
        <v>4422</v>
      </c>
      <c r="H1732" s="14" t="s">
        <v>106</v>
      </c>
      <c r="I1732" s="14" t="s">
        <v>157</v>
      </c>
      <c r="J1732" s="14" t="s">
        <v>138</v>
      </c>
      <c r="K1732" s="14" t="s">
        <v>5476</v>
      </c>
      <c r="M1732" s="14" t="s">
        <v>4963</v>
      </c>
      <c r="N1732" s="14" t="s">
        <v>120</v>
      </c>
      <c r="O1732" s="14" t="s">
        <v>134</v>
      </c>
      <c r="Q1732" s="14" t="s">
        <v>135</v>
      </c>
      <c r="R1732" s="14" t="s">
        <v>156</v>
      </c>
      <c r="U1732" s="14">
        <v>1956</v>
      </c>
      <c r="W1732" s="14" t="s">
        <v>5067</v>
      </c>
    </row>
    <row r="1733" spans="2:23" x14ac:dyDescent="0.25">
      <c r="B1733" s="14" t="s">
        <v>4355</v>
      </c>
      <c r="C1733" s="18" t="s">
        <v>150</v>
      </c>
      <c r="D1733" s="14" t="s">
        <v>3717</v>
      </c>
      <c r="F1733" s="14" t="s">
        <v>4642</v>
      </c>
      <c r="H1733" s="14" t="s">
        <v>112</v>
      </c>
      <c r="I1733" s="14" t="s">
        <v>156</v>
      </c>
      <c r="J1733" s="14" t="s">
        <v>161</v>
      </c>
      <c r="K1733" s="14" t="s">
        <v>134</v>
      </c>
      <c r="L1733" s="14" t="s">
        <v>63</v>
      </c>
      <c r="M1733" s="14" t="s">
        <v>5695</v>
      </c>
      <c r="N1733" s="14" t="s">
        <v>133</v>
      </c>
      <c r="O1733" s="14" t="s">
        <v>143</v>
      </c>
      <c r="Q1733" s="14" t="s">
        <v>148</v>
      </c>
      <c r="R1733" s="14" t="s">
        <v>6203</v>
      </c>
      <c r="W1733" s="14" t="s">
        <v>4939</v>
      </c>
    </row>
    <row r="1734" spans="2:23" x14ac:dyDescent="0.25">
      <c r="B1734" s="14" t="s">
        <v>4114</v>
      </c>
      <c r="D1734" s="14" t="s">
        <v>3727</v>
      </c>
      <c r="F1734" s="14" t="s">
        <v>4469</v>
      </c>
      <c r="H1734" s="14" t="s">
        <v>120</v>
      </c>
      <c r="I1734" s="14" t="s">
        <v>394</v>
      </c>
      <c r="J1734" s="14" t="s">
        <v>210</v>
      </c>
      <c r="K1734" s="14" t="s">
        <v>5344</v>
      </c>
      <c r="M1734" s="14" t="s">
        <v>4970</v>
      </c>
      <c r="N1734" s="14" t="s">
        <v>407</v>
      </c>
      <c r="O1734" s="14" t="s">
        <v>134</v>
      </c>
      <c r="Q1734" s="14" t="s">
        <v>135</v>
      </c>
      <c r="R1734" s="14" t="s">
        <v>128</v>
      </c>
      <c r="W1734" s="14" t="s">
        <v>4944</v>
      </c>
    </row>
    <row r="1735" spans="2:23" x14ac:dyDescent="0.25">
      <c r="B1735" s="14" t="s">
        <v>4114</v>
      </c>
      <c r="D1735" s="14" t="s">
        <v>2273</v>
      </c>
      <c r="F1735" s="14" t="s">
        <v>4469</v>
      </c>
      <c r="H1735" s="14" t="s">
        <v>111</v>
      </c>
      <c r="I1735" s="14" t="s">
        <v>394</v>
      </c>
      <c r="J1735" s="14" t="s">
        <v>210</v>
      </c>
      <c r="K1735" s="14" t="s">
        <v>5275</v>
      </c>
      <c r="M1735" s="14" t="s">
        <v>4975</v>
      </c>
      <c r="N1735" s="14" t="s">
        <v>5274</v>
      </c>
      <c r="O1735" s="14" t="s">
        <v>230</v>
      </c>
      <c r="Q1735" s="14" t="s">
        <v>240</v>
      </c>
      <c r="R1735" s="14" t="s">
        <v>4755</v>
      </c>
      <c r="U1735" s="14" t="s">
        <v>5273</v>
      </c>
      <c r="W1735" s="14" t="s">
        <v>4944</v>
      </c>
    </row>
    <row r="1736" spans="2:23" x14ac:dyDescent="0.25">
      <c r="B1736" s="14" t="s">
        <v>4090</v>
      </c>
      <c r="D1736" s="14" t="s">
        <v>2127</v>
      </c>
      <c r="F1736" s="14" t="s">
        <v>4442</v>
      </c>
      <c r="H1736" s="14" t="s">
        <v>369</v>
      </c>
      <c r="I1736" s="14" t="s">
        <v>4709</v>
      </c>
      <c r="J1736" s="14">
        <v>2000</v>
      </c>
      <c r="K1736" s="14" t="s">
        <v>5131</v>
      </c>
      <c r="N1736" s="14" t="s">
        <v>4616</v>
      </c>
      <c r="O1736" s="14" t="s">
        <v>5130</v>
      </c>
      <c r="Q1736" s="14" t="s">
        <v>202</v>
      </c>
      <c r="R1736" s="14" t="s">
        <v>1076</v>
      </c>
      <c r="W1736" s="14" t="s">
        <v>4939</v>
      </c>
    </row>
    <row r="1737" spans="2:23" x14ac:dyDescent="0.25">
      <c r="B1737" s="14" t="s">
        <v>4084</v>
      </c>
      <c r="D1737" s="14" t="s">
        <v>3922</v>
      </c>
      <c r="F1737" s="14" t="s">
        <v>4384</v>
      </c>
      <c r="H1737" s="14" t="s">
        <v>112</v>
      </c>
      <c r="I1737" s="14" t="s">
        <v>394</v>
      </c>
      <c r="J1737" s="14" t="s">
        <v>210</v>
      </c>
      <c r="K1737" s="14" t="s">
        <v>6284</v>
      </c>
      <c r="M1737" s="14" t="s">
        <v>5839</v>
      </c>
      <c r="N1737" s="14" t="s">
        <v>407</v>
      </c>
      <c r="O1737" s="14" t="s">
        <v>143</v>
      </c>
      <c r="Q1737" s="14" t="s">
        <v>202</v>
      </c>
      <c r="R1737" s="14" t="s">
        <v>6283</v>
      </c>
      <c r="U1737" s="14" t="s">
        <v>4961</v>
      </c>
      <c r="W1737" s="14" t="s">
        <v>4944</v>
      </c>
    </row>
    <row r="1738" spans="2:23" x14ac:dyDescent="0.25">
      <c r="B1738" s="14" t="s">
        <v>4157</v>
      </c>
      <c r="C1738" s="18">
        <v>7</v>
      </c>
      <c r="D1738" s="14" t="s">
        <v>3911</v>
      </c>
      <c r="F1738" s="14" t="s">
        <v>4384</v>
      </c>
      <c r="H1738" s="14" t="s">
        <v>124</v>
      </c>
      <c r="I1738" s="14" t="s">
        <v>226</v>
      </c>
      <c r="J1738" s="14" t="s">
        <v>4716</v>
      </c>
      <c r="K1738" s="14" t="s">
        <v>1897</v>
      </c>
      <c r="M1738" s="14" t="s">
        <v>4963</v>
      </c>
      <c r="N1738" s="14" t="s">
        <v>120</v>
      </c>
      <c r="O1738" s="14" t="s">
        <v>143</v>
      </c>
      <c r="Q1738" s="14" t="s">
        <v>135</v>
      </c>
      <c r="R1738" s="14" t="s">
        <v>172</v>
      </c>
      <c r="U1738" s="14" t="s">
        <v>5166</v>
      </c>
      <c r="W1738" s="14" t="s">
        <v>5067</v>
      </c>
    </row>
    <row r="1739" spans="2:23" x14ac:dyDescent="0.25">
      <c r="B1739" s="14" t="s">
        <v>4084</v>
      </c>
      <c r="D1739" s="14" t="s">
        <v>3883</v>
      </c>
      <c r="F1739" s="14" t="s">
        <v>4384</v>
      </c>
      <c r="H1739" s="14" t="s">
        <v>120</v>
      </c>
      <c r="I1739" s="14" t="s">
        <v>394</v>
      </c>
      <c r="J1739" s="14" t="s">
        <v>210</v>
      </c>
      <c r="K1739" s="14" t="s">
        <v>143</v>
      </c>
      <c r="M1739" s="14" t="s">
        <v>5145</v>
      </c>
      <c r="N1739" s="14" t="s">
        <v>5203</v>
      </c>
      <c r="O1739" s="14" t="s">
        <v>143</v>
      </c>
      <c r="R1739" s="14" t="s">
        <v>1821</v>
      </c>
      <c r="U1739" s="14" t="s">
        <v>5140</v>
      </c>
      <c r="W1739" s="14" t="s">
        <v>4944</v>
      </c>
    </row>
    <row r="1740" spans="2:23" x14ac:dyDescent="0.25">
      <c r="B1740" s="14" t="s">
        <v>4084</v>
      </c>
      <c r="D1740" s="14" t="s">
        <v>3833</v>
      </c>
      <c r="F1740" s="14" t="s">
        <v>4384</v>
      </c>
      <c r="H1740" s="14" t="s">
        <v>120</v>
      </c>
      <c r="I1740" s="14" t="s">
        <v>394</v>
      </c>
      <c r="J1740" s="14" t="s">
        <v>210</v>
      </c>
      <c r="K1740" s="14" t="s">
        <v>5127</v>
      </c>
      <c r="M1740" s="14" t="s">
        <v>4975</v>
      </c>
      <c r="N1740" s="14" t="s">
        <v>6251</v>
      </c>
      <c r="O1740" s="14" t="s">
        <v>143</v>
      </c>
      <c r="R1740" s="14" t="s">
        <v>1252</v>
      </c>
      <c r="U1740" s="14" t="s">
        <v>5302</v>
      </c>
      <c r="W1740" s="14" t="s">
        <v>4944</v>
      </c>
    </row>
    <row r="1741" spans="2:23" x14ac:dyDescent="0.25">
      <c r="B1741" s="14" t="s">
        <v>4084</v>
      </c>
      <c r="D1741" s="14" t="s">
        <v>3824</v>
      </c>
      <c r="F1741" s="14" t="s">
        <v>4384</v>
      </c>
      <c r="H1741" s="14" t="s">
        <v>120</v>
      </c>
      <c r="I1741" s="14" t="s">
        <v>394</v>
      </c>
      <c r="J1741" s="14" t="s">
        <v>210</v>
      </c>
      <c r="K1741" s="14" t="s">
        <v>111</v>
      </c>
      <c r="M1741" s="14" t="s">
        <v>4979</v>
      </c>
      <c r="N1741" s="14" t="s">
        <v>6246</v>
      </c>
      <c r="O1741" s="14" t="s">
        <v>143</v>
      </c>
      <c r="Q1741" s="14" t="s">
        <v>202</v>
      </c>
      <c r="R1741" s="14" t="s">
        <v>5759</v>
      </c>
      <c r="U1741" s="14" t="s">
        <v>5797</v>
      </c>
      <c r="W1741" s="14" t="s">
        <v>4944</v>
      </c>
    </row>
    <row r="1742" spans="2:23" x14ac:dyDescent="0.25">
      <c r="B1742" s="14" t="s">
        <v>4084</v>
      </c>
      <c r="D1742" s="14" t="s">
        <v>3823</v>
      </c>
      <c r="F1742" s="14" t="s">
        <v>4384</v>
      </c>
      <c r="H1742" s="14" t="s">
        <v>111</v>
      </c>
      <c r="I1742" s="14" t="s">
        <v>394</v>
      </c>
      <c r="J1742" s="14" t="s">
        <v>210</v>
      </c>
      <c r="K1742" s="14" t="s">
        <v>5141</v>
      </c>
      <c r="M1742" s="14" t="s">
        <v>4979</v>
      </c>
      <c r="N1742" s="14" t="s">
        <v>6245</v>
      </c>
      <c r="O1742" s="14" t="s">
        <v>143</v>
      </c>
      <c r="Q1742" s="14" t="s">
        <v>202</v>
      </c>
      <c r="R1742" s="14" t="s">
        <v>5759</v>
      </c>
      <c r="W1742" s="14" t="s">
        <v>4944</v>
      </c>
    </row>
    <row r="1743" spans="2:23" x14ac:dyDescent="0.25">
      <c r="B1743" s="14" t="s">
        <v>4084</v>
      </c>
      <c r="D1743" s="14" t="s">
        <v>3812</v>
      </c>
      <c r="F1743" s="14" t="s">
        <v>4384</v>
      </c>
      <c r="H1743" s="14" t="s">
        <v>120</v>
      </c>
      <c r="I1743" s="14" t="s">
        <v>394</v>
      </c>
      <c r="J1743" s="14" t="s">
        <v>210</v>
      </c>
      <c r="K1743" s="14" t="s">
        <v>105</v>
      </c>
      <c r="M1743" s="14" t="s">
        <v>4979</v>
      </c>
      <c r="N1743" s="14" t="s">
        <v>5866</v>
      </c>
      <c r="O1743" s="14" t="s">
        <v>143</v>
      </c>
      <c r="Q1743" s="14" t="s">
        <v>202</v>
      </c>
      <c r="R1743" s="14" t="s">
        <v>157</v>
      </c>
      <c r="U1743" s="14" t="s">
        <v>5176</v>
      </c>
      <c r="W1743" s="14" t="s">
        <v>4944</v>
      </c>
    </row>
    <row r="1744" spans="2:23" x14ac:dyDescent="0.25">
      <c r="B1744" s="14" t="s">
        <v>4084</v>
      </c>
      <c r="D1744" s="14" t="s">
        <v>3758</v>
      </c>
      <c r="F1744" s="14" t="s">
        <v>4384</v>
      </c>
      <c r="H1744" s="14" t="s">
        <v>111</v>
      </c>
      <c r="I1744" s="14" t="s">
        <v>394</v>
      </c>
      <c r="J1744" s="14" t="s">
        <v>210</v>
      </c>
      <c r="K1744" s="14" t="s">
        <v>105</v>
      </c>
      <c r="M1744" s="14" t="s">
        <v>4946</v>
      </c>
      <c r="N1744" s="14" t="s">
        <v>6221</v>
      </c>
      <c r="O1744" s="14" t="s">
        <v>143</v>
      </c>
      <c r="Q1744" s="14" t="s">
        <v>202</v>
      </c>
      <c r="R1744" s="14" t="s">
        <v>172</v>
      </c>
      <c r="U1744" s="14" t="s">
        <v>5357</v>
      </c>
      <c r="W1744" s="14" t="s">
        <v>4944</v>
      </c>
    </row>
    <row r="1745" spans="2:23" x14ac:dyDescent="0.25">
      <c r="B1745" s="14" t="s">
        <v>4084</v>
      </c>
      <c r="D1745" s="14" t="s">
        <v>3729</v>
      </c>
      <c r="F1745" s="14" t="s">
        <v>4384</v>
      </c>
      <c r="H1745" s="14" t="s">
        <v>111</v>
      </c>
      <c r="I1745" s="14" t="s">
        <v>394</v>
      </c>
      <c r="J1745" s="14" t="s">
        <v>210</v>
      </c>
      <c r="K1745" s="14" t="s">
        <v>111</v>
      </c>
      <c r="M1745" s="14" t="s">
        <v>4975</v>
      </c>
      <c r="N1745" s="14" t="s">
        <v>5713</v>
      </c>
      <c r="O1745" s="14" t="s">
        <v>143</v>
      </c>
      <c r="Q1745" s="14" t="s">
        <v>202</v>
      </c>
      <c r="R1745" s="14" t="s">
        <v>182</v>
      </c>
      <c r="W1745" s="14" t="s">
        <v>4944</v>
      </c>
    </row>
    <row r="1746" spans="2:23" x14ac:dyDescent="0.25">
      <c r="B1746" s="14" t="s">
        <v>4084</v>
      </c>
      <c r="D1746" s="14" t="s">
        <v>3726</v>
      </c>
      <c r="F1746" s="14" t="s">
        <v>4384</v>
      </c>
      <c r="H1746" s="14" t="s">
        <v>120</v>
      </c>
      <c r="I1746" s="14" t="s">
        <v>394</v>
      </c>
      <c r="J1746" s="14" t="s">
        <v>210</v>
      </c>
      <c r="K1746" s="14" t="s">
        <v>5344</v>
      </c>
      <c r="M1746" s="14" t="s">
        <v>4970</v>
      </c>
      <c r="N1746" s="14" t="s">
        <v>407</v>
      </c>
      <c r="O1746" s="14" t="s">
        <v>143</v>
      </c>
      <c r="Q1746" s="14" t="s">
        <v>202</v>
      </c>
      <c r="R1746" s="14" t="s">
        <v>128</v>
      </c>
      <c r="W1746" s="14" t="s">
        <v>4944</v>
      </c>
    </row>
    <row r="1747" spans="2:23" x14ac:dyDescent="0.25">
      <c r="B1747" s="14" t="s">
        <v>4084</v>
      </c>
      <c r="D1747" s="14" t="s">
        <v>3719</v>
      </c>
      <c r="F1747" s="14" t="s">
        <v>4384</v>
      </c>
      <c r="H1747" s="14" t="s">
        <v>105</v>
      </c>
      <c r="I1747" s="14" t="s">
        <v>394</v>
      </c>
      <c r="J1747" s="14" t="s">
        <v>210</v>
      </c>
      <c r="K1747" s="14" t="s">
        <v>145</v>
      </c>
      <c r="M1747" s="14" t="s">
        <v>6206</v>
      </c>
      <c r="N1747" s="14" t="s">
        <v>6205</v>
      </c>
      <c r="O1747" s="14" t="s">
        <v>143</v>
      </c>
      <c r="Q1747" s="14" t="s">
        <v>202</v>
      </c>
      <c r="R1747" s="14" t="s">
        <v>210</v>
      </c>
      <c r="U1747" s="14">
        <v>1985</v>
      </c>
      <c r="W1747" s="14" t="s">
        <v>4944</v>
      </c>
    </row>
    <row r="1748" spans="2:23" x14ac:dyDescent="0.25">
      <c r="B1748" s="14" t="s">
        <v>4157</v>
      </c>
      <c r="C1748" s="18">
        <v>7</v>
      </c>
      <c r="D1748" s="14" t="s">
        <v>3657</v>
      </c>
      <c r="F1748" s="14" t="s">
        <v>4384</v>
      </c>
      <c r="H1748" s="14" t="s">
        <v>124</v>
      </c>
      <c r="I1748" s="14" t="s">
        <v>226</v>
      </c>
      <c r="J1748" s="14" t="s">
        <v>4716</v>
      </c>
      <c r="K1748" s="14" t="s">
        <v>124</v>
      </c>
      <c r="M1748" s="14" t="s">
        <v>4963</v>
      </c>
      <c r="N1748" s="14" t="s">
        <v>120</v>
      </c>
      <c r="O1748" s="14" t="s">
        <v>143</v>
      </c>
      <c r="Q1748" s="14" t="s">
        <v>148</v>
      </c>
      <c r="R1748" s="14" t="s">
        <v>217</v>
      </c>
      <c r="U1748" s="14">
        <v>1986</v>
      </c>
      <c r="W1748" s="14" t="s">
        <v>5067</v>
      </c>
    </row>
    <row r="1749" spans="2:23" x14ac:dyDescent="0.25">
      <c r="B1749" s="14" t="s">
        <v>4084</v>
      </c>
      <c r="D1749" s="14" t="s">
        <v>3647</v>
      </c>
      <c r="F1749" s="14" t="s">
        <v>4384</v>
      </c>
      <c r="H1749" s="14" t="s">
        <v>145</v>
      </c>
      <c r="I1749" s="14" t="s">
        <v>394</v>
      </c>
      <c r="J1749" s="14" t="s">
        <v>210</v>
      </c>
      <c r="K1749" s="14" t="s">
        <v>111</v>
      </c>
      <c r="M1749" s="14" t="s">
        <v>5246</v>
      </c>
      <c r="N1749" s="14" t="s">
        <v>407</v>
      </c>
      <c r="O1749" s="14" t="s">
        <v>143</v>
      </c>
      <c r="R1749" s="14" t="s">
        <v>154</v>
      </c>
      <c r="U1749" s="14" t="s">
        <v>5162</v>
      </c>
      <c r="W1749" s="14" t="s">
        <v>4944</v>
      </c>
    </row>
    <row r="1750" spans="2:23" x14ac:dyDescent="0.25">
      <c r="B1750" s="14" t="s">
        <v>4157</v>
      </c>
      <c r="C1750" s="18">
        <v>7</v>
      </c>
      <c r="D1750" s="14" t="s">
        <v>3633</v>
      </c>
      <c r="F1750" s="14" t="s">
        <v>4384</v>
      </c>
      <c r="H1750" s="14" t="s">
        <v>112</v>
      </c>
      <c r="I1750" s="14" t="s">
        <v>226</v>
      </c>
      <c r="J1750" s="14" t="s">
        <v>144</v>
      </c>
      <c r="K1750" s="14" t="s">
        <v>124</v>
      </c>
      <c r="M1750" s="14" t="s">
        <v>4963</v>
      </c>
      <c r="N1750" s="14" t="s">
        <v>120</v>
      </c>
      <c r="O1750" s="14" t="s">
        <v>143</v>
      </c>
      <c r="Q1750" s="14" t="s">
        <v>148</v>
      </c>
      <c r="R1750" s="14" t="s">
        <v>156</v>
      </c>
      <c r="U1750" s="14">
        <v>1960</v>
      </c>
      <c r="W1750" s="14" t="s">
        <v>5067</v>
      </c>
    </row>
    <row r="1751" spans="2:23" x14ac:dyDescent="0.25">
      <c r="B1751" s="14" t="s">
        <v>4084</v>
      </c>
      <c r="D1751" s="14" t="s">
        <v>3631</v>
      </c>
      <c r="F1751" s="14" t="s">
        <v>4384</v>
      </c>
      <c r="H1751" s="14" t="s">
        <v>145</v>
      </c>
      <c r="I1751" s="14" t="s">
        <v>394</v>
      </c>
      <c r="J1751" s="14" t="s">
        <v>210</v>
      </c>
      <c r="K1751" s="14" t="s">
        <v>105</v>
      </c>
      <c r="M1751" s="14" t="s">
        <v>4946</v>
      </c>
      <c r="N1751" s="14" t="s">
        <v>407</v>
      </c>
      <c r="O1751" s="14" t="s">
        <v>143</v>
      </c>
      <c r="R1751" s="14" t="s">
        <v>222</v>
      </c>
      <c r="U1751" s="14" t="s">
        <v>5162</v>
      </c>
      <c r="W1751" s="14" t="s">
        <v>4944</v>
      </c>
    </row>
    <row r="1752" spans="2:23" x14ac:dyDescent="0.25">
      <c r="B1752" s="14" t="s">
        <v>4157</v>
      </c>
      <c r="D1752" s="14" t="s">
        <v>3620</v>
      </c>
      <c r="F1752" s="14" t="s">
        <v>4384</v>
      </c>
      <c r="H1752" s="14" t="s">
        <v>124</v>
      </c>
      <c r="I1752" s="14" t="s">
        <v>226</v>
      </c>
      <c r="J1752" s="14" t="s">
        <v>4716</v>
      </c>
      <c r="K1752" s="14" t="s">
        <v>5165</v>
      </c>
      <c r="M1752" s="14" t="s">
        <v>4963</v>
      </c>
      <c r="N1752" s="14" t="s">
        <v>1599</v>
      </c>
      <c r="O1752" s="14" t="s">
        <v>143</v>
      </c>
      <c r="Q1752" s="14" t="s">
        <v>148</v>
      </c>
      <c r="R1752" s="14" t="s">
        <v>169</v>
      </c>
      <c r="U1752" s="14" t="s">
        <v>5166</v>
      </c>
      <c r="W1752" s="14" t="s">
        <v>4960</v>
      </c>
    </row>
    <row r="1753" spans="2:23" x14ac:dyDescent="0.25">
      <c r="B1753" s="14" t="s">
        <v>4084</v>
      </c>
      <c r="D1753" s="14" t="s">
        <v>3608</v>
      </c>
      <c r="F1753" s="14" t="s">
        <v>4384</v>
      </c>
      <c r="H1753" s="14" t="s">
        <v>120</v>
      </c>
      <c r="I1753" s="14" t="s">
        <v>394</v>
      </c>
      <c r="J1753" s="14" t="s">
        <v>210</v>
      </c>
      <c r="K1753" s="14" t="s">
        <v>111</v>
      </c>
      <c r="M1753" s="14" t="s">
        <v>4975</v>
      </c>
      <c r="N1753" s="14" t="s">
        <v>6145</v>
      </c>
      <c r="O1753" s="14" t="s">
        <v>143</v>
      </c>
      <c r="R1753" s="14" t="s">
        <v>156</v>
      </c>
      <c r="U1753" s="14" t="s">
        <v>5379</v>
      </c>
      <c r="W1753" s="14" t="s">
        <v>4944</v>
      </c>
    </row>
    <row r="1754" spans="2:23" x14ac:dyDescent="0.25">
      <c r="B1754" s="14" t="s">
        <v>4084</v>
      </c>
      <c r="D1754" s="14" t="s">
        <v>3599</v>
      </c>
      <c r="F1754" s="14" t="s">
        <v>4384</v>
      </c>
      <c r="H1754" s="14" t="s">
        <v>112</v>
      </c>
      <c r="I1754" s="14" t="s">
        <v>394</v>
      </c>
      <c r="J1754" s="14" t="s">
        <v>210</v>
      </c>
      <c r="K1754" s="14" t="s">
        <v>6140</v>
      </c>
      <c r="M1754" s="14" t="s">
        <v>5342</v>
      </c>
      <c r="N1754" s="14" t="s">
        <v>399</v>
      </c>
      <c r="O1754" s="14" t="s">
        <v>143</v>
      </c>
      <c r="Q1754" s="14" t="s">
        <v>148</v>
      </c>
      <c r="R1754" s="14" t="s">
        <v>172</v>
      </c>
      <c r="U1754" s="14">
        <v>1961</v>
      </c>
      <c r="W1754" s="14" t="s">
        <v>4944</v>
      </c>
    </row>
    <row r="1755" spans="2:23" x14ac:dyDescent="0.25">
      <c r="B1755" s="14" t="s">
        <v>4084</v>
      </c>
      <c r="D1755" s="14" t="s">
        <v>3565</v>
      </c>
      <c r="F1755" s="14" t="s">
        <v>4384</v>
      </c>
      <c r="H1755" s="14" t="s">
        <v>111</v>
      </c>
      <c r="I1755" s="14" t="s">
        <v>394</v>
      </c>
      <c r="J1755" s="14" t="s">
        <v>210</v>
      </c>
      <c r="K1755" s="14" t="s">
        <v>4967</v>
      </c>
      <c r="M1755" s="14" t="s">
        <v>5145</v>
      </c>
      <c r="N1755" s="14" t="s">
        <v>142</v>
      </c>
      <c r="O1755" s="14" t="s">
        <v>143</v>
      </c>
      <c r="R1755" s="14" t="s">
        <v>131</v>
      </c>
      <c r="U1755" s="14" t="s">
        <v>5177</v>
      </c>
      <c r="W1755" s="14" t="s">
        <v>4944</v>
      </c>
    </row>
    <row r="1756" spans="2:23" x14ac:dyDescent="0.25">
      <c r="B1756" s="14" t="s">
        <v>4084</v>
      </c>
      <c r="D1756" s="14" t="s">
        <v>3540</v>
      </c>
      <c r="F1756" s="14" t="s">
        <v>4384</v>
      </c>
      <c r="H1756" s="14" t="s">
        <v>120</v>
      </c>
      <c r="I1756" s="14" t="s">
        <v>394</v>
      </c>
      <c r="J1756" s="14" t="s">
        <v>210</v>
      </c>
      <c r="K1756" s="14" t="s">
        <v>5926</v>
      </c>
      <c r="M1756" s="14" t="s">
        <v>4975</v>
      </c>
      <c r="N1756" s="14" t="s">
        <v>174</v>
      </c>
      <c r="O1756" s="14" t="s">
        <v>143</v>
      </c>
      <c r="R1756" s="14" t="s">
        <v>5935</v>
      </c>
      <c r="W1756" s="14" t="s">
        <v>4944</v>
      </c>
    </row>
    <row r="1757" spans="2:23" x14ac:dyDescent="0.25">
      <c r="B1757" s="14" t="s">
        <v>4084</v>
      </c>
      <c r="D1757" s="14" t="s">
        <v>3535</v>
      </c>
      <c r="F1757" s="14" t="s">
        <v>4384</v>
      </c>
      <c r="H1757" s="14" t="s">
        <v>111</v>
      </c>
      <c r="I1757" s="14" t="s">
        <v>394</v>
      </c>
      <c r="J1757" s="14" t="s">
        <v>210</v>
      </c>
      <c r="K1757" s="14" t="s">
        <v>145</v>
      </c>
      <c r="M1757" s="14" t="s">
        <v>5145</v>
      </c>
      <c r="N1757" s="14" t="s">
        <v>407</v>
      </c>
      <c r="O1757" s="14" t="s">
        <v>143</v>
      </c>
      <c r="R1757" s="14" t="s">
        <v>1821</v>
      </c>
      <c r="U1757" s="14" t="s">
        <v>5917</v>
      </c>
      <c r="W1757" s="14" t="s">
        <v>4944</v>
      </c>
    </row>
    <row r="1758" spans="2:23" x14ac:dyDescent="0.25">
      <c r="B1758" s="14" t="s">
        <v>4084</v>
      </c>
      <c r="D1758" s="14" t="s">
        <v>3523</v>
      </c>
      <c r="F1758" s="14" t="s">
        <v>4384</v>
      </c>
      <c r="H1758" s="14" t="s">
        <v>112</v>
      </c>
      <c r="I1758" s="14" t="s">
        <v>394</v>
      </c>
      <c r="J1758" s="14" t="s">
        <v>210</v>
      </c>
      <c r="K1758" s="14" t="s">
        <v>6061</v>
      </c>
      <c r="M1758" s="14" t="s">
        <v>4975</v>
      </c>
      <c r="N1758" s="14" t="s">
        <v>404</v>
      </c>
      <c r="O1758" s="14" t="s">
        <v>143</v>
      </c>
      <c r="R1758" s="14" t="s">
        <v>182</v>
      </c>
      <c r="U1758" s="14" t="s">
        <v>4974</v>
      </c>
      <c r="W1758" s="14" t="s">
        <v>4944</v>
      </c>
    </row>
    <row r="1759" spans="2:23" x14ac:dyDescent="0.25">
      <c r="B1759" s="14" t="s">
        <v>4157</v>
      </c>
      <c r="C1759" s="18">
        <v>7</v>
      </c>
      <c r="D1759" s="14" t="s">
        <v>3505</v>
      </c>
      <c r="F1759" s="14" t="s">
        <v>4384</v>
      </c>
      <c r="H1759" s="14" t="s">
        <v>124</v>
      </c>
      <c r="I1759" s="14" t="s">
        <v>226</v>
      </c>
      <c r="J1759" s="14" t="s">
        <v>4716</v>
      </c>
      <c r="K1759" s="14" t="s">
        <v>1964</v>
      </c>
      <c r="M1759" s="14" t="s">
        <v>4963</v>
      </c>
      <c r="N1759" s="14" t="s">
        <v>120</v>
      </c>
      <c r="O1759" s="14" t="s">
        <v>143</v>
      </c>
      <c r="Q1759" s="14" t="s">
        <v>148</v>
      </c>
      <c r="R1759" s="14" t="s">
        <v>4779</v>
      </c>
      <c r="W1759" s="14" t="s">
        <v>5067</v>
      </c>
    </row>
    <row r="1760" spans="2:23" x14ac:dyDescent="0.25">
      <c r="B1760" s="14" t="s">
        <v>4084</v>
      </c>
      <c r="D1760" s="14" t="s">
        <v>3445</v>
      </c>
      <c r="F1760" s="14" t="s">
        <v>4384</v>
      </c>
      <c r="H1760" s="14" t="s">
        <v>120</v>
      </c>
      <c r="I1760" s="14" t="s">
        <v>394</v>
      </c>
      <c r="J1760" s="14" t="s">
        <v>210</v>
      </c>
      <c r="K1760" s="14" t="s">
        <v>4967</v>
      </c>
      <c r="M1760" s="14" t="s">
        <v>4975</v>
      </c>
      <c r="N1760" s="14" t="s">
        <v>407</v>
      </c>
      <c r="O1760" s="14" t="s">
        <v>143</v>
      </c>
      <c r="R1760" s="14" t="s">
        <v>157</v>
      </c>
      <c r="W1760" s="14" t="s">
        <v>4944</v>
      </c>
    </row>
    <row r="1761" spans="1:23" x14ac:dyDescent="0.25">
      <c r="B1761" s="14" t="s">
        <v>4084</v>
      </c>
      <c r="D1761" s="14" t="s">
        <v>3373</v>
      </c>
      <c r="F1761" s="14" t="s">
        <v>4384</v>
      </c>
      <c r="H1761" s="14" t="s">
        <v>4612</v>
      </c>
      <c r="I1761" s="14" t="s">
        <v>1207</v>
      </c>
      <c r="J1761" s="14">
        <v>1900</v>
      </c>
      <c r="K1761" s="14" t="s">
        <v>6026</v>
      </c>
      <c r="M1761" s="14" t="s">
        <v>5083</v>
      </c>
      <c r="N1761" s="14" t="s">
        <v>5152</v>
      </c>
      <c r="O1761" s="14" t="s">
        <v>6025</v>
      </c>
      <c r="Q1761" s="14" t="s">
        <v>202</v>
      </c>
      <c r="R1761" s="14" t="s">
        <v>155</v>
      </c>
      <c r="W1761" s="14" t="s">
        <v>4939</v>
      </c>
    </row>
    <row r="1762" spans="1:23" x14ac:dyDescent="0.25">
      <c r="B1762" s="14" t="s">
        <v>4084</v>
      </c>
      <c r="D1762" s="14" t="s">
        <v>3369</v>
      </c>
      <c r="F1762" s="14" t="s">
        <v>4384</v>
      </c>
      <c r="H1762" s="14" t="s">
        <v>105</v>
      </c>
      <c r="I1762" s="14" t="s">
        <v>394</v>
      </c>
      <c r="J1762" s="14" t="s">
        <v>210</v>
      </c>
      <c r="K1762" s="14" t="s">
        <v>5311</v>
      </c>
      <c r="M1762" s="14" t="s">
        <v>5342</v>
      </c>
      <c r="N1762" s="14" t="s">
        <v>174</v>
      </c>
      <c r="O1762" s="14" t="s">
        <v>143</v>
      </c>
      <c r="R1762" s="14" t="s">
        <v>122</v>
      </c>
      <c r="W1762" s="14" t="s">
        <v>4944</v>
      </c>
    </row>
    <row r="1763" spans="1:23" x14ac:dyDescent="0.25">
      <c r="B1763" s="14" t="s">
        <v>4084</v>
      </c>
      <c r="D1763" s="14" t="s">
        <v>3359</v>
      </c>
      <c r="F1763" s="14" t="s">
        <v>4384</v>
      </c>
      <c r="H1763" s="14">
        <v>3</v>
      </c>
      <c r="I1763" s="14" t="s">
        <v>394</v>
      </c>
      <c r="J1763" s="14" t="s">
        <v>210</v>
      </c>
      <c r="K1763" s="14" t="s">
        <v>6016</v>
      </c>
      <c r="M1763" s="14" t="s">
        <v>5246</v>
      </c>
      <c r="N1763" s="14" t="s">
        <v>174</v>
      </c>
      <c r="O1763" s="14" t="s">
        <v>143</v>
      </c>
      <c r="R1763" s="14" t="s">
        <v>4886</v>
      </c>
      <c r="W1763" s="14" t="s">
        <v>4944</v>
      </c>
    </row>
    <row r="1764" spans="1:23" x14ac:dyDescent="0.25">
      <c r="B1764" s="14" t="s">
        <v>4084</v>
      </c>
      <c r="D1764" s="14" t="s">
        <v>3358</v>
      </c>
      <c r="F1764" s="14" t="s">
        <v>4384</v>
      </c>
      <c r="H1764" s="14">
        <v>4</v>
      </c>
      <c r="I1764" s="14" t="s">
        <v>394</v>
      </c>
      <c r="J1764" s="14" t="s">
        <v>210</v>
      </c>
      <c r="K1764" s="14" t="s">
        <v>5873</v>
      </c>
      <c r="M1764" s="14" t="s">
        <v>5246</v>
      </c>
      <c r="N1764" s="14" t="s">
        <v>174</v>
      </c>
      <c r="O1764" s="14" t="s">
        <v>143</v>
      </c>
      <c r="R1764" s="14" t="s">
        <v>4721</v>
      </c>
      <c r="W1764" s="14" t="s">
        <v>4944</v>
      </c>
    </row>
    <row r="1765" spans="1:23" x14ac:dyDescent="0.25">
      <c r="B1765" s="14" t="s">
        <v>4084</v>
      </c>
      <c r="D1765" s="14" t="s">
        <v>3357</v>
      </c>
      <c r="F1765" s="14" t="s">
        <v>4384</v>
      </c>
      <c r="H1765" s="14">
        <v>4</v>
      </c>
      <c r="I1765" s="14" t="s">
        <v>394</v>
      </c>
      <c r="J1765" s="14" t="s">
        <v>210</v>
      </c>
      <c r="K1765" s="14" t="s">
        <v>5873</v>
      </c>
      <c r="M1765" s="14" t="s">
        <v>6015</v>
      </c>
      <c r="N1765" s="14" t="s">
        <v>174</v>
      </c>
      <c r="O1765" s="14" t="s">
        <v>143</v>
      </c>
      <c r="Q1765" s="14" t="s">
        <v>202</v>
      </c>
      <c r="R1765" s="14" t="s">
        <v>4721</v>
      </c>
      <c r="W1765" s="14" t="s">
        <v>4944</v>
      </c>
    </row>
    <row r="1766" spans="1:23" x14ac:dyDescent="0.25">
      <c r="B1766" s="14" t="s">
        <v>4084</v>
      </c>
      <c r="D1766" s="14" t="s">
        <v>3331</v>
      </c>
      <c r="F1766" s="14" t="s">
        <v>4384</v>
      </c>
      <c r="H1766" s="14" t="s">
        <v>111</v>
      </c>
      <c r="I1766" s="14" t="s">
        <v>394</v>
      </c>
      <c r="J1766" s="14" t="s">
        <v>210</v>
      </c>
      <c r="K1766" s="14" t="s">
        <v>5998</v>
      </c>
      <c r="M1766" s="14" t="s">
        <v>4975</v>
      </c>
      <c r="N1766" s="14" t="s">
        <v>141</v>
      </c>
      <c r="O1766" s="14" t="s">
        <v>143</v>
      </c>
      <c r="R1766" s="14" t="s">
        <v>206</v>
      </c>
      <c r="W1766" s="14" t="s">
        <v>4944</v>
      </c>
    </row>
    <row r="1767" spans="1:23" x14ac:dyDescent="0.25">
      <c r="B1767" s="14" t="s">
        <v>4084</v>
      </c>
      <c r="D1767" s="14" t="s">
        <v>3257</v>
      </c>
      <c r="F1767" s="14" t="s">
        <v>4384</v>
      </c>
      <c r="H1767" s="14" t="s">
        <v>111</v>
      </c>
      <c r="I1767" s="14" t="s">
        <v>156</v>
      </c>
      <c r="J1767" s="14" t="s">
        <v>121</v>
      </c>
      <c r="K1767" s="14" t="s">
        <v>5956</v>
      </c>
      <c r="M1767" s="14" t="s">
        <v>5173</v>
      </c>
      <c r="N1767" s="14" t="s">
        <v>407</v>
      </c>
      <c r="O1767" s="14" t="s">
        <v>143</v>
      </c>
      <c r="Q1767" s="14" t="s">
        <v>135</v>
      </c>
      <c r="R1767" s="14" t="s">
        <v>113</v>
      </c>
      <c r="U1767" s="14">
        <v>1985</v>
      </c>
      <c r="W1767" s="14" t="s">
        <v>4944</v>
      </c>
    </row>
    <row r="1768" spans="1:23" x14ac:dyDescent="0.25">
      <c r="B1768" s="14" t="s">
        <v>4084</v>
      </c>
      <c r="D1768" s="14" t="s">
        <v>3256</v>
      </c>
      <c r="F1768" s="14" t="s">
        <v>4384</v>
      </c>
      <c r="H1768" s="14" t="s">
        <v>111</v>
      </c>
      <c r="I1768" s="14" t="s">
        <v>205</v>
      </c>
      <c r="J1768" s="14" t="s">
        <v>206</v>
      </c>
      <c r="K1768" s="14" t="s">
        <v>5955</v>
      </c>
      <c r="M1768" s="14" t="s">
        <v>5839</v>
      </c>
      <c r="N1768" s="14" t="s">
        <v>407</v>
      </c>
      <c r="O1768" s="14" t="s">
        <v>143</v>
      </c>
      <c r="Q1768" s="14" t="s">
        <v>148</v>
      </c>
      <c r="R1768" s="14" t="s">
        <v>5954</v>
      </c>
      <c r="U1768" s="14">
        <v>1980</v>
      </c>
      <c r="W1768" s="14" t="s">
        <v>4944</v>
      </c>
    </row>
    <row r="1769" spans="1:23" x14ac:dyDescent="0.25">
      <c r="B1769" s="14" t="s">
        <v>4084</v>
      </c>
      <c r="D1769" s="14" t="s">
        <v>3252</v>
      </c>
      <c r="F1769" s="14" t="s">
        <v>4384</v>
      </c>
      <c r="H1769" s="14" t="s">
        <v>111</v>
      </c>
      <c r="I1769" s="14" t="s">
        <v>394</v>
      </c>
      <c r="J1769" s="14" t="s">
        <v>210</v>
      </c>
      <c r="K1769" s="14" t="s">
        <v>5952</v>
      </c>
      <c r="M1769" s="14" t="s">
        <v>4975</v>
      </c>
      <c r="N1769" s="14" t="s">
        <v>174</v>
      </c>
      <c r="O1769" s="14" t="s">
        <v>143</v>
      </c>
      <c r="Q1769" s="14" t="s">
        <v>202</v>
      </c>
      <c r="R1769" s="14" t="s">
        <v>5951</v>
      </c>
      <c r="W1769" s="14" t="s">
        <v>4944</v>
      </c>
    </row>
    <row r="1770" spans="1:23" x14ac:dyDescent="0.25">
      <c r="B1770" s="14" t="s">
        <v>4084</v>
      </c>
      <c r="D1770" s="14" t="s">
        <v>3249</v>
      </c>
      <c r="F1770" s="14" t="s">
        <v>4384</v>
      </c>
      <c r="H1770" s="14" t="s">
        <v>112</v>
      </c>
      <c r="I1770" s="14" t="s">
        <v>394</v>
      </c>
      <c r="J1770" s="14" t="s">
        <v>210</v>
      </c>
      <c r="K1770" s="14" t="s">
        <v>4168</v>
      </c>
      <c r="M1770" s="14" t="s">
        <v>5246</v>
      </c>
      <c r="N1770" s="14" t="s">
        <v>174</v>
      </c>
      <c r="O1770" s="14" t="s">
        <v>143</v>
      </c>
      <c r="Q1770" s="14" t="s">
        <v>148</v>
      </c>
      <c r="R1770" s="14" t="s">
        <v>4922</v>
      </c>
      <c r="W1770" s="14" t="s">
        <v>4944</v>
      </c>
    </row>
    <row r="1771" spans="1:23" x14ac:dyDescent="0.25">
      <c r="B1771" s="14" t="s">
        <v>4084</v>
      </c>
      <c r="D1771" s="14" t="s">
        <v>3244</v>
      </c>
      <c r="F1771" s="14" t="s">
        <v>4384</v>
      </c>
      <c r="H1771" s="14" t="s">
        <v>120</v>
      </c>
      <c r="I1771" s="14" t="s">
        <v>394</v>
      </c>
      <c r="J1771" s="14" t="s">
        <v>210</v>
      </c>
      <c r="K1771" s="14" t="s">
        <v>5136</v>
      </c>
      <c r="M1771" s="14" t="s">
        <v>5173</v>
      </c>
      <c r="N1771" s="14" t="s">
        <v>407</v>
      </c>
      <c r="O1771" s="14" t="s">
        <v>134</v>
      </c>
      <c r="Q1771" s="14" t="s">
        <v>148</v>
      </c>
      <c r="R1771" s="14" t="s">
        <v>1028</v>
      </c>
      <c r="W1771" s="14" t="s">
        <v>4944</v>
      </c>
    </row>
    <row r="1772" spans="1:23" x14ac:dyDescent="0.25">
      <c r="B1772" s="14" t="s">
        <v>4084</v>
      </c>
      <c r="D1772" s="14" t="s">
        <v>3242</v>
      </c>
      <c r="F1772" s="14" t="s">
        <v>4384</v>
      </c>
      <c r="H1772" s="14" t="s">
        <v>112</v>
      </c>
      <c r="I1772" s="14" t="s">
        <v>394</v>
      </c>
      <c r="J1772" s="14" t="s">
        <v>210</v>
      </c>
      <c r="K1772" s="14" t="s">
        <v>5947</v>
      </c>
      <c r="M1772" s="14" t="s">
        <v>5342</v>
      </c>
      <c r="N1772" s="14" t="s">
        <v>407</v>
      </c>
      <c r="O1772" s="14" t="s">
        <v>143</v>
      </c>
      <c r="Q1772" s="14" t="s">
        <v>148</v>
      </c>
      <c r="R1772" s="14" t="s">
        <v>107</v>
      </c>
      <c r="W1772" s="14" t="s">
        <v>4944</v>
      </c>
    </row>
    <row r="1773" spans="1:23" x14ac:dyDescent="0.25">
      <c r="B1773" s="14" t="s">
        <v>4084</v>
      </c>
      <c r="D1773" s="14" t="s">
        <v>3223</v>
      </c>
      <c r="F1773" s="14" t="s">
        <v>4384</v>
      </c>
      <c r="H1773" s="14" t="s">
        <v>105</v>
      </c>
      <c r="I1773" s="14" t="s">
        <v>394</v>
      </c>
      <c r="J1773" s="14" t="s">
        <v>210</v>
      </c>
      <c r="K1773" s="14" t="s">
        <v>112</v>
      </c>
      <c r="M1773" s="14" t="s">
        <v>4975</v>
      </c>
      <c r="N1773" s="14" t="s">
        <v>146</v>
      </c>
      <c r="O1773" s="14" t="s">
        <v>143</v>
      </c>
      <c r="R1773" s="14" t="s">
        <v>5935</v>
      </c>
      <c r="W1773" s="14" t="s">
        <v>4944</v>
      </c>
    </row>
    <row r="1774" spans="1:23" x14ac:dyDescent="0.25">
      <c r="A1774"/>
      <c r="B1774" t="s">
        <v>4349</v>
      </c>
      <c r="C1774" s="13">
        <v>5</v>
      </c>
      <c r="D1774" t="s">
        <v>3677</v>
      </c>
      <c r="E1774"/>
      <c r="F1774" t="s">
        <v>4390</v>
      </c>
      <c r="G1774"/>
      <c r="H1774" t="s">
        <v>133</v>
      </c>
      <c r="I1774" t="s">
        <v>4307</v>
      </c>
      <c r="J1774" t="s">
        <v>220</v>
      </c>
      <c r="K1774" t="s">
        <v>5165</v>
      </c>
      <c r="L1774"/>
      <c r="M1774" t="s">
        <v>133</v>
      </c>
      <c r="N1774" t="s">
        <v>120</v>
      </c>
      <c r="O1774" t="s">
        <v>134</v>
      </c>
      <c r="P1774"/>
      <c r="Q1774" t="s">
        <v>148</v>
      </c>
      <c r="R1774" t="s">
        <v>254</v>
      </c>
      <c r="S1774"/>
      <c r="T1774"/>
      <c r="U1774" t="s">
        <v>5560</v>
      </c>
      <c r="V1774"/>
      <c r="W1774" t="s">
        <v>5067</v>
      </c>
    </row>
    <row r="1775" spans="1:23" x14ac:dyDescent="0.25">
      <c r="A1775"/>
      <c r="B1775" t="s">
        <v>4348</v>
      </c>
      <c r="C1775" s="13">
        <v>5</v>
      </c>
      <c r="D1775" t="s">
        <v>3676</v>
      </c>
      <c r="E1775"/>
      <c r="F1775" t="s">
        <v>4390</v>
      </c>
      <c r="G1775"/>
      <c r="H1775" t="s">
        <v>133</v>
      </c>
      <c r="I1775" t="s">
        <v>4307</v>
      </c>
      <c r="J1775" t="s">
        <v>220</v>
      </c>
      <c r="K1775" t="s">
        <v>5165</v>
      </c>
      <c r="L1775"/>
      <c r="M1775" t="s">
        <v>4963</v>
      </c>
      <c r="N1775" t="s">
        <v>120</v>
      </c>
      <c r="O1775" t="s">
        <v>134</v>
      </c>
      <c r="P1775"/>
      <c r="Q1775" t="s">
        <v>148</v>
      </c>
      <c r="R1775" t="s">
        <v>399</v>
      </c>
      <c r="S1775"/>
      <c r="T1775"/>
      <c r="U1775" t="s">
        <v>6175</v>
      </c>
      <c r="V1775"/>
      <c r="W1775" t="s">
        <v>5067</v>
      </c>
    </row>
    <row r="1776" spans="1:23" x14ac:dyDescent="0.25">
      <c r="A1776"/>
      <c r="B1776" t="s">
        <v>4273</v>
      </c>
      <c r="C1776" s="13">
        <v>5</v>
      </c>
      <c r="D1776" t="s">
        <v>3655</v>
      </c>
      <c r="E1776"/>
      <c r="F1776" t="s">
        <v>4446</v>
      </c>
      <c r="G1776"/>
      <c r="H1776" t="s">
        <v>133</v>
      </c>
      <c r="I1776" t="s">
        <v>205</v>
      </c>
      <c r="J1776" t="s">
        <v>222</v>
      </c>
      <c r="K1776" t="s">
        <v>5087</v>
      </c>
      <c r="L1776"/>
      <c r="M1776" t="s">
        <v>4963</v>
      </c>
      <c r="N1776" t="s">
        <v>120</v>
      </c>
      <c r="O1776" t="s">
        <v>143</v>
      </c>
      <c r="P1776"/>
      <c r="Q1776" t="s">
        <v>202</v>
      </c>
      <c r="R1776" t="s">
        <v>246</v>
      </c>
      <c r="S1776"/>
      <c r="T1776"/>
      <c r="U1776" t="s">
        <v>6175</v>
      </c>
      <c r="V1776"/>
      <c r="W1776" t="s">
        <v>5067</v>
      </c>
    </row>
    <row r="1777" spans="1:23" x14ac:dyDescent="0.25">
      <c r="A1777"/>
      <c r="B1777" t="s">
        <v>4100</v>
      </c>
      <c r="C1777" s="13">
        <v>5</v>
      </c>
      <c r="D1777" t="s">
        <v>3640</v>
      </c>
      <c r="E1777"/>
      <c r="F1777" t="s">
        <v>4446</v>
      </c>
      <c r="G1777"/>
      <c r="H1777" t="s">
        <v>106</v>
      </c>
      <c r="I1777" t="s">
        <v>205</v>
      </c>
      <c r="J1777" t="s">
        <v>222</v>
      </c>
      <c r="K1777" t="s">
        <v>1897</v>
      </c>
      <c r="L1777"/>
      <c r="M1777" t="s">
        <v>4963</v>
      </c>
      <c r="N1777" t="s">
        <v>120</v>
      </c>
      <c r="O1777" t="s">
        <v>143</v>
      </c>
      <c r="P1777"/>
      <c r="Q1777" t="s">
        <v>202</v>
      </c>
      <c r="R1777" t="s">
        <v>143</v>
      </c>
      <c r="S1777"/>
      <c r="T1777"/>
      <c r="U1777" t="s">
        <v>5053</v>
      </c>
      <c r="V1777"/>
      <c r="W1777" t="s">
        <v>5067</v>
      </c>
    </row>
    <row r="1778" spans="1:23" x14ac:dyDescent="0.25">
      <c r="A1778"/>
      <c r="B1778" t="s">
        <v>4141</v>
      </c>
      <c r="C1778" s="13">
        <v>5</v>
      </c>
      <c r="D1778" t="s">
        <v>3637</v>
      </c>
      <c r="E1778"/>
      <c r="F1778" t="s">
        <v>4637</v>
      </c>
      <c r="G1778"/>
      <c r="H1778" t="s">
        <v>106</v>
      </c>
      <c r="I1778" t="s">
        <v>131</v>
      </c>
      <c r="J1778" t="s">
        <v>179</v>
      </c>
      <c r="K1778" t="s">
        <v>1897</v>
      </c>
      <c r="L1778"/>
      <c r="M1778" t="s">
        <v>133</v>
      </c>
      <c r="N1778" t="s">
        <v>112</v>
      </c>
      <c r="O1778" t="s">
        <v>134</v>
      </c>
      <c r="P1778"/>
      <c r="Q1778" t="s">
        <v>148</v>
      </c>
      <c r="R1778" t="s">
        <v>6168</v>
      </c>
      <c r="S1778"/>
      <c r="T1778"/>
      <c r="U1778"/>
      <c r="V1778"/>
      <c r="W1778" t="s">
        <v>5067</v>
      </c>
    </row>
    <row r="1779" spans="1:23" x14ac:dyDescent="0.25">
      <c r="A1779"/>
      <c r="B1779" t="s">
        <v>4273</v>
      </c>
      <c r="C1779" s="13">
        <v>5</v>
      </c>
      <c r="D1779" t="s">
        <v>3634</v>
      </c>
      <c r="E1779"/>
      <c r="F1779" t="s">
        <v>4446</v>
      </c>
      <c r="G1779"/>
      <c r="H1779" t="s">
        <v>106</v>
      </c>
      <c r="I1779" t="s">
        <v>205</v>
      </c>
      <c r="J1779" t="s">
        <v>222</v>
      </c>
      <c r="K1779" t="s">
        <v>5590</v>
      </c>
      <c r="L1779"/>
      <c r="M1779" t="s">
        <v>133</v>
      </c>
      <c r="N1779" t="s">
        <v>112</v>
      </c>
      <c r="O1779" t="s">
        <v>143</v>
      </c>
      <c r="P1779"/>
      <c r="Q1779" t="s">
        <v>202</v>
      </c>
      <c r="R1779" t="s">
        <v>112</v>
      </c>
      <c r="S1779"/>
      <c r="T1779"/>
      <c r="U1779" t="s">
        <v>6165</v>
      </c>
      <c r="V1779"/>
      <c r="W1779" t="s">
        <v>5067</v>
      </c>
    </row>
    <row r="1780" spans="1:23" x14ac:dyDescent="0.25">
      <c r="A1780"/>
      <c r="B1780" t="s">
        <v>4107</v>
      </c>
      <c r="C1780" s="13">
        <v>5</v>
      </c>
      <c r="D1780" t="s">
        <v>3197</v>
      </c>
      <c r="E1780"/>
      <c r="F1780" t="s">
        <v>4593</v>
      </c>
      <c r="G1780"/>
      <c r="H1780" t="s">
        <v>133</v>
      </c>
      <c r="I1780" t="s">
        <v>143</v>
      </c>
      <c r="J1780" t="s">
        <v>157</v>
      </c>
      <c r="K1780" t="s">
        <v>5585</v>
      </c>
      <c r="L1780"/>
      <c r="M1780" t="s">
        <v>5122</v>
      </c>
      <c r="N1780" t="s">
        <v>111</v>
      </c>
      <c r="O1780" t="s">
        <v>143</v>
      </c>
      <c r="P1780"/>
      <c r="Q1780"/>
      <c r="R1780" t="s">
        <v>111</v>
      </c>
      <c r="S1780"/>
      <c r="T1780"/>
      <c r="U1780" t="s">
        <v>5011</v>
      </c>
      <c r="V1780"/>
      <c r="W1780" t="s">
        <v>4956</v>
      </c>
    </row>
    <row r="1781" spans="1:23" x14ac:dyDescent="0.25">
      <c r="A1781"/>
      <c r="B1781" t="s">
        <v>4213</v>
      </c>
      <c r="C1781" s="13">
        <v>5</v>
      </c>
      <c r="D1781" t="s">
        <v>3195</v>
      </c>
      <c r="E1781"/>
      <c r="F1781" t="s">
        <v>4502</v>
      </c>
      <c r="G1781"/>
      <c r="H1781" t="s">
        <v>133</v>
      </c>
      <c r="I1781" t="s">
        <v>141</v>
      </c>
      <c r="J1781" t="s">
        <v>151</v>
      </c>
      <c r="K1781" t="s">
        <v>5585</v>
      </c>
      <c r="L1781"/>
      <c r="M1781" t="s">
        <v>5122</v>
      </c>
      <c r="N1781" t="s">
        <v>112</v>
      </c>
      <c r="O1781" t="s">
        <v>143</v>
      </c>
      <c r="P1781"/>
      <c r="Q1781"/>
      <c r="R1781" t="s">
        <v>111</v>
      </c>
      <c r="S1781"/>
      <c r="T1781"/>
      <c r="U1781" t="s">
        <v>5011</v>
      </c>
      <c r="V1781"/>
      <c r="W1781" t="s">
        <v>4956</v>
      </c>
    </row>
    <row r="1782" spans="1:23" x14ac:dyDescent="0.25">
      <c r="A1782"/>
      <c r="B1782" t="s">
        <v>4167</v>
      </c>
      <c r="C1782" s="13">
        <v>5</v>
      </c>
      <c r="D1782" t="s">
        <v>2978</v>
      </c>
      <c r="E1782"/>
      <c r="F1782" t="s">
        <v>4486</v>
      </c>
      <c r="G1782"/>
      <c r="H1782" t="s">
        <v>105</v>
      </c>
      <c r="I1782" t="s">
        <v>161</v>
      </c>
      <c r="J1782" t="s">
        <v>149</v>
      </c>
      <c r="K1782" t="s">
        <v>5783</v>
      </c>
      <c r="L1782"/>
      <c r="M1782" t="s">
        <v>5122</v>
      </c>
      <c r="N1782" t="s">
        <v>454</v>
      </c>
      <c r="O1782" t="s">
        <v>143</v>
      </c>
      <c r="P1782"/>
      <c r="Q1782" t="s">
        <v>148</v>
      </c>
      <c r="R1782" t="s">
        <v>417</v>
      </c>
      <c r="S1782"/>
      <c r="T1782"/>
      <c r="U1782" t="s">
        <v>896</v>
      </c>
      <c r="V1782"/>
      <c r="W1782" t="s">
        <v>4956</v>
      </c>
    </row>
    <row r="1783" spans="1:23" x14ac:dyDescent="0.25">
      <c r="A1783"/>
      <c r="B1783" t="s">
        <v>4262</v>
      </c>
      <c r="C1783" s="13">
        <v>5</v>
      </c>
      <c r="D1783" t="s">
        <v>2839</v>
      </c>
      <c r="E1783"/>
      <c r="F1783" t="s">
        <v>4446</v>
      </c>
      <c r="G1783"/>
      <c r="H1783" t="s">
        <v>106</v>
      </c>
      <c r="I1783" t="s">
        <v>131</v>
      </c>
      <c r="J1783" t="s">
        <v>210</v>
      </c>
      <c r="K1783" t="s">
        <v>106</v>
      </c>
      <c r="L1783"/>
      <c r="M1783" t="s">
        <v>4963</v>
      </c>
      <c r="N1783" t="s">
        <v>111</v>
      </c>
      <c r="O1783" t="s">
        <v>105</v>
      </c>
      <c r="P1783"/>
      <c r="Q1783" t="s">
        <v>202</v>
      </c>
      <c r="R1783" t="s">
        <v>399</v>
      </c>
      <c r="S1783"/>
      <c r="T1783"/>
      <c r="U1783" t="s">
        <v>5672</v>
      </c>
      <c r="V1783"/>
      <c r="W1783" t="s">
        <v>5067</v>
      </c>
    </row>
    <row r="1784" spans="1:23" x14ac:dyDescent="0.25">
      <c r="A1784"/>
      <c r="B1784" t="s">
        <v>4084</v>
      </c>
      <c r="C1784" s="13">
        <v>5</v>
      </c>
      <c r="D1784" t="s">
        <v>2838</v>
      </c>
      <c r="E1784"/>
      <c r="F1784" t="s">
        <v>4446</v>
      </c>
      <c r="G1784"/>
      <c r="H1784" t="s">
        <v>106</v>
      </c>
      <c r="I1784" t="s">
        <v>205</v>
      </c>
      <c r="J1784" t="s">
        <v>153</v>
      </c>
      <c r="K1784" t="s">
        <v>5222</v>
      </c>
      <c r="L1784"/>
      <c r="M1784" t="s">
        <v>4963</v>
      </c>
      <c r="N1784" t="s">
        <v>120</v>
      </c>
      <c r="O1784" t="s">
        <v>143</v>
      </c>
      <c r="P1784"/>
      <c r="Q1784" t="s">
        <v>202</v>
      </c>
      <c r="R1784" t="s">
        <v>4354</v>
      </c>
      <c r="S1784"/>
      <c r="T1784"/>
      <c r="U1784" t="s">
        <v>5671</v>
      </c>
      <c r="V1784"/>
      <c r="W1784" t="s">
        <v>5067</v>
      </c>
    </row>
    <row r="1785" spans="1:23" x14ac:dyDescent="0.25">
      <c r="A1785"/>
      <c r="B1785" t="s">
        <v>4213</v>
      </c>
      <c r="C1785" s="13">
        <v>5</v>
      </c>
      <c r="D1785" t="s">
        <v>2530</v>
      </c>
      <c r="E1785"/>
      <c r="F1785" t="s">
        <v>4424</v>
      </c>
      <c r="G1785"/>
      <c r="H1785" t="s">
        <v>106</v>
      </c>
      <c r="I1785" t="s">
        <v>205</v>
      </c>
      <c r="J1785" t="s">
        <v>206</v>
      </c>
      <c r="K1785" t="s">
        <v>106</v>
      </c>
      <c r="L1785"/>
      <c r="M1785" t="s">
        <v>133</v>
      </c>
      <c r="N1785" t="s">
        <v>120</v>
      </c>
      <c r="O1785" t="s">
        <v>134</v>
      </c>
      <c r="P1785"/>
      <c r="Q1785" t="s">
        <v>148</v>
      </c>
      <c r="R1785" t="s">
        <v>143</v>
      </c>
      <c r="S1785"/>
      <c r="T1785"/>
      <c r="U1785" t="s">
        <v>5450</v>
      </c>
      <c r="V1785"/>
      <c r="W1785" t="s">
        <v>5067</v>
      </c>
    </row>
    <row r="1786" spans="1:23" x14ac:dyDescent="0.25">
      <c r="A1786"/>
      <c r="B1786" t="s">
        <v>4100</v>
      </c>
      <c r="C1786" s="13">
        <v>5</v>
      </c>
      <c r="D1786" t="s">
        <v>2052</v>
      </c>
      <c r="E1786"/>
      <c r="F1786" t="s">
        <v>4390</v>
      </c>
      <c r="G1786"/>
      <c r="H1786" t="s">
        <v>111</v>
      </c>
      <c r="I1786" t="s">
        <v>4688</v>
      </c>
      <c r="J1786" t="s">
        <v>128</v>
      </c>
      <c r="K1786" t="s">
        <v>5059</v>
      </c>
      <c r="L1786"/>
      <c r="M1786" t="s">
        <v>106</v>
      </c>
      <c r="N1786" t="s">
        <v>5054</v>
      </c>
      <c r="O1786" t="s">
        <v>145</v>
      </c>
      <c r="P1786"/>
      <c r="Q1786" t="s">
        <v>202</v>
      </c>
      <c r="R1786" t="s">
        <v>399</v>
      </c>
      <c r="S1786"/>
      <c r="T1786"/>
      <c r="U1786" t="s">
        <v>5058</v>
      </c>
      <c r="V1786"/>
      <c r="W1786" t="s">
        <v>4956</v>
      </c>
    </row>
    <row r="1787" spans="1:23" x14ac:dyDescent="0.25">
      <c r="A1787"/>
      <c r="B1787" t="s">
        <v>4111</v>
      </c>
      <c r="C1787" s="13">
        <v>5</v>
      </c>
      <c r="D1787" t="s">
        <v>2051</v>
      </c>
      <c r="E1787"/>
      <c r="F1787" t="s">
        <v>4414</v>
      </c>
      <c r="G1787"/>
      <c r="H1787" t="s">
        <v>111</v>
      </c>
      <c r="I1787" t="s">
        <v>4687</v>
      </c>
      <c r="J1787" t="s">
        <v>144</v>
      </c>
      <c r="K1787" t="s">
        <v>5057</v>
      </c>
      <c r="L1787"/>
      <c r="M1787" t="s">
        <v>106</v>
      </c>
      <c r="N1787" t="s">
        <v>5054</v>
      </c>
      <c r="O1787" t="s">
        <v>143</v>
      </c>
      <c r="P1787"/>
      <c r="Q1787" t="s">
        <v>148</v>
      </c>
      <c r="R1787" t="s">
        <v>399</v>
      </c>
      <c r="S1787"/>
      <c r="T1787"/>
      <c r="U1787" t="s">
        <v>5056</v>
      </c>
      <c r="V1787"/>
      <c r="W1787" t="s">
        <v>4956</v>
      </c>
    </row>
    <row r="1788" spans="1:23" x14ac:dyDescent="0.25">
      <c r="A1788"/>
      <c r="B1788" t="s">
        <v>4098</v>
      </c>
      <c r="C1788" s="13">
        <v>5</v>
      </c>
      <c r="D1788" t="s">
        <v>2050</v>
      </c>
      <c r="E1788"/>
      <c r="F1788" t="s">
        <v>4413</v>
      </c>
      <c r="G1788"/>
      <c r="H1788" t="s">
        <v>111</v>
      </c>
      <c r="I1788" t="s">
        <v>136</v>
      </c>
      <c r="J1788" t="s">
        <v>149</v>
      </c>
      <c r="K1788" t="s">
        <v>5055</v>
      </c>
      <c r="L1788"/>
      <c r="M1788" t="s">
        <v>106</v>
      </c>
      <c r="N1788" t="s">
        <v>5054</v>
      </c>
      <c r="O1788" t="s">
        <v>143</v>
      </c>
      <c r="P1788"/>
      <c r="Q1788" t="s">
        <v>148</v>
      </c>
      <c r="R1788" t="s">
        <v>399</v>
      </c>
      <c r="S1788"/>
      <c r="T1788"/>
      <c r="U1788" t="s">
        <v>5053</v>
      </c>
      <c r="V1788"/>
      <c r="W1788" t="s">
        <v>4956</v>
      </c>
    </row>
    <row r="1789" spans="1:23" x14ac:dyDescent="0.25">
      <c r="A1789"/>
      <c r="B1789" t="s">
        <v>4102</v>
      </c>
      <c r="C1789" s="13">
        <v>5</v>
      </c>
      <c r="D1789" t="s">
        <v>2046</v>
      </c>
      <c r="E1789"/>
      <c r="F1789" t="s">
        <v>4389</v>
      </c>
      <c r="G1789"/>
      <c r="H1789" t="s">
        <v>105</v>
      </c>
      <c r="I1789" t="s">
        <v>217</v>
      </c>
      <c r="J1789" t="s">
        <v>108</v>
      </c>
      <c r="K1789" t="s">
        <v>111</v>
      </c>
      <c r="L1789"/>
      <c r="M1789" t="s">
        <v>5048</v>
      </c>
      <c r="N1789" t="s">
        <v>89</v>
      </c>
      <c r="O1789" t="s">
        <v>143</v>
      </c>
      <c r="P1789"/>
      <c r="Q1789" t="s">
        <v>133</v>
      </c>
      <c r="R1789" t="s">
        <v>146</v>
      </c>
      <c r="S1789"/>
      <c r="T1789"/>
      <c r="U1789" t="s">
        <v>5047</v>
      </c>
      <c r="V1789"/>
      <c r="W1789" t="s">
        <v>4956</v>
      </c>
    </row>
    <row r="1790" spans="1:23" x14ac:dyDescent="0.25">
      <c r="A1790"/>
      <c r="B1790" t="s">
        <v>4098</v>
      </c>
      <c r="C1790" s="13">
        <v>5</v>
      </c>
      <c r="D1790" t="s">
        <v>2031</v>
      </c>
      <c r="E1790"/>
      <c r="F1790" t="s">
        <v>4394</v>
      </c>
      <c r="G1790"/>
      <c r="H1790" t="s">
        <v>120</v>
      </c>
      <c r="I1790">
        <v>250</v>
      </c>
      <c r="J1790">
        <v>1900</v>
      </c>
      <c r="K1790" t="s">
        <v>5013</v>
      </c>
      <c r="L1790"/>
      <c r="M1790" t="s">
        <v>106</v>
      </c>
      <c r="N1790" t="s">
        <v>5012</v>
      </c>
      <c r="O1790" t="s">
        <v>143</v>
      </c>
      <c r="P1790"/>
      <c r="Q1790" t="s">
        <v>202</v>
      </c>
      <c r="R1790" t="s">
        <v>417</v>
      </c>
      <c r="S1790"/>
      <c r="T1790"/>
      <c r="U1790" t="s">
        <v>5011</v>
      </c>
      <c r="V1790"/>
      <c r="W1790" t="s">
        <v>4956</v>
      </c>
    </row>
    <row r="1791" spans="1:23" x14ac:dyDescent="0.25">
      <c r="B1791" s="14" t="s">
        <v>4084</v>
      </c>
      <c r="D1791" s="14" t="s">
        <v>3215</v>
      </c>
      <c r="F1791" s="14" t="s">
        <v>4384</v>
      </c>
      <c r="H1791" s="14" t="s">
        <v>112</v>
      </c>
      <c r="I1791" s="14" t="s">
        <v>394</v>
      </c>
      <c r="J1791" s="14" t="s">
        <v>210</v>
      </c>
      <c r="K1791" s="14" t="s">
        <v>5926</v>
      </c>
      <c r="M1791" s="14" t="s">
        <v>5358</v>
      </c>
      <c r="N1791" s="14" t="s">
        <v>407</v>
      </c>
      <c r="O1791" s="14" t="s">
        <v>145</v>
      </c>
      <c r="Q1791" s="14" t="s">
        <v>202</v>
      </c>
      <c r="R1791" s="14" t="s">
        <v>153</v>
      </c>
      <c r="W1791" s="14" t="s">
        <v>4944</v>
      </c>
    </row>
    <row r="1792" spans="1:23" x14ac:dyDescent="0.25">
      <c r="B1792" s="14" t="s">
        <v>4084</v>
      </c>
      <c r="D1792" s="14" t="s">
        <v>3204</v>
      </c>
      <c r="F1792" s="14" t="s">
        <v>4384</v>
      </c>
      <c r="H1792" s="14" t="s">
        <v>112</v>
      </c>
      <c r="I1792" s="14" t="s">
        <v>394</v>
      </c>
      <c r="J1792" s="14" t="s">
        <v>210</v>
      </c>
      <c r="K1792" s="14" t="s">
        <v>5059</v>
      </c>
      <c r="M1792" s="14" t="s">
        <v>5358</v>
      </c>
      <c r="N1792" s="14" t="s">
        <v>5919</v>
      </c>
      <c r="O1792" s="14" t="s">
        <v>143</v>
      </c>
      <c r="Q1792" s="14" t="s">
        <v>148</v>
      </c>
      <c r="R1792" s="14" t="s">
        <v>169</v>
      </c>
      <c r="W1792" s="14" t="s">
        <v>4944</v>
      </c>
    </row>
    <row r="1793" spans="2:23" x14ac:dyDescent="0.25">
      <c r="B1793" s="14" t="s">
        <v>4157</v>
      </c>
      <c r="D1793" s="14" t="s">
        <v>3187</v>
      </c>
      <c r="F1793" s="14" t="s">
        <v>4384</v>
      </c>
      <c r="H1793" s="14" t="s">
        <v>124</v>
      </c>
      <c r="I1793" s="14" t="s">
        <v>226</v>
      </c>
      <c r="J1793" s="14" t="s">
        <v>4716</v>
      </c>
      <c r="K1793" s="14" t="s">
        <v>5087</v>
      </c>
      <c r="M1793" s="14" t="s">
        <v>4963</v>
      </c>
      <c r="N1793" s="14" t="s">
        <v>120</v>
      </c>
      <c r="O1793" s="14" t="s">
        <v>143</v>
      </c>
      <c r="Q1793" s="14" t="s">
        <v>148</v>
      </c>
      <c r="R1793" s="14" t="s">
        <v>121</v>
      </c>
      <c r="U1793" s="14" t="s">
        <v>4973</v>
      </c>
      <c r="W1793" s="14" t="s">
        <v>5067</v>
      </c>
    </row>
    <row r="1794" spans="2:23" x14ac:dyDescent="0.25">
      <c r="B1794" s="14" t="s">
        <v>4084</v>
      </c>
      <c r="D1794" s="14" t="s">
        <v>3157</v>
      </c>
      <c r="F1794" s="14" t="s">
        <v>4384</v>
      </c>
      <c r="H1794" s="14" t="s">
        <v>105</v>
      </c>
      <c r="I1794" s="14" t="s">
        <v>394</v>
      </c>
      <c r="J1794" s="14" t="s">
        <v>210</v>
      </c>
      <c r="K1794" s="14" t="s">
        <v>143</v>
      </c>
      <c r="M1794" s="14" t="s">
        <v>4979</v>
      </c>
      <c r="N1794" s="14" t="s">
        <v>142</v>
      </c>
      <c r="O1794" s="14" t="s">
        <v>143</v>
      </c>
      <c r="R1794" s="14" t="s">
        <v>142</v>
      </c>
      <c r="U1794" s="14" t="s">
        <v>5891</v>
      </c>
      <c r="W1794" s="14" t="s">
        <v>4944</v>
      </c>
    </row>
    <row r="1795" spans="2:23" x14ac:dyDescent="0.25">
      <c r="B1795" s="14" t="s">
        <v>4084</v>
      </c>
      <c r="D1795" s="14" t="s">
        <v>3155</v>
      </c>
      <c r="F1795" s="14" t="s">
        <v>4384</v>
      </c>
      <c r="H1795" s="14" t="s">
        <v>145</v>
      </c>
      <c r="I1795" s="14" t="s">
        <v>394</v>
      </c>
      <c r="J1795" s="14" t="s">
        <v>210</v>
      </c>
      <c r="K1795" s="14" t="s">
        <v>5890</v>
      </c>
      <c r="M1795" s="14" t="s">
        <v>5145</v>
      </c>
      <c r="N1795" s="14" t="s">
        <v>5889</v>
      </c>
      <c r="O1795" s="14" t="s">
        <v>143</v>
      </c>
      <c r="R1795" s="14" t="s">
        <v>217</v>
      </c>
      <c r="W1795" s="14" t="s">
        <v>4944</v>
      </c>
    </row>
    <row r="1796" spans="2:23" x14ac:dyDescent="0.25">
      <c r="B1796" s="14" t="s">
        <v>4084</v>
      </c>
      <c r="D1796" s="14" t="s">
        <v>6361</v>
      </c>
      <c r="F1796" s="14" t="s">
        <v>4384</v>
      </c>
      <c r="H1796" s="14" t="s">
        <v>120</v>
      </c>
      <c r="I1796" s="14" t="s">
        <v>394</v>
      </c>
      <c r="J1796" s="14" t="s">
        <v>210</v>
      </c>
      <c r="K1796" s="14" t="s">
        <v>145</v>
      </c>
      <c r="M1796" s="14" t="s">
        <v>4979</v>
      </c>
      <c r="N1796" s="14" t="s">
        <v>407</v>
      </c>
      <c r="O1796" s="14" t="s">
        <v>143</v>
      </c>
      <c r="Q1796" s="14" t="s">
        <v>202</v>
      </c>
      <c r="R1796" s="14" t="s">
        <v>143</v>
      </c>
      <c r="U1796" s="14" t="s">
        <v>5586</v>
      </c>
      <c r="W1796" s="14" t="s">
        <v>4944</v>
      </c>
    </row>
    <row r="1797" spans="2:23" x14ac:dyDescent="0.25">
      <c r="B1797" s="14" t="s">
        <v>4084</v>
      </c>
      <c r="D1797" s="14" t="s">
        <v>6364</v>
      </c>
      <c r="F1797" s="14" t="s">
        <v>4384</v>
      </c>
      <c r="H1797" s="14" t="s">
        <v>120</v>
      </c>
      <c r="I1797" s="14" t="s">
        <v>394</v>
      </c>
      <c r="J1797" s="14" t="s">
        <v>210</v>
      </c>
      <c r="K1797" s="14" t="s">
        <v>5873</v>
      </c>
      <c r="M1797" s="14" t="s">
        <v>4979</v>
      </c>
      <c r="N1797" s="14" t="s">
        <v>141</v>
      </c>
      <c r="O1797" s="14" t="s">
        <v>143</v>
      </c>
      <c r="R1797" s="14" t="s">
        <v>151</v>
      </c>
      <c r="W1797" s="14" t="s">
        <v>4944</v>
      </c>
    </row>
    <row r="1798" spans="2:23" x14ac:dyDescent="0.25">
      <c r="B1798" s="14" t="s">
        <v>4084</v>
      </c>
      <c r="D1798" s="14" t="s">
        <v>6365</v>
      </c>
      <c r="F1798" s="14" t="s">
        <v>4384</v>
      </c>
      <c r="H1798" s="14" t="s">
        <v>120</v>
      </c>
      <c r="I1798" s="14" t="s">
        <v>394</v>
      </c>
      <c r="J1798" s="14" t="s">
        <v>210</v>
      </c>
      <c r="K1798" s="14" t="s">
        <v>4967</v>
      </c>
      <c r="M1798" s="14" t="s">
        <v>4979</v>
      </c>
      <c r="N1798" s="14" t="s">
        <v>1790</v>
      </c>
      <c r="O1798" s="14" t="s">
        <v>143</v>
      </c>
      <c r="Q1798" s="14" t="s">
        <v>202</v>
      </c>
      <c r="R1798" s="14" t="s">
        <v>107</v>
      </c>
      <c r="W1798" s="14" t="s">
        <v>4944</v>
      </c>
    </row>
    <row r="1799" spans="2:23" x14ac:dyDescent="0.25">
      <c r="B1799" s="14" t="s">
        <v>4084</v>
      </c>
      <c r="D1799" s="14" t="s">
        <v>3115</v>
      </c>
      <c r="F1799" s="14" t="s">
        <v>4384</v>
      </c>
      <c r="H1799" s="14" t="s">
        <v>111</v>
      </c>
      <c r="I1799" s="14" t="s">
        <v>394</v>
      </c>
      <c r="J1799" s="14" t="s">
        <v>210</v>
      </c>
      <c r="K1799" s="14" t="s">
        <v>111</v>
      </c>
      <c r="M1799" s="14" t="s">
        <v>5145</v>
      </c>
      <c r="N1799" s="14" t="s">
        <v>5866</v>
      </c>
      <c r="O1799" s="14" t="s">
        <v>143</v>
      </c>
      <c r="R1799" s="14" t="s">
        <v>172</v>
      </c>
      <c r="U1799" s="14" t="s">
        <v>5316</v>
      </c>
      <c r="W1799" s="14" t="s">
        <v>4944</v>
      </c>
    </row>
    <row r="1800" spans="2:23" x14ac:dyDescent="0.25">
      <c r="B1800" s="14" t="s">
        <v>4157</v>
      </c>
      <c r="C1800" s="18">
        <v>7</v>
      </c>
      <c r="D1800" s="14" t="s">
        <v>3111</v>
      </c>
      <c r="F1800" s="14" t="s">
        <v>4384</v>
      </c>
      <c r="H1800" s="14" t="s">
        <v>124</v>
      </c>
      <c r="I1800" s="14" t="s">
        <v>226</v>
      </c>
      <c r="J1800" s="14" t="s">
        <v>4716</v>
      </c>
      <c r="K1800" s="14" t="s">
        <v>1897</v>
      </c>
      <c r="M1800" s="14" t="s">
        <v>4963</v>
      </c>
      <c r="N1800" s="14" t="s">
        <v>120</v>
      </c>
      <c r="O1800" s="14" t="s">
        <v>143</v>
      </c>
      <c r="Q1800" s="14" t="s">
        <v>148</v>
      </c>
      <c r="R1800" s="14" t="s">
        <v>151</v>
      </c>
      <c r="U1800" s="14" t="s">
        <v>5068</v>
      </c>
      <c r="W1800" s="14" t="s">
        <v>5067</v>
      </c>
    </row>
    <row r="1801" spans="2:23" x14ac:dyDescent="0.25">
      <c r="B1801" s="14" t="s">
        <v>4084</v>
      </c>
      <c r="D1801" s="14" t="s">
        <v>3090</v>
      </c>
      <c r="F1801" s="14" t="s">
        <v>4384</v>
      </c>
      <c r="H1801" s="14" t="s">
        <v>111</v>
      </c>
      <c r="I1801" s="14" t="s">
        <v>394</v>
      </c>
      <c r="J1801" s="14" t="s">
        <v>210</v>
      </c>
      <c r="K1801" s="14" t="s">
        <v>4168</v>
      </c>
      <c r="M1801" s="14" t="s">
        <v>5246</v>
      </c>
      <c r="N1801" s="14" t="s">
        <v>174</v>
      </c>
      <c r="O1801" s="14" t="s">
        <v>143</v>
      </c>
      <c r="R1801" s="14" t="s">
        <v>172</v>
      </c>
      <c r="U1801" s="14" t="s">
        <v>5343</v>
      </c>
      <c r="W1801" s="14" t="s">
        <v>4944</v>
      </c>
    </row>
    <row r="1802" spans="2:23" x14ac:dyDescent="0.25">
      <c r="B1802" s="14" t="s">
        <v>4084</v>
      </c>
      <c r="D1802" s="14" t="s">
        <v>3010</v>
      </c>
      <c r="F1802" s="14" t="s">
        <v>4384</v>
      </c>
      <c r="H1802" s="14" t="s">
        <v>120</v>
      </c>
      <c r="I1802" s="14" t="s">
        <v>394</v>
      </c>
      <c r="J1802" s="14" t="s">
        <v>210</v>
      </c>
      <c r="K1802" s="14" t="s">
        <v>5814</v>
      </c>
      <c r="M1802" s="14" t="s">
        <v>105</v>
      </c>
      <c r="N1802" s="14" t="s">
        <v>5106</v>
      </c>
      <c r="O1802" s="14" t="s">
        <v>143</v>
      </c>
      <c r="R1802" s="14" t="s">
        <v>136</v>
      </c>
      <c r="U1802" s="14" t="s">
        <v>5813</v>
      </c>
      <c r="W1802" s="14" t="s">
        <v>4944</v>
      </c>
    </row>
    <row r="1803" spans="2:23" x14ac:dyDescent="0.25">
      <c r="B1803" s="14" t="s">
        <v>4084</v>
      </c>
      <c r="D1803" s="14" t="s">
        <v>3008</v>
      </c>
      <c r="F1803" s="14" t="s">
        <v>4384</v>
      </c>
      <c r="H1803" s="14" t="s">
        <v>120</v>
      </c>
      <c r="I1803" s="14" t="s">
        <v>394</v>
      </c>
      <c r="J1803" s="14" t="s">
        <v>210</v>
      </c>
      <c r="K1803" s="14" t="s">
        <v>105</v>
      </c>
      <c r="M1803" s="14" t="s">
        <v>4975</v>
      </c>
      <c r="N1803" s="14" t="s">
        <v>5106</v>
      </c>
      <c r="O1803" s="14" t="s">
        <v>143</v>
      </c>
      <c r="R1803" s="14" t="s">
        <v>151</v>
      </c>
      <c r="W1803" s="14" t="s">
        <v>4944</v>
      </c>
    </row>
    <row r="1804" spans="2:23" x14ac:dyDescent="0.25">
      <c r="B1804" s="14" t="s">
        <v>4084</v>
      </c>
      <c r="D1804" s="14" t="s">
        <v>2982</v>
      </c>
      <c r="F1804" s="14" t="s">
        <v>4384</v>
      </c>
      <c r="H1804" s="14" t="s">
        <v>120</v>
      </c>
      <c r="I1804" s="14" t="s">
        <v>394</v>
      </c>
      <c r="J1804" s="14" t="s">
        <v>210</v>
      </c>
      <c r="K1804" s="14" t="s">
        <v>4967</v>
      </c>
      <c r="M1804" s="14" t="s">
        <v>5145</v>
      </c>
      <c r="N1804" s="14" t="s">
        <v>407</v>
      </c>
      <c r="O1804" s="14" t="s">
        <v>143</v>
      </c>
      <c r="R1804" s="14" t="s">
        <v>146</v>
      </c>
      <c r="U1804" s="14" t="s">
        <v>5307</v>
      </c>
      <c r="W1804" s="14" t="s">
        <v>4944</v>
      </c>
    </row>
    <row r="1805" spans="2:23" x14ac:dyDescent="0.25">
      <c r="B1805" s="14" t="s">
        <v>4084</v>
      </c>
      <c r="D1805" s="14" t="s">
        <v>2951</v>
      </c>
      <c r="F1805" s="14" t="s">
        <v>4384</v>
      </c>
      <c r="H1805" s="14" t="s">
        <v>120</v>
      </c>
      <c r="I1805" s="14" t="s">
        <v>394</v>
      </c>
      <c r="J1805" s="14" t="s">
        <v>210</v>
      </c>
      <c r="K1805" s="14" t="s">
        <v>5134</v>
      </c>
      <c r="M1805" s="14" t="s">
        <v>143</v>
      </c>
      <c r="N1805" s="14" t="s">
        <v>407</v>
      </c>
      <c r="O1805" s="14" t="s">
        <v>143</v>
      </c>
      <c r="R1805" s="14" t="s">
        <v>136</v>
      </c>
      <c r="U1805" s="14" t="s">
        <v>5379</v>
      </c>
      <c r="W1805" s="14" t="s">
        <v>4944</v>
      </c>
    </row>
    <row r="1806" spans="2:23" x14ac:dyDescent="0.25">
      <c r="B1806" s="14" t="s">
        <v>4084</v>
      </c>
      <c r="D1806" s="14" t="s">
        <v>2911</v>
      </c>
      <c r="F1806" s="14" t="s">
        <v>4384</v>
      </c>
      <c r="H1806" s="14" t="s">
        <v>120</v>
      </c>
      <c r="I1806" s="14" t="s">
        <v>394</v>
      </c>
      <c r="J1806" s="14" t="s">
        <v>210</v>
      </c>
      <c r="K1806" s="14" t="s">
        <v>105</v>
      </c>
      <c r="M1806" s="14" t="s">
        <v>5342</v>
      </c>
      <c r="N1806" s="14" t="s">
        <v>146</v>
      </c>
      <c r="O1806" s="14" t="s">
        <v>143</v>
      </c>
      <c r="R1806" s="14" t="s">
        <v>151</v>
      </c>
      <c r="U1806" s="14" t="s">
        <v>5109</v>
      </c>
      <c r="W1806" s="14" t="s">
        <v>4944</v>
      </c>
    </row>
    <row r="1807" spans="2:23" x14ac:dyDescent="0.25">
      <c r="B1807" s="14" t="s">
        <v>4084</v>
      </c>
      <c r="D1807" s="14" t="s">
        <v>2910</v>
      </c>
      <c r="F1807" s="14" t="s">
        <v>4384</v>
      </c>
      <c r="H1807" s="14" t="s">
        <v>112</v>
      </c>
      <c r="I1807" s="14" t="s">
        <v>394</v>
      </c>
      <c r="J1807" s="14" t="s">
        <v>210</v>
      </c>
      <c r="K1807" s="14" t="s">
        <v>111</v>
      </c>
      <c r="M1807" s="14" t="s">
        <v>4975</v>
      </c>
      <c r="N1807" s="14" t="s">
        <v>407</v>
      </c>
      <c r="O1807" s="14" t="s">
        <v>143</v>
      </c>
      <c r="R1807" s="14" t="s">
        <v>182</v>
      </c>
      <c r="U1807" s="14" t="s">
        <v>4973</v>
      </c>
      <c r="W1807" s="14" t="s">
        <v>4944</v>
      </c>
    </row>
    <row r="1808" spans="2:23" x14ac:dyDescent="0.25">
      <c r="B1808" s="14" t="s">
        <v>4084</v>
      </c>
      <c r="D1808" s="14" t="s">
        <v>2901</v>
      </c>
      <c r="F1808" s="14" t="s">
        <v>4384</v>
      </c>
      <c r="H1808" s="14" t="s">
        <v>112</v>
      </c>
      <c r="I1808" s="14" t="s">
        <v>394</v>
      </c>
      <c r="J1808" s="14" t="s">
        <v>210</v>
      </c>
      <c r="K1808" s="14" t="s">
        <v>4316</v>
      </c>
      <c r="M1808" s="14" t="s">
        <v>4946</v>
      </c>
      <c r="N1808" s="14" t="s">
        <v>5713</v>
      </c>
      <c r="O1808" s="14" t="s">
        <v>143</v>
      </c>
      <c r="Q1808" s="14" t="s">
        <v>148</v>
      </c>
      <c r="R1808" s="14" t="s">
        <v>136</v>
      </c>
      <c r="U1808" s="14" t="s">
        <v>5162</v>
      </c>
      <c r="W1808" s="14" t="s">
        <v>4944</v>
      </c>
    </row>
    <row r="1809" spans="2:23" x14ac:dyDescent="0.25">
      <c r="B1809" s="14" t="s">
        <v>4084</v>
      </c>
      <c r="D1809" s="14" t="s">
        <v>2900</v>
      </c>
      <c r="F1809" s="14" t="s">
        <v>4384</v>
      </c>
      <c r="H1809" s="14" t="s">
        <v>111</v>
      </c>
      <c r="I1809" s="14" t="s">
        <v>394</v>
      </c>
      <c r="J1809" s="14" t="s">
        <v>210</v>
      </c>
      <c r="K1809" s="14" t="s">
        <v>111</v>
      </c>
      <c r="M1809" s="14" t="s">
        <v>5342</v>
      </c>
      <c r="N1809" s="14" t="s">
        <v>5713</v>
      </c>
      <c r="O1809" s="14" t="s">
        <v>143</v>
      </c>
      <c r="R1809" s="14" t="s">
        <v>182</v>
      </c>
      <c r="U1809" s="14" t="s">
        <v>5125</v>
      </c>
      <c r="W1809" s="14" t="s">
        <v>4944</v>
      </c>
    </row>
    <row r="1810" spans="2:23" x14ac:dyDescent="0.25">
      <c r="D1810" s="14" t="s">
        <v>2899</v>
      </c>
      <c r="F1810" s="14" t="s">
        <v>4384</v>
      </c>
      <c r="H1810" s="14" t="s">
        <v>111</v>
      </c>
      <c r="I1810" s="14" t="s">
        <v>394</v>
      </c>
      <c r="J1810" s="14" t="s">
        <v>210</v>
      </c>
      <c r="K1810" s="14" t="s">
        <v>5714</v>
      </c>
      <c r="M1810" s="14" t="s">
        <v>5358</v>
      </c>
      <c r="N1810" s="14" t="s">
        <v>5713</v>
      </c>
      <c r="O1810" s="14" t="s">
        <v>143</v>
      </c>
      <c r="Q1810" s="14" t="s">
        <v>202</v>
      </c>
      <c r="R1810" s="14" t="s">
        <v>182</v>
      </c>
      <c r="U1810" s="14" t="s">
        <v>4965</v>
      </c>
      <c r="W1810" s="14" t="s">
        <v>4944</v>
      </c>
    </row>
    <row r="1811" spans="2:23" x14ac:dyDescent="0.25">
      <c r="B1811" s="14" t="s">
        <v>4084</v>
      </c>
      <c r="D1811" s="14" t="s">
        <v>2878</v>
      </c>
      <c r="F1811" s="14" t="s">
        <v>4384</v>
      </c>
      <c r="H1811" s="14" t="s">
        <v>112</v>
      </c>
      <c r="I1811" s="14" t="s">
        <v>394</v>
      </c>
      <c r="J1811" s="14" t="s">
        <v>210</v>
      </c>
      <c r="K1811" s="14" t="s">
        <v>4168</v>
      </c>
      <c r="M1811" s="14" t="s">
        <v>4975</v>
      </c>
      <c r="N1811" s="14" t="s">
        <v>407</v>
      </c>
      <c r="O1811" s="14" t="s">
        <v>143</v>
      </c>
      <c r="R1811" s="14" t="s">
        <v>107</v>
      </c>
      <c r="W1811" s="14" t="s">
        <v>4944</v>
      </c>
    </row>
    <row r="1812" spans="2:23" x14ac:dyDescent="0.25">
      <c r="B1812" s="14" t="s">
        <v>4084</v>
      </c>
      <c r="D1812" s="14" t="s">
        <v>2852</v>
      </c>
      <c r="F1812" s="14" t="s">
        <v>4384</v>
      </c>
      <c r="H1812" s="14" t="s">
        <v>120</v>
      </c>
      <c r="I1812" s="14" t="s">
        <v>394</v>
      </c>
      <c r="J1812" s="14" t="s">
        <v>210</v>
      </c>
      <c r="K1812" s="14" t="s">
        <v>5409</v>
      </c>
      <c r="M1812" s="14" t="s">
        <v>105</v>
      </c>
      <c r="N1812" s="14" t="s">
        <v>407</v>
      </c>
      <c r="O1812" s="14" t="s">
        <v>143</v>
      </c>
      <c r="R1812" s="14" t="s">
        <v>1255</v>
      </c>
      <c r="U1812" s="14" t="s">
        <v>5302</v>
      </c>
      <c r="W1812" s="14" t="s">
        <v>4944</v>
      </c>
    </row>
    <row r="1813" spans="2:23" x14ac:dyDescent="0.25">
      <c r="B1813" s="14" t="s">
        <v>4084</v>
      </c>
      <c r="D1813" s="14" t="s">
        <v>2851</v>
      </c>
      <c r="F1813" s="14" t="s">
        <v>4384</v>
      </c>
      <c r="H1813" s="14" t="s">
        <v>111</v>
      </c>
      <c r="I1813" s="14" t="s">
        <v>394</v>
      </c>
      <c r="J1813" s="14" t="s">
        <v>210</v>
      </c>
      <c r="K1813" s="14" t="s">
        <v>105</v>
      </c>
      <c r="M1813" s="14" t="s">
        <v>4975</v>
      </c>
      <c r="N1813" s="14" t="s">
        <v>407</v>
      </c>
      <c r="O1813" s="14" t="s">
        <v>143</v>
      </c>
      <c r="R1813" s="14" t="s">
        <v>1821</v>
      </c>
      <c r="U1813" s="14" t="s">
        <v>5586</v>
      </c>
      <c r="W1813" s="14" t="s">
        <v>4944</v>
      </c>
    </row>
    <row r="1814" spans="2:23" x14ac:dyDescent="0.25">
      <c r="B1814" s="14" t="s">
        <v>4084</v>
      </c>
      <c r="D1814" s="14" t="s">
        <v>2809</v>
      </c>
      <c r="F1814" s="14" t="s">
        <v>4384</v>
      </c>
      <c r="H1814" s="14" t="s">
        <v>120</v>
      </c>
      <c r="I1814" s="14" t="s">
        <v>394</v>
      </c>
      <c r="J1814" s="14" t="s">
        <v>210</v>
      </c>
      <c r="K1814" s="14" t="s">
        <v>105</v>
      </c>
      <c r="M1814" s="14" t="s">
        <v>4975</v>
      </c>
      <c r="N1814" s="14" t="s">
        <v>404</v>
      </c>
      <c r="O1814" s="14" t="s">
        <v>143</v>
      </c>
      <c r="R1814" s="14" t="s">
        <v>1252</v>
      </c>
      <c r="U1814" s="14" t="s">
        <v>5586</v>
      </c>
      <c r="W1814" s="14" t="s">
        <v>4944</v>
      </c>
    </row>
    <row r="1815" spans="2:23" x14ac:dyDescent="0.25">
      <c r="B1815" s="14" t="s">
        <v>4084</v>
      </c>
      <c r="D1815" s="14" t="s">
        <v>2797</v>
      </c>
      <c r="F1815" s="14" t="s">
        <v>4384</v>
      </c>
      <c r="H1815" s="14" t="s">
        <v>112</v>
      </c>
      <c r="I1815" s="14" t="s">
        <v>394</v>
      </c>
      <c r="J1815" s="14" t="s">
        <v>210</v>
      </c>
      <c r="K1815" s="14" t="s">
        <v>105</v>
      </c>
      <c r="M1815" s="14" t="s">
        <v>4975</v>
      </c>
      <c r="N1815" s="14" t="s">
        <v>404</v>
      </c>
      <c r="O1815" s="14" t="s">
        <v>143</v>
      </c>
      <c r="R1815" s="14" t="s">
        <v>151</v>
      </c>
      <c r="W1815" s="14" t="s">
        <v>4944</v>
      </c>
    </row>
    <row r="1816" spans="2:23" x14ac:dyDescent="0.25">
      <c r="D1816" s="14" t="s">
        <v>2758</v>
      </c>
      <c r="F1816" s="14" t="s">
        <v>4384</v>
      </c>
      <c r="H1816" s="14" t="s">
        <v>120</v>
      </c>
      <c r="I1816" s="14" t="s">
        <v>394</v>
      </c>
      <c r="J1816" s="14" t="s">
        <v>210</v>
      </c>
      <c r="K1816" s="14" t="s">
        <v>4967</v>
      </c>
      <c r="M1816" s="14" t="s">
        <v>4975</v>
      </c>
      <c r="N1816" s="14" t="s">
        <v>4353</v>
      </c>
      <c r="O1816" s="14" t="s">
        <v>143</v>
      </c>
      <c r="R1816" s="14" t="s">
        <v>131</v>
      </c>
      <c r="W1816" s="14" t="s">
        <v>4944</v>
      </c>
    </row>
    <row r="1817" spans="2:23" x14ac:dyDescent="0.25">
      <c r="B1817" s="14" t="s">
        <v>4084</v>
      </c>
      <c r="D1817" s="14" t="s">
        <v>2756</v>
      </c>
      <c r="F1817" s="14" t="s">
        <v>4384</v>
      </c>
      <c r="H1817" s="14" t="s">
        <v>111</v>
      </c>
      <c r="I1817" s="14" t="s">
        <v>394</v>
      </c>
      <c r="J1817" s="14" t="s">
        <v>210</v>
      </c>
      <c r="K1817" s="14" t="s">
        <v>5311</v>
      </c>
      <c r="M1817" s="14" t="s">
        <v>4979</v>
      </c>
      <c r="N1817" s="14" t="s">
        <v>146</v>
      </c>
      <c r="O1817" s="14" t="s">
        <v>143</v>
      </c>
      <c r="R1817" s="14" t="s">
        <v>154</v>
      </c>
      <c r="W1817" s="14" t="s">
        <v>4944</v>
      </c>
    </row>
    <row r="1818" spans="2:23" x14ac:dyDescent="0.25">
      <c r="B1818" s="14" t="s">
        <v>4084</v>
      </c>
      <c r="D1818" s="14" t="s">
        <v>2748</v>
      </c>
      <c r="F1818" s="14" t="s">
        <v>4384</v>
      </c>
      <c r="H1818" s="14" t="s">
        <v>150</v>
      </c>
      <c r="I1818" s="14" t="s">
        <v>394</v>
      </c>
      <c r="J1818" s="14" t="s">
        <v>210</v>
      </c>
      <c r="K1818" s="14" t="s">
        <v>150</v>
      </c>
      <c r="M1818" s="14" t="s">
        <v>4975</v>
      </c>
      <c r="N1818" s="14" t="s">
        <v>5606</v>
      </c>
      <c r="O1818" s="14" t="s">
        <v>143</v>
      </c>
      <c r="Q1818" s="14" t="s">
        <v>148</v>
      </c>
      <c r="R1818" s="14" t="s">
        <v>131</v>
      </c>
      <c r="U1818" s="14" t="s">
        <v>4978</v>
      </c>
      <c r="W1818" s="14" t="s">
        <v>4944</v>
      </c>
    </row>
    <row r="1819" spans="2:23" x14ac:dyDescent="0.25">
      <c r="B1819" s="14" t="s">
        <v>4134</v>
      </c>
      <c r="D1819" s="14" t="s">
        <v>2736</v>
      </c>
      <c r="F1819" s="14" t="s">
        <v>4384</v>
      </c>
      <c r="H1819" s="14" t="s">
        <v>120</v>
      </c>
      <c r="I1819" s="14" t="s">
        <v>394</v>
      </c>
      <c r="J1819" s="14" t="s">
        <v>210</v>
      </c>
      <c r="K1819" s="14" t="s">
        <v>230</v>
      </c>
      <c r="M1819" s="14" t="s">
        <v>1178</v>
      </c>
      <c r="N1819" s="14" t="s">
        <v>343</v>
      </c>
      <c r="O1819" s="14" t="s">
        <v>143</v>
      </c>
      <c r="R1819" s="14" t="s">
        <v>5413</v>
      </c>
      <c r="U1819" s="14" t="s">
        <v>5302</v>
      </c>
      <c r="W1819" s="14" t="s">
        <v>4944</v>
      </c>
    </row>
    <row r="1820" spans="2:23" x14ac:dyDescent="0.25">
      <c r="B1820" s="14" t="s">
        <v>4084</v>
      </c>
      <c r="D1820" s="14" t="s">
        <v>2662</v>
      </c>
      <c r="F1820" s="14" t="s">
        <v>4384</v>
      </c>
      <c r="H1820" s="14" t="s">
        <v>111</v>
      </c>
      <c r="I1820" s="14" t="s">
        <v>394</v>
      </c>
      <c r="J1820" s="14" t="s">
        <v>210</v>
      </c>
      <c r="K1820" s="14" t="s">
        <v>5558</v>
      </c>
      <c r="M1820" s="14" t="s">
        <v>4975</v>
      </c>
      <c r="N1820" s="14" t="s">
        <v>407</v>
      </c>
      <c r="O1820" s="14" t="s">
        <v>143</v>
      </c>
      <c r="R1820" s="14" t="s">
        <v>157</v>
      </c>
      <c r="U1820" s="14" t="s">
        <v>5557</v>
      </c>
      <c r="W1820" s="14" t="s">
        <v>4944</v>
      </c>
    </row>
    <row r="1821" spans="2:23" x14ac:dyDescent="0.25">
      <c r="B1821" s="14" t="s">
        <v>4157</v>
      </c>
      <c r="C1821" s="18">
        <v>7</v>
      </c>
      <c r="D1821" s="14" t="s">
        <v>2612</v>
      </c>
      <c r="F1821" s="14" t="s">
        <v>4384</v>
      </c>
      <c r="H1821" s="14" t="s">
        <v>124</v>
      </c>
      <c r="I1821" s="14" t="s">
        <v>226</v>
      </c>
      <c r="J1821" s="14" t="s">
        <v>4716</v>
      </c>
      <c r="K1821" s="14" t="s">
        <v>124</v>
      </c>
      <c r="M1821" s="14" t="s">
        <v>4963</v>
      </c>
      <c r="N1821" s="14" t="s">
        <v>120</v>
      </c>
      <c r="O1821" s="14" t="s">
        <v>143</v>
      </c>
      <c r="Q1821" s="14" t="s">
        <v>148</v>
      </c>
      <c r="R1821" s="14" t="s">
        <v>4779</v>
      </c>
      <c r="U1821" s="14" t="s">
        <v>4965</v>
      </c>
      <c r="W1821" s="14" t="s">
        <v>5067</v>
      </c>
    </row>
    <row r="1822" spans="2:23" x14ac:dyDescent="0.25">
      <c r="B1822" s="14" t="s">
        <v>4157</v>
      </c>
      <c r="C1822" s="18">
        <v>7</v>
      </c>
      <c r="D1822" s="14" t="s">
        <v>2596</v>
      </c>
      <c r="F1822" s="14" t="s">
        <v>4384</v>
      </c>
      <c r="H1822" s="14" t="s">
        <v>124</v>
      </c>
      <c r="I1822" s="14" t="s">
        <v>226</v>
      </c>
      <c r="J1822" s="14" t="s">
        <v>4716</v>
      </c>
      <c r="K1822" s="14" t="s">
        <v>124</v>
      </c>
      <c r="M1822" s="14" t="s">
        <v>4963</v>
      </c>
      <c r="N1822" s="14" t="s">
        <v>120</v>
      </c>
      <c r="O1822" s="14" t="s">
        <v>143</v>
      </c>
      <c r="Q1822" s="14" t="s">
        <v>148</v>
      </c>
      <c r="R1822" s="14" t="s">
        <v>151</v>
      </c>
      <c r="U1822" s="14" t="s">
        <v>5068</v>
      </c>
      <c r="W1822" s="14" t="s">
        <v>5067</v>
      </c>
    </row>
    <row r="1823" spans="2:23" x14ac:dyDescent="0.25">
      <c r="B1823" s="14" t="s">
        <v>4157</v>
      </c>
      <c r="C1823" s="18">
        <v>6</v>
      </c>
      <c r="D1823" s="14" t="s">
        <v>2570</v>
      </c>
      <c r="F1823" s="14" t="s">
        <v>4384</v>
      </c>
      <c r="H1823" s="14" t="s">
        <v>124</v>
      </c>
      <c r="I1823" s="14" t="s">
        <v>226</v>
      </c>
      <c r="J1823" s="14" t="s">
        <v>157</v>
      </c>
      <c r="K1823" s="14" t="s">
        <v>1868</v>
      </c>
      <c r="M1823" s="14" t="s">
        <v>4963</v>
      </c>
      <c r="N1823" s="14" t="s">
        <v>120</v>
      </c>
      <c r="O1823" s="14" t="s">
        <v>143</v>
      </c>
      <c r="Q1823" s="14" t="s">
        <v>135</v>
      </c>
      <c r="R1823" s="14" t="s">
        <v>1821</v>
      </c>
      <c r="U1823" s="14" t="s">
        <v>4945</v>
      </c>
      <c r="W1823" s="14" t="s">
        <v>5067</v>
      </c>
    </row>
    <row r="1824" spans="2:23" x14ac:dyDescent="0.25">
      <c r="B1824" s="14" t="s">
        <v>4157</v>
      </c>
      <c r="D1824" s="14" t="s">
        <v>2569</v>
      </c>
      <c r="F1824" s="14" t="s">
        <v>4384</v>
      </c>
      <c r="H1824" s="14" t="s">
        <v>124</v>
      </c>
      <c r="I1824" s="14" t="s">
        <v>226</v>
      </c>
      <c r="J1824" s="14" t="s">
        <v>144</v>
      </c>
      <c r="K1824" s="14" t="s">
        <v>124</v>
      </c>
      <c r="M1824" s="14" t="s">
        <v>4963</v>
      </c>
      <c r="N1824" s="14" t="s">
        <v>120</v>
      </c>
      <c r="O1824" s="14" t="s">
        <v>143</v>
      </c>
      <c r="Q1824" s="14" t="s">
        <v>148</v>
      </c>
      <c r="R1824" s="14" t="s">
        <v>5477</v>
      </c>
      <c r="U1824" s="14">
        <v>1936</v>
      </c>
      <c r="W1824" s="14" t="s">
        <v>5067</v>
      </c>
    </row>
    <row r="1825" spans="2:23" x14ac:dyDescent="0.25">
      <c r="B1825" s="14" t="s">
        <v>4157</v>
      </c>
      <c r="C1825" s="18">
        <v>7</v>
      </c>
      <c r="D1825" s="14" t="s">
        <v>2548</v>
      </c>
      <c r="F1825" s="14" t="s">
        <v>4384</v>
      </c>
      <c r="H1825" s="14" t="s">
        <v>124</v>
      </c>
      <c r="I1825" s="14" t="s">
        <v>226</v>
      </c>
      <c r="J1825" s="14" t="s">
        <v>4716</v>
      </c>
      <c r="K1825" s="14" t="s">
        <v>5006</v>
      </c>
      <c r="M1825" s="14" t="s">
        <v>4963</v>
      </c>
      <c r="N1825" s="14" t="s">
        <v>120</v>
      </c>
      <c r="O1825" s="14" t="s">
        <v>143</v>
      </c>
      <c r="Q1825" s="14" t="s">
        <v>148</v>
      </c>
      <c r="R1825" s="14" t="s">
        <v>172</v>
      </c>
      <c r="U1825" s="14" t="s">
        <v>5462</v>
      </c>
      <c r="W1825" s="14" t="s">
        <v>5067</v>
      </c>
    </row>
    <row r="1826" spans="2:23" x14ac:dyDescent="0.25">
      <c r="B1826" s="14" t="s">
        <v>4084</v>
      </c>
      <c r="D1826" s="14" t="s">
        <v>2517</v>
      </c>
      <c r="F1826" s="14" t="s">
        <v>4384</v>
      </c>
      <c r="H1826" s="14" t="s">
        <v>111</v>
      </c>
      <c r="I1826" s="14" t="s">
        <v>394</v>
      </c>
      <c r="J1826" s="14" t="s">
        <v>210</v>
      </c>
      <c r="K1826" s="14" t="s">
        <v>111</v>
      </c>
      <c r="M1826" s="14" t="s">
        <v>5173</v>
      </c>
      <c r="N1826" s="14" t="s">
        <v>4743</v>
      </c>
      <c r="O1826" s="14" t="s">
        <v>143</v>
      </c>
      <c r="R1826" s="14" t="s">
        <v>1028</v>
      </c>
      <c r="U1826" s="14" t="s">
        <v>5162</v>
      </c>
      <c r="W1826" s="14" t="s">
        <v>4944</v>
      </c>
    </row>
    <row r="1827" spans="2:23" x14ac:dyDescent="0.25">
      <c r="B1827" s="14" t="s">
        <v>4084</v>
      </c>
      <c r="D1827" s="14" t="s">
        <v>2491</v>
      </c>
      <c r="F1827" s="14" t="s">
        <v>4384</v>
      </c>
      <c r="H1827" s="14" t="s">
        <v>120</v>
      </c>
      <c r="I1827" s="14" t="s">
        <v>394</v>
      </c>
      <c r="J1827" s="14" t="s">
        <v>210</v>
      </c>
      <c r="K1827" s="14" t="s">
        <v>5061</v>
      </c>
      <c r="M1827" s="14" t="s">
        <v>124</v>
      </c>
      <c r="N1827" s="14" t="s">
        <v>146</v>
      </c>
      <c r="O1827" s="14" t="s">
        <v>143</v>
      </c>
      <c r="R1827" s="14" t="s">
        <v>151</v>
      </c>
      <c r="U1827" s="14" t="s">
        <v>5360</v>
      </c>
      <c r="W1827" s="14" t="s">
        <v>4944</v>
      </c>
    </row>
    <row r="1828" spans="2:23" x14ac:dyDescent="0.25">
      <c r="B1828" s="14" t="s">
        <v>4084</v>
      </c>
      <c r="D1828" s="14" t="s">
        <v>2404</v>
      </c>
      <c r="F1828" s="14" t="s">
        <v>4384</v>
      </c>
      <c r="H1828" s="14" t="s">
        <v>111</v>
      </c>
      <c r="I1828" s="14" t="s">
        <v>394</v>
      </c>
      <c r="J1828" s="14" t="s">
        <v>210</v>
      </c>
      <c r="K1828" s="14" t="s">
        <v>5380</v>
      </c>
      <c r="M1828" s="14" t="s">
        <v>5246</v>
      </c>
      <c r="N1828" s="14" t="s">
        <v>146</v>
      </c>
      <c r="O1828" s="14" t="s">
        <v>143</v>
      </c>
      <c r="R1828" s="14" t="s">
        <v>154</v>
      </c>
      <c r="U1828" s="14" t="s">
        <v>5109</v>
      </c>
      <c r="W1828" s="14" t="s">
        <v>4944</v>
      </c>
    </row>
    <row r="1829" spans="2:23" x14ac:dyDescent="0.25">
      <c r="D1829" s="14" t="s">
        <v>2402</v>
      </c>
      <c r="F1829" s="14" t="s">
        <v>4384</v>
      </c>
      <c r="H1829" s="14" t="s">
        <v>124</v>
      </c>
      <c r="I1829" s="14" t="s">
        <v>226</v>
      </c>
      <c r="J1829" s="14">
        <v>2034</v>
      </c>
      <c r="K1829" s="14">
        <v>2</v>
      </c>
      <c r="M1829" s="14" t="s">
        <v>4963</v>
      </c>
      <c r="N1829" s="14" t="s">
        <v>4617</v>
      </c>
      <c r="O1829" s="14" t="s">
        <v>143</v>
      </c>
      <c r="Q1829" s="14" t="s">
        <v>148</v>
      </c>
      <c r="R1829" s="14" t="s">
        <v>161</v>
      </c>
      <c r="U1829" s="14" t="s">
        <v>4973</v>
      </c>
      <c r="W1829" s="14" t="s">
        <v>4960</v>
      </c>
    </row>
    <row r="1830" spans="2:23" x14ac:dyDescent="0.25">
      <c r="B1830" s="14" t="s">
        <v>4155</v>
      </c>
      <c r="D1830" s="14" t="s">
        <v>2394</v>
      </c>
      <c r="F1830" s="14" t="s">
        <v>4384</v>
      </c>
      <c r="H1830" s="14" t="s">
        <v>124</v>
      </c>
      <c r="I1830" s="14" t="s">
        <v>131</v>
      </c>
      <c r="J1830" s="14" t="s">
        <v>210</v>
      </c>
      <c r="K1830" s="14" t="s">
        <v>5373</v>
      </c>
      <c r="M1830" s="14" t="s">
        <v>4963</v>
      </c>
      <c r="N1830" s="14" t="s">
        <v>5121</v>
      </c>
      <c r="O1830" s="14" t="s">
        <v>145</v>
      </c>
      <c r="Q1830" s="14" t="s">
        <v>148</v>
      </c>
      <c r="R1830" s="14" t="s">
        <v>113</v>
      </c>
      <c r="U1830" s="14">
        <v>1992</v>
      </c>
      <c r="W1830" s="14" t="s">
        <v>4960</v>
      </c>
    </row>
    <row r="1831" spans="2:23" x14ac:dyDescent="0.25">
      <c r="B1831" s="14" t="s">
        <v>4084</v>
      </c>
      <c r="D1831" s="14" t="s">
        <v>2358</v>
      </c>
      <c r="F1831" s="14" t="s">
        <v>4384</v>
      </c>
      <c r="H1831" s="14" t="s">
        <v>112</v>
      </c>
      <c r="I1831" s="14" t="s">
        <v>394</v>
      </c>
      <c r="J1831" s="14" t="s">
        <v>210</v>
      </c>
      <c r="K1831" s="14" t="s">
        <v>5346</v>
      </c>
      <c r="M1831" s="14" t="s">
        <v>4975</v>
      </c>
      <c r="N1831" s="14" t="s">
        <v>407</v>
      </c>
      <c r="O1831" s="14" t="s">
        <v>143</v>
      </c>
      <c r="Q1831" s="14" t="s">
        <v>202</v>
      </c>
      <c r="R1831" s="14" t="s">
        <v>107</v>
      </c>
      <c r="U1831" s="14" t="s">
        <v>5345</v>
      </c>
      <c r="W1831" s="14" t="s">
        <v>4944</v>
      </c>
    </row>
    <row r="1832" spans="2:23" x14ac:dyDescent="0.25">
      <c r="B1832" s="14" t="s">
        <v>4084</v>
      </c>
      <c r="D1832" s="14" t="s">
        <v>2357</v>
      </c>
      <c r="F1832" s="14" t="s">
        <v>4384</v>
      </c>
      <c r="H1832" s="14" t="s">
        <v>120</v>
      </c>
      <c r="I1832" s="14" t="s">
        <v>394</v>
      </c>
      <c r="J1832" s="14" t="s">
        <v>210</v>
      </c>
      <c r="K1832" s="14" t="s">
        <v>5344</v>
      </c>
      <c r="M1832" s="14" t="s">
        <v>4979</v>
      </c>
      <c r="N1832" s="14" t="s">
        <v>407</v>
      </c>
      <c r="O1832" s="14" t="s">
        <v>143</v>
      </c>
      <c r="R1832" s="14" t="s">
        <v>4688</v>
      </c>
      <c r="U1832" s="14" t="s">
        <v>5177</v>
      </c>
      <c r="W1832" s="14" t="s">
        <v>4944</v>
      </c>
    </row>
    <row r="1833" spans="2:23" x14ac:dyDescent="0.25">
      <c r="B1833" s="14" t="s">
        <v>4084</v>
      </c>
      <c r="C1833" s="18">
        <v>7</v>
      </c>
      <c r="D1833" s="14" t="s">
        <v>2354</v>
      </c>
      <c r="F1833" s="14" t="s">
        <v>4384</v>
      </c>
      <c r="H1833" s="14" t="s">
        <v>105</v>
      </c>
      <c r="I1833" s="14" t="s">
        <v>394</v>
      </c>
      <c r="J1833" s="14" t="s">
        <v>210</v>
      </c>
      <c r="K1833" s="14" t="s">
        <v>5052</v>
      </c>
      <c r="M1833" s="14" t="s">
        <v>5342</v>
      </c>
      <c r="N1833" s="14" t="s">
        <v>142</v>
      </c>
      <c r="O1833" s="14" t="s">
        <v>143</v>
      </c>
      <c r="Q1833" s="14" t="s">
        <v>202</v>
      </c>
      <c r="R1833" s="14" t="s">
        <v>121</v>
      </c>
      <c r="U1833" s="14">
        <v>1984</v>
      </c>
      <c r="W1833" s="14" t="s">
        <v>4944</v>
      </c>
    </row>
    <row r="1834" spans="2:23" x14ac:dyDescent="0.25">
      <c r="B1834" s="14" t="s">
        <v>4084</v>
      </c>
      <c r="D1834" s="14" t="s">
        <v>2276</v>
      </c>
      <c r="F1834" s="14" t="s">
        <v>4384</v>
      </c>
      <c r="H1834" s="14" t="s">
        <v>111</v>
      </c>
      <c r="I1834" s="14" t="s">
        <v>394</v>
      </c>
      <c r="J1834" s="14" t="s">
        <v>210</v>
      </c>
      <c r="K1834" s="14" t="s">
        <v>5287</v>
      </c>
      <c r="M1834" s="14" t="s">
        <v>4946</v>
      </c>
      <c r="N1834" s="14" t="s">
        <v>407</v>
      </c>
      <c r="O1834" s="14" t="s">
        <v>143</v>
      </c>
      <c r="R1834" s="14" t="s">
        <v>121</v>
      </c>
      <c r="U1834" s="14" t="s">
        <v>5168</v>
      </c>
      <c r="W1834" s="14" t="s">
        <v>4944</v>
      </c>
    </row>
    <row r="1835" spans="2:23" x14ac:dyDescent="0.25">
      <c r="B1835" s="14" t="s">
        <v>4084</v>
      </c>
      <c r="D1835" s="14" t="s">
        <v>2266</v>
      </c>
      <c r="F1835" s="14" t="s">
        <v>4384</v>
      </c>
      <c r="H1835" s="14" t="s">
        <v>111</v>
      </c>
      <c r="I1835" s="14" t="s">
        <v>394</v>
      </c>
      <c r="J1835" s="14" t="s">
        <v>210</v>
      </c>
      <c r="K1835" s="14" t="s">
        <v>5275</v>
      </c>
      <c r="M1835" s="14" t="s">
        <v>4975</v>
      </c>
      <c r="N1835" s="14" t="s">
        <v>5274</v>
      </c>
      <c r="O1835" s="14" t="s">
        <v>143</v>
      </c>
      <c r="Q1835" s="14" t="s">
        <v>148</v>
      </c>
      <c r="R1835" s="14" t="s">
        <v>4755</v>
      </c>
      <c r="U1835" s="14" t="s">
        <v>5273</v>
      </c>
      <c r="W1835" s="14" t="s">
        <v>4944</v>
      </c>
    </row>
    <row r="1836" spans="2:23" x14ac:dyDescent="0.25">
      <c r="B1836" s="14" t="s">
        <v>4084</v>
      </c>
      <c r="D1836" s="14" t="s">
        <v>2262</v>
      </c>
      <c r="F1836" s="14" t="s">
        <v>4384</v>
      </c>
      <c r="H1836" s="14" t="s">
        <v>120</v>
      </c>
      <c r="I1836" s="14" t="s">
        <v>394</v>
      </c>
      <c r="J1836" s="14" t="s">
        <v>210</v>
      </c>
      <c r="K1836" s="14" t="s">
        <v>143</v>
      </c>
      <c r="M1836" s="14" t="s">
        <v>5145</v>
      </c>
      <c r="N1836" s="14" t="s">
        <v>407</v>
      </c>
      <c r="O1836" s="14" t="s">
        <v>143</v>
      </c>
      <c r="Q1836" s="14" t="s">
        <v>202</v>
      </c>
      <c r="R1836" s="14" t="s">
        <v>4307</v>
      </c>
      <c r="U1836" s="14" t="s">
        <v>4808</v>
      </c>
      <c r="W1836" s="14" t="s">
        <v>4944</v>
      </c>
    </row>
    <row r="1837" spans="2:23" x14ac:dyDescent="0.25">
      <c r="B1837" s="14" t="s">
        <v>4084</v>
      </c>
      <c r="D1837" s="14" t="s">
        <v>2249</v>
      </c>
      <c r="F1837" s="14" t="s">
        <v>4384</v>
      </c>
      <c r="H1837" s="14" t="s">
        <v>120</v>
      </c>
      <c r="I1837" s="14" t="s">
        <v>394</v>
      </c>
      <c r="J1837" s="14" t="s">
        <v>210</v>
      </c>
      <c r="K1837" s="14" t="s">
        <v>5247</v>
      </c>
      <c r="M1837" s="14" t="s">
        <v>5246</v>
      </c>
      <c r="N1837" s="14" t="s">
        <v>5245</v>
      </c>
      <c r="O1837" s="14" t="s">
        <v>143</v>
      </c>
      <c r="Q1837" s="14" t="s">
        <v>202</v>
      </c>
      <c r="R1837" s="14" t="s">
        <v>159</v>
      </c>
      <c r="U1837" s="14" t="s">
        <v>5086</v>
      </c>
      <c r="W1837" s="14" t="s">
        <v>4944</v>
      </c>
    </row>
    <row r="1838" spans="2:23" x14ac:dyDescent="0.25">
      <c r="B1838" s="14" t="s">
        <v>4084</v>
      </c>
      <c r="D1838" s="14" t="s">
        <v>2248</v>
      </c>
      <c r="F1838" s="14" t="s">
        <v>4384</v>
      </c>
      <c r="H1838" s="14" t="s">
        <v>120</v>
      </c>
      <c r="I1838" s="14" t="s">
        <v>394</v>
      </c>
      <c r="J1838" s="14" t="s">
        <v>210</v>
      </c>
      <c r="K1838" s="14" t="s">
        <v>111</v>
      </c>
      <c r="M1838" s="14" t="s">
        <v>4975</v>
      </c>
      <c r="N1838" s="14" t="s">
        <v>5244</v>
      </c>
      <c r="O1838" s="14" t="s">
        <v>143</v>
      </c>
      <c r="Q1838" s="14" t="s">
        <v>202</v>
      </c>
      <c r="R1838" s="14" t="s">
        <v>147</v>
      </c>
      <c r="U1838" s="14" t="s">
        <v>5155</v>
      </c>
      <c r="W1838" s="14" t="s">
        <v>4944</v>
      </c>
    </row>
    <row r="1839" spans="2:23" x14ac:dyDescent="0.25">
      <c r="B1839" s="14" t="s">
        <v>4157</v>
      </c>
      <c r="C1839" s="18">
        <v>7</v>
      </c>
      <c r="D1839" s="14" t="s">
        <v>2211</v>
      </c>
      <c r="F1839" s="14" t="s">
        <v>4384</v>
      </c>
      <c r="H1839" s="14" t="s">
        <v>124</v>
      </c>
      <c r="I1839" s="14" t="s">
        <v>226</v>
      </c>
      <c r="J1839" s="14" t="s">
        <v>4716</v>
      </c>
      <c r="K1839" s="14" t="s">
        <v>5165</v>
      </c>
      <c r="M1839" s="14" t="s">
        <v>4963</v>
      </c>
      <c r="N1839" s="14" t="s">
        <v>120</v>
      </c>
      <c r="O1839" s="14" t="s">
        <v>143</v>
      </c>
      <c r="Q1839" s="14" t="s">
        <v>148</v>
      </c>
      <c r="R1839" s="14" t="s">
        <v>131</v>
      </c>
      <c r="W1839" s="14" t="s">
        <v>5067</v>
      </c>
    </row>
    <row r="1840" spans="2:23" x14ac:dyDescent="0.25">
      <c r="B1840" s="14" t="s">
        <v>4134</v>
      </c>
      <c r="D1840" s="14" t="s">
        <v>2159</v>
      </c>
      <c r="F1840" s="14" t="s">
        <v>4384</v>
      </c>
      <c r="H1840" s="14" t="s">
        <v>120</v>
      </c>
      <c r="I1840" s="14" t="s">
        <v>205</v>
      </c>
      <c r="J1840" s="14" t="s">
        <v>220</v>
      </c>
      <c r="K1840" s="14" t="s">
        <v>5167</v>
      </c>
      <c r="M1840" s="14" t="s">
        <v>4975</v>
      </c>
      <c r="N1840" s="14" t="s">
        <v>399</v>
      </c>
      <c r="O1840" s="14" t="s">
        <v>134</v>
      </c>
      <c r="Q1840" s="14" t="s">
        <v>148</v>
      </c>
      <c r="R1840" s="14" t="s">
        <v>131</v>
      </c>
      <c r="U1840" s="14" t="s">
        <v>5166</v>
      </c>
      <c r="W1840" s="14" t="s">
        <v>4944</v>
      </c>
    </row>
    <row r="1841" spans="1:23" x14ac:dyDescent="0.25">
      <c r="B1841" s="14" t="s">
        <v>4084</v>
      </c>
      <c r="D1841" s="14" t="s">
        <v>2149</v>
      </c>
      <c r="F1841" s="14" t="s">
        <v>4384</v>
      </c>
      <c r="H1841" s="14" t="s">
        <v>120</v>
      </c>
      <c r="I1841" s="14" t="s">
        <v>394</v>
      </c>
      <c r="J1841" s="14" t="s">
        <v>210</v>
      </c>
      <c r="K1841" s="14" t="s">
        <v>4967</v>
      </c>
      <c r="M1841" s="14" t="s">
        <v>4979</v>
      </c>
      <c r="N1841" s="14" t="s">
        <v>5156</v>
      </c>
      <c r="O1841" s="14" t="s">
        <v>143</v>
      </c>
      <c r="Q1841" s="14" t="s">
        <v>202</v>
      </c>
      <c r="R1841" s="14" t="s">
        <v>1255</v>
      </c>
      <c r="U1841" s="14" t="s">
        <v>5155</v>
      </c>
      <c r="W1841" s="14" t="s">
        <v>4944</v>
      </c>
    </row>
    <row r="1842" spans="1:23" x14ac:dyDescent="0.25">
      <c r="B1842" s="14" t="s">
        <v>4084</v>
      </c>
      <c r="D1842" s="14" t="s">
        <v>2141</v>
      </c>
      <c r="F1842" s="14" t="s">
        <v>4384</v>
      </c>
      <c r="H1842" s="14" t="s">
        <v>105</v>
      </c>
      <c r="I1842" s="14" t="s">
        <v>394</v>
      </c>
      <c r="J1842" s="14" t="s">
        <v>210</v>
      </c>
      <c r="K1842" s="14" t="s">
        <v>230</v>
      </c>
      <c r="M1842" s="14" t="s">
        <v>230</v>
      </c>
      <c r="N1842" s="14" t="s">
        <v>399</v>
      </c>
      <c r="O1842" s="14" t="s">
        <v>143</v>
      </c>
      <c r="Q1842" s="14" t="s">
        <v>202</v>
      </c>
      <c r="R1842" s="14" t="s">
        <v>107</v>
      </c>
      <c r="U1842" s="14" t="s">
        <v>5140</v>
      </c>
      <c r="W1842" s="14" t="s">
        <v>4944</v>
      </c>
    </row>
    <row r="1843" spans="1:23" x14ac:dyDescent="0.25">
      <c r="B1843" s="14" t="s">
        <v>4084</v>
      </c>
      <c r="D1843" s="14" t="s">
        <v>2136</v>
      </c>
      <c r="F1843" s="14" t="s">
        <v>4384</v>
      </c>
      <c r="H1843" s="14" t="s">
        <v>120</v>
      </c>
      <c r="I1843" s="14" t="s">
        <v>394</v>
      </c>
      <c r="J1843" s="14" t="s">
        <v>210</v>
      </c>
      <c r="K1843" s="14" t="s">
        <v>111</v>
      </c>
      <c r="M1843" s="14" t="s">
        <v>4970</v>
      </c>
      <c r="N1843" s="14" t="s">
        <v>174</v>
      </c>
      <c r="O1843" s="14" t="s">
        <v>143</v>
      </c>
      <c r="Q1843" s="14" t="s">
        <v>202</v>
      </c>
      <c r="R1843" s="14" t="s">
        <v>182</v>
      </c>
      <c r="W1843" s="14" t="s">
        <v>4944</v>
      </c>
    </row>
    <row r="1844" spans="1:23" x14ac:dyDescent="0.25">
      <c r="B1844" s="14" t="s">
        <v>4084</v>
      </c>
      <c r="D1844" s="14" t="s">
        <v>2134</v>
      </c>
      <c r="F1844" s="14" t="s">
        <v>4384</v>
      </c>
      <c r="H1844" s="14" t="s">
        <v>120</v>
      </c>
      <c r="I1844" s="14" t="s">
        <v>394</v>
      </c>
      <c r="J1844" s="14" t="s">
        <v>210</v>
      </c>
      <c r="K1844" s="14" t="s">
        <v>5141</v>
      </c>
      <c r="M1844" s="14" t="s">
        <v>427</v>
      </c>
      <c r="N1844" s="14" t="s">
        <v>174</v>
      </c>
      <c r="O1844" s="14" t="s">
        <v>143</v>
      </c>
      <c r="Q1844" s="14" t="s">
        <v>202</v>
      </c>
      <c r="R1844" s="14" t="s">
        <v>146</v>
      </c>
      <c r="U1844" s="14" t="s">
        <v>5140</v>
      </c>
      <c r="W1844" s="14" t="s">
        <v>4944</v>
      </c>
    </row>
    <row r="1845" spans="1:23" x14ac:dyDescent="0.25">
      <c r="B1845" s="14" t="s">
        <v>4134</v>
      </c>
      <c r="D1845" s="14" t="s">
        <v>2109</v>
      </c>
      <c r="F1845" s="14" t="s">
        <v>4384</v>
      </c>
      <c r="H1845" s="14" t="s">
        <v>120</v>
      </c>
      <c r="I1845" s="14" t="s">
        <v>394</v>
      </c>
      <c r="J1845" s="14" t="s">
        <v>210</v>
      </c>
      <c r="K1845" s="14" t="s">
        <v>105</v>
      </c>
      <c r="M1845" s="14" t="s">
        <v>4975</v>
      </c>
      <c r="N1845" s="14" t="s">
        <v>5110</v>
      </c>
      <c r="O1845" s="14" t="s">
        <v>143</v>
      </c>
      <c r="Q1845" s="14" t="s">
        <v>202</v>
      </c>
      <c r="R1845" s="14" t="s">
        <v>131</v>
      </c>
      <c r="U1845" s="14" t="s">
        <v>5109</v>
      </c>
      <c r="W1845" s="14" t="s">
        <v>4944</v>
      </c>
    </row>
    <row r="1846" spans="1:23" x14ac:dyDescent="0.25">
      <c r="B1846" s="14" t="s">
        <v>4084</v>
      </c>
      <c r="D1846" s="14" t="s">
        <v>2108</v>
      </c>
      <c r="F1846" s="14" t="s">
        <v>4384</v>
      </c>
      <c r="H1846" s="14" t="s">
        <v>120</v>
      </c>
      <c r="I1846" s="14" t="s">
        <v>394</v>
      </c>
      <c r="J1846" s="14" t="s">
        <v>210</v>
      </c>
      <c r="K1846" s="14" t="s">
        <v>4967</v>
      </c>
      <c r="M1846" s="14" t="s">
        <v>4975</v>
      </c>
      <c r="N1846" s="14" t="s">
        <v>407</v>
      </c>
      <c r="O1846" s="14" t="s">
        <v>143</v>
      </c>
      <c r="R1846" s="14" t="s">
        <v>157</v>
      </c>
      <c r="U1846" s="14" t="s">
        <v>5108</v>
      </c>
      <c r="W1846" s="14" t="s">
        <v>4944</v>
      </c>
    </row>
    <row r="1847" spans="1:23" x14ac:dyDescent="0.25">
      <c r="B1847" s="14" t="s">
        <v>4084</v>
      </c>
      <c r="D1847" s="14" t="s">
        <v>2107</v>
      </c>
      <c r="F1847" s="14" t="s">
        <v>4384</v>
      </c>
      <c r="H1847" s="14" t="s">
        <v>120</v>
      </c>
      <c r="I1847" s="14" t="s">
        <v>394</v>
      </c>
      <c r="J1847" s="14" t="s">
        <v>210</v>
      </c>
      <c r="K1847" s="14" t="s">
        <v>5107</v>
      </c>
      <c r="M1847" s="14" t="s">
        <v>4975</v>
      </c>
      <c r="N1847" s="14" t="s">
        <v>5106</v>
      </c>
      <c r="O1847" s="14" t="s">
        <v>143</v>
      </c>
      <c r="Q1847" s="14" t="s">
        <v>202</v>
      </c>
      <c r="R1847" s="14" t="s">
        <v>172</v>
      </c>
      <c r="W1847" s="14" t="s">
        <v>4944</v>
      </c>
    </row>
    <row r="1848" spans="1:23" x14ac:dyDescent="0.25">
      <c r="B1848" s="14" t="s">
        <v>4084</v>
      </c>
      <c r="D1848" s="14" t="s">
        <v>2093</v>
      </c>
      <c r="F1848" s="14" t="s">
        <v>4384</v>
      </c>
      <c r="H1848" s="14" t="s">
        <v>120</v>
      </c>
      <c r="I1848" s="14" t="s">
        <v>394</v>
      </c>
      <c r="J1848" s="14" t="s">
        <v>210</v>
      </c>
      <c r="K1848" s="14" t="s">
        <v>4967</v>
      </c>
      <c r="M1848" s="14" t="s">
        <v>4979</v>
      </c>
      <c r="N1848" s="14" t="s">
        <v>407</v>
      </c>
      <c r="O1848" s="14" t="s">
        <v>143</v>
      </c>
      <c r="R1848" s="14" t="s">
        <v>169</v>
      </c>
      <c r="U1848" s="14" t="s">
        <v>4978</v>
      </c>
      <c r="W1848" s="14" t="s">
        <v>4944</v>
      </c>
    </row>
    <row r="1849" spans="1:23" x14ac:dyDescent="0.25">
      <c r="B1849" s="14" t="s">
        <v>4084</v>
      </c>
      <c r="D1849" s="14" t="s">
        <v>2075</v>
      </c>
      <c r="F1849" s="14" t="s">
        <v>4384</v>
      </c>
      <c r="H1849" s="14" t="s">
        <v>112</v>
      </c>
      <c r="I1849" s="14" t="s">
        <v>394</v>
      </c>
      <c r="J1849" s="14" t="s">
        <v>210</v>
      </c>
      <c r="K1849" s="14" t="s">
        <v>5059</v>
      </c>
      <c r="M1849" s="14" t="s">
        <v>4975</v>
      </c>
      <c r="N1849" s="14" t="s">
        <v>4837</v>
      </c>
      <c r="O1849" s="14" t="s">
        <v>145</v>
      </c>
      <c r="Q1849" s="14" t="s">
        <v>202</v>
      </c>
      <c r="R1849" s="14" t="s">
        <v>121</v>
      </c>
      <c r="W1849" s="14" t="s">
        <v>4944</v>
      </c>
    </row>
    <row r="1850" spans="1:23" x14ac:dyDescent="0.25">
      <c r="B1850" s="14" t="s">
        <v>4084</v>
      </c>
      <c r="D1850" s="14" t="s">
        <v>2013</v>
      </c>
      <c r="F1850" s="14" t="s">
        <v>4384</v>
      </c>
      <c r="H1850" s="14" t="s">
        <v>111</v>
      </c>
      <c r="I1850" s="14" t="s">
        <v>394</v>
      </c>
      <c r="J1850" s="14" t="s">
        <v>210</v>
      </c>
      <c r="K1850" s="14" t="s">
        <v>4967</v>
      </c>
      <c r="M1850" s="14" t="s">
        <v>4979</v>
      </c>
      <c r="N1850" s="14" t="s">
        <v>174</v>
      </c>
      <c r="O1850" s="14" t="s">
        <v>143</v>
      </c>
      <c r="Q1850" s="14" t="s">
        <v>202</v>
      </c>
      <c r="R1850" s="14" t="s">
        <v>107</v>
      </c>
      <c r="U1850" s="14" t="s">
        <v>4978</v>
      </c>
      <c r="W1850" s="14" t="s">
        <v>4944</v>
      </c>
    </row>
    <row r="1851" spans="1:23" x14ac:dyDescent="0.25">
      <c r="B1851" s="14" t="s">
        <v>4084</v>
      </c>
      <c r="D1851" s="14" t="s">
        <v>2012</v>
      </c>
      <c r="F1851" s="14" t="s">
        <v>4384</v>
      </c>
      <c r="H1851" s="14" t="s">
        <v>111</v>
      </c>
      <c r="I1851" s="14" t="s">
        <v>394</v>
      </c>
      <c r="J1851" s="14" t="s">
        <v>210</v>
      </c>
      <c r="K1851" s="14" t="s">
        <v>4977</v>
      </c>
      <c r="M1851" s="14" t="s">
        <v>4975</v>
      </c>
      <c r="N1851" s="14" t="s">
        <v>174</v>
      </c>
      <c r="O1851" s="14" t="s">
        <v>143</v>
      </c>
      <c r="R1851" s="14" t="s">
        <v>172</v>
      </c>
      <c r="U1851" s="14" t="s">
        <v>4968</v>
      </c>
      <c r="W1851" s="14" t="s">
        <v>4944</v>
      </c>
    </row>
    <row r="1852" spans="1:23" x14ac:dyDescent="0.25">
      <c r="B1852" s="14" t="s">
        <v>4084</v>
      </c>
      <c r="D1852" s="14" t="s">
        <v>1997</v>
      </c>
      <c r="F1852" s="14" t="s">
        <v>4384</v>
      </c>
      <c r="H1852" s="14" t="s">
        <v>111</v>
      </c>
      <c r="I1852" s="14" t="s">
        <v>394</v>
      </c>
      <c r="J1852" s="14" t="s">
        <v>210</v>
      </c>
      <c r="K1852" s="14" t="s">
        <v>4947</v>
      </c>
      <c r="M1852" s="14" t="s">
        <v>4946</v>
      </c>
      <c r="N1852" s="14" t="s">
        <v>174</v>
      </c>
      <c r="O1852" s="14" t="s">
        <v>143</v>
      </c>
      <c r="Q1852" s="14" t="s">
        <v>202</v>
      </c>
      <c r="R1852" s="14" t="s">
        <v>142</v>
      </c>
      <c r="U1852" s="14" t="s">
        <v>4945</v>
      </c>
      <c r="W1852" s="14" t="s">
        <v>4944</v>
      </c>
    </row>
    <row r="1853" spans="1:23" x14ac:dyDescent="0.25">
      <c r="A1853" s="16"/>
      <c r="B1853" s="16" t="s">
        <v>4114</v>
      </c>
      <c r="C1853" s="20"/>
      <c r="D1853" s="16" t="s">
        <v>3666</v>
      </c>
      <c r="E1853" s="16"/>
      <c r="F1853" s="16" t="s">
        <v>4414</v>
      </c>
      <c r="G1853" s="16"/>
      <c r="H1853" s="16" t="s">
        <v>124</v>
      </c>
      <c r="I1853" s="16" t="s">
        <v>178</v>
      </c>
      <c r="J1853" s="16" t="s">
        <v>179</v>
      </c>
      <c r="K1853" s="16" t="s">
        <v>5947</v>
      </c>
      <c r="L1853" s="16"/>
      <c r="M1853" s="16" t="s">
        <v>4963</v>
      </c>
      <c r="N1853" s="16" t="s">
        <v>4962</v>
      </c>
      <c r="O1853" s="16" t="s">
        <v>230</v>
      </c>
      <c r="P1853" s="16"/>
      <c r="Q1853" s="16" t="s">
        <v>135</v>
      </c>
      <c r="R1853" s="16" t="s">
        <v>161</v>
      </c>
      <c r="S1853" s="16"/>
      <c r="T1853" s="16"/>
      <c r="U1853" s="16" t="s">
        <v>5162</v>
      </c>
      <c r="V1853" s="16"/>
      <c r="W1853" s="16" t="s">
        <v>4960</v>
      </c>
    </row>
    <row r="1854" spans="1:23" x14ac:dyDescent="0.25">
      <c r="B1854" s="14" t="s">
        <v>4114</v>
      </c>
      <c r="D1854" s="14" t="s">
        <v>2587</v>
      </c>
      <c r="F1854" s="14" t="s">
        <v>4414</v>
      </c>
      <c r="H1854" s="14" t="s">
        <v>106</v>
      </c>
      <c r="I1854" s="14" t="s">
        <v>178</v>
      </c>
      <c r="J1854" s="14">
        <v>1700</v>
      </c>
      <c r="K1854" s="14">
        <v>2.8</v>
      </c>
      <c r="M1854" s="14" t="s">
        <v>4963</v>
      </c>
      <c r="N1854" s="14" t="s">
        <v>4617</v>
      </c>
      <c r="O1854" s="14" t="s">
        <v>143</v>
      </c>
      <c r="Q1854" s="14" t="s">
        <v>135</v>
      </c>
      <c r="R1854" s="14" t="s">
        <v>152</v>
      </c>
      <c r="W1854" s="14" t="s">
        <v>4960</v>
      </c>
    </row>
    <row r="1855" spans="1:23" x14ac:dyDescent="0.25">
      <c r="B1855" s="14" t="s">
        <v>4114</v>
      </c>
      <c r="D1855" s="14" t="s">
        <v>2583</v>
      </c>
      <c r="F1855" s="14" t="s">
        <v>4414</v>
      </c>
      <c r="H1855" s="14" t="s">
        <v>124</v>
      </c>
      <c r="I1855" s="14" t="s">
        <v>178</v>
      </c>
      <c r="J1855" s="14">
        <v>1700</v>
      </c>
      <c r="K1855" s="14">
        <v>2.5</v>
      </c>
      <c r="M1855" s="14" t="s">
        <v>4963</v>
      </c>
      <c r="N1855" s="14" t="s">
        <v>5154</v>
      </c>
      <c r="O1855" s="14" t="s">
        <v>230</v>
      </c>
      <c r="Q1855" s="14" t="s">
        <v>135</v>
      </c>
      <c r="R1855" s="14" t="s">
        <v>152</v>
      </c>
      <c r="U1855" s="14" t="s">
        <v>5331</v>
      </c>
      <c r="W1855" s="14" t="s">
        <v>4960</v>
      </c>
    </row>
    <row r="1856" spans="1:23" x14ac:dyDescent="0.25">
      <c r="B1856" s="14" t="s">
        <v>4114</v>
      </c>
      <c r="D1856" s="14" t="s">
        <v>2323</v>
      </c>
      <c r="F1856" s="14" t="s">
        <v>4414</v>
      </c>
      <c r="H1856" s="14" t="s">
        <v>124</v>
      </c>
      <c r="I1856" s="14" t="s">
        <v>178</v>
      </c>
      <c r="J1856" s="14">
        <v>1700</v>
      </c>
      <c r="K1856" s="14">
        <v>3</v>
      </c>
      <c r="M1856" s="14" t="s">
        <v>4963</v>
      </c>
      <c r="N1856" s="14" t="s">
        <v>5088</v>
      </c>
      <c r="O1856" s="14" t="s">
        <v>143</v>
      </c>
      <c r="Q1856" s="14" t="s">
        <v>135</v>
      </c>
      <c r="R1856" s="14" t="s">
        <v>5284</v>
      </c>
      <c r="U1856" s="14" t="s">
        <v>5273</v>
      </c>
      <c r="W1856" s="14" t="s">
        <v>4960</v>
      </c>
    </row>
    <row r="1857" spans="2:23" x14ac:dyDescent="0.25">
      <c r="B1857" s="14" t="s">
        <v>4114</v>
      </c>
      <c r="D1857" s="14" t="s">
        <v>2217</v>
      </c>
      <c r="F1857" s="14" t="s">
        <v>4414</v>
      </c>
      <c r="H1857" s="14" t="s">
        <v>124</v>
      </c>
      <c r="I1857" s="14" t="s">
        <v>131</v>
      </c>
      <c r="J1857" s="14" t="s">
        <v>4673</v>
      </c>
      <c r="K1857" s="14" t="s">
        <v>1897</v>
      </c>
      <c r="M1857" s="14" t="s">
        <v>4963</v>
      </c>
      <c r="N1857" s="14" t="s">
        <v>5152</v>
      </c>
      <c r="O1857" s="14" t="s">
        <v>230</v>
      </c>
      <c r="Q1857" s="14" t="s">
        <v>135</v>
      </c>
      <c r="R1857" s="14" t="s">
        <v>5221</v>
      </c>
      <c r="U1857" s="14" t="s">
        <v>5220</v>
      </c>
      <c r="W1857" s="14" t="s">
        <v>4960</v>
      </c>
    </row>
    <row r="1858" spans="2:23" x14ac:dyDescent="0.25">
      <c r="B1858" s="14" t="s">
        <v>4329</v>
      </c>
      <c r="C1858" s="18" t="s">
        <v>150</v>
      </c>
      <c r="D1858" s="14" t="s">
        <v>3919</v>
      </c>
      <c r="F1858" s="14" t="s">
        <v>4627</v>
      </c>
      <c r="H1858" s="14" t="s">
        <v>124</v>
      </c>
      <c r="I1858" s="14" t="s">
        <v>156</v>
      </c>
      <c r="J1858" s="14" t="s">
        <v>161</v>
      </c>
      <c r="K1858" s="14" t="s">
        <v>145</v>
      </c>
      <c r="L1858" s="14" t="s">
        <v>63</v>
      </c>
      <c r="M1858" s="14" t="s">
        <v>5695</v>
      </c>
      <c r="N1858" s="14" t="s">
        <v>133</v>
      </c>
      <c r="O1858" s="14" t="s">
        <v>143</v>
      </c>
      <c r="Q1858" s="14" t="s">
        <v>148</v>
      </c>
      <c r="R1858" s="14" t="s">
        <v>6282</v>
      </c>
      <c r="W1858" s="14" t="s">
        <v>4939</v>
      </c>
    </row>
    <row r="1859" spans="2:23" x14ac:dyDescent="0.25">
      <c r="B1859" s="14" t="s">
        <v>4374</v>
      </c>
      <c r="C1859" s="18">
        <v>7</v>
      </c>
      <c r="D1859" s="14" t="s">
        <v>3984</v>
      </c>
      <c r="F1859" s="14" t="s">
        <v>4395</v>
      </c>
      <c r="H1859" s="14" t="s">
        <v>143</v>
      </c>
      <c r="I1859" s="14" t="s">
        <v>107</v>
      </c>
      <c r="J1859" s="14" t="s">
        <v>155</v>
      </c>
      <c r="K1859" s="14" t="s">
        <v>5311</v>
      </c>
      <c r="M1859" s="14" t="s">
        <v>4979</v>
      </c>
      <c r="N1859" s="14" t="s">
        <v>1821</v>
      </c>
      <c r="O1859" s="14" t="s">
        <v>145</v>
      </c>
      <c r="R1859" s="14" t="s">
        <v>119</v>
      </c>
      <c r="W1859" s="14" t="s">
        <v>4956</v>
      </c>
    </row>
    <row r="1860" spans="2:23" x14ac:dyDescent="0.25">
      <c r="B1860" s="14" t="s">
        <v>4132</v>
      </c>
      <c r="D1860" s="14" t="s">
        <v>3917</v>
      </c>
      <c r="F1860" s="14" t="s">
        <v>4395</v>
      </c>
      <c r="H1860" s="14" t="s">
        <v>246</v>
      </c>
      <c r="I1860" s="14" t="s">
        <v>121</v>
      </c>
      <c r="J1860" s="14" t="s">
        <v>108</v>
      </c>
      <c r="K1860" s="14" t="s">
        <v>120</v>
      </c>
      <c r="M1860" s="14" t="s">
        <v>4963</v>
      </c>
      <c r="N1860" s="14" t="s">
        <v>5361</v>
      </c>
      <c r="O1860" s="14" t="s">
        <v>143</v>
      </c>
      <c r="Q1860" s="14" t="s">
        <v>202</v>
      </c>
      <c r="R1860" s="14" t="s">
        <v>121</v>
      </c>
      <c r="U1860" s="14">
        <v>1987</v>
      </c>
      <c r="W1860" s="14" t="s">
        <v>4956</v>
      </c>
    </row>
    <row r="1861" spans="2:23" x14ac:dyDescent="0.25">
      <c r="B1861" s="14" t="s">
        <v>4099</v>
      </c>
      <c r="C1861" s="18">
        <v>7</v>
      </c>
      <c r="D1861" s="14" t="s">
        <v>3842</v>
      </c>
      <c r="F1861" s="14" t="s">
        <v>4395</v>
      </c>
      <c r="H1861" s="14" t="s">
        <v>112</v>
      </c>
      <c r="I1861" s="14" t="s">
        <v>404</v>
      </c>
      <c r="J1861" s="14" t="s">
        <v>131</v>
      </c>
      <c r="K1861" s="14" t="s">
        <v>5141</v>
      </c>
      <c r="M1861" s="14" t="s">
        <v>4963</v>
      </c>
      <c r="N1861" s="14" t="s">
        <v>1599</v>
      </c>
      <c r="O1861" s="14" t="s">
        <v>134</v>
      </c>
      <c r="Q1861" s="14" t="s">
        <v>148</v>
      </c>
      <c r="R1861" s="14" t="s">
        <v>172</v>
      </c>
      <c r="W1861" s="14" t="s">
        <v>4984</v>
      </c>
    </row>
    <row r="1862" spans="2:23" x14ac:dyDescent="0.25">
      <c r="B1862" s="14" t="s">
        <v>4099</v>
      </c>
      <c r="D1862" s="14" t="s">
        <v>3839</v>
      </c>
      <c r="F1862" s="14" t="s">
        <v>4395</v>
      </c>
      <c r="H1862" s="14" t="s">
        <v>112</v>
      </c>
      <c r="I1862" s="14" t="s">
        <v>4681</v>
      </c>
      <c r="J1862" s="14">
        <v>150</v>
      </c>
      <c r="K1862" s="14" t="s">
        <v>111</v>
      </c>
      <c r="L1862" s="14" t="s">
        <v>1967</v>
      </c>
      <c r="M1862" s="14" t="s">
        <v>5083</v>
      </c>
      <c r="N1862" s="14" t="s">
        <v>1599</v>
      </c>
      <c r="O1862" s="14" t="s">
        <v>230</v>
      </c>
      <c r="Q1862" s="14" t="s">
        <v>148</v>
      </c>
      <c r="R1862" s="14" t="s">
        <v>4779</v>
      </c>
      <c r="W1862" s="14" t="s">
        <v>4939</v>
      </c>
    </row>
    <row r="1863" spans="2:23" x14ac:dyDescent="0.25">
      <c r="B1863" s="14" t="s">
        <v>4099</v>
      </c>
      <c r="D1863" s="14" t="s">
        <v>3838</v>
      </c>
      <c r="F1863" s="14" t="s">
        <v>4395</v>
      </c>
      <c r="H1863" s="14" t="s">
        <v>112</v>
      </c>
      <c r="I1863" s="14" t="s">
        <v>404</v>
      </c>
      <c r="J1863" s="14" t="s">
        <v>131</v>
      </c>
      <c r="K1863" s="14" t="s">
        <v>111</v>
      </c>
      <c r="M1863" s="14" t="s">
        <v>4963</v>
      </c>
      <c r="N1863" s="14" t="s">
        <v>1599</v>
      </c>
      <c r="O1863" s="14" t="s">
        <v>230</v>
      </c>
      <c r="Q1863" s="14" t="s">
        <v>148</v>
      </c>
      <c r="R1863" s="14" t="s">
        <v>4779</v>
      </c>
      <c r="U1863" s="14">
        <v>1989</v>
      </c>
      <c r="W1863" s="14" t="s">
        <v>4984</v>
      </c>
    </row>
    <row r="1864" spans="2:23" x14ac:dyDescent="0.25">
      <c r="B1864" s="14" t="s">
        <v>4099</v>
      </c>
      <c r="C1864" s="18">
        <v>7</v>
      </c>
      <c r="D1864" s="14" t="s">
        <v>3795</v>
      </c>
      <c r="F1864" s="14" t="s">
        <v>4395</v>
      </c>
      <c r="H1864" s="14" t="s">
        <v>112</v>
      </c>
      <c r="I1864" s="14" t="s">
        <v>404</v>
      </c>
      <c r="J1864" s="14" t="s">
        <v>131</v>
      </c>
      <c r="K1864" s="14" t="s">
        <v>5059</v>
      </c>
      <c r="M1864" s="14" t="s">
        <v>4963</v>
      </c>
      <c r="N1864" s="14" t="s">
        <v>454</v>
      </c>
      <c r="O1864" s="14" t="s">
        <v>134</v>
      </c>
      <c r="Q1864" s="14" t="s">
        <v>148</v>
      </c>
      <c r="R1864" s="14" t="s">
        <v>161</v>
      </c>
      <c r="W1864" s="14" t="s">
        <v>4984</v>
      </c>
    </row>
    <row r="1865" spans="2:23" x14ac:dyDescent="0.25">
      <c r="B1865" s="14" t="s">
        <v>4099</v>
      </c>
      <c r="C1865" s="18">
        <v>7</v>
      </c>
      <c r="D1865" s="14" t="s">
        <v>3789</v>
      </c>
      <c r="F1865" s="14" t="s">
        <v>4395</v>
      </c>
      <c r="H1865" s="14" t="s">
        <v>112</v>
      </c>
      <c r="I1865" s="14" t="s">
        <v>404</v>
      </c>
      <c r="J1865" s="14" t="s">
        <v>131</v>
      </c>
      <c r="K1865" s="14" t="s">
        <v>4958</v>
      </c>
      <c r="M1865" s="14" t="s">
        <v>4963</v>
      </c>
      <c r="N1865" s="14" t="s">
        <v>6226</v>
      </c>
      <c r="O1865" s="14" t="s">
        <v>230</v>
      </c>
      <c r="Q1865" s="14" t="s">
        <v>148</v>
      </c>
      <c r="R1865" s="14" t="s">
        <v>169</v>
      </c>
      <c r="W1865" s="14" t="s">
        <v>4984</v>
      </c>
    </row>
    <row r="1866" spans="2:23" x14ac:dyDescent="0.25">
      <c r="B1866" s="14" t="s">
        <v>4099</v>
      </c>
      <c r="C1866" s="18">
        <v>7</v>
      </c>
      <c r="D1866" s="14" t="s">
        <v>3585</v>
      </c>
      <c r="F1866" s="14" t="s">
        <v>4395</v>
      </c>
      <c r="H1866" s="14" t="s">
        <v>112</v>
      </c>
      <c r="I1866" s="14" t="s">
        <v>404</v>
      </c>
      <c r="J1866" s="14" t="s">
        <v>131</v>
      </c>
      <c r="K1866" s="14" t="s">
        <v>5139</v>
      </c>
      <c r="M1866" s="14" t="s">
        <v>6133</v>
      </c>
      <c r="N1866" s="14" t="s">
        <v>5138</v>
      </c>
      <c r="O1866" s="14" t="s">
        <v>143</v>
      </c>
      <c r="Q1866" s="14" t="s">
        <v>148</v>
      </c>
      <c r="R1866" s="14" t="s">
        <v>4677</v>
      </c>
      <c r="W1866" s="14" t="s">
        <v>4984</v>
      </c>
    </row>
    <row r="1867" spans="2:23" x14ac:dyDescent="0.25">
      <c r="B1867" s="14" t="s">
        <v>4089</v>
      </c>
      <c r="D1867" s="14" t="s">
        <v>3405</v>
      </c>
      <c r="F1867" s="14" t="s">
        <v>4395</v>
      </c>
      <c r="H1867" s="14" t="s">
        <v>4617</v>
      </c>
      <c r="I1867" s="14" t="s">
        <v>1037</v>
      </c>
      <c r="J1867" s="14">
        <v>3000</v>
      </c>
      <c r="K1867" s="14" t="s">
        <v>6052</v>
      </c>
      <c r="M1867" s="14" t="s">
        <v>6051</v>
      </c>
      <c r="N1867" s="14" t="s">
        <v>4969</v>
      </c>
      <c r="O1867" s="14" t="s">
        <v>145</v>
      </c>
      <c r="Q1867" s="14" t="s">
        <v>202</v>
      </c>
      <c r="R1867" s="14" t="s">
        <v>1028</v>
      </c>
      <c r="W1867" s="14" t="s">
        <v>4939</v>
      </c>
    </row>
    <row r="1868" spans="2:23" x14ac:dyDescent="0.25">
      <c r="B1868" s="14" t="s">
        <v>4089</v>
      </c>
      <c r="D1868" s="14" t="s">
        <v>3381</v>
      </c>
      <c r="F1868" s="14" t="s">
        <v>4395</v>
      </c>
      <c r="H1868" s="14" t="s">
        <v>105</v>
      </c>
      <c r="I1868" s="14" t="s">
        <v>891</v>
      </c>
      <c r="J1868" s="14">
        <v>2600</v>
      </c>
      <c r="K1868" s="14" t="s">
        <v>6030</v>
      </c>
      <c r="M1868" s="14" t="s">
        <v>5996</v>
      </c>
      <c r="N1868" s="14" t="s">
        <v>5995</v>
      </c>
      <c r="O1868" s="14" t="s">
        <v>145</v>
      </c>
      <c r="Q1868" s="14" t="s">
        <v>148</v>
      </c>
      <c r="R1868" s="14" t="s">
        <v>113</v>
      </c>
      <c r="W1868" s="14" t="s">
        <v>4939</v>
      </c>
    </row>
    <row r="1869" spans="2:23" x14ac:dyDescent="0.25">
      <c r="B1869" s="14" t="s">
        <v>4099</v>
      </c>
      <c r="C1869" s="18">
        <v>7</v>
      </c>
      <c r="D1869" s="14" t="s">
        <v>3228</v>
      </c>
      <c r="F1869" s="14" t="s">
        <v>4395</v>
      </c>
      <c r="H1869" s="14" t="s">
        <v>112</v>
      </c>
      <c r="I1869" s="14" t="s">
        <v>404</v>
      </c>
      <c r="J1869" s="14" t="s">
        <v>131</v>
      </c>
      <c r="K1869" s="14" t="s">
        <v>5136</v>
      </c>
      <c r="M1869" s="14" t="s">
        <v>4963</v>
      </c>
      <c r="N1869" s="14" t="s">
        <v>955</v>
      </c>
      <c r="O1869" s="14" t="s">
        <v>143</v>
      </c>
      <c r="Q1869" s="14" t="s">
        <v>148</v>
      </c>
      <c r="R1869" s="14" t="s">
        <v>172</v>
      </c>
      <c r="W1869" s="14" t="s">
        <v>4984</v>
      </c>
    </row>
    <row r="1870" spans="2:23" x14ac:dyDescent="0.25">
      <c r="B1870" s="14" t="s">
        <v>4099</v>
      </c>
      <c r="C1870" s="18">
        <v>7</v>
      </c>
      <c r="D1870" s="14" t="s">
        <v>2859</v>
      </c>
      <c r="F1870" s="14" t="s">
        <v>4395</v>
      </c>
      <c r="H1870" s="14" t="s">
        <v>112</v>
      </c>
      <c r="I1870" s="14" t="s">
        <v>404</v>
      </c>
      <c r="J1870" s="14" t="s">
        <v>131</v>
      </c>
      <c r="K1870" s="14" t="s">
        <v>4967</v>
      </c>
      <c r="M1870" s="14" t="s">
        <v>4963</v>
      </c>
      <c r="N1870" s="14" t="s">
        <v>454</v>
      </c>
      <c r="O1870" s="14" t="s">
        <v>143</v>
      </c>
      <c r="Q1870" s="14" t="s">
        <v>148</v>
      </c>
      <c r="R1870" s="14" t="s">
        <v>136</v>
      </c>
      <c r="W1870" s="14" t="s">
        <v>4984</v>
      </c>
    </row>
    <row r="1871" spans="2:23" x14ac:dyDescent="0.25">
      <c r="B1871" s="14" t="s">
        <v>4099</v>
      </c>
      <c r="C1871" s="18">
        <v>7</v>
      </c>
      <c r="D1871" s="14" t="s">
        <v>2858</v>
      </c>
      <c r="F1871" s="14" t="s">
        <v>4395</v>
      </c>
      <c r="H1871" s="14" t="s">
        <v>112</v>
      </c>
      <c r="I1871" s="14" t="s">
        <v>404</v>
      </c>
      <c r="J1871" s="14" t="s">
        <v>131</v>
      </c>
      <c r="K1871" s="14" t="s">
        <v>111</v>
      </c>
      <c r="M1871" s="14" t="s">
        <v>4963</v>
      </c>
      <c r="N1871" s="14" t="s">
        <v>454</v>
      </c>
      <c r="O1871" s="14" t="s">
        <v>143</v>
      </c>
      <c r="Q1871" s="14" t="s">
        <v>135</v>
      </c>
      <c r="R1871" s="14" t="s">
        <v>136</v>
      </c>
      <c r="W1871" s="14" t="s">
        <v>4984</v>
      </c>
    </row>
    <row r="1872" spans="2:23" x14ac:dyDescent="0.25">
      <c r="B1872" s="14" t="s">
        <v>4099</v>
      </c>
      <c r="C1872" s="18">
        <v>7</v>
      </c>
      <c r="D1872" s="14" t="s">
        <v>2857</v>
      </c>
      <c r="F1872" s="14" t="s">
        <v>4395</v>
      </c>
      <c r="H1872" s="14" t="s">
        <v>112</v>
      </c>
      <c r="I1872" s="14" t="s">
        <v>404</v>
      </c>
      <c r="J1872" s="14" t="s">
        <v>131</v>
      </c>
      <c r="K1872" s="14" t="s">
        <v>4977</v>
      </c>
      <c r="M1872" s="14" t="s">
        <v>4963</v>
      </c>
      <c r="N1872" s="14" t="s">
        <v>1599</v>
      </c>
      <c r="O1872" s="14" t="s">
        <v>143</v>
      </c>
      <c r="Q1872" s="14" t="s">
        <v>148</v>
      </c>
      <c r="R1872" s="14" t="s">
        <v>136</v>
      </c>
      <c r="W1872" s="14" t="s">
        <v>4984</v>
      </c>
    </row>
    <row r="1873" spans="2:23" x14ac:dyDescent="0.25">
      <c r="B1873" s="14" t="s">
        <v>4099</v>
      </c>
      <c r="C1873" s="18">
        <v>7</v>
      </c>
      <c r="D1873" s="14" t="s">
        <v>2856</v>
      </c>
      <c r="F1873" s="14" t="s">
        <v>4395</v>
      </c>
      <c r="H1873" s="14" t="s">
        <v>112</v>
      </c>
      <c r="I1873" s="14" t="s">
        <v>404</v>
      </c>
      <c r="J1873" s="14" t="s">
        <v>131</v>
      </c>
      <c r="K1873" s="14" t="s">
        <v>4967</v>
      </c>
      <c r="M1873" s="14" t="s">
        <v>4963</v>
      </c>
      <c r="N1873" s="14" t="s">
        <v>1599</v>
      </c>
      <c r="O1873" s="14" t="s">
        <v>143</v>
      </c>
      <c r="Q1873" s="14" t="s">
        <v>135</v>
      </c>
      <c r="R1873" s="14" t="s">
        <v>136</v>
      </c>
      <c r="W1873" s="14" t="s">
        <v>4984</v>
      </c>
    </row>
    <row r="1874" spans="2:23" x14ac:dyDescent="0.25">
      <c r="B1874" s="14" t="s">
        <v>4132</v>
      </c>
      <c r="D1874" s="14" t="s">
        <v>2800</v>
      </c>
      <c r="F1874" s="14" t="s">
        <v>4395</v>
      </c>
      <c r="H1874" s="14" t="s">
        <v>105</v>
      </c>
      <c r="I1874" s="14" t="s">
        <v>4715</v>
      </c>
      <c r="J1874" s="14">
        <v>2600</v>
      </c>
      <c r="K1874" s="14" t="s">
        <v>5634</v>
      </c>
      <c r="M1874" s="14" t="s">
        <v>4946</v>
      </c>
      <c r="N1874" s="14" t="s">
        <v>5361</v>
      </c>
      <c r="O1874" s="14" t="s">
        <v>143</v>
      </c>
      <c r="Q1874" s="14" t="s">
        <v>202</v>
      </c>
      <c r="R1874" s="14" t="s">
        <v>5633</v>
      </c>
      <c r="W1874" s="14" t="s">
        <v>4939</v>
      </c>
    </row>
    <row r="1875" spans="2:23" x14ac:dyDescent="0.25">
      <c r="B1875" s="14" t="s">
        <v>4099</v>
      </c>
      <c r="C1875" s="18">
        <v>7</v>
      </c>
      <c r="D1875" s="14" t="s">
        <v>2798</v>
      </c>
      <c r="F1875" s="14" t="s">
        <v>4395</v>
      </c>
      <c r="H1875" s="14" t="s">
        <v>112</v>
      </c>
      <c r="I1875" s="14" t="s">
        <v>404</v>
      </c>
      <c r="J1875" s="14" t="s">
        <v>131</v>
      </c>
      <c r="K1875" s="14" t="s">
        <v>5136</v>
      </c>
      <c r="M1875" s="14" t="s">
        <v>4963</v>
      </c>
      <c r="N1875" s="14" t="s">
        <v>453</v>
      </c>
      <c r="O1875" s="14" t="s">
        <v>230</v>
      </c>
      <c r="Q1875" s="14" t="s">
        <v>135</v>
      </c>
      <c r="R1875" s="14" t="s">
        <v>107</v>
      </c>
      <c r="W1875" s="14" t="s">
        <v>4984</v>
      </c>
    </row>
    <row r="1876" spans="2:23" x14ac:dyDescent="0.25">
      <c r="B1876" s="14" t="s">
        <v>4099</v>
      </c>
      <c r="C1876" s="18">
        <v>7</v>
      </c>
      <c r="D1876" s="14" t="s">
        <v>2795</v>
      </c>
      <c r="F1876" s="14" t="s">
        <v>4395</v>
      </c>
      <c r="H1876" s="14" t="s">
        <v>112</v>
      </c>
      <c r="I1876" s="14">
        <v>25</v>
      </c>
      <c r="J1876" s="14">
        <v>150</v>
      </c>
      <c r="K1876" s="14" t="s">
        <v>5127</v>
      </c>
      <c r="L1876" s="14">
        <v>1.8</v>
      </c>
      <c r="M1876" s="14" t="s">
        <v>4963</v>
      </c>
      <c r="N1876" s="14" t="s">
        <v>4616</v>
      </c>
      <c r="O1876" s="14" t="s">
        <v>134</v>
      </c>
      <c r="Q1876" s="14" t="s">
        <v>148</v>
      </c>
      <c r="R1876" s="14" t="s">
        <v>292</v>
      </c>
      <c r="U1876" s="14">
        <v>1990</v>
      </c>
      <c r="W1876" s="14" t="s">
        <v>4984</v>
      </c>
    </row>
    <row r="1877" spans="2:23" x14ac:dyDescent="0.25">
      <c r="B1877" s="14" t="s">
        <v>4099</v>
      </c>
      <c r="C1877" s="18">
        <v>6</v>
      </c>
      <c r="D1877" s="14" t="s">
        <v>2693</v>
      </c>
      <c r="F1877" s="14" t="s">
        <v>4395</v>
      </c>
      <c r="H1877" s="14" t="s">
        <v>112</v>
      </c>
      <c r="I1877" s="14" t="s">
        <v>404</v>
      </c>
      <c r="J1877" s="14" t="s">
        <v>131</v>
      </c>
      <c r="K1877" s="14" t="s">
        <v>105</v>
      </c>
      <c r="M1877" s="14" t="s">
        <v>5083</v>
      </c>
      <c r="N1877" s="14" t="s">
        <v>454</v>
      </c>
      <c r="O1877" s="14" t="s">
        <v>246</v>
      </c>
      <c r="Q1877" s="14" t="s">
        <v>135</v>
      </c>
      <c r="R1877" s="14" t="s">
        <v>1821</v>
      </c>
      <c r="U1877" s="14" t="s">
        <v>5580</v>
      </c>
      <c r="W1877" s="14" t="s">
        <v>4984</v>
      </c>
    </row>
    <row r="1878" spans="2:23" x14ac:dyDescent="0.25">
      <c r="B1878" s="14" t="s">
        <v>4099</v>
      </c>
      <c r="C1878" s="18">
        <v>6</v>
      </c>
      <c r="D1878" s="14" t="s">
        <v>2692</v>
      </c>
      <c r="F1878" s="14" t="s">
        <v>4395</v>
      </c>
      <c r="H1878" s="14" t="s">
        <v>112</v>
      </c>
      <c r="I1878" s="14" t="s">
        <v>404</v>
      </c>
      <c r="J1878" s="14" t="s">
        <v>131</v>
      </c>
      <c r="K1878" s="14" t="s">
        <v>143</v>
      </c>
      <c r="M1878" s="14" t="s">
        <v>5083</v>
      </c>
      <c r="N1878" s="14" t="s">
        <v>454</v>
      </c>
      <c r="O1878" s="14" t="s">
        <v>230</v>
      </c>
      <c r="Q1878" s="14" t="s">
        <v>148</v>
      </c>
      <c r="R1878" s="14" t="s">
        <v>142</v>
      </c>
      <c r="U1878" s="14" t="s">
        <v>5580</v>
      </c>
      <c r="W1878" s="14" t="s">
        <v>4984</v>
      </c>
    </row>
    <row r="1879" spans="2:23" x14ac:dyDescent="0.25">
      <c r="B1879" s="14" t="s">
        <v>4099</v>
      </c>
      <c r="D1879" s="14" t="s">
        <v>2690</v>
      </c>
      <c r="F1879" s="14" t="s">
        <v>4395</v>
      </c>
      <c r="H1879" s="14" t="s">
        <v>112</v>
      </c>
      <c r="I1879" s="14" t="s">
        <v>404</v>
      </c>
      <c r="J1879" s="14" t="s">
        <v>131</v>
      </c>
      <c r="K1879" s="14" t="s">
        <v>4967</v>
      </c>
      <c r="M1879" s="14" t="s">
        <v>4963</v>
      </c>
      <c r="N1879" s="14" t="s">
        <v>955</v>
      </c>
      <c r="O1879" s="14" t="s">
        <v>230</v>
      </c>
      <c r="Q1879" s="14" t="s">
        <v>135</v>
      </c>
      <c r="R1879" s="14" t="s">
        <v>217</v>
      </c>
      <c r="U1879" s="14">
        <v>1963</v>
      </c>
      <c r="W1879" s="14" t="s">
        <v>4984</v>
      </c>
    </row>
    <row r="1880" spans="2:23" x14ac:dyDescent="0.25">
      <c r="B1880" s="14" t="s">
        <v>4099</v>
      </c>
      <c r="C1880" s="18">
        <v>6</v>
      </c>
      <c r="D1880" s="14" t="s">
        <v>2684</v>
      </c>
      <c r="F1880" s="14" t="s">
        <v>4395</v>
      </c>
      <c r="H1880" s="14" t="s">
        <v>120</v>
      </c>
      <c r="I1880" s="14" t="s">
        <v>404</v>
      </c>
      <c r="J1880" s="14" t="s">
        <v>131</v>
      </c>
      <c r="K1880" s="14" t="s">
        <v>105</v>
      </c>
      <c r="M1880" s="14" t="s">
        <v>5338</v>
      </c>
      <c r="N1880" s="14" t="s">
        <v>106</v>
      </c>
      <c r="O1880" s="14" t="s">
        <v>230</v>
      </c>
      <c r="Q1880" s="14" t="s">
        <v>148</v>
      </c>
      <c r="R1880" s="14" t="s">
        <v>174</v>
      </c>
      <c r="U1880" s="14" t="s">
        <v>5163</v>
      </c>
      <c r="W1880" s="14" t="s">
        <v>4984</v>
      </c>
    </row>
    <row r="1881" spans="2:23" x14ac:dyDescent="0.25">
      <c r="B1881" s="14" t="s">
        <v>4099</v>
      </c>
      <c r="C1881" s="18">
        <v>7</v>
      </c>
      <c r="D1881" s="14" t="s">
        <v>2678</v>
      </c>
      <c r="F1881" s="14" t="s">
        <v>4395</v>
      </c>
      <c r="H1881" s="14" t="s">
        <v>120</v>
      </c>
      <c r="I1881" s="14" t="s">
        <v>404</v>
      </c>
      <c r="J1881" s="14" t="s">
        <v>131</v>
      </c>
      <c r="K1881" s="14" t="s">
        <v>4958</v>
      </c>
      <c r="M1881" s="14" t="s">
        <v>5568</v>
      </c>
      <c r="N1881" s="14" t="s">
        <v>1599</v>
      </c>
      <c r="O1881" s="14" t="s">
        <v>230</v>
      </c>
      <c r="Q1881" s="14" t="s">
        <v>135</v>
      </c>
      <c r="R1881" s="14" t="s">
        <v>121</v>
      </c>
      <c r="W1881" s="14" t="s">
        <v>4984</v>
      </c>
    </row>
    <row r="1882" spans="2:23" x14ac:dyDescent="0.25">
      <c r="B1882" s="14" t="s">
        <v>4099</v>
      </c>
      <c r="C1882" s="18">
        <v>7</v>
      </c>
      <c r="D1882" s="14" t="s">
        <v>2673</v>
      </c>
      <c r="F1882" s="14" t="s">
        <v>4395</v>
      </c>
      <c r="H1882" s="14" t="s">
        <v>112</v>
      </c>
      <c r="I1882" s="14" t="s">
        <v>404</v>
      </c>
      <c r="J1882" s="14" t="s">
        <v>131</v>
      </c>
      <c r="K1882" s="14" t="s">
        <v>105</v>
      </c>
      <c r="M1882" s="14" t="s">
        <v>4963</v>
      </c>
      <c r="N1882" s="14" t="s">
        <v>454</v>
      </c>
      <c r="O1882" s="14" t="s">
        <v>230</v>
      </c>
      <c r="Q1882" s="14" t="s">
        <v>135</v>
      </c>
      <c r="R1882" s="14" t="s">
        <v>5565</v>
      </c>
      <c r="U1882" s="14">
        <v>1955</v>
      </c>
      <c r="W1882" s="14" t="s">
        <v>4984</v>
      </c>
    </row>
    <row r="1883" spans="2:23" x14ac:dyDescent="0.25">
      <c r="B1883" s="14" t="s">
        <v>4099</v>
      </c>
      <c r="C1883" s="18">
        <v>7</v>
      </c>
      <c r="D1883" s="14" t="s">
        <v>2672</v>
      </c>
      <c r="F1883" s="14" t="s">
        <v>4395</v>
      </c>
      <c r="H1883" s="14" t="s">
        <v>112</v>
      </c>
      <c r="I1883" s="14" t="s">
        <v>404</v>
      </c>
      <c r="J1883" s="14" t="s">
        <v>131</v>
      </c>
      <c r="K1883" s="14" t="s">
        <v>145</v>
      </c>
      <c r="M1883" s="14" t="s">
        <v>4963</v>
      </c>
      <c r="N1883" s="14" t="s">
        <v>1599</v>
      </c>
      <c r="O1883" s="14" t="s">
        <v>230</v>
      </c>
      <c r="Q1883" s="14" t="s">
        <v>135</v>
      </c>
      <c r="R1883" s="14" t="s">
        <v>136</v>
      </c>
      <c r="W1883" s="14" t="s">
        <v>4984</v>
      </c>
    </row>
    <row r="1884" spans="2:23" x14ac:dyDescent="0.25">
      <c r="B1884" s="14" t="s">
        <v>4099</v>
      </c>
      <c r="C1884" s="18">
        <v>7</v>
      </c>
      <c r="D1884" s="14" t="s">
        <v>2668</v>
      </c>
      <c r="F1884" s="14" t="s">
        <v>4395</v>
      </c>
      <c r="H1884" s="14" t="s">
        <v>112</v>
      </c>
      <c r="I1884" s="14" t="s">
        <v>404</v>
      </c>
      <c r="J1884" s="14" t="s">
        <v>131</v>
      </c>
      <c r="K1884" s="14" t="s">
        <v>5141</v>
      </c>
      <c r="M1884" s="14" t="s">
        <v>4963</v>
      </c>
      <c r="N1884" s="14" t="s">
        <v>1599</v>
      </c>
      <c r="O1884" s="14" t="s">
        <v>134</v>
      </c>
      <c r="Q1884" s="14" t="s">
        <v>148</v>
      </c>
      <c r="R1884" s="14" t="s">
        <v>107</v>
      </c>
      <c r="W1884" s="14" t="s">
        <v>4984</v>
      </c>
    </row>
    <row r="1885" spans="2:23" x14ac:dyDescent="0.25">
      <c r="B1885" s="14" t="s">
        <v>4099</v>
      </c>
      <c r="C1885" s="18">
        <v>7</v>
      </c>
      <c r="D1885" s="14" t="s">
        <v>2566</v>
      </c>
      <c r="F1885" s="14" t="s">
        <v>4395</v>
      </c>
      <c r="H1885" s="14" t="s">
        <v>112</v>
      </c>
      <c r="I1885" s="14" t="s">
        <v>404</v>
      </c>
      <c r="J1885" s="14" t="s">
        <v>131</v>
      </c>
      <c r="K1885" s="14" t="s">
        <v>5057</v>
      </c>
      <c r="M1885" s="14" t="s">
        <v>4963</v>
      </c>
      <c r="N1885" s="14" t="s">
        <v>453</v>
      </c>
      <c r="O1885" s="14" t="s">
        <v>230</v>
      </c>
      <c r="Q1885" s="14" t="s">
        <v>148</v>
      </c>
      <c r="R1885" s="14" t="s">
        <v>113</v>
      </c>
      <c r="W1885" s="14" t="s">
        <v>4984</v>
      </c>
    </row>
    <row r="1886" spans="2:23" x14ac:dyDescent="0.25">
      <c r="B1886" s="14" t="s">
        <v>4099</v>
      </c>
      <c r="C1886" s="18">
        <v>7</v>
      </c>
      <c r="D1886" s="14" t="s">
        <v>2413</v>
      </c>
      <c r="F1886" s="14" t="s">
        <v>4395</v>
      </c>
      <c r="H1886" s="14" t="s">
        <v>112</v>
      </c>
      <c r="I1886" s="14" t="s">
        <v>404</v>
      </c>
      <c r="J1886" s="14" t="s">
        <v>131</v>
      </c>
      <c r="K1886" s="14" t="s">
        <v>111</v>
      </c>
      <c r="M1886" s="14" t="s">
        <v>4963</v>
      </c>
      <c r="N1886" s="14" t="s">
        <v>955</v>
      </c>
      <c r="O1886" s="14" t="s">
        <v>143</v>
      </c>
      <c r="Q1886" s="14" t="s">
        <v>135</v>
      </c>
      <c r="R1886" s="14" t="s">
        <v>152</v>
      </c>
      <c r="W1886" s="14" t="s">
        <v>4984</v>
      </c>
    </row>
    <row r="1887" spans="2:23" x14ac:dyDescent="0.25">
      <c r="B1887" s="14" t="s">
        <v>4099</v>
      </c>
      <c r="C1887" s="18">
        <v>7</v>
      </c>
      <c r="D1887" s="14" t="s">
        <v>2056</v>
      </c>
      <c r="F1887" s="14" t="s">
        <v>4395</v>
      </c>
      <c r="H1887" s="14" t="s">
        <v>112</v>
      </c>
      <c r="I1887" s="14" t="s">
        <v>404</v>
      </c>
      <c r="J1887" s="14" t="s">
        <v>131</v>
      </c>
      <c r="K1887" s="14" t="s">
        <v>5013</v>
      </c>
      <c r="M1887" s="14" t="s">
        <v>4963</v>
      </c>
      <c r="N1887" s="14" t="s">
        <v>1599</v>
      </c>
      <c r="O1887" s="14" t="s">
        <v>134</v>
      </c>
      <c r="Q1887" s="14" t="s">
        <v>135</v>
      </c>
      <c r="R1887" s="14" t="s">
        <v>169</v>
      </c>
      <c r="W1887" s="14" t="s">
        <v>4984</v>
      </c>
    </row>
    <row r="1888" spans="2:23" x14ac:dyDescent="0.25">
      <c r="B1888" s="14" t="s">
        <v>4099</v>
      </c>
      <c r="C1888" s="18">
        <v>7</v>
      </c>
      <c r="D1888" s="14" t="s">
        <v>2055</v>
      </c>
      <c r="F1888" s="14" t="s">
        <v>4395</v>
      </c>
      <c r="H1888" s="14" t="s">
        <v>112</v>
      </c>
      <c r="I1888" s="14" t="s">
        <v>404</v>
      </c>
      <c r="J1888" s="14" t="s">
        <v>131</v>
      </c>
      <c r="K1888" s="14" t="s">
        <v>5061</v>
      </c>
      <c r="M1888" s="14" t="s">
        <v>4963</v>
      </c>
      <c r="N1888" s="14" t="s">
        <v>89</v>
      </c>
      <c r="O1888" s="14" t="s">
        <v>134</v>
      </c>
      <c r="Q1888" s="14" t="s">
        <v>148</v>
      </c>
      <c r="R1888" s="14" t="s">
        <v>4779</v>
      </c>
      <c r="W1888" s="14" t="s">
        <v>4984</v>
      </c>
    </row>
    <row r="1889" spans="1:23" x14ac:dyDescent="0.25">
      <c r="B1889" s="14" t="s">
        <v>4099</v>
      </c>
      <c r="D1889" s="14" t="s">
        <v>2045</v>
      </c>
      <c r="F1889" s="14" t="s">
        <v>4395</v>
      </c>
      <c r="H1889" s="14" t="s">
        <v>112</v>
      </c>
      <c r="I1889" s="14" t="s">
        <v>404</v>
      </c>
      <c r="J1889" s="14" t="s">
        <v>131</v>
      </c>
      <c r="K1889" s="14" t="s">
        <v>145</v>
      </c>
      <c r="M1889" s="14" t="s">
        <v>4963</v>
      </c>
      <c r="N1889" s="14" t="s">
        <v>955</v>
      </c>
      <c r="O1889" s="14" t="s">
        <v>246</v>
      </c>
      <c r="Q1889" s="14" t="s">
        <v>240</v>
      </c>
      <c r="R1889" s="14" t="s">
        <v>1889</v>
      </c>
      <c r="U1889" s="14" t="s">
        <v>5046</v>
      </c>
      <c r="W1889" s="14" t="s">
        <v>4984</v>
      </c>
    </row>
    <row r="1890" spans="1:23" x14ac:dyDescent="0.25">
      <c r="B1890" s="14" t="s">
        <v>4159</v>
      </c>
      <c r="C1890" s="18" t="s">
        <v>150</v>
      </c>
      <c r="D1890" s="14" t="s">
        <v>3224</v>
      </c>
      <c r="F1890" s="14" t="s">
        <v>4598</v>
      </c>
      <c r="H1890" s="14" t="s">
        <v>111</v>
      </c>
      <c r="I1890" s="14" t="s">
        <v>131</v>
      </c>
      <c r="J1890" s="14">
        <v>1000</v>
      </c>
      <c r="K1890" s="14" t="s">
        <v>230</v>
      </c>
      <c r="L1890" s="14" t="s">
        <v>63</v>
      </c>
      <c r="M1890" s="14" t="s">
        <v>5219</v>
      </c>
      <c r="N1890" s="14" t="s">
        <v>133</v>
      </c>
      <c r="O1890" s="14" t="s">
        <v>230</v>
      </c>
      <c r="Q1890" s="14" t="s">
        <v>135</v>
      </c>
      <c r="R1890" s="14" t="s">
        <v>5179</v>
      </c>
      <c r="W1890" s="14" t="s">
        <v>4939</v>
      </c>
    </row>
    <row r="1891" spans="1:23" x14ac:dyDescent="0.25">
      <c r="B1891" s="14" t="s">
        <v>4099</v>
      </c>
      <c r="D1891" s="14" t="s">
        <v>4048</v>
      </c>
      <c r="F1891" s="14" t="s">
        <v>4666</v>
      </c>
      <c r="H1891" s="14" t="s">
        <v>120</v>
      </c>
      <c r="I1891" s="14" t="s">
        <v>142</v>
      </c>
      <c r="J1891" s="14" t="s">
        <v>157</v>
      </c>
      <c r="K1891" s="14" t="s">
        <v>5127</v>
      </c>
      <c r="M1891" s="14" t="s">
        <v>5568</v>
      </c>
      <c r="N1891" s="14" t="s">
        <v>6335</v>
      </c>
      <c r="O1891" s="14" t="s">
        <v>230</v>
      </c>
      <c r="Q1891" s="14" t="s">
        <v>148</v>
      </c>
      <c r="R1891" s="14" t="s">
        <v>144</v>
      </c>
      <c r="U1891" s="14">
        <v>1985</v>
      </c>
      <c r="W1891" s="14" t="s">
        <v>4984</v>
      </c>
    </row>
    <row r="1892" spans="1:23" x14ac:dyDescent="0.25">
      <c r="A1892"/>
      <c r="B1892" t="s">
        <v>4362</v>
      </c>
      <c r="C1892" s="13" t="s">
        <v>112</v>
      </c>
      <c r="D1892" t="s">
        <v>3874</v>
      </c>
      <c r="E1892"/>
      <c r="F1892" t="s">
        <v>4654</v>
      </c>
      <c r="G1892"/>
      <c r="H1892" t="s">
        <v>111</v>
      </c>
      <c r="I1892" t="s">
        <v>136</v>
      </c>
      <c r="J1892">
        <v>2500</v>
      </c>
      <c r="K1892" t="s">
        <v>145</v>
      </c>
      <c r="L1892" t="s">
        <v>63</v>
      </c>
      <c r="M1892" t="s">
        <v>5442</v>
      </c>
      <c r="N1892" t="s">
        <v>133</v>
      </c>
      <c r="O1892" t="s">
        <v>230</v>
      </c>
      <c r="P1892"/>
      <c r="Q1892" t="s">
        <v>135</v>
      </c>
      <c r="R1892" t="s">
        <v>5762</v>
      </c>
      <c r="S1892"/>
      <c r="T1892"/>
      <c r="U1892"/>
      <c r="V1892"/>
      <c r="W1892" t="s">
        <v>4939</v>
      </c>
    </row>
    <row r="1893" spans="1:23" x14ac:dyDescent="0.25">
      <c r="A1893"/>
      <c r="B1893" t="s">
        <v>4355</v>
      </c>
      <c r="C1893" s="13" t="s">
        <v>112</v>
      </c>
      <c r="D1893" t="s">
        <v>3746</v>
      </c>
      <c r="E1893"/>
      <c r="F1893" t="s">
        <v>4598</v>
      </c>
      <c r="G1893"/>
      <c r="H1893" t="s">
        <v>112</v>
      </c>
      <c r="I1893" t="s">
        <v>156</v>
      </c>
      <c r="J1893">
        <v>1500</v>
      </c>
      <c r="K1893" t="s">
        <v>246</v>
      </c>
      <c r="L1893" t="s">
        <v>63</v>
      </c>
      <c r="M1893" t="s">
        <v>5442</v>
      </c>
      <c r="N1893" t="s">
        <v>133</v>
      </c>
      <c r="O1893" t="s">
        <v>134</v>
      </c>
      <c r="P1893"/>
      <c r="Q1893" t="s">
        <v>135</v>
      </c>
      <c r="R1893" t="s">
        <v>1875</v>
      </c>
      <c r="S1893"/>
      <c r="T1893"/>
      <c r="U1893"/>
      <c r="V1893"/>
      <c r="W1893" t="s">
        <v>4939</v>
      </c>
    </row>
    <row r="1894" spans="1:23" x14ac:dyDescent="0.25">
      <c r="A1894"/>
      <c r="B1894" t="s">
        <v>4354</v>
      </c>
      <c r="C1894" s="13" t="s">
        <v>112</v>
      </c>
      <c r="D1894" t="s">
        <v>3716</v>
      </c>
      <c r="E1894"/>
      <c r="F1894" t="s">
        <v>4539</v>
      </c>
      <c r="G1894"/>
      <c r="H1894" t="s">
        <v>124</v>
      </c>
      <c r="I1894" t="s">
        <v>217</v>
      </c>
      <c r="J1894" t="s">
        <v>4905</v>
      </c>
      <c r="K1894" t="s">
        <v>4910</v>
      </c>
      <c r="L1894"/>
      <c r="M1894" t="s">
        <v>5559</v>
      </c>
      <c r="N1894"/>
      <c r="O1894"/>
      <c r="P1894"/>
      <c r="Q1894"/>
      <c r="R1894" t="s">
        <v>5665</v>
      </c>
      <c r="S1894"/>
      <c r="T1894"/>
      <c r="U1894"/>
      <c r="V1894"/>
      <c r="W1894"/>
    </row>
    <row r="1895" spans="1:23" x14ac:dyDescent="0.25">
      <c r="A1895"/>
      <c r="B1895" t="s">
        <v>4353</v>
      </c>
      <c r="C1895" s="13" t="s">
        <v>112</v>
      </c>
      <c r="D1895" t="s">
        <v>3715</v>
      </c>
      <c r="E1895"/>
      <c r="F1895" t="s">
        <v>4636</v>
      </c>
      <c r="G1895"/>
      <c r="H1895" t="s">
        <v>124</v>
      </c>
      <c r="I1895" t="s">
        <v>169</v>
      </c>
      <c r="J1895" t="s">
        <v>4905</v>
      </c>
      <c r="K1895" t="s">
        <v>6202</v>
      </c>
      <c r="L1895"/>
      <c r="M1895" t="s">
        <v>5698</v>
      </c>
      <c r="N1895"/>
      <c r="O1895"/>
      <c r="P1895"/>
      <c r="Q1895"/>
      <c r="R1895" t="s">
        <v>5922</v>
      </c>
      <c r="S1895"/>
      <c r="T1895"/>
      <c r="U1895"/>
      <c r="V1895"/>
      <c r="W1895"/>
    </row>
    <row r="1896" spans="1:23" x14ac:dyDescent="0.25">
      <c r="A1896"/>
      <c r="B1896" t="s">
        <v>4350</v>
      </c>
      <c r="C1896" s="13" t="s">
        <v>112</v>
      </c>
      <c r="D1896" t="s">
        <v>3705</v>
      </c>
      <c r="E1896"/>
      <c r="F1896" t="s">
        <v>4642</v>
      </c>
      <c r="G1896"/>
      <c r="H1896" t="s">
        <v>112</v>
      </c>
      <c r="I1896" t="s">
        <v>156</v>
      </c>
      <c r="J1896">
        <v>1500</v>
      </c>
      <c r="K1896" t="s">
        <v>134</v>
      </c>
      <c r="L1896" t="s">
        <v>63</v>
      </c>
      <c r="M1896" t="s">
        <v>5442</v>
      </c>
      <c r="N1896" t="s">
        <v>133</v>
      </c>
      <c r="O1896" t="s">
        <v>143</v>
      </c>
      <c r="P1896"/>
      <c r="Q1896" t="s">
        <v>148</v>
      </c>
      <c r="R1896" t="s">
        <v>1875</v>
      </c>
      <c r="S1896"/>
      <c r="T1896"/>
      <c r="U1896"/>
      <c r="V1896"/>
      <c r="W1896" t="s">
        <v>4939</v>
      </c>
    </row>
    <row r="1897" spans="1:23" x14ac:dyDescent="0.25">
      <c r="A1897"/>
      <c r="B1897"/>
      <c r="C1897" s="13" t="s">
        <v>112</v>
      </c>
      <c r="D1897" t="s">
        <v>3614</v>
      </c>
      <c r="E1897"/>
      <c r="F1897" t="s">
        <v>4636</v>
      </c>
      <c r="G1897"/>
      <c r="H1897" t="s">
        <v>150</v>
      </c>
      <c r="I1897" t="s">
        <v>107</v>
      </c>
      <c r="J1897" t="s">
        <v>4793</v>
      </c>
      <c r="K1897" t="s">
        <v>6148</v>
      </c>
      <c r="L1897"/>
      <c r="M1897" t="s">
        <v>5695</v>
      </c>
      <c r="N1897"/>
      <c r="O1897"/>
      <c r="P1897"/>
      <c r="Q1897"/>
      <c r="R1897" t="s">
        <v>5665</v>
      </c>
      <c r="S1897"/>
      <c r="T1897"/>
      <c r="U1897"/>
      <c r="V1897"/>
      <c r="W1897"/>
    </row>
    <row r="1898" spans="1:23" x14ac:dyDescent="0.25">
      <c r="A1898"/>
      <c r="B1898" t="s">
        <v>4110</v>
      </c>
      <c r="C1898" s="13" t="s">
        <v>112</v>
      </c>
      <c r="D1898" t="s">
        <v>3531</v>
      </c>
      <c r="E1898"/>
      <c r="F1898" t="s">
        <v>4451</v>
      </c>
      <c r="G1898"/>
      <c r="H1898" t="s">
        <v>111</v>
      </c>
      <c r="I1898" t="s">
        <v>107</v>
      </c>
      <c r="J1898">
        <v>2000</v>
      </c>
      <c r="K1898" t="s">
        <v>111</v>
      </c>
      <c r="L1898" t="s">
        <v>63</v>
      </c>
      <c r="M1898" t="s">
        <v>5317</v>
      </c>
      <c r="N1898" t="s">
        <v>133</v>
      </c>
      <c r="O1898" t="s">
        <v>143</v>
      </c>
      <c r="P1898"/>
      <c r="Q1898" t="s">
        <v>148</v>
      </c>
      <c r="R1898" t="s">
        <v>6113</v>
      </c>
      <c r="S1898"/>
      <c r="T1898"/>
      <c r="U1898"/>
      <c r="V1898"/>
      <c r="W1898" t="s">
        <v>4939</v>
      </c>
    </row>
    <row r="1899" spans="1:23" x14ac:dyDescent="0.25">
      <c r="A1899"/>
      <c r="B1899" t="s">
        <v>4329</v>
      </c>
      <c r="C1899" s="13" t="s">
        <v>112</v>
      </c>
      <c r="D1899" t="s">
        <v>3476</v>
      </c>
      <c r="E1899"/>
      <c r="F1899" t="s">
        <v>4627</v>
      </c>
      <c r="G1899"/>
      <c r="H1899" t="s">
        <v>112</v>
      </c>
      <c r="I1899" t="s">
        <v>156</v>
      </c>
      <c r="J1899" t="s">
        <v>113</v>
      </c>
      <c r="K1899" t="s">
        <v>145</v>
      </c>
      <c r="L1899" t="s">
        <v>63</v>
      </c>
      <c r="M1899" t="s">
        <v>5442</v>
      </c>
      <c r="N1899" t="s">
        <v>133</v>
      </c>
      <c r="O1899" t="s">
        <v>143</v>
      </c>
      <c r="P1899"/>
      <c r="Q1899" t="s">
        <v>148</v>
      </c>
      <c r="R1899" t="s">
        <v>6093</v>
      </c>
      <c r="S1899"/>
      <c r="T1899"/>
      <c r="U1899"/>
      <c r="V1899"/>
      <c r="W1899" t="s">
        <v>4939</v>
      </c>
    </row>
    <row r="1900" spans="1:23" x14ac:dyDescent="0.25">
      <c r="A1900"/>
      <c r="B1900" t="s">
        <v>4329</v>
      </c>
      <c r="C1900" s="13" t="s">
        <v>112</v>
      </c>
      <c r="D1900" t="s">
        <v>3476</v>
      </c>
      <c r="E1900"/>
      <c r="F1900" t="s">
        <v>4627</v>
      </c>
      <c r="G1900"/>
      <c r="H1900" t="s">
        <v>112</v>
      </c>
      <c r="I1900" t="s">
        <v>156</v>
      </c>
      <c r="J1900" t="s">
        <v>113</v>
      </c>
      <c r="K1900" t="s">
        <v>145</v>
      </c>
      <c r="L1900" t="s">
        <v>63</v>
      </c>
      <c r="M1900" t="s">
        <v>5442</v>
      </c>
      <c r="N1900" t="s">
        <v>133</v>
      </c>
      <c r="O1900" t="s">
        <v>143</v>
      </c>
      <c r="P1900"/>
      <c r="Q1900" t="s">
        <v>148</v>
      </c>
      <c r="R1900" t="s">
        <v>6093</v>
      </c>
      <c r="S1900"/>
      <c r="T1900"/>
      <c r="U1900"/>
      <c r="V1900"/>
      <c r="W1900"/>
    </row>
    <row r="1901" spans="1:23" x14ac:dyDescent="0.25">
      <c r="A1901"/>
      <c r="B1901" t="s">
        <v>4110</v>
      </c>
      <c r="C1901" s="13" t="s">
        <v>112</v>
      </c>
      <c r="D1901" t="s">
        <v>3205</v>
      </c>
      <c r="E1901"/>
      <c r="F1901" t="s">
        <v>4451</v>
      </c>
      <c r="G1901"/>
      <c r="H1901" t="s">
        <v>111</v>
      </c>
      <c r="I1901" t="s">
        <v>107</v>
      </c>
      <c r="J1901">
        <v>2000</v>
      </c>
      <c r="K1901" t="s">
        <v>111</v>
      </c>
      <c r="L1901" t="s">
        <v>63</v>
      </c>
      <c r="M1901" t="s">
        <v>5920</v>
      </c>
      <c r="N1901" t="s">
        <v>133</v>
      </c>
      <c r="O1901" t="s">
        <v>143</v>
      </c>
      <c r="P1901"/>
      <c r="Q1901" t="s">
        <v>148</v>
      </c>
      <c r="R1901" t="s">
        <v>5069</v>
      </c>
      <c r="S1901"/>
      <c r="T1901"/>
      <c r="U1901"/>
      <c r="V1901"/>
      <c r="W1901" t="s">
        <v>4939</v>
      </c>
    </row>
    <row r="1902" spans="1:23" x14ac:dyDescent="0.25">
      <c r="A1902"/>
      <c r="B1902" t="s">
        <v>4179</v>
      </c>
      <c r="C1902" s="13" t="s">
        <v>112</v>
      </c>
      <c r="D1902" t="s">
        <v>3144</v>
      </c>
      <c r="E1902"/>
      <c r="F1902" t="s">
        <v>4584</v>
      </c>
      <c r="G1902"/>
      <c r="H1902" t="s">
        <v>143</v>
      </c>
      <c r="I1902">
        <v>1000</v>
      </c>
      <c r="J1902">
        <v>3900</v>
      </c>
      <c r="K1902" t="s">
        <v>143</v>
      </c>
      <c r="L1902" t="s">
        <v>5271</v>
      </c>
      <c r="M1902" t="s">
        <v>5122</v>
      </c>
      <c r="N1902" t="s">
        <v>5881</v>
      </c>
      <c r="O1902" t="s">
        <v>230</v>
      </c>
      <c r="P1902"/>
      <c r="Q1902" t="s">
        <v>135</v>
      </c>
      <c r="R1902" t="s">
        <v>5880</v>
      </c>
      <c r="S1902"/>
      <c r="T1902"/>
      <c r="U1902"/>
      <c r="V1902"/>
      <c r="W1902" t="s">
        <v>4939</v>
      </c>
    </row>
    <row r="1903" spans="1:23" x14ac:dyDescent="0.25">
      <c r="A1903"/>
      <c r="B1903" t="s">
        <v>4299</v>
      </c>
      <c r="C1903" s="13" t="s">
        <v>112</v>
      </c>
      <c r="D1903" t="s">
        <v>6368</v>
      </c>
      <c r="E1903"/>
      <c r="F1903" t="s">
        <v>4583</v>
      </c>
      <c r="G1903"/>
      <c r="H1903" t="s">
        <v>105</v>
      </c>
      <c r="I1903" t="s">
        <v>161</v>
      </c>
      <c r="J1903">
        <v>2100</v>
      </c>
      <c r="K1903" t="s">
        <v>105</v>
      </c>
      <c r="L1903" t="s">
        <v>63</v>
      </c>
      <c r="M1903" t="s">
        <v>5879</v>
      </c>
      <c r="N1903" t="s">
        <v>133</v>
      </c>
      <c r="O1903" t="s">
        <v>143</v>
      </c>
      <c r="P1903"/>
      <c r="Q1903" t="s">
        <v>148</v>
      </c>
      <c r="R1903" t="s">
        <v>5878</v>
      </c>
      <c r="S1903"/>
      <c r="T1903"/>
      <c r="U1903"/>
      <c r="V1903"/>
      <c r="W1903" t="s">
        <v>4939</v>
      </c>
    </row>
    <row r="1904" spans="1:23" x14ac:dyDescent="0.25">
      <c r="A1904"/>
      <c r="B1904" t="s">
        <v>4282</v>
      </c>
      <c r="C1904" s="13" t="s">
        <v>112</v>
      </c>
      <c r="D1904" t="s">
        <v>2955</v>
      </c>
      <c r="E1904"/>
      <c r="F1904" t="s">
        <v>4451</v>
      </c>
      <c r="G1904"/>
      <c r="H1904" t="s">
        <v>111</v>
      </c>
      <c r="I1904" t="s">
        <v>169</v>
      </c>
      <c r="J1904">
        <v>2000</v>
      </c>
      <c r="K1904" t="s">
        <v>120</v>
      </c>
      <c r="L1904" t="s">
        <v>5182</v>
      </c>
      <c r="M1904" t="s">
        <v>252</v>
      </c>
      <c r="N1904" t="s">
        <v>133</v>
      </c>
      <c r="O1904" t="s">
        <v>143</v>
      </c>
      <c r="P1904"/>
      <c r="Q1904" t="s">
        <v>148</v>
      </c>
      <c r="R1904" t="s">
        <v>5762</v>
      </c>
      <c r="S1904"/>
      <c r="T1904"/>
      <c r="U1904"/>
      <c r="V1904"/>
      <c r="W1904" t="s">
        <v>4939</v>
      </c>
    </row>
    <row r="1905" spans="1:23" x14ac:dyDescent="0.25">
      <c r="A1905"/>
      <c r="B1905"/>
      <c r="C1905" s="13" t="s">
        <v>112</v>
      </c>
      <c r="D1905" t="s">
        <v>2830</v>
      </c>
      <c r="E1905"/>
      <c r="F1905" t="s">
        <v>4539</v>
      </c>
      <c r="G1905"/>
      <c r="H1905" t="s">
        <v>124</v>
      </c>
      <c r="I1905" t="s">
        <v>169</v>
      </c>
      <c r="J1905" t="s">
        <v>4797</v>
      </c>
      <c r="K1905" t="s">
        <v>5666</v>
      </c>
      <c r="L1905"/>
      <c r="M1905" t="s">
        <v>5442</v>
      </c>
      <c r="N1905"/>
      <c r="O1905"/>
      <c r="P1905"/>
      <c r="Q1905"/>
      <c r="R1905" t="s">
        <v>5665</v>
      </c>
      <c r="S1905"/>
      <c r="T1905"/>
      <c r="U1905"/>
      <c r="V1905"/>
      <c r="W1905"/>
    </row>
    <row r="1906" spans="1:23" x14ac:dyDescent="0.25">
      <c r="A1906"/>
      <c r="B1906"/>
      <c r="C1906" s="13" t="s">
        <v>112</v>
      </c>
      <c r="D1906" t="s">
        <v>2502</v>
      </c>
      <c r="E1906"/>
      <c r="F1906" t="s">
        <v>4494</v>
      </c>
      <c r="G1906"/>
      <c r="H1906" t="s">
        <v>124</v>
      </c>
      <c r="I1906" t="s">
        <v>136</v>
      </c>
      <c r="J1906" t="s">
        <v>4751</v>
      </c>
      <c r="K1906" t="s">
        <v>5443</v>
      </c>
      <c r="L1906"/>
      <c r="M1906" t="s">
        <v>5442</v>
      </c>
      <c r="N1906"/>
      <c r="O1906"/>
      <c r="P1906"/>
      <c r="Q1906"/>
      <c r="R1906" t="s">
        <v>5441</v>
      </c>
      <c r="S1906"/>
      <c r="T1906"/>
      <c r="U1906"/>
      <c r="V1906"/>
      <c r="W1906"/>
    </row>
    <row r="1907" spans="1:23" x14ac:dyDescent="0.25">
      <c r="A1907"/>
      <c r="B1907" t="s">
        <v>4096</v>
      </c>
      <c r="C1907" s="13" t="s">
        <v>112</v>
      </c>
      <c r="D1907" t="s">
        <v>6374</v>
      </c>
      <c r="E1907"/>
      <c r="F1907" t="s">
        <v>4451</v>
      </c>
      <c r="G1907"/>
      <c r="H1907" t="s">
        <v>105</v>
      </c>
      <c r="I1907" t="s">
        <v>161</v>
      </c>
      <c r="J1907">
        <v>2100</v>
      </c>
      <c r="K1907" t="s">
        <v>145</v>
      </c>
      <c r="L1907" t="s">
        <v>5182</v>
      </c>
      <c r="M1907" t="s">
        <v>252</v>
      </c>
      <c r="N1907" t="s">
        <v>133</v>
      </c>
      <c r="O1907" t="s">
        <v>134</v>
      </c>
      <c r="P1907"/>
      <c r="Q1907" t="s">
        <v>148</v>
      </c>
      <c r="R1907" t="s">
        <v>5181</v>
      </c>
      <c r="S1907"/>
      <c r="T1907"/>
      <c r="U1907"/>
      <c r="V1907"/>
      <c r="W1907" t="s">
        <v>4939</v>
      </c>
    </row>
    <row r="1908" spans="1:23" x14ac:dyDescent="0.25">
      <c r="B1908" s="14" t="s">
        <v>4089</v>
      </c>
      <c r="C1908" s="18">
        <v>8</v>
      </c>
      <c r="D1908" s="14" t="s">
        <v>3983</v>
      </c>
      <c r="E1908" s="14">
        <v>4</v>
      </c>
      <c r="F1908" s="14" t="s">
        <v>29</v>
      </c>
      <c r="G1908" s="14" t="s">
        <v>18</v>
      </c>
      <c r="H1908" s="14" t="s">
        <v>112</v>
      </c>
      <c r="I1908" s="14" t="s">
        <v>172</v>
      </c>
      <c r="J1908" s="14" t="s">
        <v>114</v>
      </c>
      <c r="K1908" s="14" t="s">
        <v>366</v>
      </c>
      <c r="M1908" s="14" t="s">
        <v>143</v>
      </c>
      <c r="N1908" s="14" t="s">
        <v>362</v>
      </c>
      <c r="O1908" s="14" t="s">
        <v>467</v>
      </c>
      <c r="P1908" s="14" t="s">
        <v>240</v>
      </c>
      <c r="Q1908" s="14" t="s">
        <v>106</v>
      </c>
      <c r="R1908" s="14" t="s">
        <v>220</v>
      </c>
      <c r="W1908" s="14" t="s">
        <v>4956</v>
      </c>
    </row>
    <row r="1909" spans="1:23" x14ac:dyDescent="0.25">
      <c r="B1909" s="14" t="s">
        <v>4089</v>
      </c>
      <c r="C1909" s="18">
        <v>8</v>
      </c>
      <c r="D1909" s="14" t="s">
        <v>3982</v>
      </c>
      <c r="E1909" s="14">
        <v>4</v>
      </c>
      <c r="F1909" s="14" t="s">
        <v>29</v>
      </c>
      <c r="G1909" s="14" t="s">
        <v>18</v>
      </c>
      <c r="H1909" s="14" t="s">
        <v>112</v>
      </c>
      <c r="I1909" s="14" t="s">
        <v>172</v>
      </c>
      <c r="J1909" s="14" t="s">
        <v>114</v>
      </c>
      <c r="K1909" s="14" t="s">
        <v>366</v>
      </c>
      <c r="M1909" s="14" t="s">
        <v>143</v>
      </c>
      <c r="N1909" s="14" t="s">
        <v>362</v>
      </c>
      <c r="O1909" s="14" t="s">
        <v>467</v>
      </c>
      <c r="P1909" s="14" t="s">
        <v>240</v>
      </c>
      <c r="Q1909" s="14" t="s">
        <v>106</v>
      </c>
      <c r="R1909" s="14" t="s">
        <v>220</v>
      </c>
      <c r="W1909" s="14" t="s">
        <v>4956</v>
      </c>
    </row>
    <row r="1910" spans="1:23" x14ac:dyDescent="0.25">
      <c r="B1910" s="14" t="s">
        <v>4140</v>
      </c>
      <c r="C1910" s="18">
        <v>8</v>
      </c>
      <c r="D1910" s="14" t="s">
        <v>3980</v>
      </c>
      <c r="E1910" s="14">
        <v>4</v>
      </c>
      <c r="F1910" s="14" t="s">
        <v>29</v>
      </c>
      <c r="G1910" s="14" t="s">
        <v>18</v>
      </c>
      <c r="H1910" s="14" t="s">
        <v>112</v>
      </c>
      <c r="I1910" s="14" t="s">
        <v>172</v>
      </c>
      <c r="J1910" s="14" t="s">
        <v>114</v>
      </c>
      <c r="K1910" s="14" t="s">
        <v>366</v>
      </c>
      <c r="M1910" s="14" t="s">
        <v>143</v>
      </c>
      <c r="N1910" s="14" t="s">
        <v>362</v>
      </c>
      <c r="O1910" s="14" t="s">
        <v>467</v>
      </c>
      <c r="P1910" s="14" t="s">
        <v>240</v>
      </c>
      <c r="Q1910" s="14" t="s">
        <v>106</v>
      </c>
      <c r="R1910" s="14" t="s">
        <v>220</v>
      </c>
      <c r="W1910" s="14" t="s">
        <v>4956</v>
      </c>
    </row>
    <row r="1911" spans="1:23" x14ac:dyDescent="0.25">
      <c r="B1911" s="14" t="s">
        <v>4152</v>
      </c>
      <c r="C1911" s="18">
        <v>8</v>
      </c>
      <c r="D1911" s="14" t="s">
        <v>3979</v>
      </c>
      <c r="E1911" s="14">
        <v>4</v>
      </c>
      <c r="F1911" s="14" t="s">
        <v>29</v>
      </c>
      <c r="G1911" s="14" t="s">
        <v>18</v>
      </c>
      <c r="H1911" s="14" t="s">
        <v>112</v>
      </c>
      <c r="I1911" s="14" t="s">
        <v>172</v>
      </c>
      <c r="J1911" s="14" t="s">
        <v>114</v>
      </c>
      <c r="K1911" s="14" t="s">
        <v>366</v>
      </c>
      <c r="M1911" s="14" t="s">
        <v>143</v>
      </c>
      <c r="N1911" s="14" t="s">
        <v>362</v>
      </c>
      <c r="O1911" s="14" t="s">
        <v>467</v>
      </c>
      <c r="P1911" s="14" t="s">
        <v>240</v>
      </c>
      <c r="Q1911" s="14" t="s">
        <v>106</v>
      </c>
      <c r="R1911" s="14" t="s">
        <v>220</v>
      </c>
      <c r="W1911" s="14" t="s">
        <v>4956</v>
      </c>
    </row>
    <row r="1912" spans="1:23" x14ac:dyDescent="0.25">
      <c r="B1912" s="14" t="s">
        <v>4152</v>
      </c>
      <c r="C1912" s="18">
        <v>7</v>
      </c>
      <c r="D1912" s="14" t="s">
        <v>3978</v>
      </c>
      <c r="E1912" s="14">
        <v>4</v>
      </c>
      <c r="F1912" s="14" t="s">
        <v>4389</v>
      </c>
      <c r="G1912" s="14" t="s">
        <v>18</v>
      </c>
      <c r="H1912" s="14" t="s">
        <v>143</v>
      </c>
      <c r="I1912" s="14" t="s">
        <v>121</v>
      </c>
      <c r="J1912" s="14" t="s">
        <v>4708</v>
      </c>
      <c r="K1912" s="14" t="s">
        <v>5141</v>
      </c>
      <c r="M1912" s="14" t="s">
        <v>4946</v>
      </c>
      <c r="N1912" s="14" t="s">
        <v>174</v>
      </c>
      <c r="O1912" s="14" t="s">
        <v>145</v>
      </c>
      <c r="Q1912" s="14" t="s">
        <v>202</v>
      </c>
      <c r="R1912" s="14" t="s">
        <v>206</v>
      </c>
      <c r="W1912" s="14" t="s">
        <v>4956</v>
      </c>
    </row>
    <row r="1913" spans="1:23" x14ac:dyDescent="0.25">
      <c r="A1913" s="15"/>
      <c r="B1913" s="15" t="s">
        <v>4382</v>
      </c>
      <c r="C1913" s="22">
        <v>7</v>
      </c>
      <c r="D1913" s="15" t="s">
        <v>4064</v>
      </c>
      <c r="E1913" s="15"/>
      <c r="F1913" s="15" t="s">
        <v>4389</v>
      </c>
      <c r="G1913" s="15"/>
      <c r="H1913" s="15" t="s">
        <v>120</v>
      </c>
      <c r="I1913" s="15" t="s">
        <v>157</v>
      </c>
      <c r="J1913" s="15" t="s">
        <v>161</v>
      </c>
      <c r="K1913" s="15" t="s">
        <v>254</v>
      </c>
      <c r="L1913" s="15"/>
      <c r="M1913" s="15" t="s">
        <v>5180</v>
      </c>
      <c r="N1913" s="15">
        <v>1</v>
      </c>
      <c r="O1913" s="15"/>
      <c r="P1913" s="15"/>
      <c r="Q1913" s="15"/>
      <c r="R1913" s="15" t="s">
        <v>154</v>
      </c>
      <c r="S1913" s="15"/>
      <c r="T1913" s="15"/>
      <c r="U1913" s="15" t="s">
        <v>5143</v>
      </c>
      <c r="V1913" s="15"/>
      <c r="W1913" s="15" t="s">
        <v>4980</v>
      </c>
    </row>
    <row r="1914" spans="1:23" x14ac:dyDescent="0.25">
      <c r="B1914" s="14" t="s">
        <v>4089</v>
      </c>
      <c r="C1914" s="18" t="s">
        <v>111</v>
      </c>
      <c r="D1914" s="14" t="s">
        <v>3999</v>
      </c>
      <c r="F1914" s="14" t="s">
        <v>4389</v>
      </c>
      <c r="H1914" s="14" t="s">
        <v>143</v>
      </c>
      <c r="I1914" s="14" t="s">
        <v>172</v>
      </c>
      <c r="J1914" s="14">
        <v>3800</v>
      </c>
      <c r="K1914" s="14" t="s">
        <v>145</v>
      </c>
      <c r="L1914" s="14" t="s">
        <v>1812</v>
      </c>
      <c r="M1914" s="14" t="s">
        <v>5137</v>
      </c>
      <c r="N1914" s="14" t="s">
        <v>4969</v>
      </c>
      <c r="O1914" s="14" t="s">
        <v>145</v>
      </c>
      <c r="Q1914" s="14" t="s">
        <v>202</v>
      </c>
      <c r="R1914" s="14" t="s">
        <v>5298</v>
      </c>
      <c r="W1914" s="14" t="s">
        <v>4939</v>
      </c>
    </row>
    <row r="1915" spans="1:23" x14ac:dyDescent="0.25">
      <c r="B1915" s="14" t="s">
        <v>4086</v>
      </c>
      <c r="C1915" s="18">
        <v>7</v>
      </c>
      <c r="D1915" s="14" t="s">
        <v>3971</v>
      </c>
      <c r="F1915" s="14" t="s">
        <v>4389</v>
      </c>
      <c r="H1915" s="14" t="s">
        <v>111</v>
      </c>
      <c r="I1915" s="14" t="s">
        <v>107</v>
      </c>
      <c r="J1915" s="14" t="s">
        <v>4708</v>
      </c>
      <c r="K1915" s="14" t="s">
        <v>145</v>
      </c>
      <c r="M1915" s="14" t="s">
        <v>4975</v>
      </c>
      <c r="N1915" s="14" t="s">
        <v>4969</v>
      </c>
      <c r="O1915" s="14" t="s">
        <v>134</v>
      </c>
      <c r="R1915" s="14" t="s">
        <v>154</v>
      </c>
      <c r="U1915" s="14" t="s">
        <v>4974</v>
      </c>
      <c r="W1915" s="14" t="s">
        <v>4956</v>
      </c>
    </row>
    <row r="1916" spans="1:23" x14ac:dyDescent="0.25">
      <c r="B1916" s="14" t="s">
        <v>4089</v>
      </c>
      <c r="C1916" s="18">
        <v>7</v>
      </c>
      <c r="D1916" s="14" t="s">
        <v>3932</v>
      </c>
      <c r="F1916" s="14" t="s">
        <v>4389</v>
      </c>
      <c r="H1916" s="14" t="s">
        <v>254</v>
      </c>
      <c r="I1916" s="14" t="s">
        <v>172</v>
      </c>
      <c r="J1916" s="14" t="s">
        <v>4674</v>
      </c>
      <c r="K1916" s="14" t="s">
        <v>134</v>
      </c>
      <c r="M1916" s="14" t="s">
        <v>4963</v>
      </c>
      <c r="N1916" s="14" t="s">
        <v>5361</v>
      </c>
      <c r="O1916" s="14" t="s">
        <v>145</v>
      </c>
      <c r="Q1916" s="14" t="s">
        <v>202</v>
      </c>
      <c r="R1916" s="14" t="s">
        <v>1023</v>
      </c>
      <c r="W1916" s="14" t="s">
        <v>4972</v>
      </c>
    </row>
    <row r="1917" spans="1:23" x14ac:dyDescent="0.25">
      <c r="B1917" s="14" t="s">
        <v>4089</v>
      </c>
      <c r="D1917" s="14" t="s">
        <v>3930</v>
      </c>
      <c r="F1917" s="14" t="s">
        <v>4389</v>
      </c>
      <c r="H1917" s="14" t="s">
        <v>143</v>
      </c>
      <c r="I1917" s="14" t="s">
        <v>1032</v>
      </c>
      <c r="J1917" s="14">
        <v>3800</v>
      </c>
      <c r="K1917" s="14" t="s">
        <v>6287</v>
      </c>
      <c r="M1917" s="14" t="s">
        <v>5358</v>
      </c>
      <c r="N1917" s="14" t="s">
        <v>5933</v>
      </c>
      <c r="O1917" s="14" t="s">
        <v>145</v>
      </c>
      <c r="Q1917" s="14" t="s">
        <v>202</v>
      </c>
      <c r="R1917" s="14" t="s">
        <v>172</v>
      </c>
      <c r="W1917" s="14" t="s">
        <v>4939</v>
      </c>
    </row>
    <row r="1918" spans="1:23" x14ac:dyDescent="0.25">
      <c r="B1918" s="14" t="s">
        <v>4089</v>
      </c>
      <c r="C1918" s="18">
        <v>7</v>
      </c>
      <c r="D1918" s="14" t="s">
        <v>3831</v>
      </c>
      <c r="F1918" s="14" t="s">
        <v>4389</v>
      </c>
      <c r="H1918" s="14" t="s">
        <v>145</v>
      </c>
      <c r="I1918" s="14" t="s">
        <v>172</v>
      </c>
      <c r="J1918" s="14" t="s">
        <v>4674</v>
      </c>
      <c r="K1918" s="14" t="s">
        <v>6081</v>
      </c>
      <c r="M1918" s="14" t="s">
        <v>4975</v>
      </c>
      <c r="N1918" s="14" t="s">
        <v>174</v>
      </c>
      <c r="O1918" s="14" t="s">
        <v>145</v>
      </c>
      <c r="Q1918" s="14" t="s">
        <v>202</v>
      </c>
      <c r="R1918" s="14" t="s">
        <v>1028</v>
      </c>
      <c r="U1918" s="14">
        <v>1972</v>
      </c>
      <c r="W1918" s="14" t="s">
        <v>4956</v>
      </c>
    </row>
    <row r="1919" spans="1:23" x14ac:dyDescent="0.25">
      <c r="B1919" s="14" t="s">
        <v>4089</v>
      </c>
      <c r="C1919" s="18">
        <v>7</v>
      </c>
      <c r="D1919" s="14" t="s">
        <v>3830</v>
      </c>
      <c r="F1919" s="14" t="s">
        <v>4389</v>
      </c>
      <c r="H1919" s="14" t="s">
        <v>143</v>
      </c>
      <c r="I1919" s="14" t="s">
        <v>172</v>
      </c>
      <c r="J1919" s="14" t="s">
        <v>4674</v>
      </c>
      <c r="K1919" s="14" t="s">
        <v>143</v>
      </c>
      <c r="M1919" s="14" t="s">
        <v>4946</v>
      </c>
      <c r="N1919" s="14" t="s">
        <v>4969</v>
      </c>
      <c r="O1919" s="14" t="s">
        <v>145</v>
      </c>
      <c r="R1919" s="14" t="s">
        <v>5514</v>
      </c>
      <c r="U1919" s="14" t="s">
        <v>5162</v>
      </c>
      <c r="W1919" s="14" t="s">
        <v>4956</v>
      </c>
    </row>
    <row r="1920" spans="1:23" x14ac:dyDescent="0.25">
      <c r="B1920" s="14" t="s">
        <v>4089</v>
      </c>
      <c r="C1920" s="18">
        <v>7</v>
      </c>
      <c r="D1920" s="14" t="s">
        <v>3761</v>
      </c>
      <c r="F1920" s="14" t="s">
        <v>4389</v>
      </c>
      <c r="H1920" s="14" t="s">
        <v>143</v>
      </c>
      <c r="I1920" s="14" t="s">
        <v>172</v>
      </c>
      <c r="J1920" s="14" t="s">
        <v>4674</v>
      </c>
      <c r="K1920" s="14" t="s">
        <v>4958</v>
      </c>
      <c r="M1920" s="14" t="s">
        <v>4975</v>
      </c>
      <c r="N1920" s="14" t="s">
        <v>4969</v>
      </c>
      <c r="O1920" s="14" t="s">
        <v>145</v>
      </c>
      <c r="R1920" s="14" t="s">
        <v>172</v>
      </c>
      <c r="U1920" s="14" t="s">
        <v>5345</v>
      </c>
      <c r="W1920" s="14" t="s">
        <v>4956</v>
      </c>
    </row>
    <row r="1921" spans="2:23" x14ac:dyDescent="0.25">
      <c r="B1921" s="14" t="s">
        <v>4089</v>
      </c>
      <c r="C1921" s="18">
        <v>7</v>
      </c>
      <c r="D1921" s="14" t="s">
        <v>3709</v>
      </c>
      <c r="F1921" s="14" t="s">
        <v>4389</v>
      </c>
      <c r="H1921" s="14" t="s">
        <v>143</v>
      </c>
      <c r="I1921" s="14" t="s">
        <v>121</v>
      </c>
      <c r="J1921" s="14" t="s">
        <v>4737</v>
      </c>
      <c r="K1921" s="14" t="s">
        <v>134</v>
      </c>
      <c r="M1921" s="14" t="s">
        <v>4975</v>
      </c>
      <c r="N1921" s="14" t="s">
        <v>5361</v>
      </c>
      <c r="O1921" s="14" t="s">
        <v>134</v>
      </c>
      <c r="Q1921" s="14" t="s">
        <v>148</v>
      </c>
      <c r="R1921" s="14" t="s">
        <v>169</v>
      </c>
      <c r="U1921" s="14" t="s">
        <v>5345</v>
      </c>
      <c r="W1921" s="14" t="s">
        <v>4956</v>
      </c>
    </row>
    <row r="1922" spans="2:23" x14ac:dyDescent="0.25">
      <c r="B1922" s="14" t="s">
        <v>4089</v>
      </c>
      <c r="C1922" s="18">
        <v>7</v>
      </c>
      <c r="D1922" s="14" t="s">
        <v>3688</v>
      </c>
      <c r="F1922" s="14" t="s">
        <v>4389</v>
      </c>
      <c r="H1922" s="14" t="s">
        <v>143</v>
      </c>
      <c r="I1922" s="14" t="s">
        <v>136</v>
      </c>
      <c r="J1922" s="14" t="s">
        <v>220</v>
      </c>
      <c r="K1922" s="14" t="s">
        <v>105</v>
      </c>
      <c r="M1922" s="14" t="s">
        <v>4970</v>
      </c>
      <c r="N1922" s="14" t="s">
        <v>4969</v>
      </c>
      <c r="O1922" s="14" t="s">
        <v>143</v>
      </c>
      <c r="R1922" s="14" t="s">
        <v>169</v>
      </c>
      <c r="U1922" s="14" t="s">
        <v>4961</v>
      </c>
      <c r="W1922" s="14" t="s">
        <v>4956</v>
      </c>
    </row>
    <row r="1923" spans="2:23" x14ac:dyDescent="0.25">
      <c r="B1923" s="14" t="s">
        <v>4089</v>
      </c>
      <c r="C1923" s="18">
        <v>7</v>
      </c>
      <c r="D1923" s="14" t="s">
        <v>3587</v>
      </c>
      <c r="F1923" s="14" t="s">
        <v>4389</v>
      </c>
      <c r="H1923" s="14" t="s">
        <v>143</v>
      </c>
      <c r="I1923" s="14" t="s">
        <v>172</v>
      </c>
      <c r="J1923" s="14" t="s">
        <v>4674</v>
      </c>
      <c r="K1923" s="14" t="s">
        <v>143</v>
      </c>
      <c r="M1923" s="14" t="s">
        <v>4970</v>
      </c>
      <c r="N1923" s="14" t="s">
        <v>4969</v>
      </c>
      <c r="O1923" s="14" t="s">
        <v>145</v>
      </c>
      <c r="R1923" s="14" t="s">
        <v>107</v>
      </c>
      <c r="U1923" s="14" t="s">
        <v>5162</v>
      </c>
      <c r="W1923" s="14" t="s">
        <v>4956</v>
      </c>
    </row>
    <row r="1924" spans="2:23" x14ac:dyDescent="0.25">
      <c r="B1924" s="14" t="s">
        <v>4089</v>
      </c>
      <c r="D1924" s="14" t="s">
        <v>3539</v>
      </c>
      <c r="F1924" s="14" t="s">
        <v>4389</v>
      </c>
      <c r="H1924" s="14" t="s">
        <v>134</v>
      </c>
      <c r="I1924" s="14" t="s">
        <v>172</v>
      </c>
      <c r="J1924" s="14" t="s">
        <v>4674</v>
      </c>
      <c r="K1924" s="14" t="s">
        <v>6116</v>
      </c>
      <c r="M1924" s="14" t="s">
        <v>5839</v>
      </c>
      <c r="N1924" s="14" t="s">
        <v>5995</v>
      </c>
      <c r="O1924" s="14" t="s">
        <v>145</v>
      </c>
      <c r="R1924" s="14" t="s">
        <v>412</v>
      </c>
      <c r="U1924" s="14" t="s">
        <v>4973</v>
      </c>
      <c r="W1924" s="14" t="s">
        <v>4956</v>
      </c>
    </row>
    <row r="1925" spans="2:23" x14ac:dyDescent="0.25">
      <c r="B1925" s="14" t="s">
        <v>4089</v>
      </c>
      <c r="C1925" s="18">
        <v>7</v>
      </c>
      <c r="D1925" s="14" t="s">
        <v>3537</v>
      </c>
      <c r="F1925" s="14" t="s">
        <v>4389</v>
      </c>
      <c r="H1925" s="14" t="s">
        <v>143</v>
      </c>
      <c r="I1925" s="14" t="s">
        <v>172</v>
      </c>
      <c r="J1925" s="14" t="s">
        <v>4674</v>
      </c>
      <c r="K1925" s="14" t="s">
        <v>143</v>
      </c>
      <c r="M1925" s="14" t="s">
        <v>4970</v>
      </c>
      <c r="N1925" s="14" t="s">
        <v>4969</v>
      </c>
      <c r="O1925" s="14" t="s">
        <v>145</v>
      </c>
      <c r="R1925" s="14" t="s">
        <v>217</v>
      </c>
      <c r="U1925" s="14" t="s">
        <v>5345</v>
      </c>
      <c r="W1925" s="14" t="s">
        <v>4956</v>
      </c>
    </row>
    <row r="1926" spans="2:23" x14ac:dyDescent="0.25">
      <c r="B1926" s="14" t="s">
        <v>4090</v>
      </c>
      <c r="C1926" s="18">
        <v>7</v>
      </c>
      <c r="D1926" s="14" t="s">
        <v>3501</v>
      </c>
      <c r="F1926" s="14" t="s">
        <v>4389</v>
      </c>
      <c r="H1926" s="14" t="s">
        <v>143</v>
      </c>
      <c r="I1926" s="14" t="s">
        <v>172</v>
      </c>
      <c r="J1926" s="14" t="s">
        <v>4674</v>
      </c>
      <c r="K1926" s="14" t="s">
        <v>105</v>
      </c>
      <c r="M1926" s="14" t="s">
        <v>5516</v>
      </c>
      <c r="N1926" s="14" t="s">
        <v>6109</v>
      </c>
      <c r="O1926" s="14" t="s">
        <v>145</v>
      </c>
      <c r="Q1926" s="14" t="s">
        <v>202</v>
      </c>
      <c r="R1926" s="14" t="s">
        <v>154</v>
      </c>
      <c r="U1926" s="14">
        <v>1955</v>
      </c>
      <c r="W1926" s="14" t="s">
        <v>4956</v>
      </c>
    </row>
    <row r="1927" spans="2:23" x14ac:dyDescent="0.25">
      <c r="B1927" s="14" t="s">
        <v>4089</v>
      </c>
      <c r="D1927" s="14" t="s">
        <v>3498</v>
      </c>
      <c r="F1927" s="14" t="s">
        <v>4389</v>
      </c>
      <c r="H1927" s="14">
        <v>4</v>
      </c>
      <c r="I1927" s="14" t="s">
        <v>4827</v>
      </c>
      <c r="J1927" s="14">
        <v>3500</v>
      </c>
      <c r="K1927" s="14" t="s">
        <v>6108</v>
      </c>
      <c r="M1927" s="14" t="s">
        <v>6107</v>
      </c>
      <c r="N1927" s="14" t="s">
        <v>4969</v>
      </c>
      <c r="O1927" s="14" t="s">
        <v>145</v>
      </c>
      <c r="Q1927" s="14" t="s">
        <v>202</v>
      </c>
      <c r="R1927" s="14" t="s">
        <v>5396</v>
      </c>
      <c r="W1927" s="14" t="s">
        <v>4939</v>
      </c>
    </row>
    <row r="1928" spans="2:23" x14ac:dyDescent="0.25">
      <c r="B1928" s="14" t="s">
        <v>4089</v>
      </c>
      <c r="C1928" s="18">
        <v>7</v>
      </c>
      <c r="D1928" s="14" t="s">
        <v>3497</v>
      </c>
      <c r="F1928" s="14" t="s">
        <v>4389</v>
      </c>
      <c r="H1928" s="14">
        <v>5</v>
      </c>
      <c r="I1928" s="14" t="s">
        <v>172</v>
      </c>
      <c r="J1928" s="14" t="s">
        <v>4674</v>
      </c>
      <c r="K1928" s="14" t="s">
        <v>105</v>
      </c>
      <c r="M1928" s="14" t="s">
        <v>4946</v>
      </c>
      <c r="N1928" s="14" t="s">
        <v>174</v>
      </c>
      <c r="O1928" s="14" t="s">
        <v>145</v>
      </c>
      <c r="Q1928" s="14" t="s">
        <v>202</v>
      </c>
      <c r="R1928" s="14" t="s">
        <v>152</v>
      </c>
      <c r="U1928" s="14">
        <v>1980</v>
      </c>
      <c r="W1928" s="14" t="s">
        <v>4956</v>
      </c>
    </row>
    <row r="1929" spans="2:23" x14ac:dyDescent="0.25">
      <c r="B1929" s="14" t="s">
        <v>4089</v>
      </c>
      <c r="C1929" s="18">
        <v>7</v>
      </c>
      <c r="D1929" s="14" t="s">
        <v>3472</v>
      </c>
      <c r="F1929" s="14" t="s">
        <v>4389</v>
      </c>
      <c r="H1929" s="14" t="s">
        <v>143</v>
      </c>
      <c r="I1929" s="14" t="s">
        <v>172</v>
      </c>
      <c r="J1929" s="14" t="s">
        <v>4674</v>
      </c>
      <c r="K1929" s="14" t="s">
        <v>5127</v>
      </c>
      <c r="M1929" s="14" t="s">
        <v>230</v>
      </c>
      <c r="N1929" s="14" t="s">
        <v>6089</v>
      </c>
      <c r="O1929" s="14" t="s">
        <v>145</v>
      </c>
      <c r="Q1929" s="14" t="s">
        <v>202</v>
      </c>
      <c r="R1929" s="14" t="s">
        <v>6088</v>
      </c>
      <c r="W1929" s="14" t="s">
        <v>4956</v>
      </c>
    </row>
    <row r="1930" spans="2:23" x14ac:dyDescent="0.25">
      <c r="B1930" s="14" t="s">
        <v>4089</v>
      </c>
      <c r="C1930" s="18">
        <v>7</v>
      </c>
      <c r="D1930" s="14" t="s">
        <v>3470</v>
      </c>
      <c r="F1930" s="14" t="s">
        <v>4389</v>
      </c>
      <c r="H1930" s="14" t="s">
        <v>143</v>
      </c>
      <c r="I1930" s="14" t="s">
        <v>172</v>
      </c>
      <c r="J1930" s="14" t="s">
        <v>4674</v>
      </c>
      <c r="K1930" s="14" t="s">
        <v>6083</v>
      </c>
      <c r="M1930" s="14" t="s">
        <v>4970</v>
      </c>
      <c r="N1930" s="14" t="s">
        <v>6082</v>
      </c>
      <c r="O1930" s="14" t="s">
        <v>145</v>
      </c>
      <c r="Q1930" s="14" t="s">
        <v>202</v>
      </c>
      <c r="R1930" s="14" t="s">
        <v>169</v>
      </c>
      <c r="W1930" s="14" t="s">
        <v>4956</v>
      </c>
    </row>
    <row r="1931" spans="2:23" x14ac:dyDescent="0.25">
      <c r="B1931" s="14" t="s">
        <v>4099</v>
      </c>
      <c r="C1931" s="18">
        <v>7</v>
      </c>
      <c r="D1931" s="14" t="s">
        <v>3411</v>
      </c>
      <c r="F1931" s="14" t="s">
        <v>4389</v>
      </c>
      <c r="H1931" s="14" t="s">
        <v>111</v>
      </c>
      <c r="I1931" s="14" t="s">
        <v>142</v>
      </c>
      <c r="J1931" s="14" t="s">
        <v>157</v>
      </c>
      <c r="K1931" s="14" t="s">
        <v>143</v>
      </c>
      <c r="M1931" s="14" t="s">
        <v>4963</v>
      </c>
      <c r="N1931" s="14" t="s">
        <v>4616</v>
      </c>
      <c r="O1931" s="14" t="s">
        <v>230</v>
      </c>
      <c r="Q1931" s="14" t="s">
        <v>148</v>
      </c>
      <c r="R1931" s="14" t="s">
        <v>206</v>
      </c>
      <c r="U1931" s="14">
        <v>1990</v>
      </c>
      <c r="W1931" s="14" t="s">
        <v>4984</v>
      </c>
    </row>
    <row r="1932" spans="2:23" x14ac:dyDescent="0.25">
      <c r="B1932" s="14" t="s">
        <v>4089</v>
      </c>
      <c r="D1932" s="14" t="s">
        <v>3408</v>
      </c>
      <c r="F1932" s="14" t="s">
        <v>4389</v>
      </c>
      <c r="H1932" s="14" t="s">
        <v>4616</v>
      </c>
      <c r="I1932" s="14" t="s">
        <v>1032</v>
      </c>
      <c r="J1932" s="14">
        <v>3800</v>
      </c>
      <c r="K1932" s="14" t="s">
        <v>6054</v>
      </c>
      <c r="M1932" s="14" t="s">
        <v>6053</v>
      </c>
      <c r="N1932" s="14" t="s">
        <v>4969</v>
      </c>
      <c r="O1932" s="14" t="s">
        <v>145</v>
      </c>
      <c r="Q1932" s="14" t="s">
        <v>202</v>
      </c>
      <c r="R1932" s="14" t="s">
        <v>169</v>
      </c>
      <c r="W1932" s="14" t="s">
        <v>4939</v>
      </c>
    </row>
    <row r="1933" spans="2:23" x14ac:dyDescent="0.25">
      <c r="B1933" s="14" t="s">
        <v>4089</v>
      </c>
      <c r="D1933" s="14" t="s">
        <v>3400</v>
      </c>
      <c r="F1933" s="14" t="s">
        <v>4389</v>
      </c>
      <c r="H1933" s="14" t="s">
        <v>134</v>
      </c>
      <c r="I1933" s="14" t="s">
        <v>1032</v>
      </c>
      <c r="J1933" s="14">
        <v>3800</v>
      </c>
      <c r="K1933" s="14" t="s">
        <v>6050</v>
      </c>
      <c r="M1933" s="14" t="s">
        <v>6041</v>
      </c>
      <c r="N1933" s="14" t="s">
        <v>4969</v>
      </c>
      <c r="O1933" s="14" t="s">
        <v>145</v>
      </c>
      <c r="Q1933" s="14" t="s">
        <v>202</v>
      </c>
      <c r="R1933" s="14" t="s">
        <v>169</v>
      </c>
      <c r="W1933" s="14" t="s">
        <v>4939</v>
      </c>
    </row>
    <row r="1934" spans="2:23" x14ac:dyDescent="0.25">
      <c r="B1934" s="14" t="s">
        <v>4089</v>
      </c>
      <c r="D1934" s="14" t="s">
        <v>3399</v>
      </c>
      <c r="F1934" s="14" t="s">
        <v>4389</v>
      </c>
      <c r="H1934" s="14" t="s">
        <v>143</v>
      </c>
      <c r="I1934" s="14" t="s">
        <v>4827</v>
      </c>
      <c r="J1934" s="14">
        <v>3500</v>
      </c>
      <c r="K1934" s="14" t="s">
        <v>6049</v>
      </c>
      <c r="M1934" s="14" t="s">
        <v>6000</v>
      </c>
      <c r="N1934" s="14" t="s">
        <v>4969</v>
      </c>
      <c r="O1934" s="14" t="s">
        <v>145</v>
      </c>
      <c r="Q1934" s="14" t="s">
        <v>202</v>
      </c>
      <c r="R1934" s="14" t="s">
        <v>161</v>
      </c>
      <c r="W1934" s="14" t="s">
        <v>4939</v>
      </c>
    </row>
    <row r="1935" spans="2:23" x14ac:dyDescent="0.25">
      <c r="B1935" s="14" t="s">
        <v>4089</v>
      </c>
      <c r="D1935" s="14" t="s">
        <v>3397</v>
      </c>
      <c r="F1935" s="14" t="s">
        <v>4389</v>
      </c>
      <c r="H1935" s="14" t="s">
        <v>4616</v>
      </c>
      <c r="I1935" s="14" t="s">
        <v>1032</v>
      </c>
      <c r="J1935" s="14">
        <v>3800</v>
      </c>
      <c r="K1935" s="14" t="s">
        <v>6047</v>
      </c>
      <c r="M1935" s="14" t="s">
        <v>6035</v>
      </c>
      <c r="N1935" s="14" t="s">
        <v>5995</v>
      </c>
      <c r="O1935" s="14" t="s">
        <v>145</v>
      </c>
      <c r="Q1935" s="14" t="s">
        <v>202</v>
      </c>
      <c r="R1935" s="14" t="s">
        <v>154</v>
      </c>
      <c r="W1935" s="14" t="s">
        <v>4939</v>
      </c>
    </row>
    <row r="1936" spans="2:23" x14ac:dyDescent="0.25">
      <c r="B1936" s="14" t="s">
        <v>4089</v>
      </c>
      <c r="C1936" s="18">
        <v>7</v>
      </c>
      <c r="D1936" s="14" t="s">
        <v>3394</v>
      </c>
      <c r="F1936" s="14" t="s">
        <v>4389</v>
      </c>
      <c r="H1936" s="14" t="s">
        <v>111</v>
      </c>
      <c r="I1936" s="14" t="s">
        <v>121</v>
      </c>
      <c r="J1936" s="14" t="s">
        <v>4675</v>
      </c>
      <c r="K1936" s="14" t="s">
        <v>141</v>
      </c>
      <c r="M1936" s="14" t="s">
        <v>230</v>
      </c>
      <c r="N1936" s="14" t="s">
        <v>6045</v>
      </c>
      <c r="O1936" s="14" t="s">
        <v>134</v>
      </c>
      <c r="R1936" s="14" t="s">
        <v>121</v>
      </c>
      <c r="U1936" s="14" t="s">
        <v>5068</v>
      </c>
      <c r="W1936" s="14" t="s">
        <v>5142</v>
      </c>
    </row>
    <row r="1937" spans="2:23" x14ac:dyDescent="0.25">
      <c r="B1937" s="14" t="s">
        <v>4089</v>
      </c>
      <c r="D1937" s="14" t="s">
        <v>3387</v>
      </c>
      <c r="F1937" s="14" t="s">
        <v>4389</v>
      </c>
      <c r="H1937" s="14" t="s">
        <v>4615</v>
      </c>
      <c r="I1937" s="14" t="s">
        <v>4865</v>
      </c>
      <c r="J1937" s="14">
        <v>3800</v>
      </c>
      <c r="K1937" s="14" t="s">
        <v>6039</v>
      </c>
      <c r="M1937" s="14" t="s">
        <v>4946</v>
      </c>
      <c r="N1937" s="14" t="s">
        <v>5995</v>
      </c>
      <c r="O1937" s="14" t="s">
        <v>6038</v>
      </c>
      <c r="Q1937" s="14" t="s">
        <v>202</v>
      </c>
      <c r="R1937" s="14" t="s">
        <v>4886</v>
      </c>
      <c r="W1937" s="14" t="s">
        <v>4939</v>
      </c>
    </row>
    <row r="1938" spans="2:23" x14ac:dyDescent="0.25">
      <c r="B1938" s="14" t="s">
        <v>4089</v>
      </c>
      <c r="D1938" s="14" t="s">
        <v>3386</v>
      </c>
      <c r="F1938" s="14" t="s">
        <v>4389</v>
      </c>
      <c r="H1938" s="14" t="s">
        <v>143</v>
      </c>
      <c r="I1938" s="14" t="s">
        <v>1028</v>
      </c>
      <c r="J1938" s="14" t="s">
        <v>4674</v>
      </c>
      <c r="K1938" s="14" t="s">
        <v>5363</v>
      </c>
      <c r="M1938" s="14" t="s">
        <v>4970</v>
      </c>
      <c r="N1938" s="14" t="s">
        <v>6037</v>
      </c>
      <c r="O1938" s="14" t="s">
        <v>145</v>
      </c>
      <c r="Q1938" s="14" t="s">
        <v>202</v>
      </c>
      <c r="R1938" s="14" t="s">
        <v>161</v>
      </c>
      <c r="U1938" s="14">
        <v>1968</v>
      </c>
      <c r="W1938" s="14" t="s">
        <v>4956</v>
      </c>
    </row>
    <row r="1939" spans="2:23" x14ac:dyDescent="0.25">
      <c r="B1939" s="14" t="s">
        <v>4089</v>
      </c>
      <c r="D1939" s="14" t="s">
        <v>3385</v>
      </c>
      <c r="F1939" s="14" t="s">
        <v>4389</v>
      </c>
      <c r="H1939" s="14" t="s">
        <v>143</v>
      </c>
      <c r="I1939" s="14" t="s">
        <v>1032</v>
      </c>
      <c r="J1939" s="14">
        <v>3800</v>
      </c>
      <c r="K1939" s="14" t="s">
        <v>6036</v>
      </c>
      <c r="M1939" s="14" t="s">
        <v>6035</v>
      </c>
      <c r="N1939" s="14" t="s">
        <v>5995</v>
      </c>
      <c r="O1939" s="14" t="s">
        <v>145</v>
      </c>
      <c r="Q1939" s="14" t="s">
        <v>202</v>
      </c>
      <c r="R1939" s="14" t="s">
        <v>113</v>
      </c>
      <c r="W1939" s="14" t="s">
        <v>4939</v>
      </c>
    </row>
    <row r="1940" spans="2:23" x14ac:dyDescent="0.25">
      <c r="B1940" s="14" t="s">
        <v>4089</v>
      </c>
      <c r="D1940" s="14" t="s">
        <v>3379</v>
      </c>
      <c r="F1940" s="14" t="s">
        <v>4389</v>
      </c>
      <c r="H1940" s="14" t="s">
        <v>143</v>
      </c>
      <c r="I1940" s="14" t="s">
        <v>172</v>
      </c>
      <c r="J1940" s="14" t="s">
        <v>4674</v>
      </c>
      <c r="K1940" s="14" t="s">
        <v>105</v>
      </c>
      <c r="M1940" s="14" t="s">
        <v>4946</v>
      </c>
      <c r="N1940" s="14" t="s">
        <v>5933</v>
      </c>
      <c r="O1940" s="14" t="s">
        <v>143</v>
      </c>
      <c r="R1940" s="14" t="s">
        <v>5284</v>
      </c>
      <c r="U1940" s="14" t="s">
        <v>4973</v>
      </c>
      <c r="W1940" s="14" t="s">
        <v>4956</v>
      </c>
    </row>
    <row r="1941" spans="2:23" x14ac:dyDescent="0.25">
      <c r="B1941" s="14" t="s">
        <v>4089</v>
      </c>
      <c r="D1941" s="14" t="s">
        <v>3336</v>
      </c>
      <c r="F1941" s="14" t="s">
        <v>4389</v>
      </c>
      <c r="H1941" s="14" t="s">
        <v>134</v>
      </c>
      <c r="I1941" s="14" t="s">
        <v>1032</v>
      </c>
      <c r="J1941" s="14">
        <v>3800</v>
      </c>
      <c r="K1941" s="14" t="s">
        <v>984</v>
      </c>
      <c r="M1941" s="14" t="s">
        <v>5014</v>
      </c>
      <c r="N1941" s="14" t="s">
        <v>4616</v>
      </c>
      <c r="O1941" s="14" t="s">
        <v>145</v>
      </c>
      <c r="Q1941" s="14" t="s">
        <v>202</v>
      </c>
      <c r="R1941" s="14" t="s">
        <v>154</v>
      </c>
      <c r="W1941" s="14" t="s">
        <v>4939</v>
      </c>
    </row>
    <row r="1942" spans="2:23" x14ac:dyDescent="0.25">
      <c r="B1942" s="14" t="s">
        <v>4089</v>
      </c>
      <c r="C1942" s="18">
        <v>7</v>
      </c>
      <c r="D1942" s="14" t="s">
        <v>3262</v>
      </c>
      <c r="F1942" s="14" t="s">
        <v>4389</v>
      </c>
      <c r="H1942" s="14" t="s">
        <v>134</v>
      </c>
      <c r="I1942" s="14" t="s">
        <v>172</v>
      </c>
      <c r="J1942" s="14" t="s">
        <v>4674</v>
      </c>
      <c r="K1942" s="14" t="s">
        <v>143</v>
      </c>
      <c r="M1942" s="14" t="s">
        <v>4946</v>
      </c>
      <c r="N1942" s="14" t="s">
        <v>4969</v>
      </c>
      <c r="O1942" s="14" t="s">
        <v>145</v>
      </c>
      <c r="R1942" s="14" t="s">
        <v>107</v>
      </c>
      <c r="U1942" s="14" t="s">
        <v>5162</v>
      </c>
      <c r="W1942" s="14" t="s">
        <v>4956</v>
      </c>
    </row>
    <row r="1943" spans="2:23" x14ac:dyDescent="0.25">
      <c r="B1943" s="14" t="s">
        <v>4089</v>
      </c>
      <c r="C1943" s="18">
        <v>7</v>
      </c>
      <c r="D1943" s="14" t="s">
        <v>3161</v>
      </c>
      <c r="F1943" s="14" t="s">
        <v>4389</v>
      </c>
      <c r="H1943" s="14" t="s">
        <v>134</v>
      </c>
      <c r="I1943" s="14" t="s">
        <v>172</v>
      </c>
      <c r="J1943" s="14" t="s">
        <v>4674</v>
      </c>
      <c r="K1943" s="14" t="s">
        <v>120</v>
      </c>
      <c r="M1943" s="14" t="s">
        <v>4975</v>
      </c>
      <c r="N1943" s="14" t="s">
        <v>5893</v>
      </c>
      <c r="O1943" s="14" t="s">
        <v>145</v>
      </c>
      <c r="R1943" s="14" t="s">
        <v>220</v>
      </c>
      <c r="U1943" s="14" t="s">
        <v>5343</v>
      </c>
      <c r="W1943" s="14" t="s">
        <v>4956</v>
      </c>
    </row>
    <row r="1944" spans="2:23" x14ac:dyDescent="0.25">
      <c r="B1944" s="14" t="s">
        <v>4089</v>
      </c>
      <c r="D1944" s="14" t="s">
        <v>3073</v>
      </c>
      <c r="F1944" s="14" t="s">
        <v>4389</v>
      </c>
      <c r="H1944" s="14" t="s">
        <v>134</v>
      </c>
      <c r="I1944" s="14" t="s">
        <v>172</v>
      </c>
      <c r="J1944" s="14" t="s">
        <v>4674</v>
      </c>
      <c r="K1944" s="14" t="s">
        <v>105</v>
      </c>
      <c r="M1944" s="14" t="s">
        <v>4970</v>
      </c>
      <c r="N1944" s="14" t="s">
        <v>5361</v>
      </c>
      <c r="O1944" s="14" t="s">
        <v>145</v>
      </c>
      <c r="R1944" s="14" t="s">
        <v>1023</v>
      </c>
      <c r="U1944" s="14" t="s">
        <v>5174</v>
      </c>
      <c r="W1944" s="14" t="s">
        <v>4956</v>
      </c>
    </row>
    <row r="1945" spans="2:23" x14ac:dyDescent="0.25">
      <c r="B1945" s="14" t="s">
        <v>4089</v>
      </c>
      <c r="C1945" s="18">
        <v>7</v>
      </c>
      <c r="D1945" s="14" t="s">
        <v>3072</v>
      </c>
      <c r="F1945" s="14" t="s">
        <v>4389</v>
      </c>
      <c r="H1945" s="14" t="s">
        <v>143</v>
      </c>
      <c r="I1945" s="14" t="s">
        <v>172</v>
      </c>
      <c r="J1945" s="14" t="s">
        <v>4674</v>
      </c>
      <c r="K1945" s="14" t="s">
        <v>111</v>
      </c>
      <c r="M1945" s="14" t="s">
        <v>5246</v>
      </c>
      <c r="N1945" s="14" t="s">
        <v>4969</v>
      </c>
      <c r="O1945" s="14" t="s">
        <v>145</v>
      </c>
      <c r="R1945" s="14" t="s">
        <v>169</v>
      </c>
      <c r="U1945" s="14" t="s">
        <v>5174</v>
      </c>
      <c r="W1945" s="14" t="s">
        <v>4956</v>
      </c>
    </row>
    <row r="1946" spans="2:23" x14ac:dyDescent="0.25">
      <c r="B1946" s="14" t="s">
        <v>4089</v>
      </c>
      <c r="D1946" s="14" t="s">
        <v>3071</v>
      </c>
      <c r="F1946" s="14" t="s">
        <v>4389</v>
      </c>
      <c r="H1946" s="14" t="s">
        <v>134</v>
      </c>
      <c r="I1946" s="14" t="s">
        <v>172</v>
      </c>
      <c r="J1946" s="14" t="s">
        <v>4674</v>
      </c>
      <c r="K1946" s="14" t="s">
        <v>5845</v>
      </c>
      <c r="M1946" s="14" t="s">
        <v>4970</v>
      </c>
      <c r="N1946" s="14" t="s">
        <v>174</v>
      </c>
      <c r="O1946" s="14" t="s">
        <v>145</v>
      </c>
      <c r="Q1946" s="14" t="s">
        <v>202</v>
      </c>
      <c r="R1946" s="14" t="s">
        <v>1023</v>
      </c>
      <c r="U1946" s="14">
        <v>1965</v>
      </c>
      <c r="W1946" s="14" t="s">
        <v>4956</v>
      </c>
    </row>
    <row r="1947" spans="2:23" x14ac:dyDescent="0.25">
      <c r="B1947" s="14" t="s">
        <v>4089</v>
      </c>
      <c r="D1947" s="14" t="s">
        <v>3069</v>
      </c>
      <c r="F1947" s="14" t="s">
        <v>4389</v>
      </c>
      <c r="H1947" s="14" t="s">
        <v>230</v>
      </c>
      <c r="I1947" s="14" t="s">
        <v>113</v>
      </c>
      <c r="J1947" s="14" t="s">
        <v>4674</v>
      </c>
      <c r="K1947" s="14" t="s">
        <v>145</v>
      </c>
      <c r="M1947" s="14" t="s">
        <v>5844</v>
      </c>
      <c r="N1947" s="14" t="s">
        <v>174</v>
      </c>
      <c r="O1947" s="14" t="s">
        <v>145</v>
      </c>
      <c r="Q1947" s="14" t="s">
        <v>202</v>
      </c>
      <c r="R1947" s="14" t="s">
        <v>5843</v>
      </c>
      <c r="U1947" s="14">
        <v>1967</v>
      </c>
      <c r="W1947" s="14" t="s">
        <v>4956</v>
      </c>
    </row>
    <row r="1948" spans="2:23" x14ac:dyDescent="0.25">
      <c r="B1948" s="14" t="s">
        <v>4089</v>
      </c>
      <c r="D1948" s="14" t="s">
        <v>3066</v>
      </c>
      <c r="F1948" s="14" t="s">
        <v>4389</v>
      </c>
      <c r="H1948" s="14" t="s">
        <v>134</v>
      </c>
      <c r="I1948" s="14" t="s">
        <v>1032</v>
      </c>
      <c r="J1948" s="14">
        <v>3800</v>
      </c>
      <c r="K1948" s="14" t="s">
        <v>1022</v>
      </c>
      <c r="M1948" s="14" t="s">
        <v>5358</v>
      </c>
      <c r="N1948" s="14" t="s">
        <v>4969</v>
      </c>
      <c r="O1948" s="14" t="s">
        <v>145</v>
      </c>
      <c r="Q1948" s="14" t="s">
        <v>202</v>
      </c>
      <c r="R1948" s="14" t="s">
        <v>152</v>
      </c>
    </row>
    <row r="1949" spans="2:23" x14ac:dyDescent="0.25">
      <c r="C1949" s="18">
        <v>7</v>
      </c>
      <c r="D1949" s="14" t="s">
        <v>3035</v>
      </c>
      <c r="F1949" s="14" t="s">
        <v>4389</v>
      </c>
      <c r="I1949" s="14" t="s">
        <v>4413</v>
      </c>
      <c r="K1949" s="14" t="s">
        <v>1907</v>
      </c>
      <c r="N1949" s="14" t="s">
        <v>112</v>
      </c>
      <c r="R1949" s="14" t="s">
        <v>404</v>
      </c>
      <c r="U1949" s="14" t="s">
        <v>5307</v>
      </c>
      <c r="W1949" s="14" t="s">
        <v>4980</v>
      </c>
    </row>
    <row r="1950" spans="2:23" ht="30" x14ac:dyDescent="0.25">
      <c r="B1950" s="14" t="s">
        <v>4089</v>
      </c>
      <c r="D1950" s="19" t="s">
        <v>6369</v>
      </c>
      <c r="F1950" s="14" t="s">
        <v>4389</v>
      </c>
      <c r="H1950" s="14" t="s">
        <v>143</v>
      </c>
      <c r="I1950" s="14" t="s">
        <v>4827</v>
      </c>
      <c r="J1950" s="14">
        <v>3500</v>
      </c>
      <c r="K1950" s="14" t="s">
        <v>1069</v>
      </c>
      <c r="M1950" s="14" t="s">
        <v>5358</v>
      </c>
      <c r="N1950" s="14" t="s">
        <v>4969</v>
      </c>
      <c r="O1950" s="14" t="s">
        <v>145</v>
      </c>
      <c r="Q1950" s="14" t="s">
        <v>202</v>
      </c>
      <c r="R1950" s="14" t="s">
        <v>161</v>
      </c>
      <c r="T1950" s="14" t="s">
        <v>5822</v>
      </c>
      <c r="W1950" s="14" t="s">
        <v>4939</v>
      </c>
    </row>
    <row r="1951" spans="2:23" x14ac:dyDescent="0.25">
      <c r="C1951" s="18">
        <v>7</v>
      </c>
      <c r="D1951" s="14" t="s">
        <v>2822</v>
      </c>
      <c r="F1951" s="14" t="s">
        <v>4389</v>
      </c>
      <c r="I1951" s="14" t="s">
        <v>4390</v>
      </c>
      <c r="K1951" s="14" t="s">
        <v>1907</v>
      </c>
      <c r="M1951" s="14" t="s">
        <v>5651</v>
      </c>
      <c r="N1951" s="14" t="s">
        <v>1815</v>
      </c>
      <c r="Q1951" s="14" t="s">
        <v>136</v>
      </c>
      <c r="W1951" s="14" t="s">
        <v>4980</v>
      </c>
    </row>
    <row r="1952" spans="2:23" x14ac:dyDescent="0.25">
      <c r="C1952" s="18">
        <v>7</v>
      </c>
      <c r="D1952" s="14" t="s">
        <v>2730</v>
      </c>
      <c r="F1952" s="14" t="s">
        <v>4389</v>
      </c>
      <c r="I1952" s="14" t="s">
        <v>4390</v>
      </c>
      <c r="K1952" s="14" t="s">
        <v>5601</v>
      </c>
      <c r="M1952" s="14" t="s">
        <v>5600</v>
      </c>
      <c r="N1952" s="14" t="s">
        <v>150</v>
      </c>
      <c r="Q1952" s="14" t="s">
        <v>1054</v>
      </c>
      <c r="W1952" s="14" t="s">
        <v>4980</v>
      </c>
    </row>
    <row r="1953" spans="2:23" x14ac:dyDescent="0.25">
      <c r="B1953" s="14" t="s">
        <v>4089</v>
      </c>
      <c r="D1953" s="14" t="s">
        <v>2614</v>
      </c>
      <c r="F1953" s="14" t="s">
        <v>4389</v>
      </c>
      <c r="H1953" s="14" t="s">
        <v>145</v>
      </c>
      <c r="I1953" s="14" t="s">
        <v>172</v>
      </c>
      <c r="J1953" s="14" t="s">
        <v>4674</v>
      </c>
      <c r="K1953" s="14" t="s">
        <v>5499</v>
      </c>
      <c r="M1953" s="14" t="s">
        <v>4970</v>
      </c>
      <c r="N1953" s="14" t="s">
        <v>4969</v>
      </c>
      <c r="O1953" s="14" t="s">
        <v>143</v>
      </c>
      <c r="R1953" s="14" t="s">
        <v>182</v>
      </c>
      <c r="W1953" s="14" t="s">
        <v>4956</v>
      </c>
    </row>
    <row r="1954" spans="2:23" x14ac:dyDescent="0.25">
      <c r="B1954" s="14" t="s">
        <v>4089</v>
      </c>
      <c r="C1954" s="18">
        <v>7</v>
      </c>
      <c r="D1954" s="14" t="s">
        <v>2613</v>
      </c>
      <c r="F1954" s="14" t="s">
        <v>4389</v>
      </c>
      <c r="H1954" s="14" t="s">
        <v>145</v>
      </c>
      <c r="I1954" s="14" t="s">
        <v>172</v>
      </c>
      <c r="J1954" s="14" t="s">
        <v>4674</v>
      </c>
      <c r="K1954" s="14" t="s">
        <v>5498</v>
      </c>
      <c r="M1954" s="14" t="s">
        <v>4970</v>
      </c>
      <c r="N1954" s="14" t="s">
        <v>4969</v>
      </c>
      <c r="O1954" s="14" t="s">
        <v>145</v>
      </c>
      <c r="R1954" s="14" t="s">
        <v>1028</v>
      </c>
      <c r="W1954" s="14" t="s">
        <v>4956</v>
      </c>
    </row>
    <row r="1955" spans="2:23" x14ac:dyDescent="0.25">
      <c r="B1955" s="14" t="s">
        <v>4089</v>
      </c>
      <c r="D1955" s="14" t="s">
        <v>2518</v>
      </c>
      <c r="F1955" s="14" t="s">
        <v>4389</v>
      </c>
      <c r="H1955" s="14" t="s">
        <v>4495</v>
      </c>
      <c r="I1955" s="14" t="s">
        <v>1032</v>
      </c>
      <c r="J1955" s="14">
        <v>3800</v>
      </c>
      <c r="M1955" s="14" t="s">
        <v>5358</v>
      </c>
      <c r="N1955" s="14" t="s">
        <v>4969</v>
      </c>
      <c r="O1955" s="14" t="s">
        <v>143</v>
      </c>
      <c r="Q1955" s="14" t="s">
        <v>202</v>
      </c>
      <c r="R1955" s="14" t="s">
        <v>206</v>
      </c>
      <c r="T1955" s="14" t="s">
        <v>5194</v>
      </c>
      <c r="U1955" s="14">
        <v>1980</v>
      </c>
      <c r="W1955" s="14" t="s">
        <v>4956</v>
      </c>
    </row>
    <row r="1956" spans="2:23" x14ac:dyDescent="0.25">
      <c r="B1956" s="14" t="s">
        <v>4089</v>
      </c>
      <c r="C1956" s="18">
        <v>7</v>
      </c>
      <c r="D1956" s="14" t="s">
        <v>2490</v>
      </c>
      <c r="F1956" s="14" t="s">
        <v>4389</v>
      </c>
      <c r="H1956" s="14" t="s">
        <v>134</v>
      </c>
      <c r="I1956" s="14" t="s">
        <v>172</v>
      </c>
      <c r="J1956" s="14" t="s">
        <v>4674</v>
      </c>
      <c r="K1956" s="14" t="s">
        <v>5141</v>
      </c>
      <c r="M1956" s="14" t="s">
        <v>4946</v>
      </c>
      <c r="N1956" s="14" t="s">
        <v>4969</v>
      </c>
      <c r="O1956" s="14" t="s">
        <v>145</v>
      </c>
      <c r="Q1956" s="14" t="s">
        <v>202</v>
      </c>
      <c r="R1956" s="14" t="s">
        <v>169</v>
      </c>
      <c r="U1956" s="14" t="s">
        <v>5166</v>
      </c>
      <c r="W1956" s="14" t="s">
        <v>4956</v>
      </c>
    </row>
    <row r="1957" spans="2:23" x14ac:dyDescent="0.25">
      <c r="B1957" s="14" t="s">
        <v>4089</v>
      </c>
      <c r="D1957" s="14" t="s">
        <v>2489</v>
      </c>
      <c r="F1957" s="14" t="s">
        <v>4389</v>
      </c>
      <c r="H1957" s="14" t="s">
        <v>143</v>
      </c>
      <c r="I1957" s="14" t="s">
        <v>1032</v>
      </c>
      <c r="J1957" s="14">
        <v>3800</v>
      </c>
      <c r="K1957" s="14" t="s">
        <v>5431</v>
      </c>
      <c r="M1957" s="14" t="s">
        <v>4970</v>
      </c>
      <c r="N1957" s="14" t="s">
        <v>4969</v>
      </c>
      <c r="O1957" s="14" t="s">
        <v>145</v>
      </c>
      <c r="Q1957" s="14" t="s">
        <v>202</v>
      </c>
      <c r="R1957" s="14" t="s">
        <v>217</v>
      </c>
      <c r="W1957" s="14" t="s">
        <v>4939</v>
      </c>
    </row>
    <row r="1958" spans="2:23" x14ac:dyDescent="0.25">
      <c r="B1958" s="14" t="s">
        <v>4089</v>
      </c>
      <c r="C1958" s="18">
        <v>7</v>
      </c>
      <c r="D1958" s="14" t="s">
        <v>2382</v>
      </c>
      <c r="F1958" s="14" t="s">
        <v>4389</v>
      </c>
      <c r="H1958" s="14" t="s">
        <v>143</v>
      </c>
      <c r="I1958" s="14" t="s">
        <v>172</v>
      </c>
      <c r="J1958" s="14" t="s">
        <v>4674</v>
      </c>
      <c r="K1958" s="14" t="s">
        <v>5363</v>
      </c>
      <c r="M1958" s="14" t="s">
        <v>5358</v>
      </c>
      <c r="N1958" s="14" t="s">
        <v>4969</v>
      </c>
      <c r="O1958" s="14" t="s">
        <v>145</v>
      </c>
      <c r="Q1958" s="14" t="s">
        <v>202</v>
      </c>
      <c r="R1958" s="14" t="s">
        <v>1028</v>
      </c>
      <c r="U1958" s="14" t="s">
        <v>5362</v>
      </c>
      <c r="W1958" s="14" t="s">
        <v>4956</v>
      </c>
    </row>
    <row r="1959" spans="2:23" x14ac:dyDescent="0.25">
      <c r="B1959" s="14" t="s">
        <v>4089</v>
      </c>
      <c r="D1959" s="14" t="s">
        <v>2379</v>
      </c>
      <c r="F1959" s="14" t="s">
        <v>4389</v>
      </c>
      <c r="H1959" s="14" t="s">
        <v>134</v>
      </c>
      <c r="I1959" s="14" t="s">
        <v>172</v>
      </c>
      <c r="J1959" s="14" t="s">
        <v>4674</v>
      </c>
      <c r="K1959" s="14" t="s">
        <v>143</v>
      </c>
      <c r="M1959" s="14" t="s">
        <v>5358</v>
      </c>
      <c r="N1959" s="14" t="s">
        <v>4969</v>
      </c>
      <c r="O1959" s="14" t="s">
        <v>145</v>
      </c>
      <c r="Q1959" s="14" t="s">
        <v>202</v>
      </c>
      <c r="R1959" s="14" t="s">
        <v>113</v>
      </c>
      <c r="U1959" s="14" t="s">
        <v>5357</v>
      </c>
      <c r="W1959" s="14" t="s">
        <v>4956</v>
      </c>
    </row>
    <row r="1960" spans="2:23" x14ac:dyDescent="0.25">
      <c r="B1960" s="14" t="s">
        <v>4089</v>
      </c>
      <c r="D1960" s="14" t="s">
        <v>2378</v>
      </c>
      <c r="F1960" s="14" t="s">
        <v>4389</v>
      </c>
      <c r="H1960" s="14" t="s">
        <v>134</v>
      </c>
      <c r="I1960" s="14" t="s">
        <v>1032</v>
      </c>
      <c r="J1960" s="14">
        <v>3800</v>
      </c>
      <c r="K1960" s="14" t="s">
        <v>5356</v>
      </c>
      <c r="M1960" s="14" t="s">
        <v>5354</v>
      </c>
      <c r="N1960" s="14" t="s">
        <v>4969</v>
      </c>
      <c r="O1960" s="14" t="s">
        <v>145</v>
      </c>
      <c r="Q1960" s="14" t="s">
        <v>202</v>
      </c>
      <c r="R1960" s="14" t="s">
        <v>113</v>
      </c>
      <c r="W1960" s="14" t="s">
        <v>4939</v>
      </c>
    </row>
    <row r="1961" spans="2:23" x14ac:dyDescent="0.25">
      <c r="B1961" s="14" t="s">
        <v>4089</v>
      </c>
      <c r="C1961" s="18">
        <v>7</v>
      </c>
      <c r="D1961" s="14" t="s">
        <v>2374</v>
      </c>
      <c r="F1961" s="14" t="s">
        <v>4389</v>
      </c>
      <c r="H1961" s="14" t="s">
        <v>230</v>
      </c>
      <c r="I1961" s="14" t="s">
        <v>172</v>
      </c>
      <c r="J1961" s="14" t="s">
        <v>4674</v>
      </c>
      <c r="K1961" s="14" t="s">
        <v>141</v>
      </c>
      <c r="M1961" s="14" t="s">
        <v>5122</v>
      </c>
      <c r="N1961" s="14" t="s">
        <v>955</v>
      </c>
      <c r="O1961" s="14" t="s">
        <v>143</v>
      </c>
      <c r="Q1961" s="14" t="s">
        <v>202</v>
      </c>
      <c r="R1961" s="14" t="s">
        <v>138</v>
      </c>
      <c r="U1961" s="14" t="s">
        <v>5331</v>
      </c>
      <c r="W1961" s="14" t="s">
        <v>4972</v>
      </c>
    </row>
    <row r="1962" spans="2:23" x14ac:dyDescent="0.25">
      <c r="B1962" s="14" t="s">
        <v>4089</v>
      </c>
      <c r="C1962" s="18">
        <v>7</v>
      </c>
      <c r="D1962" s="14" t="s">
        <v>2308</v>
      </c>
      <c r="F1962" s="14" t="s">
        <v>4389</v>
      </c>
      <c r="H1962" s="14" t="s">
        <v>143</v>
      </c>
      <c r="I1962" s="14" t="s">
        <v>107</v>
      </c>
      <c r="J1962" s="14" t="s">
        <v>4674</v>
      </c>
      <c r="K1962" s="14" t="s">
        <v>145</v>
      </c>
      <c r="M1962" s="14" t="s">
        <v>4946</v>
      </c>
      <c r="N1962" s="14" t="s">
        <v>174</v>
      </c>
      <c r="O1962" s="14" t="s">
        <v>145</v>
      </c>
      <c r="Q1962" s="14" t="s">
        <v>202</v>
      </c>
      <c r="R1962" s="14" t="s">
        <v>1023</v>
      </c>
      <c r="U1962" s="14">
        <v>1978</v>
      </c>
      <c r="W1962" s="14" t="s">
        <v>4956</v>
      </c>
    </row>
    <row r="1963" spans="2:23" x14ac:dyDescent="0.25">
      <c r="B1963" s="14" t="s">
        <v>4089</v>
      </c>
      <c r="D1963" s="14" t="s">
        <v>2307</v>
      </c>
      <c r="F1963" s="14" t="s">
        <v>4389</v>
      </c>
      <c r="H1963" s="14" t="s">
        <v>143</v>
      </c>
      <c r="I1963" s="14" t="s">
        <v>4731</v>
      </c>
      <c r="J1963" s="14" t="s">
        <v>4730</v>
      </c>
      <c r="K1963" s="14" t="s">
        <v>145</v>
      </c>
      <c r="L1963" s="14" t="s">
        <v>1812</v>
      </c>
      <c r="M1963" s="14" t="s">
        <v>5137</v>
      </c>
      <c r="N1963" s="14" t="s">
        <v>4969</v>
      </c>
      <c r="O1963" s="14" t="s">
        <v>145</v>
      </c>
      <c r="Q1963" s="14" t="s">
        <v>202</v>
      </c>
      <c r="R1963" s="14" t="s">
        <v>5298</v>
      </c>
      <c r="W1963" s="14" t="s">
        <v>4939</v>
      </c>
    </row>
    <row r="1964" spans="2:23" x14ac:dyDescent="0.25">
      <c r="B1964" s="14" t="s">
        <v>4089</v>
      </c>
      <c r="D1964" s="14" t="s">
        <v>2306</v>
      </c>
      <c r="F1964" s="14" t="s">
        <v>4389</v>
      </c>
      <c r="H1964" s="14" t="s">
        <v>143</v>
      </c>
      <c r="I1964" s="14" t="s">
        <v>1032</v>
      </c>
      <c r="J1964" s="14">
        <v>3800</v>
      </c>
      <c r="K1964" s="14" t="s">
        <v>5297</v>
      </c>
      <c r="M1964" s="14" t="s">
        <v>4946</v>
      </c>
      <c r="N1964" s="14" t="s">
        <v>5296</v>
      </c>
      <c r="O1964" s="14" t="s">
        <v>145</v>
      </c>
      <c r="Q1964" s="14" t="s">
        <v>202</v>
      </c>
      <c r="R1964" s="14" t="s">
        <v>1023</v>
      </c>
      <c r="T1964" s="14" t="s">
        <v>5194</v>
      </c>
      <c r="W1964" s="14" t="s">
        <v>4939</v>
      </c>
    </row>
    <row r="1965" spans="2:23" x14ac:dyDescent="0.25">
      <c r="B1965" s="14" t="s">
        <v>4084</v>
      </c>
      <c r="D1965" s="14" t="s">
        <v>2305</v>
      </c>
      <c r="F1965" s="14" t="s">
        <v>4389</v>
      </c>
      <c r="H1965" s="14" t="s">
        <v>143</v>
      </c>
      <c r="I1965" s="14" t="s">
        <v>1032</v>
      </c>
      <c r="J1965" s="14">
        <v>3800</v>
      </c>
      <c r="K1965" s="14" t="s">
        <v>5297</v>
      </c>
      <c r="M1965" s="14" t="s">
        <v>4946</v>
      </c>
      <c r="N1965" s="14" t="s">
        <v>5296</v>
      </c>
      <c r="O1965" s="14" t="s">
        <v>145</v>
      </c>
      <c r="Q1965" s="14" t="s">
        <v>202</v>
      </c>
      <c r="R1965" s="14" t="s">
        <v>1023</v>
      </c>
    </row>
    <row r="1966" spans="2:23" x14ac:dyDescent="0.25">
      <c r="B1966" s="14" t="s">
        <v>4089</v>
      </c>
      <c r="C1966" s="18">
        <v>7</v>
      </c>
      <c r="D1966" s="14" t="s">
        <v>2155</v>
      </c>
      <c r="F1966" s="14" t="s">
        <v>4389</v>
      </c>
      <c r="H1966" s="14" t="s">
        <v>143</v>
      </c>
      <c r="I1966" s="14" t="s">
        <v>172</v>
      </c>
      <c r="J1966" s="14" t="s">
        <v>4674</v>
      </c>
      <c r="K1966" s="14" t="s">
        <v>4971</v>
      </c>
      <c r="M1966" s="14" t="s">
        <v>4970</v>
      </c>
      <c r="N1966" s="14" t="s">
        <v>4966</v>
      </c>
      <c r="O1966" s="14" t="s">
        <v>145</v>
      </c>
      <c r="Q1966" s="14" t="s">
        <v>202</v>
      </c>
      <c r="R1966" s="14" t="s">
        <v>121</v>
      </c>
      <c r="U1966" s="14" t="s">
        <v>5162</v>
      </c>
      <c r="W1966" s="14" t="s">
        <v>4956</v>
      </c>
    </row>
    <row r="1967" spans="2:23" x14ac:dyDescent="0.25">
      <c r="B1967" s="14" t="s">
        <v>4099</v>
      </c>
      <c r="D1967" s="14" t="s">
        <v>2047</v>
      </c>
      <c r="F1967" s="14" t="s">
        <v>4389</v>
      </c>
      <c r="H1967" s="14" t="s">
        <v>112</v>
      </c>
      <c r="I1967" s="14" t="s">
        <v>404</v>
      </c>
      <c r="J1967" s="14" t="s">
        <v>131</v>
      </c>
      <c r="K1967" s="14" t="s">
        <v>145</v>
      </c>
      <c r="M1967" s="14" t="s">
        <v>5048</v>
      </c>
      <c r="N1967" s="14" t="s">
        <v>955</v>
      </c>
      <c r="O1967" s="14" t="s">
        <v>246</v>
      </c>
      <c r="Q1967" s="14" t="s">
        <v>240</v>
      </c>
      <c r="R1967" s="14" t="s">
        <v>1250</v>
      </c>
      <c r="U1967" s="14" t="s">
        <v>5049</v>
      </c>
      <c r="W1967" s="14" t="s">
        <v>4984</v>
      </c>
    </row>
    <row r="1968" spans="2:23" x14ac:dyDescent="0.25">
      <c r="B1968" s="14" t="s">
        <v>4089</v>
      </c>
      <c r="C1968" s="18">
        <v>7</v>
      </c>
      <c r="D1968" s="14" t="s">
        <v>2007</v>
      </c>
      <c r="F1968" s="14" t="s">
        <v>4389</v>
      </c>
      <c r="H1968" s="14" t="s">
        <v>111</v>
      </c>
      <c r="I1968" s="14" t="s">
        <v>172</v>
      </c>
      <c r="J1968" s="14" t="s">
        <v>4674</v>
      </c>
      <c r="K1968" s="14" t="s">
        <v>4971</v>
      </c>
      <c r="M1968" s="14" t="s">
        <v>4970</v>
      </c>
      <c r="N1968" s="14" t="s">
        <v>4969</v>
      </c>
      <c r="O1968" s="14" t="s">
        <v>145</v>
      </c>
      <c r="Q1968" s="14" t="s">
        <v>202</v>
      </c>
      <c r="R1968" s="14" t="s">
        <v>157</v>
      </c>
      <c r="U1968" s="14" t="s">
        <v>4968</v>
      </c>
      <c r="W1968" s="14" t="s">
        <v>4956</v>
      </c>
    </row>
    <row r="1969" spans="2:23" x14ac:dyDescent="0.25">
      <c r="B1969" s="14" t="s">
        <v>4089</v>
      </c>
      <c r="C1969" s="18">
        <v>7</v>
      </c>
      <c r="D1969" s="14" t="s">
        <v>2006</v>
      </c>
      <c r="F1969" s="14" t="s">
        <v>4389</v>
      </c>
      <c r="H1969" s="14" t="s">
        <v>105</v>
      </c>
      <c r="I1969" s="14" t="s">
        <v>172</v>
      </c>
      <c r="J1969" s="14" t="s">
        <v>4674</v>
      </c>
      <c r="K1969" s="14" t="s">
        <v>4967</v>
      </c>
      <c r="M1969" s="14" t="s">
        <v>4946</v>
      </c>
      <c r="N1969" s="14" t="s">
        <v>4966</v>
      </c>
      <c r="O1969" s="14" t="s">
        <v>134</v>
      </c>
      <c r="Q1969" s="14" t="s">
        <v>148</v>
      </c>
      <c r="R1969" s="14" t="s">
        <v>136</v>
      </c>
      <c r="U1969" s="14" t="s">
        <v>4965</v>
      </c>
      <c r="W1969" s="14" t="s">
        <v>4956</v>
      </c>
    </row>
    <row r="1970" spans="2:23" x14ac:dyDescent="0.25">
      <c r="C1970" s="18">
        <v>7</v>
      </c>
      <c r="D1970" s="14" t="s">
        <v>2638</v>
      </c>
      <c r="F1970" s="14" t="s">
        <v>4391</v>
      </c>
      <c r="I1970" s="14" t="s">
        <v>4390</v>
      </c>
      <c r="K1970" s="14" t="s">
        <v>4982</v>
      </c>
      <c r="M1970" s="14" t="s">
        <v>5522</v>
      </c>
      <c r="N1970" s="14" t="s">
        <v>150</v>
      </c>
      <c r="Q1970" s="14" t="s">
        <v>169</v>
      </c>
      <c r="W1970" s="14" t="s">
        <v>4980</v>
      </c>
    </row>
    <row r="1971" spans="2:23" x14ac:dyDescent="0.25">
      <c r="B1971" s="14" t="s">
        <v>4319</v>
      </c>
      <c r="C1971" s="18">
        <v>7</v>
      </c>
      <c r="D1971" s="14" t="s">
        <v>3920</v>
      </c>
      <c r="F1971" s="14" t="s">
        <v>4658</v>
      </c>
      <c r="H1971" s="14" t="s">
        <v>120</v>
      </c>
      <c r="I1971" s="14" t="s">
        <v>156</v>
      </c>
      <c r="J1971" s="14" t="s">
        <v>206</v>
      </c>
      <c r="K1971" s="14" t="s">
        <v>254</v>
      </c>
      <c r="M1971" s="14" t="s">
        <v>133</v>
      </c>
      <c r="N1971" s="14" t="s">
        <v>5339</v>
      </c>
      <c r="R1971" s="14" t="s">
        <v>138</v>
      </c>
      <c r="W1971" s="14" t="s">
        <v>4980</v>
      </c>
    </row>
    <row r="1972" spans="2:23" x14ac:dyDescent="0.25">
      <c r="B1972" s="14" t="s">
        <v>4282</v>
      </c>
      <c r="D1972" s="14" t="s">
        <v>2956</v>
      </c>
      <c r="F1972" s="14" t="s">
        <v>4451</v>
      </c>
      <c r="H1972" s="14" t="s">
        <v>111</v>
      </c>
      <c r="I1972" s="14" t="s">
        <v>1663</v>
      </c>
      <c r="J1972" s="14">
        <v>2000</v>
      </c>
      <c r="K1972" s="14" t="s">
        <v>5763</v>
      </c>
      <c r="N1972" s="14" t="s">
        <v>133</v>
      </c>
      <c r="O1972" s="14" t="s">
        <v>143</v>
      </c>
      <c r="Q1972" s="14" t="s">
        <v>148</v>
      </c>
      <c r="R1972" s="14" t="s">
        <v>5449</v>
      </c>
      <c r="T1972" s="14" t="s">
        <v>5183</v>
      </c>
      <c r="W1972" s="14" t="s">
        <v>4939</v>
      </c>
    </row>
    <row r="1973" spans="2:23" x14ac:dyDescent="0.25">
      <c r="B1973" s="14" t="s">
        <v>4232</v>
      </c>
      <c r="D1973" s="14" t="s">
        <v>2703</v>
      </c>
      <c r="F1973" s="14" t="s">
        <v>4451</v>
      </c>
      <c r="H1973" s="14" t="s">
        <v>254</v>
      </c>
      <c r="I1973" s="14" t="s">
        <v>870</v>
      </c>
      <c r="J1973" s="14">
        <v>3000</v>
      </c>
      <c r="K1973" s="14" t="s">
        <v>5583</v>
      </c>
      <c r="M1973" s="14" t="s">
        <v>5559</v>
      </c>
      <c r="N1973" s="14" t="s">
        <v>133</v>
      </c>
      <c r="O1973" s="14" t="s">
        <v>143</v>
      </c>
      <c r="Q1973" s="14" t="s">
        <v>148</v>
      </c>
      <c r="R1973" s="14" t="s">
        <v>5582</v>
      </c>
      <c r="T1973" s="14" t="s">
        <v>5183</v>
      </c>
      <c r="W1973" s="14" t="s">
        <v>4939</v>
      </c>
    </row>
    <row r="1974" spans="2:23" x14ac:dyDescent="0.25">
      <c r="D1974" s="14" t="s">
        <v>6373</v>
      </c>
      <c r="F1974" s="14" t="s">
        <v>4451</v>
      </c>
      <c r="H1974" s="14" t="s">
        <v>105</v>
      </c>
      <c r="I1974" s="14" t="s">
        <v>868</v>
      </c>
      <c r="J1974" s="14">
        <v>2100</v>
      </c>
      <c r="K1974" s="14" t="s">
        <v>863</v>
      </c>
      <c r="M1974" s="14" t="s">
        <v>5184</v>
      </c>
      <c r="N1974" s="14" t="s">
        <v>133</v>
      </c>
      <c r="O1974" s="14" t="s">
        <v>134</v>
      </c>
      <c r="Q1974" s="14" t="s">
        <v>148</v>
      </c>
      <c r="R1974" s="14" t="s">
        <v>154</v>
      </c>
      <c r="T1974" s="14" t="s">
        <v>5183</v>
      </c>
      <c r="W1974" s="14" t="s">
        <v>4939</v>
      </c>
    </row>
    <row r="1975" spans="2:23" x14ac:dyDescent="0.25">
      <c r="B1975" s="14" t="s">
        <v>4089</v>
      </c>
      <c r="C1975" s="18">
        <v>7</v>
      </c>
      <c r="D1975" s="14" t="s">
        <v>3958</v>
      </c>
      <c r="F1975" s="14" t="s">
        <v>4387</v>
      </c>
      <c r="H1975" s="14" t="s">
        <v>111</v>
      </c>
      <c r="I1975" s="14" t="s">
        <v>172</v>
      </c>
      <c r="J1975" s="14" t="s">
        <v>4674</v>
      </c>
      <c r="K1975" s="14" t="s">
        <v>6302</v>
      </c>
      <c r="M1975" s="14" t="s">
        <v>5358</v>
      </c>
      <c r="N1975" s="14" t="s">
        <v>4969</v>
      </c>
      <c r="O1975" s="14" t="s">
        <v>143</v>
      </c>
      <c r="R1975" s="14" t="s">
        <v>217</v>
      </c>
      <c r="W1975" s="14" t="s">
        <v>4956</v>
      </c>
    </row>
    <row r="1976" spans="2:23" x14ac:dyDescent="0.25">
      <c r="B1976" s="14" t="s">
        <v>4089</v>
      </c>
      <c r="C1976" s="18">
        <v>7</v>
      </c>
      <c r="D1976" s="14" t="s">
        <v>3808</v>
      </c>
      <c r="F1976" s="14" t="s">
        <v>4387</v>
      </c>
      <c r="H1976" s="14" t="s">
        <v>105</v>
      </c>
      <c r="I1976" s="14" t="s">
        <v>113</v>
      </c>
      <c r="J1976" s="14" t="s">
        <v>155</v>
      </c>
      <c r="K1976" s="14" t="s">
        <v>5293</v>
      </c>
      <c r="M1976" s="14" t="s">
        <v>134</v>
      </c>
      <c r="N1976" s="14" t="s">
        <v>6236</v>
      </c>
      <c r="O1976" s="14" t="s">
        <v>134</v>
      </c>
      <c r="Q1976" s="14" t="s">
        <v>202</v>
      </c>
      <c r="R1976" s="14" t="s">
        <v>153</v>
      </c>
      <c r="U1976" s="14" t="s">
        <v>5895</v>
      </c>
      <c r="W1976" s="14" t="s">
        <v>5142</v>
      </c>
    </row>
    <row r="1977" spans="2:23" x14ac:dyDescent="0.25">
      <c r="B1977" s="14" t="s">
        <v>4086</v>
      </c>
      <c r="C1977" s="18">
        <v>7</v>
      </c>
      <c r="D1977" s="14" t="s">
        <v>3601</v>
      </c>
      <c r="F1977" s="14" t="s">
        <v>4387</v>
      </c>
      <c r="H1977" s="14" t="s">
        <v>105</v>
      </c>
      <c r="I1977" s="14" t="s">
        <v>107</v>
      </c>
      <c r="J1977" s="14" t="s">
        <v>4708</v>
      </c>
      <c r="K1977" s="14" t="s">
        <v>4958</v>
      </c>
      <c r="M1977" s="14" t="s">
        <v>4963</v>
      </c>
      <c r="N1977" s="14" t="s">
        <v>4616</v>
      </c>
      <c r="O1977" s="14" t="s">
        <v>143</v>
      </c>
      <c r="Q1977" s="14" t="s">
        <v>148</v>
      </c>
      <c r="R1977" s="14" t="s">
        <v>234</v>
      </c>
      <c r="U1977" s="14" t="s">
        <v>5108</v>
      </c>
      <c r="W1977" s="14" t="s">
        <v>4956</v>
      </c>
    </row>
    <row r="1978" spans="2:23" x14ac:dyDescent="0.25">
      <c r="B1978" s="14" t="s">
        <v>4196</v>
      </c>
      <c r="C1978" s="18">
        <v>8</v>
      </c>
      <c r="D1978" s="14" t="s">
        <v>3549</v>
      </c>
      <c r="F1978" s="14" t="s">
        <v>4387</v>
      </c>
      <c r="H1978" s="14" t="s">
        <v>105</v>
      </c>
      <c r="I1978" s="14" t="s">
        <v>172</v>
      </c>
      <c r="J1978" s="14" t="s">
        <v>4886</v>
      </c>
      <c r="K1978" s="14" t="s">
        <v>4982</v>
      </c>
      <c r="M1978" s="14" t="s">
        <v>5397</v>
      </c>
      <c r="N1978" s="14" t="s">
        <v>174</v>
      </c>
      <c r="O1978" s="14" t="s">
        <v>143</v>
      </c>
      <c r="Q1978" s="14" t="s">
        <v>148</v>
      </c>
      <c r="R1978" s="14" t="s">
        <v>6117</v>
      </c>
      <c r="W1978" s="14" t="s">
        <v>4956</v>
      </c>
    </row>
    <row r="1979" spans="2:23" x14ac:dyDescent="0.25">
      <c r="B1979" s="14" t="s">
        <v>4089</v>
      </c>
      <c r="D1979" s="14" t="s">
        <v>3389</v>
      </c>
      <c r="F1979" s="14" t="s">
        <v>4387</v>
      </c>
      <c r="H1979" s="14" t="s">
        <v>4537</v>
      </c>
      <c r="I1979" s="14" t="s">
        <v>1032</v>
      </c>
      <c r="J1979" s="14">
        <v>3800</v>
      </c>
      <c r="K1979" s="14" t="s">
        <v>6042</v>
      </c>
      <c r="M1979" s="14" t="s">
        <v>6041</v>
      </c>
      <c r="N1979" s="14" t="s">
        <v>156</v>
      </c>
      <c r="O1979" s="14" t="s">
        <v>5082</v>
      </c>
      <c r="Q1979" s="14" t="s">
        <v>202</v>
      </c>
      <c r="R1979" s="14" t="s">
        <v>138</v>
      </c>
      <c r="W1979" s="14" t="s">
        <v>4939</v>
      </c>
    </row>
    <row r="1980" spans="2:23" x14ac:dyDescent="0.25">
      <c r="B1980" s="14" t="s">
        <v>4089</v>
      </c>
      <c r="C1980" s="18">
        <v>7</v>
      </c>
      <c r="D1980" s="14" t="s">
        <v>3254</v>
      </c>
      <c r="F1980" s="14" t="s">
        <v>4387</v>
      </c>
      <c r="H1980" s="14" t="s">
        <v>143</v>
      </c>
      <c r="I1980" s="14" t="s">
        <v>113</v>
      </c>
      <c r="J1980" s="14" t="s">
        <v>155</v>
      </c>
      <c r="K1980" s="14" t="s">
        <v>1178</v>
      </c>
      <c r="M1980" s="14" t="s">
        <v>4970</v>
      </c>
      <c r="N1980" s="14" t="s">
        <v>174</v>
      </c>
      <c r="O1980" s="14" t="s">
        <v>134</v>
      </c>
      <c r="R1980" s="14" t="s">
        <v>5396</v>
      </c>
      <c r="W1980" s="14" t="s">
        <v>5142</v>
      </c>
    </row>
    <row r="1981" spans="2:23" x14ac:dyDescent="0.25">
      <c r="B1981" s="14" t="s">
        <v>4089</v>
      </c>
      <c r="C1981" s="18">
        <v>7</v>
      </c>
      <c r="D1981" s="14" t="s">
        <v>3098</v>
      </c>
      <c r="F1981" s="14" t="s">
        <v>4387</v>
      </c>
      <c r="H1981" s="14" t="s">
        <v>105</v>
      </c>
      <c r="I1981" s="14" t="s">
        <v>113</v>
      </c>
      <c r="J1981" s="14" t="s">
        <v>155</v>
      </c>
      <c r="K1981" s="14" t="s">
        <v>5860</v>
      </c>
      <c r="M1981" s="14" t="s">
        <v>4975</v>
      </c>
      <c r="N1981" s="14" t="s">
        <v>5859</v>
      </c>
      <c r="O1981" s="14" t="s">
        <v>134</v>
      </c>
      <c r="R1981" s="14" t="s">
        <v>168</v>
      </c>
      <c r="W1981" s="14" t="s">
        <v>5142</v>
      </c>
    </row>
    <row r="1982" spans="2:23" x14ac:dyDescent="0.25">
      <c r="B1982" s="14" t="s">
        <v>4253</v>
      </c>
      <c r="D1982" s="14" t="s">
        <v>2801</v>
      </c>
      <c r="F1982" s="14" t="s">
        <v>4387</v>
      </c>
      <c r="H1982" s="14" t="s">
        <v>105</v>
      </c>
      <c r="I1982" s="14" t="s">
        <v>1037</v>
      </c>
      <c r="J1982" s="14">
        <v>3000</v>
      </c>
      <c r="K1982" s="14" t="s">
        <v>5635</v>
      </c>
      <c r="M1982" s="14" t="s">
        <v>4946</v>
      </c>
      <c r="N1982" s="14" t="s">
        <v>5361</v>
      </c>
      <c r="O1982" s="14" t="s">
        <v>143</v>
      </c>
      <c r="Q1982" s="14" t="s">
        <v>148</v>
      </c>
      <c r="R1982" s="14" t="s">
        <v>154</v>
      </c>
      <c r="W1982" s="14" t="s">
        <v>4939</v>
      </c>
    </row>
    <row r="1983" spans="2:23" x14ac:dyDescent="0.25">
      <c r="B1983" s="14" t="s">
        <v>4087</v>
      </c>
      <c r="C1983" s="18">
        <v>7</v>
      </c>
      <c r="D1983" s="14" t="s">
        <v>2501</v>
      </c>
      <c r="F1983" s="14" t="s">
        <v>4387</v>
      </c>
      <c r="H1983" s="14" t="s">
        <v>145</v>
      </c>
      <c r="I1983" s="14" t="s">
        <v>107</v>
      </c>
      <c r="J1983" s="14" t="s">
        <v>4708</v>
      </c>
      <c r="K1983" s="14" t="s">
        <v>145</v>
      </c>
      <c r="M1983" s="14" t="s">
        <v>4946</v>
      </c>
      <c r="N1983" s="14" t="s">
        <v>4969</v>
      </c>
      <c r="O1983" s="14" t="s">
        <v>143</v>
      </c>
      <c r="Q1983" s="14" t="s">
        <v>202</v>
      </c>
      <c r="R1983" s="14" t="s">
        <v>152</v>
      </c>
      <c r="U1983" s="14" t="s">
        <v>5440</v>
      </c>
      <c r="W1983" s="14" t="s">
        <v>4956</v>
      </c>
    </row>
    <row r="1984" spans="2:23" x14ac:dyDescent="0.25">
      <c r="B1984" s="14" t="s">
        <v>4146</v>
      </c>
      <c r="D1984" s="14" t="s">
        <v>2500</v>
      </c>
      <c r="F1984" s="14" t="s">
        <v>4387</v>
      </c>
      <c r="H1984" s="14" t="s">
        <v>143</v>
      </c>
      <c r="I1984" s="14" t="s">
        <v>1037</v>
      </c>
      <c r="J1984" s="14">
        <v>3000</v>
      </c>
      <c r="K1984" s="14" t="s">
        <v>5439</v>
      </c>
      <c r="M1984" s="14" t="s">
        <v>4946</v>
      </c>
      <c r="N1984" s="14" t="s">
        <v>4969</v>
      </c>
      <c r="O1984" s="14" t="s">
        <v>143</v>
      </c>
      <c r="Q1984" s="14" t="s">
        <v>202</v>
      </c>
      <c r="R1984" s="14" t="s">
        <v>4779</v>
      </c>
      <c r="W1984" s="14" t="s">
        <v>4939</v>
      </c>
    </row>
    <row r="1985" spans="1:23" x14ac:dyDescent="0.25">
      <c r="B1985" s="14" t="s">
        <v>4089</v>
      </c>
      <c r="D1985" s="14" t="s">
        <v>2297</v>
      </c>
      <c r="F1985" s="14" t="s">
        <v>4387</v>
      </c>
      <c r="H1985" s="14" t="s">
        <v>105</v>
      </c>
      <c r="I1985" s="14" t="s">
        <v>154</v>
      </c>
      <c r="J1985" s="14" t="s">
        <v>155</v>
      </c>
      <c r="K1985" s="14" t="s">
        <v>5293</v>
      </c>
      <c r="M1985" s="14" t="s">
        <v>5137</v>
      </c>
      <c r="N1985" s="14" t="s">
        <v>4837</v>
      </c>
      <c r="O1985" s="14" t="s">
        <v>230</v>
      </c>
      <c r="Q1985" s="14" t="s">
        <v>202</v>
      </c>
      <c r="R1985" s="14" t="s">
        <v>206</v>
      </c>
      <c r="U1985" s="14">
        <v>1982</v>
      </c>
      <c r="W1985" s="14" t="s">
        <v>5142</v>
      </c>
    </row>
    <row r="1986" spans="1:23" x14ac:dyDescent="0.25">
      <c r="B1986" s="14" t="s">
        <v>4089</v>
      </c>
      <c r="C1986" s="18">
        <v>7</v>
      </c>
      <c r="D1986" s="14" t="s">
        <v>2296</v>
      </c>
      <c r="F1986" s="14" t="s">
        <v>4387</v>
      </c>
      <c r="H1986" s="14" t="s">
        <v>105</v>
      </c>
      <c r="I1986" s="14" t="s">
        <v>113</v>
      </c>
      <c r="J1986" s="14" t="s">
        <v>155</v>
      </c>
      <c r="K1986" s="14" t="s">
        <v>5293</v>
      </c>
      <c r="M1986" s="14" t="s">
        <v>4946</v>
      </c>
      <c r="N1986" s="14" t="s">
        <v>5292</v>
      </c>
      <c r="O1986" s="14" t="s">
        <v>230</v>
      </c>
      <c r="Q1986" s="14" t="s">
        <v>202</v>
      </c>
      <c r="R1986" s="14" t="s">
        <v>206</v>
      </c>
      <c r="W1986" s="14" t="s">
        <v>5142</v>
      </c>
    </row>
    <row r="1987" spans="1:23" x14ac:dyDescent="0.25">
      <c r="B1987" s="14" t="s">
        <v>4086</v>
      </c>
      <c r="C1987" s="18">
        <v>7</v>
      </c>
      <c r="D1987" s="14" t="s">
        <v>2169</v>
      </c>
      <c r="F1987" s="14" t="s">
        <v>4387</v>
      </c>
      <c r="H1987" s="14" t="s">
        <v>111</v>
      </c>
      <c r="I1987" s="14" t="s">
        <v>107</v>
      </c>
      <c r="J1987" s="14" t="s">
        <v>4708</v>
      </c>
      <c r="K1987" s="14" t="s">
        <v>145</v>
      </c>
      <c r="M1987" s="14" t="s">
        <v>4963</v>
      </c>
      <c r="N1987" s="14" t="s">
        <v>4616</v>
      </c>
      <c r="O1987" s="14" t="s">
        <v>143</v>
      </c>
      <c r="R1987" s="14" t="s">
        <v>131</v>
      </c>
      <c r="U1987" s="14" t="s">
        <v>5176</v>
      </c>
      <c r="W1987" s="14" t="s">
        <v>4956</v>
      </c>
    </row>
    <row r="1988" spans="1:23" x14ac:dyDescent="0.25">
      <c r="B1988" s="14" t="s">
        <v>4086</v>
      </c>
      <c r="C1988" s="18">
        <v>7</v>
      </c>
      <c r="D1988" s="14" t="s">
        <v>2160</v>
      </c>
      <c r="F1988" s="14" t="s">
        <v>4387</v>
      </c>
      <c r="H1988" s="14" t="s">
        <v>111</v>
      </c>
      <c r="I1988" s="14" t="s">
        <v>107</v>
      </c>
      <c r="J1988" s="14" t="s">
        <v>4708</v>
      </c>
      <c r="K1988" s="14" t="s">
        <v>105</v>
      </c>
      <c r="M1988" s="14" t="s">
        <v>4970</v>
      </c>
      <c r="N1988" s="14" t="s">
        <v>5126</v>
      </c>
      <c r="O1988" s="14" t="s">
        <v>143</v>
      </c>
      <c r="R1988" s="14" t="s">
        <v>157</v>
      </c>
      <c r="U1988" s="14" t="s">
        <v>5068</v>
      </c>
      <c r="W1988" s="14" t="s">
        <v>4956</v>
      </c>
    </row>
    <row r="1989" spans="1:23" x14ac:dyDescent="0.25">
      <c r="B1989" s="14" t="s">
        <v>4089</v>
      </c>
      <c r="C1989" s="18">
        <v>7</v>
      </c>
      <c r="D1989" s="14" t="s">
        <v>2140</v>
      </c>
      <c r="F1989" s="14" t="s">
        <v>4387</v>
      </c>
      <c r="H1989" s="14" t="s">
        <v>145</v>
      </c>
      <c r="I1989" s="14" t="s">
        <v>113</v>
      </c>
      <c r="J1989" s="14" t="s">
        <v>155</v>
      </c>
      <c r="K1989" s="14" t="s">
        <v>5146</v>
      </c>
      <c r="M1989" s="14" t="s">
        <v>5145</v>
      </c>
      <c r="N1989" s="14" t="s">
        <v>5144</v>
      </c>
      <c r="O1989" s="14" t="s">
        <v>134</v>
      </c>
      <c r="R1989" s="14" t="s">
        <v>114</v>
      </c>
      <c r="U1989" s="14" t="s">
        <v>5143</v>
      </c>
      <c r="W1989" s="14" t="s">
        <v>5142</v>
      </c>
    </row>
    <row r="1990" spans="1:23" x14ac:dyDescent="0.25">
      <c r="B1990" s="14" t="s">
        <v>4140</v>
      </c>
      <c r="D1990" s="14" t="s">
        <v>2126</v>
      </c>
      <c r="F1990" s="14" t="s">
        <v>4387</v>
      </c>
      <c r="H1990" s="14" t="s">
        <v>145</v>
      </c>
      <c r="I1990" s="14" t="s">
        <v>1037</v>
      </c>
      <c r="J1990" s="14">
        <v>3000</v>
      </c>
      <c r="K1990" s="14" t="s">
        <v>5129</v>
      </c>
      <c r="M1990" s="14" t="s">
        <v>4975</v>
      </c>
      <c r="N1990" s="14" t="s">
        <v>4969</v>
      </c>
      <c r="O1990" s="14" t="s">
        <v>143</v>
      </c>
      <c r="Q1990" s="14" t="s">
        <v>148</v>
      </c>
      <c r="R1990" s="14" t="s">
        <v>1028</v>
      </c>
      <c r="W1990" s="14" t="s">
        <v>4939</v>
      </c>
    </row>
    <row r="1991" spans="1:23" x14ac:dyDescent="0.25">
      <c r="B1991" s="14" t="s">
        <v>449</v>
      </c>
      <c r="C1991" s="18">
        <v>7</v>
      </c>
      <c r="D1991" s="14" t="s">
        <v>2125</v>
      </c>
      <c r="F1991" s="14" t="s">
        <v>4387</v>
      </c>
      <c r="H1991" s="14" t="s">
        <v>105</v>
      </c>
      <c r="I1991" s="14" t="s">
        <v>169</v>
      </c>
      <c r="J1991" s="14" t="s">
        <v>4708</v>
      </c>
      <c r="K1991" s="14" t="s">
        <v>5127</v>
      </c>
      <c r="M1991" s="14" t="s">
        <v>4975</v>
      </c>
      <c r="N1991" s="14" t="s">
        <v>5126</v>
      </c>
      <c r="O1991" s="14" t="s">
        <v>143</v>
      </c>
      <c r="Q1991" s="14" t="s">
        <v>202</v>
      </c>
      <c r="R1991" s="14" t="s">
        <v>107</v>
      </c>
      <c r="U1991" s="14" t="s">
        <v>5125</v>
      </c>
      <c r="W1991" s="14" t="s">
        <v>4956</v>
      </c>
    </row>
    <row r="1992" spans="1:23" x14ac:dyDescent="0.25">
      <c r="B1992" s="14" t="s">
        <v>4140</v>
      </c>
      <c r="C1992" s="18">
        <v>7</v>
      </c>
      <c r="D1992" s="14" t="s">
        <v>2125</v>
      </c>
      <c r="F1992" s="14" t="s">
        <v>4387</v>
      </c>
      <c r="H1992" s="14" t="s">
        <v>111</v>
      </c>
      <c r="I1992" s="14" t="s">
        <v>107</v>
      </c>
      <c r="J1992" s="14" t="s">
        <v>4708</v>
      </c>
      <c r="K1992" s="14" t="s">
        <v>4967</v>
      </c>
      <c r="M1992" s="14" t="s">
        <v>4946</v>
      </c>
      <c r="N1992" s="14" t="s">
        <v>4969</v>
      </c>
      <c r="O1992" s="14" t="s">
        <v>143</v>
      </c>
      <c r="Q1992" s="14" t="s">
        <v>202</v>
      </c>
      <c r="R1992" s="14" t="s">
        <v>136</v>
      </c>
      <c r="U1992" s="14" t="s">
        <v>5128</v>
      </c>
      <c r="W1992" s="14" t="s">
        <v>4956</v>
      </c>
    </row>
    <row r="1993" spans="1:23" x14ac:dyDescent="0.25">
      <c r="B1993" s="14" t="s">
        <v>4087</v>
      </c>
      <c r="C1993" s="18">
        <v>7</v>
      </c>
      <c r="D1993" s="14" t="s">
        <v>2009</v>
      </c>
      <c r="F1993" s="14" t="s">
        <v>4387</v>
      </c>
      <c r="H1993" s="14" t="s">
        <v>111</v>
      </c>
      <c r="I1993" s="14" t="s">
        <v>107</v>
      </c>
      <c r="J1993" s="14" t="s">
        <v>108</v>
      </c>
      <c r="K1993" s="14" t="s">
        <v>145</v>
      </c>
      <c r="M1993" s="14" t="s">
        <v>4975</v>
      </c>
      <c r="N1993" s="14" t="s">
        <v>4969</v>
      </c>
      <c r="O1993" s="14" t="s">
        <v>143</v>
      </c>
      <c r="Q1993" s="14" t="s">
        <v>202</v>
      </c>
      <c r="R1993" s="14" t="s">
        <v>136</v>
      </c>
      <c r="U1993" s="14" t="s">
        <v>4974</v>
      </c>
      <c r="W1993" s="14" t="s">
        <v>4956</v>
      </c>
    </row>
    <row r="1994" spans="1:23" x14ac:dyDescent="0.25">
      <c r="B1994" s="14" t="s">
        <v>4087</v>
      </c>
      <c r="C1994" s="18">
        <v>7</v>
      </c>
      <c r="D1994" s="14" t="s">
        <v>2002</v>
      </c>
      <c r="F1994" s="14" t="s">
        <v>4387</v>
      </c>
      <c r="H1994" s="14" t="s">
        <v>111</v>
      </c>
      <c r="I1994" s="14" t="s">
        <v>107</v>
      </c>
      <c r="J1994" s="14" t="s">
        <v>108</v>
      </c>
      <c r="K1994" s="14" t="s">
        <v>4958</v>
      </c>
      <c r="M1994" s="14" t="s">
        <v>124</v>
      </c>
      <c r="N1994" s="14" t="s">
        <v>4616</v>
      </c>
      <c r="O1994" s="14" t="s">
        <v>143</v>
      </c>
      <c r="Q1994" s="14" t="s">
        <v>202</v>
      </c>
      <c r="R1994" s="14" t="s">
        <v>156</v>
      </c>
      <c r="U1994" s="14" t="s">
        <v>4957</v>
      </c>
      <c r="W1994" s="14" t="s">
        <v>4956</v>
      </c>
    </row>
    <row r="1995" spans="1:23" x14ac:dyDescent="0.25">
      <c r="A1995" s="15"/>
      <c r="B1995" s="15" t="s">
        <v>4319</v>
      </c>
      <c r="C1995" s="22">
        <v>7</v>
      </c>
      <c r="D1995" s="15" t="s">
        <v>4067</v>
      </c>
      <c r="E1995" s="15"/>
      <c r="F1995" s="15" t="s">
        <v>4481</v>
      </c>
      <c r="G1995" s="15"/>
      <c r="H1995" s="15"/>
      <c r="I1995" s="15" t="s">
        <v>4390</v>
      </c>
      <c r="J1995" s="15"/>
      <c r="K1995" s="15" t="s">
        <v>6169</v>
      </c>
      <c r="L1995" s="15"/>
      <c r="M1995" s="15" t="s">
        <v>5600</v>
      </c>
      <c r="N1995" s="15" t="s">
        <v>1815</v>
      </c>
      <c r="O1995" s="15"/>
      <c r="P1995" s="15"/>
      <c r="Q1995" s="15" t="s">
        <v>136</v>
      </c>
      <c r="R1995" s="15"/>
      <c r="S1995" s="15"/>
      <c r="T1995" s="15"/>
      <c r="U1995" s="15"/>
      <c r="V1995" s="15"/>
      <c r="W1995" s="15" t="s">
        <v>4980</v>
      </c>
    </row>
    <row r="1996" spans="1:23" x14ac:dyDescent="0.25">
      <c r="C1996" s="18">
        <v>7</v>
      </c>
      <c r="D1996" s="14" t="s">
        <v>3293</v>
      </c>
      <c r="F1996" s="14" t="s">
        <v>4481</v>
      </c>
      <c r="I1996" s="14" t="s">
        <v>4390</v>
      </c>
      <c r="M1996" s="14" t="s">
        <v>5977</v>
      </c>
      <c r="N1996" s="14" t="s">
        <v>150</v>
      </c>
      <c r="Q1996" s="14" t="s">
        <v>306</v>
      </c>
      <c r="W1996" s="14" t="s">
        <v>4980</v>
      </c>
    </row>
    <row r="1997" spans="1:23" x14ac:dyDescent="0.25">
      <c r="C1997" s="18">
        <v>7</v>
      </c>
      <c r="D1997" s="14" t="s">
        <v>3291</v>
      </c>
      <c r="F1997" s="14" t="s">
        <v>4481</v>
      </c>
      <c r="I1997" s="14" t="s">
        <v>4390</v>
      </c>
      <c r="M1997" s="14" t="s">
        <v>5642</v>
      </c>
      <c r="N1997" s="14" t="s">
        <v>4316</v>
      </c>
      <c r="Q1997" s="14" t="s">
        <v>121</v>
      </c>
      <c r="W1997" s="14" t="s">
        <v>4980</v>
      </c>
    </row>
    <row r="1998" spans="1:23" x14ac:dyDescent="0.25">
      <c r="C1998" s="18">
        <v>7</v>
      </c>
      <c r="D1998" s="14" t="s">
        <v>3030</v>
      </c>
      <c r="F1998" s="14" t="s">
        <v>4481</v>
      </c>
      <c r="I1998" s="14" t="s">
        <v>4437</v>
      </c>
      <c r="K1998" s="14" t="s">
        <v>133</v>
      </c>
      <c r="M1998" s="14" t="s">
        <v>4983</v>
      </c>
      <c r="N1998" s="14" t="s">
        <v>4185</v>
      </c>
      <c r="Q1998" s="14" t="s">
        <v>5831</v>
      </c>
      <c r="W1998" s="14" t="s">
        <v>4980</v>
      </c>
    </row>
    <row r="1999" spans="1:23" x14ac:dyDescent="0.25">
      <c r="C1999" s="18">
        <v>7</v>
      </c>
      <c r="D1999" s="14" t="s">
        <v>2995</v>
      </c>
      <c r="F1999" s="14" t="s">
        <v>4481</v>
      </c>
      <c r="I1999" s="14" t="s">
        <v>4390</v>
      </c>
      <c r="M1999" s="14" t="s">
        <v>5792</v>
      </c>
      <c r="N1999" s="14" t="s">
        <v>1811</v>
      </c>
      <c r="Q1999" s="14" t="s">
        <v>169</v>
      </c>
      <c r="W1999" s="14" t="s">
        <v>4980</v>
      </c>
    </row>
    <row r="2000" spans="1:23" x14ac:dyDescent="0.25">
      <c r="B2000" s="14" t="s">
        <v>4280</v>
      </c>
      <c r="C2000" s="18">
        <v>6</v>
      </c>
      <c r="D2000" s="14" t="s">
        <v>2976</v>
      </c>
      <c r="F2000" s="14" t="s">
        <v>4481</v>
      </c>
      <c r="H2000" s="14" t="s">
        <v>143</v>
      </c>
      <c r="I2000" s="14" t="s">
        <v>121</v>
      </c>
      <c r="J2000" s="14" t="s">
        <v>138</v>
      </c>
      <c r="K2000" s="14" t="s">
        <v>143</v>
      </c>
      <c r="M2000" s="14" t="s">
        <v>5122</v>
      </c>
      <c r="N2000" s="14" t="s">
        <v>454</v>
      </c>
      <c r="O2000" s="14" t="s">
        <v>143</v>
      </c>
      <c r="Q2000" s="14" t="s">
        <v>148</v>
      </c>
      <c r="R2000" s="14" t="s">
        <v>404</v>
      </c>
      <c r="U2000" s="14" t="s">
        <v>5672</v>
      </c>
      <c r="W2000" s="14" t="s">
        <v>4956</v>
      </c>
    </row>
    <row r="2001" spans="2:23" x14ac:dyDescent="0.25">
      <c r="B2001" s="14" t="s">
        <v>4089</v>
      </c>
      <c r="D2001" s="14" t="s">
        <v>3672</v>
      </c>
      <c r="F2001" s="14" t="s">
        <v>4478</v>
      </c>
      <c r="H2001" s="14" t="s">
        <v>145</v>
      </c>
      <c r="I2001" s="14" t="s">
        <v>1037</v>
      </c>
      <c r="J2001" s="14">
        <v>3000</v>
      </c>
      <c r="K2001" s="14" t="s">
        <v>359</v>
      </c>
      <c r="M2001" s="14" t="s">
        <v>5358</v>
      </c>
      <c r="N2001" s="14" t="s">
        <v>4969</v>
      </c>
      <c r="O2001" s="14" t="s">
        <v>145</v>
      </c>
      <c r="Q2001" s="14" t="s">
        <v>202</v>
      </c>
      <c r="R2001" s="14" t="s">
        <v>169</v>
      </c>
      <c r="W2001" s="14" t="s">
        <v>4939</v>
      </c>
    </row>
    <row r="2002" spans="2:23" x14ac:dyDescent="0.25">
      <c r="B2002" s="14" t="s">
        <v>4089</v>
      </c>
      <c r="D2002" s="14" t="s">
        <v>2377</v>
      </c>
      <c r="F2002" s="14" t="s">
        <v>4478</v>
      </c>
      <c r="H2002" s="14" t="s">
        <v>145</v>
      </c>
      <c r="I2002" s="14" t="s">
        <v>1037</v>
      </c>
      <c r="J2002" s="14">
        <v>3000</v>
      </c>
      <c r="K2002" s="14" t="s">
        <v>5355</v>
      </c>
      <c r="M2002" s="14" t="s">
        <v>5354</v>
      </c>
      <c r="N2002" s="14" t="s">
        <v>4969</v>
      </c>
      <c r="O2002" s="14" t="s">
        <v>145</v>
      </c>
      <c r="Q2002" s="14" t="s">
        <v>202</v>
      </c>
      <c r="R2002" s="14" t="s">
        <v>5284</v>
      </c>
      <c r="W2002" s="14" t="s">
        <v>4939</v>
      </c>
    </row>
    <row r="2003" spans="2:23" x14ac:dyDescent="0.25">
      <c r="B2003" s="14" t="s">
        <v>4089</v>
      </c>
      <c r="D2003" s="14" t="s">
        <v>2380</v>
      </c>
      <c r="F2003" s="14" t="s">
        <v>4479</v>
      </c>
      <c r="H2003" s="14" t="s">
        <v>105</v>
      </c>
      <c r="I2003" s="14" t="s">
        <v>1748</v>
      </c>
      <c r="J2003" s="14">
        <v>2400</v>
      </c>
      <c r="K2003" s="14" t="s">
        <v>5359</v>
      </c>
      <c r="M2003" s="14" t="s">
        <v>205</v>
      </c>
      <c r="N2003" s="14" t="s">
        <v>4969</v>
      </c>
      <c r="O2003" s="14" t="s">
        <v>145</v>
      </c>
      <c r="Q2003" s="14" t="s">
        <v>148</v>
      </c>
      <c r="R2003" s="14" t="s">
        <v>4779</v>
      </c>
      <c r="W2003" s="14" t="s">
        <v>4939</v>
      </c>
    </row>
    <row r="2004" spans="2:23" x14ac:dyDescent="0.25">
      <c r="B2004" s="14" t="s">
        <v>4143</v>
      </c>
      <c r="D2004" s="14" t="s">
        <v>2492</v>
      </c>
      <c r="F2004" s="14" t="s">
        <v>4491</v>
      </c>
      <c r="H2004" s="14" t="s">
        <v>4490</v>
      </c>
      <c r="I2004" s="14" t="s">
        <v>1590</v>
      </c>
      <c r="J2004" s="14">
        <v>5400</v>
      </c>
      <c r="K2004" s="14" t="s">
        <v>5434</v>
      </c>
      <c r="M2004" s="14" t="s">
        <v>5433</v>
      </c>
      <c r="N2004" s="14" t="s">
        <v>453</v>
      </c>
      <c r="O2004" s="14" t="s">
        <v>5432</v>
      </c>
      <c r="Q2004" s="14" t="s">
        <v>5063</v>
      </c>
      <c r="R2004" s="14" t="s">
        <v>334</v>
      </c>
      <c r="W2004" s="14" t="s">
        <v>4939</v>
      </c>
    </row>
    <row r="2005" spans="2:23" x14ac:dyDescent="0.25">
      <c r="B2005" s="14" t="s">
        <v>4090</v>
      </c>
      <c r="D2005" s="14" t="s">
        <v>3573</v>
      </c>
      <c r="F2005" s="14" t="s">
        <v>4486</v>
      </c>
      <c r="H2005" s="14" t="s">
        <v>246</v>
      </c>
      <c r="I2005" s="14" t="s">
        <v>206</v>
      </c>
      <c r="J2005" s="14" t="s">
        <v>4675</v>
      </c>
      <c r="K2005" s="14" t="s">
        <v>5148</v>
      </c>
      <c r="M2005" s="14" t="s">
        <v>133</v>
      </c>
      <c r="N2005" s="14" t="s">
        <v>4616</v>
      </c>
      <c r="O2005" s="14" t="s">
        <v>134</v>
      </c>
      <c r="Q2005" s="14" t="s">
        <v>148</v>
      </c>
      <c r="R2005" s="14" t="s">
        <v>4833</v>
      </c>
      <c r="W2005" s="14" t="s">
        <v>4972</v>
      </c>
    </row>
    <row r="2006" spans="2:23" x14ac:dyDescent="0.25">
      <c r="B2006" s="14" t="s">
        <v>1821</v>
      </c>
      <c r="C2006" s="18">
        <v>7</v>
      </c>
      <c r="D2006" s="14" t="s">
        <v>3418</v>
      </c>
      <c r="F2006" s="14" t="s">
        <v>4486</v>
      </c>
      <c r="H2006" s="14" t="s">
        <v>111</v>
      </c>
      <c r="J2006" s="14" t="s">
        <v>4721</v>
      </c>
      <c r="K2006" s="14" t="s">
        <v>4692</v>
      </c>
      <c r="M2006" s="14" t="s">
        <v>5180</v>
      </c>
      <c r="N2006" s="14" t="s">
        <v>133</v>
      </c>
      <c r="R2006" s="14" t="s">
        <v>1725</v>
      </c>
      <c r="U2006" s="14" t="s">
        <v>5537</v>
      </c>
      <c r="W2006" s="14" t="s">
        <v>4980</v>
      </c>
    </row>
    <row r="2007" spans="2:23" x14ac:dyDescent="0.25">
      <c r="C2007" s="18">
        <v>7</v>
      </c>
      <c r="D2007" s="14" t="s">
        <v>3005</v>
      </c>
      <c r="F2007" s="14" t="s">
        <v>4486</v>
      </c>
      <c r="I2007" s="14" t="s">
        <v>4529</v>
      </c>
      <c r="K2007" s="14" t="s">
        <v>133</v>
      </c>
      <c r="N2007" s="14" t="s">
        <v>1815</v>
      </c>
      <c r="Q2007" s="14" t="s">
        <v>5809</v>
      </c>
      <c r="R2007" s="14" t="s">
        <v>141</v>
      </c>
      <c r="U2007" s="14" t="s">
        <v>5427</v>
      </c>
      <c r="W2007" s="14" t="s">
        <v>4980</v>
      </c>
    </row>
    <row r="2008" spans="2:23" x14ac:dyDescent="0.25">
      <c r="B2008" s="14" t="s">
        <v>4198</v>
      </c>
      <c r="C2008" s="18">
        <v>6</v>
      </c>
      <c r="D2008" s="14" t="s">
        <v>2979</v>
      </c>
      <c r="F2008" s="14" t="s">
        <v>4486</v>
      </c>
      <c r="H2008" s="14" t="s">
        <v>145</v>
      </c>
      <c r="I2008" s="14" t="s">
        <v>121</v>
      </c>
      <c r="J2008" s="14" t="s">
        <v>114</v>
      </c>
      <c r="K2008" s="14" t="s">
        <v>105</v>
      </c>
      <c r="M2008" s="14" t="s">
        <v>133</v>
      </c>
      <c r="N2008" s="14" t="s">
        <v>89</v>
      </c>
      <c r="O2008" s="14" t="s">
        <v>134</v>
      </c>
      <c r="Q2008" s="14" t="s">
        <v>148</v>
      </c>
      <c r="R2008" s="14" t="s">
        <v>1889</v>
      </c>
      <c r="U2008" s="14" t="s">
        <v>5784</v>
      </c>
      <c r="W2008" s="14" t="s">
        <v>4956</v>
      </c>
    </row>
    <row r="2009" spans="2:23" x14ac:dyDescent="0.25">
      <c r="C2009" s="18">
        <v>7</v>
      </c>
      <c r="D2009" s="14" t="s">
        <v>2879</v>
      </c>
      <c r="F2009" s="14" t="s">
        <v>4486</v>
      </c>
      <c r="I2009" s="14" t="s">
        <v>4390</v>
      </c>
      <c r="K2009" s="14" t="s">
        <v>1945</v>
      </c>
      <c r="M2009" s="14" t="s">
        <v>5600</v>
      </c>
      <c r="N2009" s="14" t="s">
        <v>4185</v>
      </c>
      <c r="Q2009" s="14" t="s">
        <v>154</v>
      </c>
      <c r="W2009" s="14" t="s">
        <v>4980</v>
      </c>
    </row>
    <row r="2010" spans="2:23" x14ac:dyDescent="0.25">
      <c r="B2010" s="14" t="s">
        <v>4198</v>
      </c>
      <c r="C2010" s="18">
        <v>6</v>
      </c>
      <c r="D2010" s="14" t="s">
        <v>2432</v>
      </c>
      <c r="F2010" s="14" t="s">
        <v>4486</v>
      </c>
      <c r="H2010" s="14" t="s">
        <v>230</v>
      </c>
      <c r="I2010" s="14" t="s">
        <v>121</v>
      </c>
      <c r="J2010" s="14" t="s">
        <v>114</v>
      </c>
      <c r="K2010" s="14" t="s">
        <v>5127</v>
      </c>
      <c r="M2010" s="14" t="s">
        <v>5122</v>
      </c>
      <c r="N2010" s="14" t="s">
        <v>454</v>
      </c>
      <c r="O2010" s="14" t="s">
        <v>134</v>
      </c>
      <c r="Q2010" s="14" t="s">
        <v>148</v>
      </c>
      <c r="R2010" s="14" t="s">
        <v>1250</v>
      </c>
      <c r="U2010" s="14" t="s">
        <v>5406</v>
      </c>
      <c r="W2010" s="14" t="s">
        <v>4956</v>
      </c>
    </row>
    <row r="2011" spans="2:23" x14ac:dyDescent="0.25">
      <c r="B2011" s="14" t="s">
        <v>4198</v>
      </c>
      <c r="C2011" s="18">
        <v>6</v>
      </c>
      <c r="D2011" s="14" t="s">
        <v>2431</v>
      </c>
      <c r="F2011" s="14" t="s">
        <v>4486</v>
      </c>
      <c r="H2011" s="14" t="s">
        <v>143</v>
      </c>
      <c r="I2011" s="14" t="s">
        <v>121</v>
      </c>
      <c r="J2011" s="14" t="s">
        <v>114</v>
      </c>
      <c r="K2011" s="14" t="s">
        <v>4958</v>
      </c>
      <c r="M2011" s="14" t="s">
        <v>5122</v>
      </c>
      <c r="N2011" s="14" t="s">
        <v>454</v>
      </c>
      <c r="O2011" s="14" t="s">
        <v>134</v>
      </c>
      <c r="Q2011" s="14" t="s">
        <v>148</v>
      </c>
      <c r="R2011" s="14" t="s">
        <v>146</v>
      </c>
      <c r="U2011" s="14" t="s">
        <v>5086</v>
      </c>
      <c r="W2011" s="14" t="s">
        <v>4956</v>
      </c>
    </row>
    <row r="2012" spans="2:23" x14ac:dyDescent="0.25">
      <c r="B2012" s="14" t="s">
        <v>4090</v>
      </c>
      <c r="C2012" s="18">
        <v>7</v>
      </c>
      <c r="D2012" s="14" t="s">
        <v>3829</v>
      </c>
      <c r="F2012" s="14" t="s">
        <v>4483</v>
      </c>
      <c r="H2012" s="14" t="s">
        <v>105</v>
      </c>
      <c r="I2012" s="14" t="s">
        <v>113</v>
      </c>
      <c r="J2012" s="14" t="s">
        <v>155</v>
      </c>
      <c r="K2012" s="14" t="s">
        <v>6250</v>
      </c>
      <c r="M2012" s="14" t="s">
        <v>5358</v>
      </c>
      <c r="N2012" s="14" t="s">
        <v>174</v>
      </c>
      <c r="O2012" s="14" t="s">
        <v>134</v>
      </c>
      <c r="Q2012" s="14" t="s">
        <v>202</v>
      </c>
      <c r="R2012" s="14" t="s">
        <v>153</v>
      </c>
      <c r="U2012" s="14">
        <v>1979</v>
      </c>
      <c r="W2012" s="14" t="s">
        <v>5142</v>
      </c>
    </row>
    <row r="2013" spans="2:23" x14ac:dyDescent="0.25">
      <c r="B2013" s="14" t="s">
        <v>4179</v>
      </c>
      <c r="D2013" s="14" t="s">
        <v>3144</v>
      </c>
      <c r="F2013" s="14" t="s">
        <v>4483</v>
      </c>
      <c r="H2013" s="14" t="s">
        <v>143</v>
      </c>
      <c r="I2013" s="14" t="s">
        <v>899</v>
      </c>
      <c r="J2013" s="14">
        <v>3900</v>
      </c>
      <c r="K2013" s="14" t="s">
        <v>946</v>
      </c>
      <c r="M2013" s="14" t="s">
        <v>5122</v>
      </c>
      <c r="N2013" s="14" t="s">
        <v>5881</v>
      </c>
      <c r="O2013" s="14" t="s">
        <v>230</v>
      </c>
      <c r="Q2013" s="14" t="s">
        <v>135</v>
      </c>
      <c r="R2013" s="14" t="s">
        <v>5882</v>
      </c>
      <c r="T2013" s="14" t="s">
        <v>5335</v>
      </c>
      <c r="W2013" s="14" t="s">
        <v>4939</v>
      </c>
    </row>
    <row r="2014" spans="2:23" x14ac:dyDescent="0.25">
      <c r="B2014" s="14" t="s">
        <v>4198</v>
      </c>
      <c r="D2014" s="14" t="s">
        <v>2954</v>
      </c>
      <c r="F2014" s="14" t="s">
        <v>4483</v>
      </c>
      <c r="H2014" s="14" t="s">
        <v>143</v>
      </c>
      <c r="I2014" s="14" t="s">
        <v>121</v>
      </c>
      <c r="J2014" s="14" t="s">
        <v>4671</v>
      </c>
      <c r="K2014" s="14" t="s">
        <v>5761</v>
      </c>
      <c r="M2014" s="14" t="s">
        <v>5014</v>
      </c>
      <c r="N2014" s="14" t="s">
        <v>143</v>
      </c>
      <c r="O2014" s="14" t="s">
        <v>134</v>
      </c>
      <c r="Q2014" s="14" t="s">
        <v>148</v>
      </c>
      <c r="R2014" s="14" t="s">
        <v>157</v>
      </c>
      <c r="W2014" s="14" t="s">
        <v>4956</v>
      </c>
    </row>
    <row r="2015" spans="2:23" x14ac:dyDescent="0.25">
      <c r="B2015" s="14" t="s">
        <v>4196</v>
      </c>
      <c r="C2015" s="18">
        <v>8</v>
      </c>
      <c r="D2015" s="14" t="s">
        <v>2426</v>
      </c>
      <c r="F2015" s="14" t="s">
        <v>4483</v>
      </c>
      <c r="H2015" s="14" t="s">
        <v>143</v>
      </c>
      <c r="I2015" s="14" t="s">
        <v>4740</v>
      </c>
      <c r="J2015" s="14" t="s">
        <v>334</v>
      </c>
      <c r="K2015" s="14" t="s">
        <v>145</v>
      </c>
      <c r="M2015" s="14" t="s">
        <v>5397</v>
      </c>
      <c r="N2015" s="14" t="s">
        <v>142</v>
      </c>
      <c r="O2015" s="14" t="s">
        <v>134</v>
      </c>
      <c r="Q2015" s="14" t="s">
        <v>148</v>
      </c>
      <c r="R2015" s="14" t="s">
        <v>5396</v>
      </c>
      <c r="W2015" s="14" t="s">
        <v>4956</v>
      </c>
    </row>
    <row r="2016" spans="2:23" x14ac:dyDescent="0.25">
      <c r="B2016" s="14" t="s">
        <v>4204</v>
      </c>
      <c r="C2016" s="18">
        <v>8</v>
      </c>
      <c r="D2016" s="14" t="s">
        <v>2487</v>
      </c>
      <c r="F2016" s="14" t="s">
        <v>4489</v>
      </c>
      <c r="H2016" s="14" t="s">
        <v>4488</v>
      </c>
      <c r="I2016" s="14" t="s">
        <v>4749</v>
      </c>
      <c r="J2016" s="14" t="s">
        <v>4748</v>
      </c>
      <c r="K2016" s="14" t="s">
        <v>5430</v>
      </c>
      <c r="M2016" s="14" t="s">
        <v>5429</v>
      </c>
      <c r="N2016" s="14" t="s">
        <v>5428</v>
      </c>
      <c r="O2016" s="14" t="s">
        <v>504</v>
      </c>
      <c r="Q2016" s="14" t="s">
        <v>530</v>
      </c>
      <c r="R2016" s="14" t="s">
        <v>5427</v>
      </c>
      <c r="W2016" s="14" t="s">
        <v>4956</v>
      </c>
    </row>
    <row r="2017" spans="1:23" x14ac:dyDescent="0.25">
      <c r="C2017" s="18">
        <v>7</v>
      </c>
      <c r="D2017" s="14" t="s">
        <v>3764</v>
      </c>
      <c r="F2017" s="14" t="s">
        <v>4496</v>
      </c>
      <c r="H2017" s="14" t="s">
        <v>141</v>
      </c>
      <c r="I2017" s="14" t="s">
        <v>144</v>
      </c>
      <c r="J2017" s="14" t="s">
        <v>334</v>
      </c>
      <c r="K2017" s="14" t="s">
        <v>1889</v>
      </c>
      <c r="M2017" s="14" t="s">
        <v>133</v>
      </c>
      <c r="N2017" s="14" t="s">
        <v>133</v>
      </c>
      <c r="O2017" s="14" t="s">
        <v>230</v>
      </c>
      <c r="Q2017" s="14" t="s">
        <v>4571</v>
      </c>
      <c r="R2017" s="14" t="s">
        <v>144</v>
      </c>
      <c r="W2017" s="14" t="s">
        <v>4980</v>
      </c>
    </row>
    <row r="2018" spans="1:23" x14ac:dyDescent="0.25">
      <c r="C2018" s="18">
        <v>7</v>
      </c>
      <c r="D2018" s="14" t="s">
        <v>2519</v>
      </c>
      <c r="F2018" s="14" t="s">
        <v>4496</v>
      </c>
      <c r="H2018" s="14" t="s">
        <v>246</v>
      </c>
      <c r="I2018" s="14" t="s">
        <v>144</v>
      </c>
      <c r="J2018" s="14" t="s">
        <v>168</v>
      </c>
      <c r="K2018" s="14" t="s">
        <v>5444</v>
      </c>
      <c r="M2018" s="14" t="s">
        <v>133</v>
      </c>
      <c r="N2018" s="14" t="s">
        <v>133</v>
      </c>
      <c r="O2018" s="14" t="s">
        <v>230</v>
      </c>
      <c r="Q2018" s="14" t="s">
        <v>4571</v>
      </c>
      <c r="R2018" s="14" t="s">
        <v>220</v>
      </c>
      <c r="W2018" s="14" t="s">
        <v>4980</v>
      </c>
    </row>
    <row r="2019" spans="1:23" x14ac:dyDescent="0.25">
      <c r="B2019" s="14" t="s">
        <v>4238</v>
      </c>
      <c r="C2019" s="18">
        <v>7</v>
      </c>
      <c r="D2019" s="14" t="s">
        <v>2709</v>
      </c>
      <c r="F2019" s="14" t="s">
        <v>4519</v>
      </c>
      <c r="H2019" s="14" t="s">
        <v>141</v>
      </c>
      <c r="I2019" s="14" t="s">
        <v>4529</v>
      </c>
      <c r="J2019" s="14" t="s">
        <v>108</v>
      </c>
      <c r="K2019" s="14" t="s">
        <v>1255</v>
      </c>
      <c r="M2019" s="14" t="s">
        <v>5317</v>
      </c>
      <c r="N2019" s="14" t="s">
        <v>133</v>
      </c>
      <c r="O2019" s="14" t="s">
        <v>4571</v>
      </c>
      <c r="Q2019" s="14" t="s">
        <v>4571</v>
      </c>
      <c r="R2019" s="14" t="s">
        <v>324</v>
      </c>
      <c r="W2019" s="14" t="s">
        <v>4980</v>
      </c>
    </row>
    <row r="2020" spans="1:23" x14ac:dyDescent="0.25">
      <c r="C2020" s="18">
        <v>7</v>
      </c>
      <c r="D2020" s="14" t="s">
        <v>3220</v>
      </c>
      <c r="F2020" s="14" t="s">
        <v>4596</v>
      </c>
      <c r="H2020" s="14" t="s">
        <v>1178</v>
      </c>
      <c r="I2020" s="14" t="s">
        <v>144</v>
      </c>
      <c r="J2020" s="14" t="s">
        <v>119</v>
      </c>
      <c r="K2020" s="14" t="s">
        <v>1889</v>
      </c>
      <c r="M2020" s="14" t="s">
        <v>133</v>
      </c>
      <c r="N2020" s="14" t="s">
        <v>133</v>
      </c>
      <c r="O2020" s="14" t="s">
        <v>230</v>
      </c>
      <c r="Q2020" s="14" t="s">
        <v>4841</v>
      </c>
      <c r="R2020" s="14" t="s">
        <v>168</v>
      </c>
      <c r="W2020" s="14" t="s">
        <v>4980</v>
      </c>
    </row>
    <row r="2021" spans="1:23" x14ac:dyDescent="0.25">
      <c r="A2021" s="15"/>
      <c r="B2021" s="15" t="s">
        <v>4238</v>
      </c>
      <c r="C2021" s="22">
        <v>6</v>
      </c>
      <c r="D2021" s="15" t="s">
        <v>3024</v>
      </c>
      <c r="E2021" s="15"/>
      <c r="F2021" s="15" t="s">
        <v>4566</v>
      </c>
      <c r="G2021" s="15"/>
      <c r="H2021" s="15" t="s">
        <v>172</v>
      </c>
      <c r="I2021" s="15" t="s">
        <v>1725</v>
      </c>
      <c r="J2021" s="15" t="s">
        <v>4830</v>
      </c>
      <c r="K2021" s="15" t="s">
        <v>252</v>
      </c>
      <c r="L2021" s="15"/>
      <c r="M2021" s="15"/>
      <c r="N2021" s="15"/>
      <c r="O2021" s="15" t="s">
        <v>144</v>
      </c>
      <c r="P2021" s="15"/>
      <c r="Q2021" s="15" t="s">
        <v>5302</v>
      </c>
      <c r="R2021" s="15" t="s">
        <v>5826</v>
      </c>
      <c r="S2021" s="15"/>
      <c r="T2021" s="15"/>
      <c r="U2021" s="15"/>
      <c r="V2021" s="15"/>
      <c r="W2021" s="15" t="s">
        <v>4980</v>
      </c>
    </row>
    <row r="2022" spans="1:23" x14ac:dyDescent="0.25">
      <c r="B2022" s="14" t="s">
        <v>4292</v>
      </c>
      <c r="C2022" s="18">
        <v>7</v>
      </c>
      <c r="D2022" s="14" t="s">
        <v>3685</v>
      </c>
      <c r="F2022" s="14" t="s">
        <v>4640</v>
      </c>
      <c r="H2022" s="14" t="s">
        <v>105</v>
      </c>
      <c r="J2022" s="14" t="s">
        <v>127</v>
      </c>
      <c r="K2022" s="14" t="s">
        <v>206</v>
      </c>
      <c r="M2022" s="14" t="s">
        <v>5019</v>
      </c>
      <c r="N2022" s="14" t="s">
        <v>133</v>
      </c>
      <c r="R2022" s="14" t="s">
        <v>4879</v>
      </c>
      <c r="U2022" s="14" t="s">
        <v>4973</v>
      </c>
      <c r="W2022" s="14" t="s">
        <v>4980</v>
      </c>
    </row>
    <row r="2023" spans="1:23" x14ac:dyDescent="0.25">
      <c r="A2023" s="15"/>
      <c r="B2023" s="15" t="s">
        <v>4290</v>
      </c>
      <c r="C2023" s="22">
        <v>6</v>
      </c>
      <c r="D2023" s="15" t="s">
        <v>3026</v>
      </c>
      <c r="E2023" s="15"/>
      <c r="F2023" s="15" t="s">
        <v>4568</v>
      </c>
      <c r="G2023" s="15"/>
      <c r="H2023" s="15" t="s">
        <v>157</v>
      </c>
      <c r="I2023" s="15" t="s">
        <v>4833</v>
      </c>
      <c r="J2023" s="15" t="s">
        <v>4832</v>
      </c>
      <c r="K2023" s="15" t="s">
        <v>5180</v>
      </c>
      <c r="L2023" s="15"/>
      <c r="M2023" s="15"/>
      <c r="N2023" s="15"/>
      <c r="O2023" s="15" t="s">
        <v>121</v>
      </c>
      <c r="P2023" s="15"/>
      <c r="Q2023" s="15" t="s">
        <v>4945</v>
      </c>
      <c r="R2023" s="15" t="s">
        <v>5826</v>
      </c>
      <c r="S2023" s="15"/>
      <c r="T2023" s="15"/>
      <c r="U2023" s="15"/>
      <c r="V2023" s="15"/>
      <c r="W2023" s="15" t="s">
        <v>4980</v>
      </c>
    </row>
    <row r="2024" spans="1:23" x14ac:dyDescent="0.25">
      <c r="B2024" s="14" t="s">
        <v>4307</v>
      </c>
      <c r="C2024" s="18" t="s">
        <v>120</v>
      </c>
      <c r="D2024" s="14" t="s">
        <v>3209</v>
      </c>
      <c r="F2024" s="14" t="s">
        <v>4594</v>
      </c>
      <c r="H2024" s="14" t="s">
        <v>4529</v>
      </c>
      <c r="I2024" s="14" t="s">
        <v>4529</v>
      </c>
      <c r="J2024" s="14" t="s">
        <v>4853</v>
      </c>
      <c r="K2024" s="14" t="s">
        <v>5923</v>
      </c>
      <c r="M2024" s="14" t="s">
        <v>150</v>
      </c>
      <c r="R2024" s="14" t="s">
        <v>5922</v>
      </c>
    </row>
    <row r="2025" spans="1:23" x14ac:dyDescent="0.25">
      <c r="B2025" s="14" t="s">
        <v>4271</v>
      </c>
      <c r="C2025" s="18" t="s">
        <v>120</v>
      </c>
      <c r="D2025" s="14" t="s">
        <v>2885</v>
      </c>
      <c r="F2025" s="14" t="s">
        <v>6375</v>
      </c>
      <c r="H2025" s="14" t="s">
        <v>134</v>
      </c>
      <c r="I2025" s="14" t="s">
        <v>4804</v>
      </c>
      <c r="J2025" s="14" t="s">
        <v>4803</v>
      </c>
      <c r="K2025" s="14" t="s">
        <v>5699</v>
      </c>
      <c r="M2025" s="14" t="s">
        <v>5698</v>
      </c>
      <c r="R2025" s="14" t="s">
        <v>5697</v>
      </c>
    </row>
    <row r="2026" spans="1:23" x14ac:dyDescent="0.25">
      <c r="B2026" s="14" t="s">
        <v>4367</v>
      </c>
      <c r="C2026" s="18">
        <v>7</v>
      </c>
      <c r="D2026" s="14" t="s">
        <v>3925</v>
      </c>
      <c r="F2026" s="14" t="s">
        <v>4507</v>
      </c>
      <c r="H2026" s="14" t="s">
        <v>143</v>
      </c>
      <c r="I2026" s="14" t="s">
        <v>4529</v>
      </c>
      <c r="J2026" s="14" t="s">
        <v>220</v>
      </c>
      <c r="K2026" s="14" t="s">
        <v>6285</v>
      </c>
      <c r="M2026" s="14" t="s">
        <v>133</v>
      </c>
      <c r="N2026" s="14" t="s">
        <v>133</v>
      </c>
      <c r="O2026" s="14" t="s">
        <v>4571</v>
      </c>
      <c r="Q2026" s="14" t="s">
        <v>4571</v>
      </c>
      <c r="R2026" s="14" t="s">
        <v>172</v>
      </c>
      <c r="W2026" s="14" t="s">
        <v>4980</v>
      </c>
    </row>
    <row r="2027" spans="1:23" x14ac:dyDescent="0.25">
      <c r="C2027" s="18">
        <v>6</v>
      </c>
      <c r="D2027" s="14" t="s">
        <v>2793</v>
      </c>
      <c r="F2027" s="14" t="s">
        <v>4531</v>
      </c>
      <c r="H2027" s="14" t="s">
        <v>105</v>
      </c>
      <c r="I2027" s="14" t="s">
        <v>146</v>
      </c>
      <c r="J2027" s="14" t="s">
        <v>205</v>
      </c>
      <c r="K2027" s="14" t="s">
        <v>120</v>
      </c>
      <c r="M2027" s="14" t="s">
        <v>133</v>
      </c>
      <c r="N2027" s="14" t="s">
        <v>133</v>
      </c>
      <c r="R2027" s="14" t="s">
        <v>131</v>
      </c>
      <c r="U2027" s="14" t="s">
        <v>5140</v>
      </c>
      <c r="W2027" s="14" t="s">
        <v>4980</v>
      </c>
    </row>
    <row r="2028" spans="1:23" x14ac:dyDescent="0.25">
      <c r="B2028" s="14" t="s">
        <v>4218</v>
      </c>
      <c r="D2028" s="14" t="s">
        <v>2644</v>
      </c>
      <c r="F2028" s="14" t="s">
        <v>4507</v>
      </c>
      <c r="H2028" s="14" t="s">
        <v>111</v>
      </c>
      <c r="I2028" s="14" t="s">
        <v>4529</v>
      </c>
      <c r="J2028" s="14" t="s">
        <v>131</v>
      </c>
      <c r="K2028" s="14" t="s">
        <v>5530</v>
      </c>
      <c r="M2028" s="14" t="s">
        <v>5019</v>
      </c>
      <c r="N2028" s="14" t="s">
        <v>133</v>
      </c>
      <c r="O2028" s="14" t="s">
        <v>4571</v>
      </c>
      <c r="Q2028" s="14" t="s">
        <v>4571</v>
      </c>
      <c r="R2028" s="14" t="s">
        <v>157</v>
      </c>
      <c r="U2028" s="14" t="s">
        <v>4968</v>
      </c>
      <c r="V2028" s="14" t="s">
        <v>5192</v>
      </c>
      <c r="W2028" s="14" t="s">
        <v>4939</v>
      </c>
    </row>
    <row r="2029" spans="1:23" x14ac:dyDescent="0.25">
      <c r="B2029" s="14" t="s">
        <v>159</v>
      </c>
      <c r="C2029" s="18" t="s">
        <v>120</v>
      </c>
      <c r="D2029" s="14" t="s">
        <v>3477</v>
      </c>
      <c r="F2029" s="14" t="s">
        <v>4628</v>
      </c>
      <c r="H2029" s="14" t="s">
        <v>143</v>
      </c>
      <c r="I2029" s="14" t="s">
        <v>4529</v>
      </c>
      <c r="J2029" s="14" t="s">
        <v>4884</v>
      </c>
      <c r="K2029" s="14" t="s">
        <v>6095</v>
      </c>
      <c r="M2029" s="14" t="s">
        <v>5180</v>
      </c>
      <c r="R2029" s="14" t="s">
        <v>6094</v>
      </c>
    </row>
    <row r="2030" spans="1:23" x14ac:dyDescent="0.25">
      <c r="B2030" s="14" t="s">
        <v>394</v>
      </c>
      <c r="C2030" s="18">
        <v>7</v>
      </c>
      <c r="D2030" s="14" t="s">
        <v>2356</v>
      </c>
      <c r="F2030" s="14" t="s">
        <v>4475</v>
      </c>
      <c r="H2030" s="14" t="s">
        <v>111</v>
      </c>
      <c r="I2030" s="14" t="s">
        <v>169</v>
      </c>
      <c r="J2030" s="14" t="s">
        <v>4735</v>
      </c>
      <c r="K2030" s="14" t="s">
        <v>4813</v>
      </c>
      <c r="M2030" s="14" t="s">
        <v>5034</v>
      </c>
      <c r="N2030" s="14" t="s">
        <v>133</v>
      </c>
      <c r="R2030" s="14" t="s">
        <v>1788</v>
      </c>
      <c r="U2030" s="14" t="s">
        <v>5125</v>
      </c>
      <c r="W2030" s="14" t="s">
        <v>4980</v>
      </c>
    </row>
    <row r="2031" spans="1:23" x14ac:dyDescent="0.25">
      <c r="B2031" s="14" t="s">
        <v>4301</v>
      </c>
      <c r="D2031" s="14" t="s">
        <v>3150</v>
      </c>
      <c r="F2031" s="14" t="s">
        <v>4575</v>
      </c>
      <c r="H2031" s="14" t="s">
        <v>145</v>
      </c>
      <c r="I2031" s="14" t="s">
        <v>4529</v>
      </c>
      <c r="J2031" s="14" t="s">
        <v>136</v>
      </c>
      <c r="K2031" s="14" t="s">
        <v>112</v>
      </c>
      <c r="M2031" s="14" t="s">
        <v>133</v>
      </c>
      <c r="N2031" s="14" t="s">
        <v>133</v>
      </c>
      <c r="O2031" s="14" t="s">
        <v>4571</v>
      </c>
      <c r="Q2031" s="14" t="s">
        <v>4571</v>
      </c>
      <c r="R2031" s="14" t="s">
        <v>151</v>
      </c>
      <c r="U2031" s="14" t="s">
        <v>5521</v>
      </c>
      <c r="W2031" s="14" t="s">
        <v>4980</v>
      </c>
    </row>
    <row r="2032" spans="1:23" x14ac:dyDescent="0.25">
      <c r="B2032" s="14" t="s">
        <v>4293</v>
      </c>
      <c r="C2032" s="18">
        <v>7</v>
      </c>
      <c r="D2032" s="14" t="s">
        <v>3050</v>
      </c>
      <c r="F2032" s="14" t="s">
        <v>4575</v>
      </c>
      <c r="H2032" s="14" t="s">
        <v>145</v>
      </c>
      <c r="I2032" s="14" t="s">
        <v>4529</v>
      </c>
      <c r="J2032" s="14" t="s">
        <v>136</v>
      </c>
      <c r="K2032" s="14" t="s">
        <v>5339</v>
      </c>
      <c r="M2032" s="14" t="s">
        <v>133</v>
      </c>
      <c r="O2032" s="14" t="s">
        <v>5842</v>
      </c>
      <c r="R2032" s="14" t="s">
        <v>168</v>
      </c>
      <c r="W2032" s="14" t="s">
        <v>4980</v>
      </c>
    </row>
    <row r="2033" spans="2:23" x14ac:dyDescent="0.25">
      <c r="B2033" s="14" t="s">
        <v>4222</v>
      </c>
      <c r="D2033" s="14" t="s">
        <v>2637</v>
      </c>
      <c r="F2033" s="14" t="s">
        <v>4506</v>
      </c>
      <c r="H2033" s="14" t="s">
        <v>143</v>
      </c>
      <c r="I2033" s="14" t="s">
        <v>4529</v>
      </c>
      <c r="J2033" s="14" t="s">
        <v>172</v>
      </c>
      <c r="K2033" s="14" t="s">
        <v>399</v>
      </c>
      <c r="M2033" s="14" t="s">
        <v>5019</v>
      </c>
      <c r="N2033" s="14" t="s">
        <v>133</v>
      </c>
      <c r="O2033" s="14" t="s">
        <v>4571</v>
      </c>
      <c r="Q2033" s="14" t="s">
        <v>4571</v>
      </c>
      <c r="R2033" s="14" t="s">
        <v>107</v>
      </c>
      <c r="U2033" s="14" t="s">
        <v>5186</v>
      </c>
      <c r="W2033" s="14" t="s">
        <v>4980</v>
      </c>
    </row>
    <row r="2034" spans="2:23" x14ac:dyDescent="0.25">
      <c r="C2034" s="18">
        <v>7</v>
      </c>
      <c r="D2034" s="14" t="s">
        <v>3888</v>
      </c>
      <c r="F2034" s="14" t="s">
        <v>4505</v>
      </c>
      <c r="H2034" s="14" t="s">
        <v>254</v>
      </c>
      <c r="I2034" s="14" t="s">
        <v>4529</v>
      </c>
      <c r="J2034" s="14" t="s">
        <v>108</v>
      </c>
      <c r="K2034" s="14">
        <v>26</v>
      </c>
      <c r="M2034" s="14" t="s">
        <v>5319</v>
      </c>
      <c r="N2034" s="14" t="s">
        <v>133</v>
      </c>
      <c r="O2034" s="14" t="s">
        <v>4571</v>
      </c>
      <c r="Q2034" s="14" t="s">
        <v>4571</v>
      </c>
      <c r="R2034" s="14" t="s">
        <v>130</v>
      </c>
      <c r="U2034" s="14" t="s">
        <v>5174</v>
      </c>
      <c r="W2034" s="14" t="s">
        <v>4980</v>
      </c>
    </row>
    <row r="2035" spans="2:23" x14ac:dyDescent="0.25">
      <c r="B2035" s="14" t="s">
        <v>4250</v>
      </c>
      <c r="C2035" s="18" t="s">
        <v>120</v>
      </c>
      <c r="D2035" s="14" t="s">
        <v>2781</v>
      </c>
      <c r="F2035" s="14" t="s">
        <v>4530</v>
      </c>
      <c r="H2035" s="14" t="s">
        <v>4529</v>
      </c>
      <c r="I2035" s="14" t="s">
        <v>4529</v>
      </c>
      <c r="J2035" s="14" t="s">
        <v>4789</v>
      </c>
      <c r="K2035" s="14" t="s">
        <v>5618</v>
      </c>
      <c r="M2035" s="14" t="s">
        <v>5617</v>
      </c>
      <c r="R2035" s="14" t="s">
        <v>5616</v>
      </c>
    </row>
    <row r="2036" spans="2:23" x14ac:dyDescent="0.25">
      <c r="B2036" s="14" t="s">
        <v>4222</v>
      </c>
      <c r="C2036" s="18">
        <v>7</v>
      </c>
      <c r="D2036" s="14" t="s">
        <v>3731</v>
      </c>
      <c r="F2036" s="14" t="s">
        <v>4645</v>
      </c>
      <c r="H2036" s="14" t="s">
        <v>134</v>
      </c>
      <c r="I2036" s="14" t="s">
        <v>4529</v>
      </c>
      <c r="J2036" s="14" t="s">
        <v>136</v>
      </c>
      <c r="K2036" s="14" t="s">
        <v>120</v>
      </c>
      <c r="M2036" s="14" t="s">
        <v>5317</v>
      </c>
      <c r="N2036" s="14" t="s">
        <v>133</v>
      </c>
      <c r="O2036" s="14" t="s">
        <v>4571</v>
      </c>
      <c r="Q2036" s="14" t="s">
        <v>4571</v>
      </c>
      <c r="R2036" s="14" t="s">
        <v>138</v>
      </c>
      <c r="W2036" s="14" t="s">
        <v>4980</v>
      </c>
    </row>
    <row r="2037" spans="2:23" x14ac:dyDescent="0.25">
      <c r="B2037" s="14" t="s">
        <v>4294</v>
      </c>
      <c r="C2037" s="18" t="s">
        <v>120</v>
      </c>
      <c r="D2037" s="14" t="s">
        <v>3282</v>
      </c>
      <c r="E2037" s="14">
        <v>4</v>
      </c>
      <c r="F2037" s="14" t="s">
        <v>4603</v>
      </c>
      <c r="H2037" s="14" t="s">
        <v>955</v>
      </c>
      <c r="I2037" s="14" t="s">
        <v>121</v>
      </c>
      <c r="J2037" s="14" t="s">
        <v>4866</v>
      </c>
      <c r="K2037" s="14" t="s">
        <v>5972</v>
      </c>
      <c r="M2037" s="14" t="s">
        <v>133</v>
      </c>
      <c r="N2037" s="14" t="s">
        <v>503</v>
      </c>
      <c r="O2037" s="14" t="s">
        <v>5674</v>
      </c>
      <c r="P2037" s="14" t="s">
        <v>5971</v>
      </c>
      <c r="Q2037" s="14" t="s">
        <v>124</v>
      </c>
      <c r="R2037" s="14" t="s">
        <v>5673</v>
      </c>
      <c r="S2037" s="14" t="s">
        <v>133</v>
      </c>
    </row>
    <row r="2038" spans="2:23" x14ac:dyDescent="0.25">
      <c r="B2038" s="14" t="s">
        <v>54</v>
      </c>
      <c r="D2038" s="14" t="s">
        <v>3885</v>
      </c>
      <c r="F2038" s="14" t="s">
        <v>4474</v>
      </c>
      <c r="H2038" s="14">
        <v>8</v>
      </c>
      <c r="I2038" s="14" t="s">
        <v>172</v>
      </c>
      <c r="J2038" s="14" t="s">
        <v>162</v>
      </c>
      <c r="K2038" s="14" t="s">
        <v>6272</v>
      </c>
      <c r="L2038" s="14" t="s">
        <v>63</v>
      </c>
      <c r="M2038" s="14" t="s">
        <v>133</v>
      </c>
      <c r="N2038" s="14" t="s">
        <v>133</v>
      </c>
      <c r="R2038" s="14" t="s">
        <v>220</v>
      </c>
      <c r="U2038" s="14" t="s">
        <v>5168</v>
      </c>
      <c r="V2038" s="14" t="s">
        <v>6271</v>
      </c>
      <c r="W2038" s="14" t="s">
        <v>4939</v>
      </c>
    </row>
    <row r="2039" spans="2:23" x14ac:dyDescent="0.25">
      <c r="B2039" s="14" t="s">
        <v>4270</v>
      </c>
      <c r="C2039" s="18" t="s">
        <v>120</v>
      </c>
      <c r="D2039" s="14" t="s">
        <v>2884</v>
      </c>
      <c r="F2039" s="14" t="s">
        <v>4544</v>
      </c>
      <c r="H2039" s="14" t="s">
        <v>134</v>
      </c>
      <c r="I2039" s="14" t="s">
        <v>4529</v>
      </c>
      <c r="J2039" s="14" t="s">
        <v>4802</v>
      </c>
      <c r="K2039" s="14" t="s">
        <v>5696</v>
      </c>
      <c r="M2039" s="14" t="s">
        <v>5695</v>
      </c>
      <c r="R2039" s="14" t="s">
        <v>5694</v>
      </c>
    </row>
    <row r="2040" spans="2:23" x14ac:dyDescent="0.25">
      <c r="B2040" s="14" t="s">
        <v>4289</v>
      </c>
      <c r="C2040" s="18">
        <v>7</v>
      </c>
      <c r="D2040" s="14" t="s">
        <v>3018</v>
      </c>
      <c r="F2040" s="14" t="s">
        <v>4564</v>
      </c>
      <c r="H2040" s="14" t="s">
        <v>134</v>
      </c>
      <c r="I2040" s="14" t="s">
        <v>4529</v>
      </c>
      <c r="J2040" s="14" t="s">
        <v>108</v>
      </c>
      <c r="K2040" s="14" t="s">
        <v>5821</v>
      </c>
      <c r="M2040" s="14" t="s">
        <v>5019</v>
      </c>
      <c r="N2040" s="14" t="s">
        <v>133</v>
      </c>
      <c r="Q2040" s="14" t="s">
        <v>4571</v>
      </c>
      <c r="R2040" s="14" t="s">
        <v>144</v>
      </c>
      <c r="U2040" s="14" t="s">
        <v>5797</v>
      </c>
      <c r="W2040" s="14" t="s">
        <v>4980</v>
      </c>
    </row>
    <row r="2041" spans="2:23" x14ac:dyDescent="0.25">
      <c r="B2041" s="14" t="s">
        <v>4290</v>
      </c>
      <c r="C2041" s="18">
        <v>7</v>
      </c>
      <c r="D2041" s="14" t="s">
        <v>3154</v>
      </c>
      <c r="F2041" s="14" t="s">
        <v>4548</v>
      </c>
      <c r="H2041" s="14" t="s">
        <v>143</v>
      </c>
      <c r="I2041" s="14" t="s">
        <v>4529</v>
      </c>
      <c r="J2041" s="14" t="s">
        <v>107</v>
      </c>
      <c r="K2041" s="14" t="s">
        <v>1178</v>
      </c>
      <c r="M2041" s="14" t="s">
        <v>133</v>
      </c>
      <c r="N2041" s="14" t="s">
        <v>133</v>
      </c>
      <c r="O2041" s="14" t="s">
        <v>4571</v>
      </c>
      <c r="Q2041" s="14" t="s">
        <v>4571</v>
      </c>
      <c r="R2041" s="14" t="s">
        <v>107</v>
      </c>
      <c r="W2041" s="14" t="s">
        <v>4980</v>
      </c>
    </row>
    <row r="2042" spans="2:23" x14ac:dyDescent="0.25">
      <c r="B2042" s="14" t="s">
        <v>4275</v>
      </c>
      <c r="C2042" s="18">
        <v>7</v>
      </c>
      <c r="D2042" s="14" t="s">
        <v>3009</v>
      </c>
      <c r="F2042" s="14" t="s">
        <v>4548</v>
      </c>
      <c r="H2042" s="14" t="s">
        <v>141</v>
      </c>
      <c r="I2042" s="14" t="s">
        <v>4529</v>
      </c>
      <c r="J2042" s="14" t="s">
        <v>121</v>
      </c>
      <c r="K2042" s="14" t="s">
        <v>5812</v>
      </c>
      <c r="M2042" s="14" t="s">
        <v>5402</v>
      </c>
      <c r="N2042" s="14" t="s">
        <v>133</v>
      </c>
      <c r="O2042" s="14" t="s">
        <v>4571</v>
      </c>
      <c r="Q2042" s="14" t="s">
        <v>4571</v>
      </c>
      <c r="R2042" s="14" t="s">
        <v>168</v>
      </c>
      <c r="U2042" s="14" t="s">
        <v>5518</v>
      </c>
      <c r="W2042" s="14" t="s">
        <v>4980</v>
      </c>
    </row>
    <row r="2043" spans="2:23" x14ac:dyDescent="0.25">
      <c r="B2043" s="14" t="s">
        <v>4275</v>
      </c>
      <c r="C2043" s="18">
        <v>7</v>
      </c>
      <c r="D2043" s="14" t="s">
        <v>2898</v>
      </c>
      <c r="F2043" s="14" t="s">
        <v>4548</v>
      </c>
      <c r="H2043" s="14" t="s">
        <v>254</v>
      </c>
      <c r="I2043" s="14" t="s">
        <v>4529</v>
      </c>
      <c r="J2043" s="14" t="s">
        <v>144</v>
      </c>
      <c r="K2043" s="14" t="s">
        <v>4294</v>
      </c>
      <c r="M2043" s="14" t="s">
        <v>5034</v>
      </c>
      <c r="N2043" s="14" t="s">
        <v>133</v>
      </c>
      <c r="O2043" s="14" t="s">
        <v>4571</v>
      </c>
      <c r="Q2043" s="14" t="s">
        <v>4571</v>
      </c>
      <c r="R2043" s="14" t="s">
        <v>130</v>
      </c>
      <c r="U2043" s="14" t="s">
        <v>4957</v>
      </c>
      <c r="W2043" s="14" t="s">
        <v>4980</v>
      </c>
    </row>
    <row r="2044" spans="2:23" x14ac:dyDescent="0.25">
      <c r="B2044" s="14" t="s">
        <v>4300</v>
      </c>
      <c r="C2044" s="18">
        <v>7</v>
      </c>
      <c r="D2044" s="14" t="s">
        <v>3151</v>
      </c>
      <c r="F2044" s="14" t="s">
        <v>4455</v>
      </c>
      <c r="H2044" s="14" t="s">
        <v>145</v>
      </c>
      <c r="I2044" s="14" t="s">
        <v>4529</v>
      </c>
      <c r="J2044" s="14" t="s">
        <v>172</v>
      </c>
      <c r="K2044" s="14" t="s">
        <v>417</v>
      </c>
      <c r="M2044" s="14" t="s">
        <v>133</v>
      </c>
      <c r="N2044" s="14" t="s">
        <v>133</v>
      </c>
      <c r="O2044" s="14" t="s">
        <v>4571</v>
      </c>
      <c r="Q2044" s="14" t="s">
        <v>4571</v>
      </c>
      <c r="R2044" s="14" t="s">
        <v>169</v>
      </c>
      <c r="W2044" s="14" t="s">
        <v>4980</v>
      </c>
    </row>
    <row r="2045" spans="2:23" x14ac:dyDescent="0.25">
      <c r="B2045" s="14" t="s">
        <v>4180</v>
      </c>
      <c r="C2045" s="18">
        <v>7</v>
      </c>
      <c r="D2045" s="14" t="s">
        <v>2334</v>
      </c>
      <c r="F2045" s="14" t="s">
        <v>4455</v>
      </c>
      <c r="H2045" s="14" t="s">
        <v>254</v>
      </c>
      <c r="I2045" s="14" t="s">
        <v>4529</v>
      </c>
      <c r="J2045" s="14" t="s">
        <v>108</v>
      </c>
      <c r="K2045" s="14" t="s">
        <v>404</v>
      </c>
      <c r="M2045" s="14" t="s">
        <v>5317</v>
      </c>
      <c r="N2045" s="14" t="s">
        <v>133</v>
      </c>
      <c r="O2045" s="14" t="s">
        <v>4571</v>
      </c>
      <c r="Q2045" s="14" t="s">
        <v>4571</v>
      </c>
      <c r="R2045" s="14" t="s">
        <v>108</v>
      </c>
      <c r="U2045" s="14" t="s">
        <v>5316</v>
      </c>
      <c r="W2045" s="14" t="s">
        <v>4980</v>
      </c>
    </row>
    <row r="2046" spans="2:23" x14ac:dyDescent="0.25">
      <c r="B2046" s="14" t="s">
        <v>4151</v>
      </c>
      <c r="D2046" s="14" t="s">
        <v>2181</v>
      </c>
      <c r="F2046" s="14" t="s">
        <v>4455</v>
      </c>
      <c r="H2046" s="14" t="s">
        <v>141</v>
      </c>
      <c r="I2046" s="14" t="s">
        <v>4529</v>
      </c>
      <c r="J2046" s="14" t="s">
        <v>108</v>
      </c>
      <c r="K2046" s="14" t="s">
        <v>4688</v>
      </c>
      <c r="M2046" s="14" t="s">
        <v>5034</v>
      </c>
      <c r="N2046" s="14" t="s">
        <v>133</v>
      </c>
      <c r="O2046" s="14" t="s">
        <v>4571</v>
      </c>
      <c r="Q2046" s="14" t="s">
        <v>4571</v>
      </c>
      <c r="R2046" s="14" t="s">
        <v>130</v>
      </c>
      <c r="U2046" s="14" t="s">
        <v>5186</v>
      </c>
      <c r="W2046" s="14" t="s">
        <v>5185</v>
      </c>
    </row>
    <row r="2047" spans="2:23" x14ac:dyDescent="0.25">
      <c r="C2047" s="18">
        <v>7</v>
      </c>
      <c r="D2047" s="14" t="s">
        <v>2335</v>
      </c>
      <c r="F2047" s="14" t="s">
        <v>4456</v>
      </c>
      <c r="K2047" s="14">
        <v>25</v>
      </c>
      <c r="M2047" s="14" t="s">
        <v>5319</v>
      </c>
      <c r="R2047" s="14" t="s">
        <v>5318</v>
      </c>
    </row>
    <row r="2048" spans="2:23" x14ac:dyDescent="0.25">
      <c r="C2048" s="18">
        <v>7</v>
      </c>
      <c r="D2048" s="14" t="s">
        <v>2182</v>
      </c>
      <c r="F2048" s="14" t="s">
        <v>4456</v>
      </c>
      <c r="K2048" s="14">
        <v>260</v>
      </c>
      <c r="M2048" s="14" t="s">
        <v>5188</v>
      </c>
      <c r="R2048" s="14" t="s">
        <v>5187</v>
      </c>
    </row>
    <row r="2049" spans="2:23" x14ac:dyDescent="0.25">
      <c r="B2049" s="14" t="s">
        <v>4230</v>
      </c>
      <c r="C2049" s="18" t="s">
        <v>120</v>
      </c>
      <c r="D2049" s="14" t="s">
        <v>3085</v>
      </c>
      <c r="F2049" s="14" t="s">
        <v>4581</v>
      </c>
      <c r="H2049" s="14" t="s">
        <v>230</v>
      </c>
      <c r="I2049" s="14" t="s">
        <v>4804</v>
      </c>
      <c r="J2049" s="14" t="s">
        <v>1735</v>
      </c>
      <c r="K2049" s="14" t="s">
        <v>5853</v>
      </c>
      <c r="M2049" s="14" t="s">
        <v>5317</v>
      </c>
      <c r="R2049" s="14" t="s">
        <v>5852</v>
      </c>
    </row>
    <row r="2050" spans="2:23" x14ac:dyDescent="0.25">
      <c r="B2050" s="14" t="s">
        <v>4090</v>
      </c>
      <c r="D2050" s="14" t="s">
        <v>2926</v>
      </c>
      <c r="E2050" s="14">
        <v>4</v>
      </c>
      <c r="F2050" s="14" t="s">
        <v>32</v>
      </c>
      <c r="I2050" s="14" t="s">
        <v>4750</v>
      </c>
      <c r="K2050" s="14">
        <v>10.3</v>
      </c>
      <c r="M2050" s="14">
        <v>1</v>
      </c>
      <c r="N2050" s="14">
        <v>3</v>
      </c>
      <c r="O2050" s="14" t="s">
        <v>869</v>
      </c>
      <c r="Q2050" s="14">
        <v>2</v>
      </c>
      <c r="R2050" s="14" t="s">
        <v>169</v>
      </c>
      <c r="U2050" s="14">
        <v>1976</v>
      </c>
      <c r="V2050" s="14" t="s">
        <v>4955</v>
      </c>
      <c r="W2050" s="14" t="s">
        <v>4939</v>
      </c>
    </row>
    <row r="2051" spans="2:23" x14ac:dyDescent="0.25">
      <c r="B2051" s="14" t="s">
        <v>4086</v>
      </c>
      <c r="D2051" s="14" t="s">
        <v>2239</v>
      </c>
      <c r="E2051" s="14">
        <v>4</v>
      </c>
      <c r="F2051" s="14" t="s">
        <v>32</v>
      </c>
      <c r="H2051" s="14">
        <v>14</v>
      </c>
      <c r="I2051" s="14">
        <v>1200</v>
      </c>
      <c r="J2051" s="14">
        <v>3900</v>
      </c>
      <c r="K2051" s="14">
        <v>9.25</v>
      </c>
      <c r="M2051" s="14" t="s">
        <v>5014</v>
      </c>
      <c r="N2051" s="14">
        <v>10</v>
      </c>
      <c r="O2051" s="14">
        <v>10</v>
      </c>
      <c r="Q2051" s="14">
        <v>2</v>
      </c>
      <c r="R2051" s="14">
        <v>1200</v>
      </c>
      <c r="U2051" s="14">
        <v>1958</v>
      </c>
      <c r="W2051" s="14" t="s">
        <v>4972</v>
      </c>
    </row>
    <row r="2052" spans="2:23" x14ac:dyDescent="0.25">
      <c r="B2052" s="14" t="s">
        <v>4090</v>
      </c>
      <c r="C2052" s="18">
        <v>7</v>
      </c>
      <c r="D2052" s="14" t="s">
        <v>4043</v>
      </c>
      <c r="F2052" s="14" t="s">
        <v>32</v>
      </c>
      <c r="H2052" s="14" t="s">
        <v>120</v>
      </c>
      <c r="I2052" s="14" t="s">
        <v>121</v>
      </c>
      <c r="J2052" s="14" t="s">
        <v>4737</v>
      </c>
      <c r="K2052" s="14" t="s">
        <v>4354</v>
      </c>
      <c r="M2052" s="14" t="s">
        <v>134</v>
      </c>
      <c r="N2052" s="14" t="s">
        <v>6334</v>
      </c>
      <c r="O2052" s="14" t="s">
        <v>246</v>
      </c>
      <c r="Q2052" s="14" t="s">
        <v>148</v>
      </c>
      <c r="R2052" s="14" t="s">
        <v>241</v>
      </c>
      <c r="U2052" s="14" t="s">
        <v>5108</v>
      </c>
      <c r="W2052" s="14" t="s">
        <v>5142</v>
      </c>
    </row>
    <row r="2053" spans="2:23" x14ac:dyDescent="0.25">
      <c r="B2053" s="14" t="s">
        <v>4090</v>
      </c>
      <c r="D2053" s="14" t="s">
        <v>4011</v>
      </c>
      <c r="F2053" s="14" t="s">
        <v>32</v>
      </c>
      <c r="H2053" s="14" t="s">
        <v>112</v>
      </c>
      <c r="I2053" s="14" t="s">
        <v>4933</v>
      </c>
      <c r="J2053" s="14" t="s">
        <v>285</v>
      </c>
      <c r="K2053" s="14" t="s">
        <v>5998</v>
      </c>
      <c r="M2053" s="14" t="s">
        <v>5246</v>
      </c>
      <c r="N2053" s="14" t="s">
        <v>141</v>
      </c>
      <c r="O2053" s="14" t="s">
        <v>230</v>
      </c>
      <c r="Q2053" s="14" t="s">
        <v>135</v>
      </c>
      <c r="R2053" s="14" t="s">
        <v>713</v>
      </c>
      <c r="W2053" s="14" t="s">
        <v>4956</v>
      </c>
    </row>
    <row r="2054" spans="2:23" x14ac:dyDescent="0.25">
      <c r="B2054" s="14" t="s">
        <v>4090</v>
      </c>
      <c r="C2054" s="18">
        <v>7</v>
      </c>
      <c r="D2054" s="14" t="s">
        <v>3935</v>
      </c>
      <c r="F2054" s="14" t="s">
        <v>32</v>
      </c>
      <c r="H2054" s="14" t="s">
        <v>143</v>
      </c>
      <c r="I2054" s="14" t="s">
        <v>113</v>
      </c>
      <c r="J2054" s="14" t="s">
        <v>155</v>
      </c>
      <c r="K2054" s="14" t="s">
        <v>4958</v>
      </c>
      <c r="M2054" s="14" t="s">
        <v>134</v>
      </c>
      <c r="N2054" s="14" t="s">
        <v>399</v>
      </c>
      <c r="O2054" s="14" t="s">
        <v>230</v>
      </c>
      <c r="Q2054" s="14" t="s">
        <v>148</v>
      </c>
      <c r="R2054" s="14" t="s">
        <v>222</v>
      </c>
      <c r="U2054" s="14" t="s">
        <v>5109</v>
      </c>
      <c r="W2054" s="14" t="s">
        <v>5142</v>
      </c>
    </row>
    <row r="2055" spans="2:23" x14ac:dyDescent="0.25">
      <c r="B2055" s="14" t="s">
        <v>4090</v>
      </c>
      <c r="C2055" s="18">
        <v>7</v>
      </c>
      <c r="D2055" s="14" t="s">
        <v>3832</v>
      </c>
      <c r="F2055" s="14" t="s">
        <v>32</v>
      </c>
      <c r="H2055" s="14" t="s">
        <v>141</v>
      </c>
      <c r="I2055" s="14" t="s">
        <v>206</v>
      </c>
      <c r="J2055" s="14" t="s">
        <v>4675</v>
      </c>
      <c r="K2055" s="14" t="s">
        <v>246</v>
      </c>
      <c r="M2055" s="14" t="s">
        <v>5122</v>
      </c>
      <c r="N2055" s="14" t="s">
        <v>112</v>
      </c>
      <c r="O2055" s="14" t="s">
        <v>230</v>
      </c>
      <c r="Q2055" s="14" t="s">
        <v>148</v>
      </c>
      <c r="R2055" s="14" t="s">
        <v>144</v>
      </c>
      <c r="U2055" s="14">
        <v>1985</v>
      </c>
      <c r="W2055" s="14" t="s">
        <v>4972</v>
      </c>
    </row>
    <row r="2056" spans="2:23" x14ac:dyDescent="0.25">
      <c r="B2056" s="14" t="s">
        <v>4090</v>
      </c>
      <c r="D2056" s="14" t="s">
        <v>3828</v>
      </c>
      <c r="F2056" s="14" t="s">
        <v>32</v>
      </c>
      <c r="H2056" s="14" t="s">
        <v>143</v>
      </c>
      <c r="I2056" s="14" t="s">
        <v>206</v>
      </c>
      <c r="J2056" s="14" t="s">
        <v>4675</v>
      </c>
      <c r="K2056" s="14" t="s">
        <v>6249</v>
      </c>
      <c r="M2056" s="14" t="s">
        <v>4970</v>
      </c>
      <c r="N2056" s="14" t="s">
        <v>399</v>
      </c>
      <c r="O2056" s="14" t="s">
        <v>134</v>
      </c>
      <c r="Q2056" s="14" t="s">
        <v>148</v>
      </c>
      <c r="R2056" s="14" t="s">
        <v>151</v>
      </c>
      <c r="W2056" s="14" t="s">
        <v>4956</v>
      </c>
    </row>
    <row r="2057" spans="2:23" x14ac:dyDescent="0.25">
      <c r="B2057" s="14" t="s">
        <v>4344</v>
      </c>
      <c r="C2057" s="18">
        <v>7</v>
      </c>
      <c r="D2057" s="14" t="s">
        <v>3600</v>
      </c>
      <c r="F2057" s="14" t="s">
        <v>32</v>
      </c>
      <c r="H2057" s="14" t="s">
        <v>120</v>
      </c>
      <c r="I2057" s="14" t="s">
        <v>121</v>
      </c>
      <c r="J2057" s="14" t="s">
        <v>4671</v>
      </c>
      <c r="K2057" s="14" t="s">
        <v>6143</v>
      </c>
      <c r="M2057" s="14" t="s">
        <v>6142</v>
      </c>
      <c r="N2057" s="14" t="s">
        <v>6141</v>
      </c>
      <c r="O2057" s="14" t="s">
        <v>230</v>
      </c>
      <c r="Q2057" s="14" t="s">
        <v>202</v>
      </c>
      <c r="R2057" s="14" t="s">
        <v>169</v>
      </c>
      <c r="U2057" s="14" t="s">
        <v>5108</v>
      </c>
      <c r="W2057" s="14" t="s">
        <v>5142</v>
      </c>
    </row>
    <row r="2058" spans="2:23" x14ac:dyDescent="0.25">
      <c r="B2058" s="14" t="s">
        <v>4090</v>
      </c>
      <c r="C2058" s="18">
        <v>7</v>
      </c>
      <c r="D2058" s="14" t="s">
        <v>3554</v>
      </c>
      <c r="F2058" s="14" t="s">
        <v>32</v>
      </c>
      <c r="H2058" s="14" t="s">
        <v>105</v>
      </c>
      <c r="I2058" s="14" t="s">
        <v>121</v>
      </c>
      <c r="J2058" s="14" t="s">
        <v>4737</v>
      </c>
      <c r="K2058" s="14" t="s">
        <v>407</v>
      </c>
      <c r="M2058" s="14" t="s">
        <v>145</v>
      </c>
      <c r="N2058" s="14" t="s">
        <v>6124</v>
      </c>
      <c r="O2058" s="14" t="s">
        <v>4571</v>
      </c>
      <c r="Q2058" s="14" t="s">
        <v>202</v>
      </c>
      <c r="R2058" s="14" t="s">
        <v>144</v>
      </c>
      <c r="U2058" s="14" t="s">
        <v>5360</v>
      </c>
      <c r="W2058" s="14" t="s">
        <v>5142</v>
      </c>
    </row>
    <row r="2059" spans="2:23" x14ac:dyDescent="0.25">
      <c r="B2059" s="14" t="s">
        <v>4085</v>
      </c>
      <c r="C2059" s="18">
        <v>7</v>
      </c>
      <c r="D2059" s="14" t="s">
        <v>3522</v>
      </c>
      <c r="F2059" s="14" t="s">
        <v>32</v>
      </c>
      <c r="H2059" s="14" t="s">
        <v>134</v>
      </c>
      <c r="I2059" s="14" t="s">
        <v>206</v>
      </c>
      <c r="J2059" s="14" t="s">
        <v>4675</v>
      </c>
      <c r="K2059" s="14" t="s">
        <v>143</v>
      </c>
      <c r="M2059" s="14" t="s">
        <v>4963</v>
      </c>
      <c r="N2059" s="14" t="s">
        <v>4616</v>
      </c>
      <c r="O2059" s="14" t="s">
        <v>230</v>
      </c>
      <c r="Q2059" s="14" t="s">
        <v>148</v>
      </c>
      <c r="R2059" s="14" t="s">
        <v>1028</v>
      </c>
      <c r="U2059" s="14" t="s">
        <v>5427</v>
      </c>
      <c r="W2059" s="14" t="s">
        <v>4956</v>
      </c>
    </row>
    <row r="2060" spans="2:23" x14ac:dyDescent="0.25">
      <c r="B2060" s="14" t="s">
        <v>4090</v>
      </c>
      <c r="D2060" s="14" t="s">
        <v>3521</v>
      </c>
      <c r="F2060" s="14" t="s">
        <v>32</v>
      </c>
      <c r="H2060" s="14" t="s">
        <v>246</v>
      </c>
      <c r="I2060" s="14" t="s">
        <v>206</v>
      </c>
      <c r="J2060" s="14" t="s">
        <v>4737</v>
      </c>
      <c r="K2060" s="14" t="s">
        <v>5941</v>
      </c>
      <c r="M2060" s="14" t="s">
        <v>5122</v>
      </c>
      <c r="N2060" s="14" t="s">
        <v>4616</v>
      </c>
      <c r="O2060" s="14" t="s">
        <v>134</v>
      </c>
      <c r="Q2060" s="14" t="s">
        <v>148</v>
      </c>
      <c r="R2060" s="14" t="s">
        <v>241</v>
      </c>
      <c r="U2060" s="14" t="s">
        <v>5125</v>
      </c>
      <c r="W2060" s="14" t="s">
        <v>4972</v>
      </c>
    </row>
    <row r="2061" spans="2:23" x14ac:dyDescent="0.25">
      <c r="B2061" s="14" t="s">
        <v>4090</v>
      </c>
      <c r="C2061" s="18">
        <v>7</v>
      </c>
      <c r="D2061" s="14" t="s">
        <v>6406</v>
      </c>
      <c r="F2061" s="14" t="s">
        <v>32</v>
      </c>
      <c r="H2061" s="14" t="s">
        <v>254</v>
      </c>
      <c r="I2061" s="14" t="s">
        <v>4788</v>
      </c>
      <c r="J2061" s="14" t="s">
        <v>4675</v>
      </c>
      <c r="K2061" s="14" t="s">
        <v>6101</v>
      </c>
      <c r="M2061" s="14" t="s">
        <v>6100</v>
      </c>
      <c r="N2061" s="14" t="s">
        <v>143</v>
      </c>
      <c r="O2061" s="14" t="s">
        <v>230</v>
      </c>
      <c r="Q2061" s="14" t="s">
        <v>148</v>
      </c>
      <c r="R2061" s="14" t="s">
        <v>220</v>
      </c>
      <c r="U2061" s="14">
        <v>1984</v>
      </c>
      <c r="W2061" s="14" t="s">
        <v>4972</v>
      </c>
    </row>
    <row r="2062" spans="2:23" x14ac:dyDescent="0.25">
      <c r="B2062" s="14" t="s">
        <v>4090</v>
      </c>
      <c r="C2062" s="18">
        <v>7</v>
      </c>
      <c r="D2062" s="14" t="s">
        <v>3473</v>
      </c>
      <c r="F2062" s="14" t="s">
        <v>32</v>
      </c>
      <c r="H2062" s="14" t="s">
        <v>143</v>
      </c>
      <c r="I2062" s="14" t="s">
        <v>121</v>
      </c>
      <c r="J2062" s="14" t="s">
        <v>4737</v>
      </c>
      <c r="K2062" s="14" t="s">
        <v>6090</v>
      </c>
      <c r="M2062" s="14" t="s">
        <v>4975</v>
      </c>
      <c r="N2062" s="14" t="s">
        <v>5995</v>
      </c>
      <c r="O2062" s="14" t="s">
        <v>143</v>
      </c>
      <c r="Q2062" s="14" t="s">
        <v>148</v>
      </c>
      <c r="R2062" s="14" t="s">
        <v>169</v>
      </c>
      <c r="U2062" s="14" t="s">
        <v>5832</v>
      </c>
      <c r="W2062" s="14" t="s">
        <v>4956</v>
      </c>
    </row>
    <row r="2063" spans="2:23" x14ac:dyDescent="0.25">
      <c r="B2063" s="14" t="s">
        <v>4090</v>
      </c>
      <c r="C2063" s="18">
        <v>7</v>
      </c>
      <c r="D2063" s="14" t="s">
        <v>3469</v>
      </c>
      <c r="F2063" s="14" t="s">
        <v>32</v>
      </c>
      <c r="H2063" s="14" t="s">
        <v>134</v>
      </c>
      <c r="I2063" s="14" t="s">
        <v>113</v>
      </c>
      <c r="J2063" s="14" t="s">
        <v>4883</v>
      </c>
      <c r="K2063" s="14" t="s">
        <v>6081</v>
      </c>
      <c r="M2063" s="14" t="s">
        <v>4946</v>
      </c>
      <c r="N2063" s="14" t="s">
        <v>6080</v>
      </c>
      <c r="O2063" s="14" t="s">
        <v>143</v>
      </c>
      <c r="Q2063" s="14" t="s">
        <v>148</v>
      </c>
      <c r="R2063" s="14" t="s">
        <v>169</v>
      </c>
      <c r="W2063" s="14" t="s">
        <v>4956</v>
      </c>
    </row>
    <row r="2064" spans="2:23" x14ac:dyDescent="0.25">
      <c r="B2064" s="14" t="s">
        <v>4090</v>
      </c>
      <c r="D2064" s="14" t="s">
        <v>3468</v>
      </c>
      <c r="F2064" s="14" t="s">
        <v>32</v>
      </c>
      <c r="H2064" s="14" t="s">
        <v>4626</v>
      </c>
      <c r="I2064" s="14" t="s">
        <v>165</v>
      </c>
      <c r="J2064" s="14">
        <v>4500</v>
      </c>
      <c r="K2064" s="14" t="s">
        <v>303</v>
      </c>
      <c r="N2064" s="14" t="s">
        <v>5361</v>
      </c>
      <c r="O2064" s="14" t="s">
        <v>230</v>
      </c>
      <c r="Q2064" s="14" t="s">
        <v>148</v>
      </c>
      <c r="R2064" s="14" t="s">
        <v>138</v>
      </c>
      <c r="T2064" s="14" t="s">
        <v>5194</v>
      </c>
      <c r="W2064" s="14" t="s">
        <v>4939</v>
      </c>
    </row>
    <row r="2065" spans="2:23" x14ac:dyDescent="0.25">
      <c r="B2065" s="14" t="s">
        <v>4146</v>
      </c>
      <c r="C2065" s="18">
        <v>7</v>
      </c>
      <c r="D2065" s="14" t="s">
        <v>3420</v>
      </c>
      <c r="F2065" s="14" t="s">
        <v>32</v>
      </c>
      <c r="H2065" s="14" t="s">
        <v>230</v>
      </c>
      <c r="I2065" s="14" t="s">
        <v>206</v>
      </c>
      <c r="J2065" s="14" t="s">
        <v>357</v>
      </c>
      <c r="K2065" s="14" t="s">
        <v>6061</v>
      </c>
      <c r="M2065" s="14" t="s">
        <v>133</v>
      </c>
      <c r="N2065" s="14" t="s">
        <v>4617</v>
      </c>
      <c r="O2065" s="14" t="s">
        <v>230</v>
      </c>
      <c r="Q2065" s="14" t="s">
        <v>148</v>
      </c>
      <c r="R2065" s="14" t="s">
        <v>210</v>
      </c>
      <c r="W2065" s="14" t="s">
        <v>4972</v>
      </c>
    </row>
    <row r="2066" spans="2:23" x14ac:dyDescent="0.25">
      <c r="B2066" s="14" t="s">
        <v>4090</v>
      </c>
      <c r="C2066" s="18">
        <v>7</v>
      </c>
      <c r="D2066" s="14" t="s">
        <v>3404</v>
      </c>
      <c r="F2066" s="14" t="s">
        <v>32</v>
      </c>
      <c r="H2066" s="14">
        <v>5</v>
      </c>
      <c r="I2066" s="14" t="s">
        <v>121</v>
      </c>
      <c r="J2066" s="14" t="s">
        <v>4713</v>
      </c>
      <c r="K2066" s="14" t="s">
        <v>134</v>
      </c>
      <c r="M2066" s="14" t="s">
        <v>4975</v>
      </c>
      <c r="N2066" s="14" t="s">
        <v>5361</v>
      </c>
      <c r="O2066" s="14" t="s">
        <v>134</v>
      </c>
      <c r="Q2066" s="14" t="s">
        <v>148</v>
      </c>
      <c r="R2066" s="14" t="s">
        <v>1028</v>
      </c>
      <c r="U2066" s="14">
        <v>1960</v>
      </c>
      <c r="W2066" s="14" t="s">
        <v>4956</v>
      </c>
    </row>
    <row r="2067" spans="2:23" x14ac:dyDescent="0.25">
      <c r="B2067" s="14" t="s">
        <v>4090</v>
      </c>
      <c r="D2067" s="14" t="s">
        <v>3403</v>
      </c>
      <c r="F2067" s="14" t="s">
        <v>32</v>
      </c>
      <c r="H2067" s="14" t="s">
        <v>311</v>
      </c>
      <c r="I2067" s="14" t="s">
        <v>121</v>
      </c>
      <c r="J2067" s="14" t="s">
        <v>4737</v>
      </c>
      <c r="K2067" s="14" t="s">
        <v>134</v>
      </c>
      <c r="M2067" s="14" t="s">
        <v>4975</v>
      </c>
      <c r="N2067" s="14" t="s">
        <v>5361</v>
      </c>
      <c r="O2067" s="14" t="s">
        <v>134</v>
      </c>
      <c r="Q2067" s="14" t="s">
        <v>148</v>
      </c>
      <c r="R2067" s="14" t="s">
        <v>1028</v>
      </c>
      <c r="U2067" s="14" t="s">
        <v>5797</v>
      </c>
      <c r="W2067" s="14" t="s">
        <v>4956</v>
      </c>
    </row>
    <row r="2068" spans="2:23" x14ac:dyDescent="0.25">
      <c r="B2068" s="14" t="s">
        <v>4090</v>
      </c>
      <c r="D2068" s="14" t="s">
        <v>3402</v>
      </c>
      <c r="F2068" s="14" t="s">
        <v>32</v>
      </c>
      <c r="H2068" s="14">
        <v>5</v>
      </c>
      <c r="I2068" s="14" t="s">
        <v>121</v>
      </c>
      <c r="J2068" s="14" t="s">
        <v>4737</v>
      </c>
      <c r="K2068" s="14" t="s">
        <v>134</v>
      </c>
      <c r="M2068" s="14" t="s">
        <v>4975</v>
      </c>
      <c r="N2068" s="14" t="s">
        <v>5361</v>
      </c>
      <c r="O2068" s="14" t="s">
        <v>134</v>
      </c>
      <c r="Q2068" s="14" t="s">
        <v>148</v>
      </c>
      <c r="R2068" s="14" t="s">
        <v>1028</v>
      </c>
      <c r="U2068" s="14" t="s">
        <v>5797</v>
      </c>
      <c r="W2068" s="14" t="s">
        <v>4956</v>
      </c>
    </row>
    <row r="2069" spans="2:23" x14ac:dyDescent="0.25">
      <c r="B2069" s="14" t="s">
        <v>4090</v>
      </c>
      <c r="D2069" s="14" t="s">
        <v>3401</v>
      </c>
      <c r="F2069" s="14" t="s">
        <v>32</v>
      </c>
      <c r="H2069" s="14">
        <v>4</v>
      </c>
      <c r="I2069" s="14" t="s">
        <v>121</v>
      </c>
      <c r="J2069" s="14" t="s">
        <v>4737</v>
      </c>
      <c r="K2069" s="14" t="s">
        <v>134</v>
      </c>
      <c r="M2069" s="14" t="s">
        <v>4975</v>
      </c>
      <c r="N2069" s="14" t="s">
        <v>5361</v>
      </c>
      <c r="O2069" s="14" t="s">
        <v>134</v>
      </c>
      <c r="Q2069" s="14" t="s">
        <v>148</v>
      </c>
      <c r="R2069" s="14" t="s">
        <v>1028</v>
      </c>
      <c r="U2069" s="14" t="s">
        <v>5797</v>
      </c>
      <c r="W2069" s="14" t="s">
        <v>4956</v>
      </c>
    </row>
    <row r="2070" spans="2:23" x14ac:dyDescent="0.25">
      <c r="B2070" s="14" t="s">
        <v>4090</v>
      </c>
      <c r="C2070" s="18">
        <v>7</v>
      </c>
      <c r="D2070" s="14" t="s">
        <v>3398</v>
      </c>
      <c r="F2070" s="14" t="s">
        <v>32</v>
      </c>
      <c r="H2070" s="14" t="s">
        <v>141</v>
      </c>
      <c r="I2070" s="14" t="s">
        <v>121</v>
      </c>
      <c r="J2070" s="14" t="s">
        <v>4737</v>
      </c>
      <c r="K2070" s="14" t="s">
        <v>6048</v>
      </c>
      <c r="M2070" s="14" t="s">
        <v>5358</v>
      </c>
      <c r="N2070" s="14" t="s">
        <v>5350</v>
      </c>
      <c r="O2070" s="14" t="s">
        <v>134</v>
      </c>
      <c r="Q2070" s="14" t="s">
        <v>148</v>
      </c>
      <c r="R2070" s="14" t="s">
        <v>138</v>
      </c>
      <c r="W2070" s="14" t="s">
        <v>4956</v>
      </c>
    </row>
    <row r="2071" spans="2:23" x14ac:dyDescent="0.25">
      <c r="B2071" s="14" t="s">
        <v>4090</v>
      </c>
      <c r="D2071" s="14" t="s">
        <v>3393</v>
      </c>
      <c r="F2071" s="14" t="s">
        <v>32</v>
      </c>
      <c r="H2071" s="14" t="s">
        <v>134</v>
      </c>
      <c r="I2071" s="14" t="s">
        <v>121</v>
      </c>
      <c r="J2071" s="14" t="s">
        <v>4675</v>
      </c>
      <c r="K2071" s="14" t="s">
        <v>254</v>
      </c>
      <c r="M2071" s="14" t="s">
        <v>5246</v>
      </c>
      <c r="N2071" s="14" t="s">
        <v>156</v>
      </c>
      <c r="O2071" s="14" t="s">
        <v>246</v>
      </c>
      <c r="R2071" s="14" t="s">
        <v>121</v>
      </c>
      <c r="U2071" s="14" t="s">
        <v>5068</v>
      </c>
      <c r="W2071" s="14" t="s">
        <v>5142</v>
      </c>
    </row>
    <row r="2072" spans="2:23" x14ac:dyDescent="0.25">
      <c r="B2072" s="14" t="s">
        <v>4090</v>
      </c>
      <c r="C2072" s="18" t="s">
        <v>111</v>
      </c>
      <c r="D2072" s="14" t="s">
        <v>3392</v>
      </c>
      <c r="F2072" s="14" t="s">
        <v>32</v>
      </c>
      <c r="H2072" s="14" t="s">
        <v>134</v>
      </c>
      <c r="I2072" s="14">
        <v>1000</v>
      </c>
      <c r="J2072" s="14" t="s">
        <v>4823</v>
      </c>
      <c r="K2072" s="14" t="s">
        <v>5966</v>
      </c>
      <c r="L2072" s="14" t="s">
        <v>111</v>
      </c>
      <c r="M2072" s="14" t="s">
        <v>5246</v>
      </c>
      <c r="N2072" s="14" t="s">
        <v>156</v>
      </c>
      <c r="O2072" s="14" t="s">
        <v>5799</v>
      </c>
      <c r="Q2072" s="14" t="s">
        <v>202</v>
      </c>
      <c r="R2072" s="14" t="s">
        <v>6044</v>
      </c>
      <c r="W2072" s="14" t="s">
        <v>4939</v>
      </c>
    </row>
    <row r="2073" spans="2:23" x14ac:dyDescent="0.25">
      <c r="B2073" s="14" t="s">
        <v>4090</v>
      </c>
      <c r="D2073" s="14" t="s">
        <v>3348</v>
      </c>
      <c r="F2073" s="14" t="s">
        <v>32</v>
      </c>
      <c r="H2073" s="14" t="s">
        <v>246</v>
      </c>
      <c r="I2073" s="14" t="s">
        <v>206</v>
      </c>
      <c r="J2073" s="14" t="s">
        <v>4737</v>
      </c>
      <c r="K2073" s="14" t="s">
        <v>6009</v>
      </c>
      <c r="M2073" s="14" t="s">
        <v>5014</v>
      </c>
      <c r="N2073" s="14" t="s">
        <v>6008</v>
      </c>
      <c r="O2073" s="14" t="s">
        <v>230</v>
      </c>
      <c r="Q2073" s="14" t="s">
        <v>148</v>
      </c>
      <c r="R2073" s="14" t="s">
        <v>138</v>
      </c>
      <c r="U2073" s="14">
        <v>1990</v>
      </c>
      <c r="W2073" s="14" t="s">
        <v>4972</v>
      </c>
    </row>
    <row r="2074" spans="2:23" x14ac:dyDescent="0.25">
      <c r="B2074" s="14" t="s">
        <v>4090</v>
      </c>
      <c r="C2074" s="18">
        <v>7</v>
      </c>
      <c r="D2074" s="14" t="s">
        <v>3166</v>
      </c>
      <c r="F2074" s="14" t="s">
        <v>32</v>
      </c>
      <c r="H2074" s="14" t="s">
        <v>246</v>
      </c>
      <c r="I2074" s="14" t="s">
        <v>206</v>
      </c>
      <c r="J2074" s="14" t="s">
        <v>4675</v>
      </c>
      <c r="K2074" s="14" t="s">
        <v>5899</v>
      </c>
      <c r="M2074" s="14" t="s">
        <v>133</v>
      </c>
      <c r="N2074" s="14" t="s">
        <v>143</v>
      </c>
      <c r="O2074" s="14" t="s">
        <v>134</v>
      </c>
      <c r="Q2074" s="14" t="s">
        <v>148</v>
      </c>
      <c r="R2074" s="14" t="s">
        <v>162</v>
      </c>
      <c r="W2074" s="14" t="s">
        <v>4972</v>
      </c>
    </row>
    <row r="2075" spans="2:23" x14ac:dyDescent="0.25">
      <c r="B2075" s="14" t="s">
        <v>4090</v>
      </c>
      <c r="C2075" s="18">
        <v>7</v>
      </c>
      <c r="D2075" s="14" t="s">
        <v>3082</v>
      </c>
      <c r="F2075" s="14" t="s">
        <v>32</v>
      </c>
      <c r="H2075" s="14" t="s">
        <v>105</v>
      </c>
      <c r="I2075" s="14" t="s">
        <v>121</v>
      </c>
      <c r="J2075" s="14" t="s">
        <v>4737</v>
      </c>
      <c r="K2075" s="14" t="s">
        <v>5850</v>
      </c>
      <c r="M2075" s="14" t="s">
        <v>156</v>
      </c>
      <c r="N2075" s="14" t="s">
        <v>5849</v>
      </c>
      <c r="O2075" s="14" t="s">
        <v>4571</v>
      </c>
      <c r="R2075" s="14" t="s">
        <v>108</v>
      </c>
      <c r="U2075" s="14" t="s">
        <v>5186</v>
      </c>
      <c r="W2075" s="14" t="s">
        <v>5142</v>
      </c>
    </row>
    <row r="2076" spans="2:23" x14ac:dyDescent="0.25">
      <c r="B2076" s="14" t="s">
        <v>4090</v>
      </c>
      <c r="C2076" s="18">
        <v>7</v>
      </c>
      <c r="D2076" s="14" t="s">
        <v>3079</v>
      </c>
      <c r="F2076" s="14" t="s">
        <v>32</v>
      </c>
      <c r="H2076" s="14" t="s">
        <v>134</v>
      </c>
      <c r="I2076" s="14" t="s">
        <v>121</v>
      </c>
      <c r="J2076" s="14" t="s">
        <v>4737</v>
      </c>
      <c r="K2076" s="14" t="s">
        <v>5848</v>
      </c>
      <c r="M2076" s="14" t="s">
        <v>4946</v>
      </c>
      <c r="N2076" s="14" t="s">
        <v>399</v>
      </c>
      <c r="O2076" s="14" t="s">
        <v>134</v>
      </c>
      <c r="Q2076" s="14" t="s">
        <v>148</v>
      </c>
      <c r="R2076" s="14" t="s">
        <v>161</v>
      </c>
      <c r="U2076" s="14">
        <v>1955</v>
      </c>
      <c r="W2076" s="14" t="s">
        <v>4956</v>
      </c>
    </row>
    <row r="2077" spans="2:23" x14ac:dyDescent="0.25">
      <c r="B2077" s="14" t="s">
        <v>4090</v>
      </c>
      <c r="D2077" s="14" t="s">
        <v>3002</v>
      </c>
      <c r="F2077" s="14" t="s">
        <v>32</v>
      </c>
      <c r="H2077" s="14" t="s">
        <v>150</v>
      </c>
      <c r="I2077" s="14" t="s">
        <v>4822</v>
      </c>
      <c r="J2077" s="14">
        <v>4700</v>
      </c>
      <c r="K2077" s="14" t="s">
        <v>5802</v>
      </c>
      <c r="M2077" s="14" t="s">
        <v>143</v>
      </c>
      <c r="N2077" s="14" t="s">
        <v>156</v>
      </c>
      <c r="O2077" s="14" t="s">
        <v>5801</v>
      </c>
      <c r="Q2077" s="14" t="s">
        <v>202</v>
      </c>
      <c r="R2077" s="14" t="s">
        <v>108</v>
      </c>
      <c r="U2077" s="14" t="s">
        <v>4976</v>
      </c>
      <c r="V2077" s="14" t="s">
        <v>4985</v>
      </c>
    </row>
    <row r="2078" spans="2:23" x14ac:dyDescent="0.25">
      <c r="B2078" s="14" t="s">
        <v>4090</v>
      </c>
      <c r="D2078" s="14" t="s">
        <v>3001</v>
      </c>
      <c r="F2078" s="14" t="s">
        <v>32</v>
      </c>
      <c r="H2078" s="14" t="s">
        <v>111</v>
      </c>
      <c r="I2078" s="14" t="s">
        <v>121</v>
      </c>
      <c r="J2078" s="14" t="s">
        <v>4737</v>
      </c>
      <c r="K2078" s="14" t="s">
        <v>5803</v>
      </c>
      <c r="M2078" s="14" t="s">
        <v>145</v>
      </c>
      <c r="N2078" s="14" t="s">
        <v>156</v>
      </c>
      <c r="O2078" s="14" t="s">
        <v>246</v>
      </c>
      <c r="Q2078" s="14" t="s">
        <v>202</v>
      </c>
      <c r="R2078" s="14" t="s">
        <v>222</v>
      </c>
      <c r="U2078" s="14" t="s">
        <v>5316</v>
      </c>
      <c r="V2078" s="14" t="s">
        <v>4985</v>
      </c>
      <c r="W2078" s="14" t="s">
        <v>4939</v>
      </c>
    </row>
    <row r="2079" spans="2:23" x14ac:dyDescent="0.25">
      <c r="B2079" s="14" t="s">
        <v>4090</v>
      </c>
      <c r="D2079" s="14" t="s">
        <v>3000</v>
      </c>
      <c r="F2079" s="14" t="s">
        <v>32</v>
      </c>
      <c r="H2079" s="14" t="s">
        <v>150</v>
      </c>
      <c r="I2079" s="14" t="s">
        <v>4822</v>
      </c>
      <c r="J2079" s="14">
        <v>4700</v>
      </c>
      <c r="K2079" s="14" t="s">
        <v>5802</v>
      </c>
      <c r="M2079" s="14" t="s">
        <v>143</v>
      </c>
      <c r="N2079" s="14" t="s">
        <v>156</v>
      </c>
      <c r="O2079" s="14" t="s">
        <v>5801</v>
      </c>
      <c r="Q2079" s="14" t="s">
        <v>202</v>
      </c>
      <c r="R2079" s="14" t="s">
        <v>108</v>
      </c>
      <c r="T2079" s="14" t="s">
        <v>5800</v>
      </c>
      <c r="U2079" s="14" t="s">
        <v>4976</v>
      </c>
      <c r="V2079" s="14" t="s">
        <v>4985</v>
      </c>
      <c r="W2079" s="14" t="s">
        <v>4939</v>
      </c>
    </row>
    <row r="2080" spans="2:23" x14ac:dyDescent="0.25">
      <c r="B2080" s="14" t="s">
        <v>4090</v>
      </c>
      <c r="D2080" s="14" t="s">
        <v>2998</v>
      </c>
      <c r="F2080" s="14" t="s">
        <v>32</v>
      </c>
      <c r="H2080" s="14" t="s">
        <v>143</v>
      </c>
      <c r="I2080" s="14">
        <v>1000</v>
      </c>
      <c r="J2080" s="14" t="s">
        <v>4823</v>
      </c>
      <c r="K2080" s="14" t="s">
        <v>5339</v>
      </c>
      <c r="L2080" s="14" t="s">
        <v>120</v>
      </c>
      <c r="M2080" s="14" t="s">
        <v>143</v>
      </c>
      <c r="N2080" s="14" t="s">
        <v>156</v>
      </c>
      <c r="O2080" s="14" t="s">
        <v>5799</v>
      </c>
      <c r="Q2080" s="14" t="s">
        <v>202</v>
      </c>
      <c r="R2080" s="14" t="s">
        <v>5798</v>
      </c>
      <c r="U2080" s="14" t="s">
        <v>5797</v>
      </c>
      <c r="V2080" s="14" t="s">
        <v>4985</v>
      </c>
    </row>
    <row r="2081" spans="2:23" x14ac:dyDescent="0.25">
      <c r="B2081" s="14" t="s">
        <v>4090</v>
      </c>
      <c r="C2081" s="18">
        <v>7</v>
      </c>
      <c r="D2081" s="14" t="s">
        <v>2997</v>
      </c>
      <c r="F2081" s="14" t="s">
        <v>32</v>
      </c>
      <c r="H2081" s="14" t="s">
        <v>111</v>
      </c>
      <c r="I2081" s="14" t="s">
        <v>128</v>
      </c>
      <c r="J2081" s="14" t="s">
        <v>168</v>
      </c>
      <c r="K2081" s="14" t="s">
        <v>5796</v>
      </c>
      <c r="M2081" s="14" t="s">
        <v>254</v>
      </c>
      <c r="N2081" s="14" t="s">
        <v>151</v>
      </c>
      <c r="O2081" s="14" t="s">
        <v>246</v>
      </c>
      <c r="Q2081" s="14" t="s">
        <v>202</v>
      </c>
      <c r="R2081" s="14" t="s">
        <v>241</v>
      </c>
      <c r="U2081" s="14" t="s">
        <v>5795</v>
      </c>
      <c r="W2081" s="14" t="s">
        <v>5142</v>
      </c>
    </row>
    <row r="2082" spans="2:23" x14ac:dyDescent="0.25">
      <c r="B2082" s="14" t="s">
        <v>4090</v>
      </c>
      <c r="D2082" s="14" t="s">
        <v>2996</v>
      </c>
      <c r="F2082" s="14" t="s">
        <v>32</v>
      </c>
      <c r="H2082" s="14" t="s">
        <v>150</v>
      </c>
      <c r="I2082" s="14" t="s">
        <v>4822</v>
      </c>
      <c r="J2082" s="14">
        <v>4700</v>
      </c>
      <c r="K2082" s="14" t="s">
        <v>5794</v>
      </c>
      <c r="M2082" s="14" t="s">
        <v>143</v>
      </c>
      <c r="N2082" s="14" t="s">
        <v>156</v>
      </c>
      <c r="O2082" s="14" t="s">
        <v>5793</v>
      </c>
      <c r="Q2082" s="14" t="s">
        <v>202</v>
      </c>
      <c r="R2082" s="14" t="s">
        <v>4886</v>
      </c>
      <c r="U2082" s="14" t="s">
        <v>5166</v>
      </c>
      <c r="V2082" s="14" t="s">
        <v>4985</v>
      </c>
    </row>
    <row r="2083" spans="2:23" x14ac:dyDescent="0.25">
      <c r="B2083" s="14" t="s">
        <v>4167</v>
      </c>
      <c r="C2083" s="18">
        <v>6</v>
      </c>
      <c r="D2083" s="14" t="s">
        <v>2977</v>
      </c>
      <c r="F2083" s="14" t="s">
        <v>32</v>
      </c>
      <c r="H2083" s="14" t="s">
        <v>134</v>
      </c>
      <c r="I2083" s="14" t="s">
        <v>121</v>
      </c>
      <c r="J2083" s="14" t="s">
        <v>334</v>
      </c>
      <c r="K2083" s="14" t="s">
        <v>143</v>
      </c>
      <c r="M2083" s="14" t="s">
        <v>5122</v>
      </c>
      <c r="N2083" s="14" t="s">
        <v>454</v>
      </c>
      <c r="O2083" s="14" t="s">
        <v>230</v>
      </c>
      <c r="Q2083" s="14" t="s">
        <v>135</v>
      </c>
      <c r="R2083" s="14" t="s">
        <v>404</v>
      </c>
      <c r="U2083" s="14" t="s">
        <v>5672</v>
      </c>
      <c r="W2083" s="14" t="s">
        <v>4956</v>
      </c>
    </row>
    <row r="2084" spans="2:23" x14ac:dyDescent="0.25">
      <c r="B2084" s="14" t="s">
        <v>4090</v>
      </c>
      <c r="C2084" s="18">
        <v>7</v>
      </c>
      <c r="D2084" s="14" t="s">
        <v>2930</v>
      </c>
      <c r="F2084" s="14" t="s">
        <v>32</v>
      </c>
      <c r="H2084" s="14" t="s">
        <v>141</v>
      </c>
      <c r="I2084" s="14" t="s">
        <v>206</v>
      </c>
      <c r="J2084" s="14" t="s">
        <v>4675</v>
      </c>
      <c r="K2084" s="14" t="s">
        <v>143</v>
      </c>
      <c r="M2084" s="14" t="s">
        <v>133</v>
      </c>
      <c r="N2084" s="14" t="s">
        <v>4617</v>
      </c>
      <c r="O2084" s="14" t="s">
        <v>134</v>
      </c>
      <c r="Q2084" s="14" t="s">
        <v>148</v>
      </c>
      <c r="R2084" s="14" t="s">
        <v>172</v>
      </c>
      <c r="U2084" s="14" t="s">
        <v>5162</v>
      </c>
      <c r="W2084" s="14" t="s">
        <v>4972</v>
      </c>
    </row>
    <row r="2085" spans="2:23" x14ac:dyDescent="0.25">
      <c r="B2085" s="14" t="s">
        <v>4085</v>
      </c>
      <c r="C2085" s="18">
        <v>6</v>
      </c>
      <c r="D2085" s="14" t="s">
        <v>2920</v>
      </c>
      <c r="F2085" s="14" t="s">
        <v>32</v>
      </c>
      <c r="H2085" s="14" t="s">
        <v>254</v>
      </c>
      <c r="I2085" s="14" t="s">
        <v>121</v>
      </c>
      <c r="J2085" s="14" t="s">
        <v>4813</v>
      </c>
      <c r="K2085" s="14" t="s">
        <v>5743</v>
      </c>
      <c r="M2085" s="14" t="s">
        <v>145</v>
      </c>
      <c r="N2085" s="14" t="s">
        <v>156</v>
      </c>
      <c r="O2085" s="14" t="s">
        <v>63</v>
      </c>
      <c r="R2085" s="14" t="s">
        <v>136</v>
      </c>
      <c r="U2085" s="14" t="s">
        <v>5742</v>
      </c>
      <c r="W2085" s="14" t="s">
        <v>5142</v>
      </c>
    </row>
    <row r="2086" spans="2:23" x14ac:dyDescent="0.25">
      <c r="B2086" s="14" t="s">
        <v>4085</v>
      </c>
      <c r="C2086" s="18">
        <v>6</v>
      </c>
      <c r="D2086" s="14" t="s">
        <v>2906</v>
      </c>
      <c r="F2086" s="14" t="s">
        <v>32</v>
      </c>
      <c r="H2086" s="14">
        <v>10</v>
      </c>
      <c r="I2086" s="14" t="s">
        <v>121</v>
      </c>
      <c r="J2086" s="14" t="s">
        <v>4671</v>
      </c>
      <c r="K2086" s="14" t="s">
        <v>5725</v>
      </c>
      <c r="M2086" s="14" t="s">
        <v>5246</v>
      </c>
      <c r="N2086" s="14" t="s">
        <v>142</v>
      </c>
      <c r="O2086" s="14" t="s">
        <v>5724</v>
      </c>
      <c r="Q2086" s="14" t="s">
        <v>5723</v>
      </c>
      <c r="R2086" s="14" t="s">
        <v>154</v>
      </c>
      <c r="U2086" s="14">
        <v>1934</v>
      </c>
      <c r="W2086" s="14" t="s">
        <v>5142</v>
      </c>
    </row>
    <row r="2087" spans="2:23" x14ac:dyDescent="0.25">
      <c r="B2087" s="14" t="s">
        <v>4085</v>
      </c>
      <c r="C2087" s="18">
        <v>6</v>
      </c>
      <c r="D2087" s="14" t="s">
        <v>2905</v>
      </c>
      <c r="F2087" s="14" t="s">
        <v>32</v>
      </c>
      <c r="H2087" s="14">
        <v>5</v>
      </c>
      <c r="I2087" s="14" t="s">
        <v>121</v>
      </c>
      <c r="J2087" s="14" t="s">
        <v>4671</v>
      </c>
      <c r="K2087" s="14" t="s">
        <v>5722</v>
      </c>
      <c r="M2087" s="14" t="s">
        <v>399</v>
      </c>
      <c r="N2087" s="14" t="s">
        <v>142</v>
      </c>
      <c r="O2087" s="14" t="s">
        <v>63</v>
      </c>
      <c r="Q2087" s="14" t="s">
        <v>148</v>
      </c>
      <c r="R2087" s="14" t="s">
        <v>107</v>
      </c>
      <c r="U2087" s="14" t="s">
        <v>5140</v>
      </c>
      <c r="W2087" s="14" t="s">
        <v>5142</v>
      </c>
    </row>
    <row r="2088" spans="2:23" x14ac:dyDescent="0.25">
      <c r="B2088" s="14" t="s">
        <v>4090</v>
      </c>
      <c r="C2088" s="18">
        <v>7</v>
      </c>
      <c r="D2088" s="14" t="s">
        <v>2780</v>
      </c>
      <c r="F2088" s="14" t="s">
        <v>32</v>
      </c>
      <c r="H2088" s="14" t="s">
        <v>254</v>
      </c>
      <c r="I2088" s="14" t="s">
        <v>4788</v>
      </c>
      <c r="J2088" s="14" t="s">
        <v>4737</v>
      </c>
      <c r="K2088" s="14" t="s">
        <v>5615</v>
      </c>
      <c r="M2088" s="14" t="s">
        <v>5122</v>
      </c>
      <c r="N2088" s="14" t="s">
        <v>955</v>
      </c>
      <c r="O2088" s="14" t="s">
        <v>230</v>
      </c>
      <c r="Q2088" s="14" t="s">
        <v>148</v>
      </c>
      <c r="R2088" s="14" t="s">
        <v>169</v>
      </c>
      <c r="U2088" s="14" t="s">
        <v>5143</v>
      </c>
      <c r="W2088" s="14" t="s">
        <v>4972</v>
      </c>
    </row>
    <row r="2089" spans="2:23" x14ac:dyDescent="0.25">
      <c r="B2089" s="14" t="s">
        <v>4090</v>
      </c>
      <c r="D2089" s="14" t="s">
        <v>2779</v>
      </c>
      <c r="F2089" s="14" t="s">
        <v>32</v>
      </c>
      <c r="H2089" s="14" t="s">
        <v>141</v>
      </c>
      <c r="I2089" s="14" t="s">
        <v>206</v>
      </c>
      <c r="J2089" s="14" t="s">
        <v>4737</v>
      </c>
      <c r="K2089" s="14" t="s">
        <v>134</v>
      </c>
      <c r="M2089" s="14" t="s">
        <v>5122</v>
      </c>
      <c r="N2089" s="14" t="s">
        <v>133</v>
      </c>
      <c r="O2089" s="14" t="s">
        <v>230</v>
      </c>
      <c r="Q2089" s="14" t="s">
        <v>148</v>
      </c>
      <c r="R2089" s="14" t="s">
        <v>169</v>
      </c>
      <c r="U2089" s="14" t="s">
        <v>5143</v>
      </c>
      <c r="W2089" s="14" t="s">
        <v>4972</v>
      </c>
    </row>
    <row r="2090" spans="2:23" x14ac:dyDescent="0.25">
      <c r="B2090" s="14" t="s">
        <v>4090</v>
      </c>
      <c r="D2090" s="14" t="s">
        <v>2778</v>
      </c>
      <c r="F2090" s="14" t="s">
        <v>32</v>
      </c>
      <c r="H2090" s="14" t="s">
        <v>141</v>
      </c>
      <c r="I2090" s="14" t="s">
        <v>206</v>
      </c>
      <c r="J2090" s="14" t="s">
        <v>4737</v>
      </c>
      <c r="K2090" s="14" t="s">
        <v>5614</v>
      </c>
      <c r="M2090" s="14" t="s">
        <v>133</v>
      </c>
      <c r="N2090" s="14" t="s">
        <v>143</v>
      </c>
      <c r="O2090" s="14" t="s">
        <v>230</v>
      </c>
      <c r="Q2090" s="14" t="s">
        <v>148</v>
      </c>
      <c r="R2090" s="14" t="s">
        <v>121</v>
      </c>
      <c r="W2090" s="14" t="s">
        <v>4972</v>
      </c>
    </row>
    <row r="2091" spans="2:23" x14ac:dyDescent="0.25">
      <c r="B2091" s="14" t="s">
        <v>4086</v>
      </c>
      <c r="C2091" s="18">
        <v>7</v>
      </c>
      <c r="D2091" s="14" t="s">
        <v>2763</v>
      </c>
      <c r="F2091" s="14" t="s">
        <v>32</v>
      </c>
      <c r="H2091" s="14" t="s">
        <v>120</v>
      </c>
      <c r="I2091" s="14" t="s">
        <v>220</v>
      </c>
      <c r="J2091" s="14" t="s">
        <v>1083</v>
      </c>
      <c r="K2091" s="14" t="s">
        <v>5608</v>
      </c>
      <c r="M2091" s="14" t="s">
        <v>4946</v>
      </c>
      <c r="N2091" s="14" t="s">
        <v>156</v>
      </c>
      <c r="O2091" s="14" t="s">
        <v>246</v>
      </c>
      <c r="Q2091" s="14" t="s">
        <v>202</v>
      </c>
      <c r="R2091" s="14" t="s">
        <v>153</v>
      </c>
      <c r="U2091" s="14">
        <v>1961</v>
      </c>
      <c r="W2091" s="14" t="s">
        <v>5142</v>
      </c>
    </row>
    <row r="2092" spans="2:23" x14ac:dyDescent="0.25">
      <c r="B2092" s="14" t="s">
        <v>4090</v>
      </c>
      <c r="C2092" s="18">
        <v>7</v>
      </c>
      <c r="D2092" s="14" t="s">
        <v>2714</v>
      </c>
      <c r="F2092" s="14" t="s">
        <v>32</v>
      </c>
      <c r="H2092" s="14" t="s">
        <v>1178</v>
      </c>
      <c r="I2092" s="14" t="s">
        <v>206</v>
      </c>
      <c r="J2092" s="14" t="s">
        <v>4737</v>
      </c>
      <c r="K2092" s="14" t="s">
        <v>141</v>
      </c>
      <c r="M2092" s="14" t="s">
        <v>5122</v>
      </c>
      <c r="N2092" s="14" t="s">
        <v>454</v>
      </c>
      <c r="O2092" s="14" t="s">
        <v>230</v>
      </c>
      <c r="Q2092" s="14" t="s">
        <v>148</v>
      </c>
      <c r="R2092" s="14" t="s">
        <v>127</v>
      </c>
      <c r="W2092" s="14" t="s">
        <v>4972</v>
      </c>
    </row>
    <row r="2093" spans="2:23" x14ac:dyDescent="0.25">
      <c r="B2093" s="14" t="s">
        <v>4140</v>
      </c>
      <c r="C2093" s="18">
        <v>7</v>
      </c>
      <c r="D2093" s="14" t="s">
        <v>2634</v>
      </c>
      <c r="F2093" s="14" t="s">
        <v>32</v>
      </c>
      <c r="H2093" s="14" t="s">
        <v>111</v>
      </c>
      <c r="I2093" s="14" t="s">
        <v>121</v>
      </c>
      <c r="J2093" s="14" t="s">
        <v>4671</v>
      </c>
      <c r="K2093" s="14" t="s">
        <v>5517</v>
      </c>
      <c r="M2093" s="14" t="s">
        <v>5516</v>
      </c>
      <c r="N2093" s="14" t="s">
        <v>5515</v>
      </c>
      <c r="O2093" s="14" t="s">
        <v>230</v>
      </c>
      <c r="Q2093" s="14" t="s">
        <v>202</v>
      </c>
      <c r="R2093" s="14" t="s">
        <v>5514</v>
      </c>
      <c r="W2093" s="14" t="s">
        <v>5142</v>
      </c>
    </row>
    <row r="2094" spans="2:23" x14ac:dyDescent="0.25">
      <c r="B2094" s="14" t="s">
        <v>4090</v>
      </c>
      <c r="C2094" s="18">
        <v>7</v>
      </c>
      <c r="D2094" s="14" t="s">
        <v>2609</v>
      </c>
      <c r="F2094" s="14" t="s">
        <v>32</v>
      </c>
      <c r="H2094" s="14" t="s">
        <v>134</v>
      </c>
      <c r="I2094" s="14" t="s">
        <v>206</v>
      </c>
      <c r="J2094" s="14" t="s">
        <v>4675</v>
      </c>
      <c r="K2094" s="14" t="s">
        <v>4958</v>
      </c>
      <c r="M2094" s="14" t="s">
        <v>5122</v>
      </c>
      <c r="N2094" s="14" t="s">
        <v>454</v>
      </c>
      <c r="O2094" s="14" t="s">
        <v>230</v>
      </c>
      <c r="Q2094" s="14" t="s">
        <v>148</v>
      </c>
      <c r="R2094" s="14" t="s">
        <v>182</v>
      </c>
      <c r="U2094" s="14" t="s">
        <v>5169</v>
      </c>
      <c r="W2094" s="14" t="s">
        <v>4972</v>
      </c>
    </row>
    <row r="2095" spans="2:23" x14ac:dyDescent="0.25">
      <c r="B2095" s="14" t="s">
        <v>4090</v>
      </c>
      <c r="C2095" s="18" t="s">
        <v>111</v>
      </c>
      <c r="D2095" s="14" t="s">
        <v>2499</v>
      </c>
      <c r="F2095" s="14" t="s">
        <v>32</v>
      </c>
      <c r="H2095" s="14" t="s">
        <v>141</v>
      </c>
      <c r="I2095" s="14" t="s">
        <v>206</v>
      </c>
      <c r="J2095" s="14" t="s">
        <v>4675</v>
      </c>
      <c r="K2095" s="14" t="s">
        <v>134</v>
      </c>
      <c r="M2095" s="14" t="s">
        <v>133</v>
      </c>
      <c r="N2095" s="14" t="s">
        <v>4616</v>
      </c>
      <c r="O2095" s="14" t="s">
        <v>230</v>
      </c>
      <c r="Q2095" s="14" t="s">
        <v>148</v>
      </c>
      <c r="R2095" s="14" t="s">
        <v>121</v>
      </c>
      <c r="U2095" s="14" t="s">
        <v>5343</v>
      </c>
      <c r="W2095" s="14" t="s">
        <v>4972</v>
      </c>
    </row>
    <row r="2096" spans="2:23" x14ac:dyDescent="0.25">
      <c r="B2096" s="14" t="s">
        <v>4090</v>
      </c>
      <c r="D2096" s="14" t="s">
        <v>2498</v>
      </c>
      <c r="F2096" s="14" t="s">
        <v>32</v>
      </c>
      <c r="H2096" s="14" t="s">
        <v>4493</v>
      </c>
      <c r="I2096" s="14" t="s">
        <v>4750</v>
      </c>
      <c r="J2096" s="14">
        <v>4700</v>
      </c>
      <c r="K2096" s="14" t="s">
        <v>5438</v>
      </c>
      <c r="M2096" s="14" t="s">
        <v>133</v>
      </c>
      <c r="N2096" s="14" t="s">
        <v>4616</v>
      </c>
      <c r="O2096" s="14" t="s">
        <v>5437</v>
      </c>
      <c r="Q2096" s="14" t="s">
        <v>148</v>
      </c>
      <c r="R2096" s="14" t="s">
        <v>168</v>
      </c>
      <c r="W2096" s="14" t="s">
        <v>4939</v>
      </c>
    </row>
    <row r="2097" spans="2:23" x14ac:dyDescent="0.25">
      <c r="B2097" s="14" t="s">
        <v>4086</v>
      </c>
      <c r="C2097" s="18">
        <v>6</v>
      </c>
      <c r="D2097" s="14" t="s">
        <v>2425</v>
      </c>
      <c r="F2097" s="14" t="s">
        <v>32</v>
      </c>
      <c r="H2097" s="14" t="s">
        <v>143</v>
      </c>
      <c r="I2097" s="14" t="s">
        <v>113</v>
      </c>
      <c r="J2097" s="14" t="s">
        <v>4671</v>
      </c>
      <c r="K2097" s="14" t="s">
        <v>174</v>
      </c>
      <c r="M2097" s="14" t="s">
        <v>143</v>
      </c>
      <c r="N2097" s="14" t="s">
        <v>151</v>
      </c>
      <c r="O2097" s="14" t="s">
        <v>246</v>
      </c>
      <c r="R2097" s="14" t="s">
        <v>156</v>
      </c>
      <c r="U2097" s="14" t="s">
        <v>5395</v>
      </c>
      <c r="W2097" s="14" t="s">
        <v>5142</v>
      </c>
    </row>
    <row r="2098" spans="2:23" x14ac:dyDescent="0.25">
      <c r="B2098" s="14" t="s">
        <v>4090</v>
      </c>
      <c r="C2098" s="18">
        <v>7</v>
      </c>
      <c r="D2098" s="14" t="s">
        <v>2383</v>
      </c>
      <c r="F2098" s="14" t="s">
        <v>32</v>
      </c>
      <c r="H2098" s="14" t="s">
        <v>254</v>
      </c>
      <c r="I2098" s="14" t="s">
        <v>121</v>
      </c>
      <c r="J2098" s="14" t="s">
        <v>4737</v>
      </c>
      <c r="K2098" s="14" t="s">
        <v>5364</v>
      </c>
      <c r="M2098" s="14" t="s">
        <v>4975</v>
      </c>
      <c r="N2098" s="14" t="s">
        <v>5361</v>
      </c>
      <c r="O2098" s="14" t="s">
        <v>143</v>
      </c>
      <c r="Q2098" s="14" t="s">
        <v>148</v>
      </c>
      <c r="R2098" s="14" t="s">
        <v>169</v>
      </c>
      <c r="U2098" s="14" t="s">
        <v>4976</v>
      </c>
      <c r="W2098" s="14" t="s">
        <v>4956</v>
      </c>
    </row>
    <row r="2099" spans="2:23" x14ac:dyDescent="0.25">
      <c r="B2099" s="14" t="s">
        <v>4090</v>
      </c>
      <c r="C2099" s="18">
        <v>7</v>
      </c>
      <c r="D2099" s="14" t="s">
        <v>2381</v>
      </c>
      <c r="F2099" s="14" t="s">
        <v>32</v>
      </c>
      <c r="H2099" s="14" t="s">
        <v>134</v>
      </c>
      <c r="I2099" s="14" t="s">
        <v>121</v>
      </c>
      <c r="J2099" s="14" t="s">
        <v>4737</v>
      </c>
      <c r="K2099" s="14" t="s">
        <v>145</v>
      </c>
      <c r="M2099" s="14" t="s">
        <v>4970</v>
      </c>
      <c r="N2099" s="14" t="s">
        <v>5361</v>
      </c>
      <c r="O2099" s="14" t="s">
        <v>134</v>
      </c>
      <c r="Q2099" s="14" t="s">
        <v>148</v>
      </c>
      <c r="R2099" s="14" t="s">
        <v>121</v>
      </c>
      <c r="U2099" s="14" t="s">
        <v>5360</v>
      </c>
      <c r="W2099" s="14" t="s">
        <v>4956</v>
      </c>
    </row>
    <row r="2100" spans="2:23" x14ac:dyDescent="0.25">
      <c r="B2100" s="14" t="s">
        <v>4090</v>
      </c>
      <c r="C2100" s="18">
        <v>7</v>
      </c>
      <c r="D2100" s="14" t="s">
        <v>2373</v>
      </c>
      <c r="F2100" s="14" t="s">
        <v>32</v>
      </c>
      <c r="H2100" s="14" t="s">
        <v>141</v>
      </c>
      <c r="I2100" s="14" t="s">
        <v>206</v>
      </c>
      <c r="J2100" s="14" t="s">
        <v>4675</v>
      </c>
      <c r="K2100" s="14" t="s">
        <v>141</v>
      </c>
      <c r="M2100" s="14" t="s">
        <v>5122</v>
      </c>
      <c r="N2100" s="14" t="s">
        <v>955</v>
      </c>
      <c r="O2100" s="14" t="s">
        <v>230</v>
      </c>
      <c r="Q2100" s="14" t="s">
        <v>148</v>
      </c>
      <c r="R2100" s="14" t="s">
        <v>138</v>
      </c>
      <c r="U2100" s="14" t="s">
        <v>5331</v>
      </c>
      <c r="W2100" s="14" t="s">
        <v>4972</v>
      </c>
    </row>
    <row r="2101" spans="2:23" x14ac:dyDescent="0.25">
      <c r="B2101" s="14" t="s">
        <v>4090</v>
      </c>
      <c r="D2101" s="14" t="s">
        <v>2371</v>
      </c>
      <c r="F2101" s="14" t="s">
        <v>32</v>
      </c>
      <c r="H2101" s="14" t="s">
        <v>1178</v>
      </c>
      <c r="I2101" s="14" t="s">
        <v>206</v>
      </c>
      <c r="J2101" s="14" t="s">
        <v>4675</v>
      </c>
      <c r="K2101" s="14" t="s">
        <v>5352</v>
      </c>
      <c r="M2101" s="14" t="s">
        <v>5122</v>
      </c>
      <c r="N2101" s="14" t="s">
        <v>112</v>
      </c>
      <c r="O2101" s="14" t="s">
        <v>230</v>
      </c>
      <c r="Q2101" s="14" t="s">
        <v>148</v>
      </c>
      <c r="R2101" s="14" t="s">
        <v>334</v>
      </c>
      <c r="W2101" s="14" t="s">
        <v>4972</v>
      </c>
    </row>
    <row r="2102" spans="2:23" x14ac:dyDescent="0.25">
      <c r="B2102" s="14" t="s">
        <v>4090</v>
      </c>
      <c r="C2102" s="18">
        <v>7</v>
      </c>
      <c r="D2102" s="14" t="s">
        <v>2355</v>
      </c>
      <c r="F2102" s="14" t="s">
        <v>32</v>
      </c>
      <c r="H2102" s="14" t="s">
        <v>134</v>
      </c>
      <c r="I2102" s="14" t="s">
        <v>206</v>
      </c>
      <c r="J2102" s="14" t="s">
        <v>4713</v>
      </c>
      <c r="K2102" s="14" t="s">
        <v>134</v>
      </c>
      <c r="M2102" s="14" t="s">
        <v>4963</v>
      </c>
      <c r="N2102" s="14" t="s">
        <v>5164</v>
      </c>
      <c r="O2102" s="14" t="s">
        <v>143</v>
      </c>
      <c r="Q2102" s="14" t="s">
        <v>148</v>
      </c>
      <c r="R2102" s="14" t="s">
        <v>152</v>
      </c>
      <c r="U2102" s="14" t="s">
        <v>5343</v>
      </c>
      <c r="W2102" s="14" t="s">
        <v>4956</v>
      </c>
    </row>
    <row r="2103" spans="2:23" x14ac:dyDescent="0.25">
      <c r="B2103" s="14" t="s">
        <v>4090</v>
      </c>
      <c r="D2103" s="14" t="s">
        <v>2270</v>
      </c>
      <c r="F2103" s="14" t="s">
        <v>32</v>
      </c>
      <c r="H2103" s="14" t="s">
        <v>4468</v>
      </c>
      <c r="I2103" s="14" t="s">
        <v>206</v>
      </c>
      <c r="J2103" s="14" t="s">
        <v>4675</v>
      </c>
      <c r="K2103" s="14" t="s">
        <v>5282</v>
      </c>
      <c r="M2103" s="14" t="s">
        <v>133</v>
      </c>
      <c r="N2103" s="14" t="s">
        <v>5281</v>
      </c>
      <c r="O2103" s="14" t="s">
        <v>134</v>
      </c>
      <c r="Q2103" s="14" t="s">
        <v>148</v>
      </c>
      <c r="R2103" s="14" t="s">
        <v>5280</v>
      </c>
      <c r="U2103" s="14">
        <v>1969</v>
      </c>
      <c r="W2103" s="14" t="s">
        <v>4972</v>
      </c>
    </row>
    <row r="2104" spans="2:23" x14ac:dyDescent="0.25">
      <c r="B2104" s="14" t="s">
        <v>4086</v>
      </c>
      <c r="C2104" s="18">
        <v>7</v>
      </c>
      <c r="D2104" s="14" t="s">
        <v>2234</v>
      </c>
      <c r="F2104" s="14" t="s">
        <v>32</v>
      </c>
      <c r="H2104" s="14" t="s">
        <v>141</v>
      </c>
      <c r="I2104" s="14" t="s">
        <v>113</v>
      </c>
      <c r="J2104" s="14" t="s">
        <v>4721</v>
      </c>
      <c r="K2104" s="14" t="s">
        <v>134</v>
      </c>
      <c r="M2104" s="14" t="s">
        <v>5014</v>
      </c>
      <c r="N2104" s="14" t="s">
        <v>143</v>
      </c>
      <c r="O2104" s="14" t="s">
        <v>134</v>
      </c>
      <c r="Q2104" s="14" t="s">
        <v>202</v>
      </c>
      <c r="R2104" s="14" t="s">
        <v>222</v>
      </c>
      <c r="U2104" s="14">
        <v>1975</v>
      </c>
      <c r="W2104" s="14" t="s">
        <v>4972</v>
      </c>
    </row>
    <row r="2105" spans="2:23" x14ac:dyDescent="0.25">
      <c r="B2105" s="14" t="s">
        <v>4090</v>
      </c>
      <c r="D2105" s="14" t="s">
        <v>2121</v>
      </c>
      <c r="F2105" s="14" t="s">
        <v>32</v>
      </c>
      <c r="H2105" s="14" t="s">
        <v>246</v>
      </c>
      <c r="I2105" s="14" t="s">
        <v>206</v>
      </c>
      <c r="J2105" s="14" t="s">
        <v>4675</v>
      </c>
      <c r="K2105" s="14" t="s">
        <v>5123</v>
      </c>
      <c r="M2105" s="14" t="s">
        <v>5122</v>
      </c>
      <c r="N2105" s="14" t="s">
        <v>112</v>
      </c>
      <c r="O2105" s="14" t="s">
        <v>230</v>
      </c>
      <c r="Q2105" s="14" t="s">
        <v>148</v>
      </c>
      <c r="R2105" s="14" t="s">
        <v>172</v>
      </c>
      <c r="W2105" s="14" t="s">
        <v>4972</v>
      </c>
    </row>
    <row r="2106" spans="2:23" x14ac:dyDescent="0.25">
      <c r="B2106" s="14" t="s">
        <v>4124</v>
      </c>
      <c r="D2106" s="14" t="s">
        <v>2079</v>
      </c>
      <c r="F2106" s="14" t="s">
        <v>32</v>
      </c>
      <c r="H2106" s="14" t="s">
        <v>4435</v>
      </c>
      <c r="I2106" s="14" t="s">
        <v>1600</v>
      </c>
      <c r="J2106" s="14">
        <v>5000</v>
      </c>
      <c r="K2106" s="14" t="s">
        <v>5084</v>
      </c>
      <c r="M2106" s="14" t="s">
        <v>5083</v>
      </c>
      <c r="N2106" s="14" t="s">
        <v>89</v>
      </c>
      <c r="O2106" s="14" t="s">
        <v>5082</v>
      </c>
      <c r="Q2106" s="14" t="s">
        <v>202</v>
      </c>
      <c r="R2106" s="14" t="s">
        <v>324</v>
      </c>
      <c r="W2106" s="14" t="s">
        <v>4939</v>
      </c>
    </row>
    <row r="2107" spans="2:23" x14ac:dyDescent="0.25">
      <c r="B2107" s="14" t="s">
        <v>4090</v>
      </c>
      <c r="C2107" s="18" t="s">
        <v>111</v>
      </c>
      <c r="D2107" s="14" t="s">
        <v>2008</v>
      </c>
      <c r="F2107" s="14" t="s">
        <v>32</v>
      </c>
      <c r="H2107" s="14" t="s">
        <v>134</v>
      </c>
      <c r="I2107" s="14" t="s">
        <v>206</v>
      </c>
      <c r="J2107" s="14" t="s">
        <v>4675</v>
      </c>
      <c r="K2107" s="14" t="s">
        <v>143</v>
      </c>
      <c r="M2107" s="14" t="s">
        <v>4963</v>
      </c>
      <c r="N2107" s="14" t="s">
        <v>4616</v>
      </c>
      <c r="O2107" s="14" t="s">
        <v>134</v>
      </c>
      <c r="Q2107" s="14" t="s">
        <v>148</v>
      </c>
      <c r="R2107" s="14" t="s">
        <v>172</v>
      </c>
      <c r="U2107" s="14" t="s">
        <v>4973</v>
      </c>
      <c r="W2107" s="14" t="s">
        <v>4972</v>
      </c>
    </row>
    <row r="2108" spans="2:23" x14ac:dyDescent="0.25">
      <c r="B2108" s="14" t="s">
        <v>4086</v>
      </c>
      <c r="D2108" s="14" t="s">
        <v>2236</v>
      </c>
      <c r="E2108" s="14">
        <v>4</v>
      </c>
      <c r="F2108" s="14" t="s">
        <v>740</v>
      </c>
      <c r="H2108" s="14" t="s">
        <v>112</v>
      </c>
      <c r="I2108" s="14" t="s">
        <v>915</v>
      </c>
      <c r="K2108" s="14" t="s">
        <v>995</v>
      </c>
      <c r="M2108" s="14" t="s">
        <v>124</v>
      </c>
      <c r="N2108" s="14" t="s">
        <v>216</v>
      </c>
      <c r="O2108" s="14" t="s">
        <v>461</v>
      </c>
      <c r="P2108" s="14" t="s">
        <v>118</v>
      </c>
      <c r="Q2108" s="14" t="s">
        <v>124</v>
      </c>
      <c r="R2108" s="14" t="s">
        <v>633</v>
      </c>
      <c r="S2108" s="14" t="s">
        <v>124</v>
      </c>
      <c r="T2108" s="14" t="s">
        <v>510</v>
      </c>
      <c r="V2108" s="14" t="s">
        <v>5192</v>
      </c>
      <c r="W2108" s="14" t="s">
        <v>4972</v>
      </c>
    </row>
    <row r="2109" spans="2:23" x14ac:dyDescent="0.25">
      <c r="B2109" s="14" t="s">
        <v>4093</v>
      </c>
      <c r="C2109" s="18">
        <v>7</v>
      </c>
      <c r="D2109" s="14" t="s">
        <v>2927</v>
      </c>
      <c r="E2109" s="14">
        <v>4</v>
      </c>
      <c r="F2109" s="14" t="s">
        <v>767</v>
      </c>
      <c r="H2109" s="14">
        <v>7</v>
      </c>
      <c r="I2109" s="14">
        <v>1200</v>
      </c>
      <c r="J2109" s="14">
        <v>4700</v>
      </c>
      <c r="K2109" s="14">
        <v>10.3</v>
      </c>
      <c r="M2109" s="14">
        <v>1</v>
      </c>
      <c r="N2109" s="14">
        <v>3</v>
      </c>
      <c r="O2109" s="14">
        <v>11</v>
      </c>
      <c r="Q2109" s="14">
        <v>2</v>
      </c>
      <c r="R2109" s="14">
        <v>700</v>
      </c>
      <c r="W2109" s="14" t="s">
        <v>4972</v>
      </c>
    </row>
    <row r="2110" spans="2:23" x14ac:dyDescent="0.25">
      <c r="B2110" s="14" t="s">
        <v>6376</v>
      </c>
      <c r="C2110" s="18">
        <v>6</v>
      </c>
      <c r="D2110" s="14" t="s">
        <v>2981</v>
      </c>
      <c r="F2110" s="14" t="s">
        <v>767</v>
      </c>
      <c r="H2110" s="14" t="s">
        <v>143</v>
      </c>
      <c r="I2110" s="14" t="s">
        <v>121</v>
      </c>
      <c r="J2110" s="14" t="s">
        <v>4671</v>
      </c>
      <c r="K2110" s="14" t="s">
        <v>4318</v>
      </c>
      <c r="M2110" s="14" t="s">
        <v>120</v>
      </c>
      <c r="N2110" s="14" t="s">
        <v>174</v>
      </c>
      <c r="O2110" s="14" t="s">
        <v>246</v>
      </c>
      <c r="R2110" s="14" t="s">
        <v>131</v>
      </c>
      <c r="U2110" s="14" t="s">
        <v>210</v>
      </c>
      <c r="W2110" s="14" t="s">
        <v>5142</v>
      </c>
    </row>
    <row r="2111" spans="2:23" x14ac:dyDescent="0.25">
      <c r="B2111" s="14" t="s">
        <v>6376</v>
      </c>
      <c r="C2111" s="18">
        <v>6</v>
      </c>
      <c r="D2111" s="14" t="s">
        <v>2923</v>
      </c>
      <c r="F2111" s="14" t="s">
        <v>767</v>
      </c>
      <c r="H2111" s="14" t="s">
        <v>134</v>
      </c>
      <c r="I2111" s="14" t="s">
        <v>121</v>
      </c>
      <c r="J2111" s="14" t="s">
        <v>4675</v>
      </c>
      <c r="K2111" s="14" t="s">
        <v>145</v>
      </c>
      <c r="M2111" s="14" t="s">
        <v>5122</v>
      </c>
      <c r="N2111" s="14" t="s">
        <v>454</v>
      </c>
      <c r="O2111" s="14" t="s">
        <v>230</v>
      </c>
      <c r="Q2111" s="14" t="s">
        <v>148</v>
      </c>
      <c r="R2111" s="14" t="s">
        <v>404</v>
      </c>
      <c r="U2111" s="14" t="s">
        <v>5747</v>
      </c>
      <c r="W2111" s="14" t="s">
        <v>4956</v>
      </c>
    </row>
    <row r="2112" spans="2:23" x14ac:dyDescent="0.25">
      <c r="B2112" s="14" t="s">
        <v>6376</v>
      </c>
      <c r="C2112" s="18">
        <v>7</v>
      </c>
      <c r="D2112" s="14" t="s">
        <v>2909</v>
      </c>
      <c r="F2112" s="14" t="s">
        <v>767</v>
      </c>
      <c r="H2112" s="14" t="s">
        <v>120</v>
      </c>
      <c r="I2112" s="14" t="s">
        <v>121</v>
      </c>
      <c r="J2112" s="14" t="s">
        <v>4675</v>
      </c>
      <c r="K2112" s="14" t="s">
        <v>141</v>
      </c>
      <c r="M2112" s="14" t="s">
        <v>143</v>
      </c>
      <c r="N2112" s="14" t="s">
        <v>5731</v>
      </c>
      <c r="O2112" s="14" t="s">
        <v>230</v>
      </c>
      <c r="R2112" s="14" t="s">
        <v>169</v>
      </c>
      <c r="U2112" s="14" t="s">
        <v>5521</v>
      </c>
      <c r="W2112" s="14" t="s">
        <v>5142</v>
      </c>
    </row>
    <row r="2113" spans="2:23" x14ac:dyDescent="0.25">
      <c r="B2113" s="14" t="s">
        <v>4192</v>
      </c>
      <c r="C2113" s="18">
        <v>7</v>
      </c>
      <c r="D2113" s="14" t="s">
        <v>2372</v>
      </c>
      <c r="F2113" s="14" t="s">
        <v>767</v>
      </c>
      <c r="H2113" s="14" t="s">
        <v>141</v>
      </c>
      <c r="I2113" s="14" t="s">
        <v>220</v>
      </c>
      <c r="J2113" s="14" t="s">
        <v>168</v>
      </c>
      <c r="K2113" s="14" t="s">
        <v>141</v>
      </c>
      <c r="M2113" s="14" t="s">
        <v>5122</v>
      </c>
      <c r="N2113" s="14" t="s">
        <v>955</v>
      </c>
      <c r="O2113" s="14" t="s">
        <v>230</v>
      </c>
      <c r="Q2113" s="14" t="s">
        <v>148</v>
      </c>
      <c r="R2113" s="14" t="s">
        <v>138</v>
      </c>
      <c r="U2113" s="14" t="s">
        <v>5331</v>
      </c>
      <c r="W2113" s="14" t="s">
        <v>4972</v>
      </c>
    </row>
    <row r="2114" spans="2:23" x14ac:dyDescent="0.25">
      <c r="B2114" s="14" t="s">
        <v>6376</v>
      </c>
      <c r="D2114" s="14" t="s">
        <v>6377</v>
      </c>
      <c r="F2114" s="14" t="s">
        <v>767</v>
      </c>
      <c r="H2114" s="14" t="s">
        <v>134</v>
      </c>
      <c r="I2114" s="14" t="s">
        <v>979</v>
      </c>
      <c r="J2114" s="14">
        <v>4600</v>
      </c>
      <c r="K2114" s="14" t="s">
        <v>5336</v>
      </c>
      <c r="N2114" s="14" t="s">
        <v>454</v>
      </c>
      <c r="O2114" s="14" t="s">
        <v>230</v>
      </c>
      <c r="Q2114" s="14" t="s">
        <v>135</v>
      </c>
      <c r="R2114" s="14" t="s">
        <v>182</v>
      </c>
      <c r="T2114" s="14" t="s">
        <v>5335</v>
      </c>
      <c r="W2114" s="14" t="s">
        <v>4939</v>
      </c>
    </row>
    <row r="2115" spans="2:23" x14ac:dyDescent="0.25">
      <c r="B2115" s="14" t="s">
        <v>4090</v>
      </c>
      <c r="D2115" s="14" t="s">
        <v>2078</v>
      </c>
      <c r="F2115" s="14" t="s">
        <v>767</v>
      </c>
      <c r="H2115" s="14" t="s">
        <v>1178</v>
      </c>
      <c r="I2115" s="14" t="s">
        <v>206</v>
      </c>
      <c r="J2115" s="14" t="s">
        <v>4675</v>
      </c>
      <c r="K2115" s="14" t="s">
        <v>5085</v>
      </c>
      <c r="M2115" s="14" t="s">
        <v>5014</v>
      </c>
      <c r="N2115" s="14" t="s">
        <v>120</v>
      </c>
      <c r="O2115" s="14" t="s">
        <v>134</v>
      </c>
      <c r="Q2115" s="14" t="s">
        <v>202</v>
      </c>
      <c r="R2115" s="14" t="s">
        <v>108</v>
      </c>
      <c r="U2115" s="14">
        <v>1982</v>
      </c>
      <c r="W2115" s="14" t="s">
        <v>4972</v>
      </c>
    </row>
    <row r="2116" spans="2:23" x14ac:dyDescent="0.25">
      <c r="B2116" s="14" t="s">
        <v>4143</v>
      </c>
      <c r="C2116" s="18">
        <v>7</v>
      </c>
      <c r="D2116" s="14" t="s">
        <v>2495</v>
      </c>
      <c r="F2116" s="14" t="s">
        <v>4492</v>
      </c>
      <c r="H2116" s="14" t="s">
        <v>141</v>
      </c>
      <c r="I2116" s="14" t="s">
        <v>206</v>
      </c>
      <c r="J2116" s="14" t="s">
        <v>4675</v>
      </c>
      <c r="K2116" s="14" t="s">
        <v>134</v>
      </c>
      <c r="M2116" s="14" t="s">
        <v>133</v>
      </c>
      <c r="N2116" s="14" t="s">
        <v>5435</v>
      </c>
      <c r="O2116" s="14" t="s">
        <v>230</v>
      </c>
      <c r="Q2116" s="14" t="s">
        <v>148</v>
      </c>
      <c r="R2116" s="14" t="s">
        <v>121</v>
      </c>
      <c r="U2116" s="14" t="s">
        <v>5343</v>
      </c>
      <c r="W2116" s="14" t="s">
        <v>4972</v>
      </c>
    </row>
    <row r="2117" spans="2:23" x14ac:dyDescent="0.25">
      <c r="B2117" s="14" t="s">
        <v>4090</v>
      </c>
      <c r="D2117" s="14" t="s">
        <v>3388</v>
      </c>
      <c r="F2117" s="14" t="s">
        <v>4447</v>
      </c>
      <c r="H2117" s="14" t="s">
        <v>145</v>
      </c>
      <c r="I2117" s="14" t="s">
        <v>107</v>
      </c>
      <c r="J2117" s="14" t="s">
        <v>4879</v>
      </c>
      <c r="K2117" s="14" t="s">
        <v>5783</v>
      </c>
      <c r="M2117" s="14" t="s">
        <v>4975</v>
      </c>
      <c r="N2117" s="14" t="s">
        <v>6040</v>
      </c>
      <c r="O2117" s="14" t="s">
        <v>143</v>
      </c>
      <c r="Q2117" s="14" t="s">
        <v>148</v>
      </c>
      <c r="R2117" s="14" t="s">
        <v>4779</v>
      </c>
      <c r="W2117" s="14" t="s">
        <v>4956</v>
      </c>
    </row>
    <row r="2118" spans="2:23" x14ac:dyDescent="0.25">
      <c r="B2118" s="14" t="s">
        <v>4090</v>
      </c>
      <c r="D2118" s="14" t="s">
        <v>2167</v>
      </c>
      <c r="F2118" s="14" t="s">
        <v>4447</v>
      </c>
      <c r="H2118" s="14" t="s">
        <v>143</v>
      </c>
      <c r="I2118" s="14" t="s">
        <v>121</v>
      </c>
      <c r="J2118" s="14" t="s">
        <v>4713</v>
      </c>
      <c r="K2118" s="14" t="s">
        <v>143</v>
      </c>
      <c r="M2118" s="14" t="s">
        <v>5145</v>
      </c>
      <c r="N2118" s="14" t="s">
        <v>399</v>
      </c>
      <c r="O2118" s="14" t="s">
        <v>134</v>
      </c>
      <c r="Q2118" s="14" t="s">
        <v>148</v>
      </c>
      <c r="R2118" s="14" t="s">
        <v>172</v>
      </c>
      <c r="W2118" s="14" t="s">
        <v>4956</v>
      </c>
    </row>
    <row r="2119" spans="2:23" x14ac:dyDescent="0.25">
      <c r="B2119" s="14" t="s">
        <v>4088</v>
      </c>
      <c r="D2119" s="14" t="s">
        <v>3867</v>
      </c>
      <c r="F2119" s="14" t="s">
        <v>4649</v>
      </c>
      <c r="H2119" s="14" t="s">
        <v>4653</v>
      </c>
      <c r="I2119" s="14" t="s">
        <v>4917</v>
      </c>
      <c r="J2119" s="14">
        <v>7400</v>
      </c>
      <c r="K2119" s="14" t="s">
        <v>6264</v>
      </c>
      <c r="L2119" s="14" t="s">
        <v>5006</v>
      </c>
      <c r="M2119" s="14" t="s">
        <v>5009</v>
      </c>
      <c r="N2119" s="14" t="s">
        <v>5154</v>
      </c>
      <c r="O2119" s="14" t="s">
        <v>5659</v>
      </c>
      <c r="Q2119" s="14" t="s">
        <v>240</v>
      </c>
      <c r="R2119" s="14" t="s">
        <v>168</v>
      </c>
      <c r="T2119" s="14" t="s">
        <v>5194</v>
      </c>
      <c r="W2119" s="14" t="s">
        <v>4939</v>
      </c>
    </row>
    <row r="2120" spans="2:23" x14ac:dyDescent="0.25">
      <c r="B2120" s="14" t="s">
        <v>4241</v>
      </c>
      <c r="C2120" s="18">
        <v>7</v>
      </c>
      <c r="D2120" s="14" t="s">
        <v>2713</v>
      </c>
      <c r="F2120" s="14" t="s">
        <v>4520</v>
      </c>
      <c r="H2120" s="14" t="s">
        <v>1178</v>
      </c>
      <c r="I2120" s="14" t="s">
        <v>220</v>
      </c>
      <c r="J2120" s="14" t="s">
        <v>306</v>
      </c>
      <c r="K2120" s="14" t="s">
        <v>141</v>
      </c>
      <c r="M2120" s="14" t="s">
        <v>5122</v>
      </c>
      <c r="N2120" s="14" t="s">
        <v>955</v>
      </c>
      <c r="O2120" s="14" t="s">
        <v>230</v>
      </c>
      <c r="Q2120" s="14" t="s">
        <v>148</v>
      </c>
      <c r="R2120" s="14" t="s">
        <v>127</v>
      </c>
      <c r="W2120" s="14" t="s">
        <v>4972</v>
      </c>
    </row>
    <row r="2121" spans="2:23" x14ac:dyDescent="0.25">
      <c r="B2121" s="14" t="s">
        <v>4093</v>
      </c>
      <c r="D2121" s="14" t="s">
        <v>2077</v>
      </c>
      <c r="F2121" s="14" t="s">
        <v>4436</v>
      </c>
      <c r="H2121" s="14" t="s">
        <v>4435</v>
      </c>
      <c r="I2121" s="14" t="s">
        <v>1600</v>
      </c>
      <c r="J2121" s="14">
        <v>5000</v>
      </c>
      <c r="K2121" s="14" t="s">
        <v>5084</v>
      </c>
      <c r="M2121" s="14" t="s">
        <v>5083</v>
      </c>
      <c r="N2121" s="14" t="s">
        <v>89</v>
      </c>
      <c r="O2121" s="14" t="s">
        <v>5082</v>
      </c>
      <c r="Q2121" s="14" t="s">
        <v>202</v>
      </c>
      <c r="R2121" s="14" t="s">
        <v>324</v>
      </c>
    </row>
    <row r="2122" spans="2:23" x14ac:dyDescent="0.25">
      <c r="C2122" s="18">
        <v>7</v>
      </c>
      <c r="D2122" s="14" t="s">
        <v>2821</v>
      </c>
      <c r="F2122" s="14" t="s">
        <v>4535</v>
      </c>
      <c r="I2122" s="14" t="s">
        <v>4529</v>
      </c>
      <c r="J2122" s="14" t="s">
        <v>4792</v>
      </c>
      <c r="K2122" s="14" t="s">
        <v>5650</v>
      </c>
      <c r="M2122" s="14" t="s">
        <v>4981</v>
      </c>
      <c r="N2122" s="14" t="s">
        <v>1815</v>
      </c>
      <c r="Q2122" s="14" t="s">
        <v>4529</v>
      </c>
      <c r="W2122" s="14" t="s">
        <v>4980</v>
      </c>
    </row>
    <row r="2123" spans="2:23" x14ac:dyDescent="0.25">
      <c r="B2123" s="14" t="s">
        <v>4099</v>
      </c>
      <c r="C2123" s="18" t="s">
        <v>111</v>
      </c>
      <c r="D2123" s="14" t="s">
        <v>2894</v>
      </c>
      <c r="E2123" s="14">
        <v>4</v>
      </c>
      <c r="F2123" s="14" t="s">
        <v>4401</v>
      </c>
      <c r="H2123" s="14" t="s">
        <v>124</v>
      </c>
      <c r="I2123" s="14" t="s">
        <v>146</v>
      </c>
      <c r="J2123" s="14" t="s">
        <v>113</v>
      </c>
      <c r="K2123" s="14" t="s">
        <v>5712</v>
      </c>
      <c r="M2123" s="14" t="s">
        <v>5225</v>
      </c>
      <c r="N2123" s="14" t="s">
        <v>5022</v>
      </c>
      <c r="O2123" s="14" t="s">
        <v>5027</v>
      </c>
      <c r="P2123" s="14" t="s">
        <v>116</v>
      </c>
      <c r="Q2123" s="14" t="s">
        <v>5019</v>
      </c>
      <c r="R2123" s="14" t="s">
        <v>5711</v>
      </c>
      <c r="S2123" s="14" t="s">
        <v>124</v>
      </c>
      <c r="W2123" s="14" t="s">
        <v>4939</v>
      </c>
    </row>
    <row r="2124" spans="2:23" x14ac:dyDescent="0.25">
      <c r="B2124" s="14" t="s">
        <v>4129</v>
      </c>
      <c r="C2124" s="18" t="s">
        <v>120</v>
      </c>
      <c r="D2124" s="14" t="s">
        <v>2097</v>
      </c>
      <c r="E2124" s="14">
        <v>4</v>
      </c>
      <c r="F2124" s="14" t="s">
        <v>1303</v>
      </c>
      <c r="H2124" s="14" t="s">
        <v>133</v>
      </c>
      <c r="I2124" s="14" t="s">
        <v>4696</v>
      </c>
      <c r="J2124" s="14">
        <v>330</v>
      </c>
      <c r="K2124" s="14" t="s">
        <v>5091</v>
      </c>
      <c r="M2124" s="14" t="s">
        <v>133</v>
      </c>
      <c r="N2124" s="14" t="s">
        <v>503</v>
      </c>
      <c r="O2124" s="14" t="s">
        <v>145</v>
      </c>
      <c r="P2124" s="14" t="s">
        <v>135</v>
      </c>
      <c r="Q2124" s="14" t="s">
        <v>106</v>
      </c>
      <c r="R2124" s="14" t="s">
        <v>642</v>
      </c>
      <c r="S2124" s="14" t="s">
        <v>124</v>
      </c>
      <c r="U2124" s="14" t="s">
        <v>5065</v>
      </c>
      <c r="W2124" s="14" t="s">
        <v>4939</v>
      </c>
    </row>
    <row r="2125" spans="2:23" x14ac:dyDescent="0.25">
      <c r="B2125" s="14" t="s">
        <v>4140</v>
      </c>
      <c r="D2125" s="14" t="s">
        <v>4073</v>
      </c>
      <c r="E2125" s="14" t="s">
        <v>150</v>
      </c>
      <c r="I2125" s="14">
        <v>1000</v>
      </c>
      <c r="N2125" s="14" t="s">
        <v>174</v>
      </c>
      <c r="V2125" s="14" t="s">
        <v>5192</v>
      </c>
      <c r="W2125" s="14" t="s">
        <v>4939</v>
      </c>
    </row>
    <row r="2126" spans="2:23" x14ac:dyDescent="0.25">
      <c r="B2126" s="14" t="s">
        <v>4140</v>
      </c>
      <c r="D2126" s="14" t="s">
        <v>4072</v>
      </c>
      <c r="E2126" s="14" t="s">
        <v>150</v>
      </c>
      <c r="I2126" s="14">
        <v>1000</v>
      </c>
      <c r="N2126" s="14" t="s">
        <v>174</v>
      </c>
      <c r="V2126" s="14" t="s">
        <v>5192</v>
      </c>
      <c r="W2126" s="14" t="s">
        <v>4939</v>
      </c>
    </row>
    <row r="2127" spans="2:23" x14ac:dyDescent="0.25">
      <c r="B2127" s="14" t="s">
        <v>4140</v>
      </c>
      <c r="D2127" s="14" t="s">
        <v>4071</v>
      </c>
      <c r="E2127" s="14" t="s">
        <v>150</v>
      </c>
      <c r="I2127" s="14">
        <v>1000</v>
      </c>
      <c r="N2127" s="14" t="s">
        <v>174</v>
      </c>
      <c r="V2127" s="14" t="s">
        <v>5192</v>
      </c>
      <c r="W2127" s="14" t="s">
        <v>4939</v>
      </c>
    </row>
    <row r="2128" spans="2:23" x14ac:dyDescent="0.25">
      <c r="B2128" s="14" t="s">
        <v>4140</v>
      </c>
      <c r="D2128" s="14" t="s">
        <v>4070</v>
      </c>
      <c r="E2128" s="14" t="s">
        <v>150</v>
      </c>
      <c r="J2128" s="14" t="s">
        <v>121</v>
      </c>
      <c r="N2128" s="14" t="s">
        <v>174</v>
      </c>
      <c r="V2128" s="14" t="s">
        <v>5192</v>
      </c>
      <c r="W2128" s="14" t="s">
        <v>4939</v>
      </c>
    </row>
    <row r="2129" spans="2:23" x14ac:dyDescent="0.25">
      <c r="B2129" s="14" t="s">
        <v>4086</v>
      </c>
      <c r="D2129" s="14" t="s">
        <v>4069</v>
      </c>
      <c r="E2129" s="14" t="s">
        <v>150</v>
      </c>
      <c r="V2129" s="14" t="s">
        <v>5192</v>
      </c>
      <c r="W2129" s="14" t="s">
        <v>4939</v>
      </c>
    </row>
    <row r="2130" spans="2:23" x14ac:dyDescent="0.25">
      <c r="B2130" s="14" t="s">
        <v>4140</v>
      </c>
      <c r="D2130" s="14" t="s">
        <v>4068</v>
      </c>
      <c r="E2130" s="14" t="s">
        <v>150</v>
      </c>
      <c r="I2130" s="14">
        <v>1000</v>
      </c>
      <c r="N2130" s="14" t="s">
        <v>174</v>
      </c>
      <c r="V2130" s="14" t="s">
        <v>5192</v>
      </c>
      <c r="W2130" s="14" t="s">
        <v>4939</v>
      </c>
    </row>
    <row r="2131" spans="2:23" x14ac:dyDescent="0.25">
      <c r="B2131" s="14" t="s">
        <v>4137</v>
      </c>
      <c r="D2131" s="14" t="s">
        <v>4063</v>
      </c>
      <c r="E2131" s="14" t="s">
        <v>150</v>
      </c>
      <c r="J2131" s="14" t="s">
        <v>4848</v>
      </c>
      <c r="K2131" s="14" t="s">
        <v>6341</v>
      </c>
      <c r="L2131" s="14" t="s">
        <v>6340</v>
      </c>
      <c r="M2131" s="14" t="s">
        <v>6339</v>
      </c>
      <c r="N2131" s="14">
        <v>14</v>
      </c>
      <c r="V2131" s="14" t="s">
        <v>5192</v>
      </c>
      <c r="W2131" s="14" t="s">
        <v>4939</v>
      </c>
    </row>
    <row r="2132" spans="2:23" x14ac:dyDescent="0.25">
      <c r="B2132" s="14" t="s">
        <v>4152</v>
      </c>
      <c r="D2132" s="14" t="s">
        <v>4062</v>
      </c>
      <c r="E2132" s="14" t="s">
        <v>150</v>
      </c>
      <c r="W2132" s="14" t="s">
        <v>4956</v>
      </c>
    </row>
    <row r="2133" spans="2:23" x14ac:dyDescent="0.25">
      <c r="B2133" s="14" t="s">
        <v>4089</v>
      </c>
      <c r="D2133" s="14" t="s">
        <v>4061</v>
      </c>
      <c r="E2133" s="14" t="s">
        <v>150</v>
      </c>
      <c r="W2133" s="14" t="s">
        <v>4956</v>
      </c>
    </row>
    <row r="2134" spans="2:23" x14ac:dyDescent="0.25">
      <c r="B2134" s="14" t="s">
        <v>4140</v>
      </c>
      <c r="D2134" s="14" t="s">
        <v>4060</v>
      </c>
      <c r="E2134" s="14" t="s">
        <v>150</v>
      </c>
      <c r="W2134" s="14" t="s">
        <v>4956</v>
      </c>
    </row>
    <row r="2135" spans="2:23" x14ac:dyDescent="0.25">
      <c r="B2135" s="14" t="s">
        <v>4132</v>
      </c>
      <c r="D2135" s="14" t="s">
        <v>4059</v>
      </c>
      <c r="E2135" s="14" t="s">
        <v>150</v>
      </c>
      <c r="I2135" s="14" t="s">
        <v>157</v>
      </c>
      <c r="J2135" s="14" t="s">
        <v>107</v>
      </c>
      <c r="M2135" s="14" t="s">
        <v>6338</v>
      </c>
      <c r="N2135" s="14">
        <v>20</v>
      </c>
      <c r="U2135" s="14" t="s">
        <v>5273</v>
      </c>
      <c r="V2135" s="14" t="s">
        <v>5192</v>
      </c>
      <c r="W2135" s="14" t="s">
        <v>4939</v>
      </c>
    </row>
    <row r="2136" spans="2:23" x14ac:dyDescent="0.25">
      <c r="B2136" s="14" t="s">
        <v>4134</v>
      </c>
      <c r="D2136" s="14" t="s">
        <v>4054</v>
      </c>
      <c r="E2136" s="14" t="s">
        <v>150</v>
      </c>
      <c r="U2136" s="14">
        <v>1990</v>
      </c>
      <c r="W2136" s="14" t="s">
        <v>4944</v>
      </c>
    </row>
    <row r="2137" spans="2:23" x14ac:dyDescent="0.25">
      <c r="B2137" s="14" t="s">
        <v>4084</v>
      </c>
      <c r="D2137" s="14" t="s">
        <v>4053</v>
      </c>
      <c r="E2137" s="14" t="s">
        <v>150</v>
      </c>
      <c r="W2137" s="14" t="s">
        <v>4944</v>
      </c>
    </row>
    <row r="2138" spans="2:23" x14ac:dyDescent="0.25">
      <c r="B2138" s="14" t="s">
        <v>4099</v>
      </c>
      <c r="D2138" s="14" t="s">
        <v>4052</v>
      </c>
      <c r="E2138" s="14" t="s">
        <v>150</v>
      </c>
      <c r="I2138" s="14" t="s">
        <v>142</v>
      </c>
      <c r="J2138" s="14" t="s">
        <v>4935</v>
      </c>
      <c r="K2138" s="14" t="s">
        <v>6337</v>
      </c>
      <c r="L2138" s="14" t="s">
        <v>5222</v>
      </c>
      <c r="M2138" s="14" t="s">
        <v>6336</v>
      </c>
      <c r="N2138" s="14" t="s">
        <v>407</v>
      </c>
      <c r="U2138" s="14" t="s">
        <v>5537</v>
      </c>
      <c r="V2138" s="14" t="s">
        <v>4985</v>
      </c>
      <c r="W2138" s="14" t="s">
        <v>4939</v>
      </c>
    </row>
    <row r="2139" spans="2:23" x14ac:dyDescent="0.25">
      <c r="B2139" s="14" t="s">
        <v>4089</v>
      </c>
      <c r="D2139" s="14" t="s">
        <v>4050</v>
      </c>
      <c r="E2139" s="14" t="s">
        <v>150</v>
      </c>
      <c r="W2139" s="14" t="s">
        <v>4939</v>
      </c>
    </row>
    <row r="2140" spans="2:23" x14ac:dyDescent="0.25">
      <c r="D2140" s="14" t="s">
        <v>4049</v>
      </c>
      <c r="E2140" s="14" t="s">
        <v>150</v>
      </c>
      <c r="W2140" s="14" t="s">
        <v>4939</v>
      </c>
    </row>
    <row r="2141" spans="2:23" x14ac:dyDescent="0.25">
      <c r="B2141" s="14" t="s">
        <v>4378</v>
      </c>
      <c r="D2141" s="14" t="s">
        <v>4047</v>
      </c>
      <c r="E2141" s="14" t="s">
        <v>150</v>
      </c>
      <c r="U2141" s="14">
        <v>1970</v>
      </c>
      <c r="V2141" s="14" t="s">
        <v>4985</v>
      </c>
      <c r="W2141" s="14" t="s">
        <v>4939</v>
      </c>
    </row>
    <row r="2142" spans="2:23" x14ac:dyDescent="0.25">
      <c r="B2142" s="14" t="s">
        <v>4089</v>
      </c>
      <c r="D2142" s="14" t="s">
        <v>4046</v>
      </c>
      <c r="E2142" s="14" t="s">
        <v>150</v>
      </c>
      <c r="W2142" s="14" t="s">
        <v>4939</v>
      </c>
    </row>
    <row r="2143" spans="2:23" x14ac:dyDescent="0.25">
      <c r="B2143" s="14" t="s">
        <v>4089</v>
      </c>
      <c r="D2143" s="14" t="s">
        <v>4045</v>
      </c>
      <c r="E2143" s="14" t="s">
        <v>150</v>
      </c>
      <c r="V2143" s="14" t="s">
        <v>4985</v>
      </c>
      <c r="W2143" s="14" t="s">
        <v>4939</v>
      </c>
    </row>
    <row r="2144" spans="2:23" x14ac:dyDescent="0.25">
      <c r="B2144" s="14" t="s">
        <v>4089</v>
      </c>
      <c r="D2144" s="14" t="s">
        <v>4044</v>
      </c>
      <c r="E2144" s="14" t="s">
        <v>150</v>
      </c>
      <c r="W2144" s="14" t="s">
        <v>4939</v>
      </c>
    </row>
    <row r="2145" spans="1:23" x14ac:dyDescent="0.25">
      <c r="B2145" s="14" t="s">
        <v>4152</v>
      </c>
      <c r="D2145" s="14" t="s">
        <v>4042</v>
      </c>
      <c r="E2145" s="14" t="s">
        <v>150</v>
      </c>
      <c r="M2145" s="14" t="s">
        <v>6333</v>
      </c>
      <c r="N2145" s="14">
        <v>30</v>
      </c>
      <c r="U2145" s="14">
        <v>1960</v>
      </c>
      <c r="V2145" s="14" t="s">
        <v>5192</v>
      </c>
      <c r="W2145" s="14" t="s">
        <v>4939</v>
      </c>
    </row>
    <row r="2146" spans="1:23" x14ac:dyDescent="0.25">
      <c r="B2146" s="14" t="s">
        <v>4140</v>
      </c>
      <c r="D2146" s="14" t="s">
        <v>4041</v>
      </c>
      <c r="E2146" s="14" t="s">
        <v>150</v>
      </c>
      <c r="K2146" s="14" t="s">
        <v>5884</v>
      </c>
      <c r="M2146" s="14" t="s">
        <v>6333</v>
      </c>
      <c r="N2146" s="14">
        <v>30</v>
      </c>
      <c r="U2146" s="14">
        <v>1960</v>
      </c>
      <c r="V2146" s="14" t="s">
        <v>5192</v>
      </c>
      <c r="W2146" s="14" t="s">
        <v>4939</v>
      </c>
    </row>
    <row r="2147" spans="1:23" x14ac:dyDescent="0.25">
      <c r="B2147" s="14" t="s">
        <v>4090</v>
      </c>
      <c r="D2147" s="14" t="s">
        <v>4032</v>
      </c>
      <c r="E2147" s="14" t="s">
        <v>150</v>
      </c>
    </row>
    <row r="2148" spans="1:23" x14ac:dyDescent="0.25">
      <c r="A2148" s="15"/>
      <c r="B2148" s="15" t="s">
        <v>4093</v>
      </c>
      <c r="C2148" s="22">
        <v>8</v>
      </c>
      <c r="D2148" s="15" t="s">
        <v>4029</v>
      </c>
      <c r="E2148" s="14" t="s">
        <v>150</v>
      </c>
      <c r="F2148" s="15"/>
      <c r="G2148" s="15"/>
      <c r="H2148" s="15"/>
      <c r="I2148" s="15" t="s">
        <v>4934</v>
      </c>
      <c r="J2148" s="15"/>
      <c r="K2148" s="15" t="s">
        <v>6325</v>
      </c>
      <c r="L2148" s="15"/>
      <c r="M2148" s="15"/>
      <c r="N2148" s="15" t="s">
        <v>454</v>
      </c>
      <c r="O2148" s="15"/>
      <c r="P2148" s="15"/>
      <c r="Q2148" s="15"/>
      <c r="R2148" s="15"/>
      <c r="S2148" s="15"/>
      <c r="T2148" s="15"/>
      <c r="U2148" s="15">
        <v>1996</v>
      </c>
      <c r="V2148" s="15" t="s">
        <v>5017</v>
      </c>
      <c r="W2148" s="15"/>
    </row>
    <row r="2149" spans="1:23" x14ac:dyDescent="0.25">
      <c r="B2149" s="14" t="s">
        <v>4116</v>
      </c>
      <c r="D2149" s="14" t="s">
        <v>4010</v>
      </c>
      <c r="E2149" s="14" t="s">
        <v>150</v>
      </c>
    </row>
    <row r="2150" spans="1:23" x14ac:dyDescent="0.25">
      <c r="B2150" s="14" t="s">
        <v>4321</v>
      </c>
      <c r="D2150" s="14" t="s">
        <v>4009</v>
      </c>
      <c r="E2150" s="14" t="s">
        <v>150</v>
      </c>
      <c r="V2150" s="14" t="s">
        <v>4985</v>
      </c>
      <c r="W2150" s="14" t="s">
        <v>4939</v>
      </c>
    </row>
    <row r="2151" spans="1:23" x14ac:dyDescent="0.25">
      <c r="B2151" s="14" t="s">
        <v>4084</v>
      </c>
      <c r="D2151" s="14" t="s">
        <v>4006</v>
      </c>
      <c r="E2151" s="14" t="s">
        <v>150</v>
      </c>
      <c r="V2151" s="14" t="s">
        <v>4985</v>
      </c>
      <c r="W2151" s="14" t="s">
        <v>4939</v>
      </c>
    </row>
    <row r="2152" spans="1:23" x14ac:dyDescent="0.25">
      <c r="B2152" s="14" t="s">
        <v>4321</v>
      </c>
      <c r="D2152" s="14" t="s">
        <v>4005</v>
      </c>
      <c r="E2152" s="14" t="s">
        <v>150</v>
      </c>
      <c r="V2152" s="14" t="s">
        <v>4985</v>
      </c>
      <c r="W2152" s="14" t="s">
        <v>4939</v>
      </c>
    </row>
    <row r="2153" spans="1:23" x14ac:dyDescent="0.25">
      <c r="B2153" s="14" t="s">
        <v>4084</v>
      </c>
      <c r="D2153" s="14" t="s">
        <v>4004</v>
      </c>
      <c r="E2153" s="14" t="s">
        <v>150</v>
      </c>
      <c r="V2153" s="14" t="s">
        <v>4985</v>
      </c>
      <c r="W2153" s="14" t="s">
        <v>4939</v>
      </c>
    </row>
    <row r="2154" spans="1:23" x14ac:dyDescent="0.25">
      <c r="B2154" s="14" t="s">
        <v>4109</v>
      </c>
      <c r="D2154" s="14" t="s">
        <v>4003</v>
      </c>
      <c r="E2154" s="14" t="s">
        <v>150</v>
      </c>
      <c r="V2154" s="14" t="s">
        <v>6320</v>
      </c>
      <c r="W2154" s="14" t="s">
        <v>4939</v>
      </c>
    </row>
    <row r="2155" spans="1:23" x14ac:dyDescent="0.25">
      <c r="B2155" s="14" t="s">
        <v>4089</v>
      </c>
      <c r="D2155" s="14" t="s">
        <v>3998</v>
      </c>
      <c r="E2155" s="14" t="s">
        <v>150</v>
      </c>
      <c r="W2155" s="14" t="s">
        <v>4939</v>
      </c>
    </row>
    <row r="2156" spans="1:23" x14ac:dyDescent="0.25">
      <c r="B2156" s="14" t="s">
        <v>4107</v>
      </c>
      <c r="D2156" s="14" t="s">
        <v>3997</v>
      </c>
      <c r="E2156" s="14" t="s">
        <v>150</v>
      </c>
      <c r="V2156" s="14" t="s">
        <v>5119</v>
      </c>
      <c r="W2156" s="14" t="s">
        <v>4939</v>
      </c>
    </row>
    <row r="2157" spans="1:23" x14ac:dyDescent="0.25">
      <c r="B2157" s="14" t="s">
        <v>4107</v>
      </c>
      <c r="D2157" s="14" t="s">
        <v>3996</v>
      </c>
      <c r="E2157" s="14" t="s">
        <v>150</v>
      </c>
      <c r="V2157" s="14" t="s">
        <v>5119</v>
      </c>
      <c r="W2157" s="14" t="s">
        <v>4939</v>
      </c>
    </row>
    <row r="2158" spans="1:23" x14ac:dyDescent="0.25">
      <c r="B2158" s="14" t="s">
        <v>4107</v>
      </c>
      <c r="D2158" s="14" t="s">
        <v>3995</v>
      </c>
      <c r="E2158" s="14" t="s">
        <v>150</v>
      </c>
      <c r="V2158" s="14" t="s">
        <v>5119</v>
      </c>
      <c r="W2158" s="14" t="s">
        <v>4939</v>
      </c>
    </row>
    <row r="2159" spans="1:23" x14ac:dyDescent="0.25">
      <c r="B2159" s="14" t="s">
        <v>726</v>
      </c>
      <c r="D2159" s="14" t="s">
        <v>3994</v>
      </c>
      <c r="E2159" s="14" t="s">
        <v>150</v>
      </c>
      <c r="U2159" s="14">
        <v>1995</v>
      </c>
      <c r="W2159" s="14" t="s">
        <v>4944</v>
      </c>
    </row>
    <row r="2160" spans="1:23" x14ac:dyDescent="0.25">
      <c r="B2160" s="14" t="s">
        <v>4152</v>
      </c>
      <c r="D2160" s="14" t="s">
        <v>3993</v>
      </c>
      <c r="E2160" s="14" t="s">
        <v>150</v>
      </c>
      <c r="I2160" s="14" t="s">
        <v>4765</v>
      </c>
      <c r="J2160" s="14" t="s">
        <v>4848</v>
      </c>
      <c r="M2160" s="14" t="s">
        <v>6319</v>
      </c>
      <c r="N2160" s="14" t="s">
        <v>174</v>
      </c>
      <c r="U2160" s="14" t="s">
        <v>5166</v>
      </c>
      <c r="V2160" s="14" t="s">
        <v>5192</v>
      </c>
      <c r="W2160" s="14" t="s">
        <v>4939</v>
      </c>
    </row>
    <row r="2161" spans="2:23" x14ac:dyDescent="0.25">
      <c r="B2161" s="14" t="s">
        <v>4152</v>
      </c>
      <c r="D2161" s="14" t="s">
        <v>3992</v>
      </c>
      <c r="E2161" s="14" t="s">
        <v>150</v>
      </c>
      <c r="I2161" s="14" t="s">
        <v>4765</v>
      </c>
      <c r="J2161" s="14" t="s">
        <v>4848</v>
      </c>
      <c r="M2161" s="14" t="s">
        <v>6319</v>
      </c>
      <c r="N2161" s="14" t="s">
        <v>174</v>
      </c>
      <c r="U2161" s="14" t="s">
        <v>5166</v>
      </c>
      <c r="V2161" s="14" t="s">
        <v>5192</v>
      </c>
      <c r="W2161" s="14" t="s">
        <v>4939</v>
      </c>
    </row>
    <row r="2162" spans="2:23" x14ac:dyDescent="0.25">
      <c r="B2162" s="14" t="s">
        <v>4089</v>
      </c>
      <c r="D2162" s="14" t="s">
        <v>3991</v>
      </c>
      <c r="E2162" s="14" t="s">
        <v>150</v>
      </c>
      <c r="I2162" s="14" t="s">
        <v>4765</v>
      </c>
      <c r="J2162" s="14" t="s">
        <v>4848</v>
      </c>
      <c r="M2162" s="14" t="s">
        <v>6319</v>
      </c>
      <c r="N2162" s="14" t="s">
        <v>174</v>
      </c>
      <c r="U2162" s="14" t="s">
        <v>5166</v>
      </c>
      <c r="V2162" s="14" t="s">
        <v>5192</v>
      </c>
      <c r="W2162" s="14" t="s">
        <v>4939</v>
      </c>
    </row>
    <row r="2163" spans="2:23" x14ac:dyDescent="0.25">
      <c r="B2163" s="14" t="s">
        <v>4140</v>
      </c>
      <c r="D2163" s="14" t="s">
        <v>3990</v>
      </c>
      <c r="E2163" s="14" t="s">
        <v>150</v>
      </c>
      <c r="I2163" s="14" t="s">
        <v>4765</v>
      </c>
      <c r="J2163" s="14" t="s">
        <v>4848</v>
      </c>
      <c r="M2163" s="14" t="s">
        <v>6319</v>
      </c>
      <c r="N2163" s="14" t="s">
        <v>174</v>
      </c>
      <c r="U2163" s="14" t="s">
        <v>5166</v>
      </c>
      <c r="V2163" s="14" t="s">
        <v>5192</v>
      </c>
      <c r="W2163" s="14" t="s">
        <v>4939</v>
      </c>
    </row>
    <row r="2164" spans="2:23" x14ac:dyDescent="0.25">
      <c r="B2164" s="14" t="s">
        <v>4140</v>
      </c>
      <c r="D2164" s="14" t="s">
        <v>3989</v>
      </c>
      <c r="E2164" s="14" t="s">
        <v>150</v>
      </c>
      <c r="I2164" s="14" t="s">
        <v>4765</v>
      </c>
      <c r="J2164" s="14" t="s">
        <v>4848</v>
      </c>
      <c r="M2164" s="14" t="s">
        <v>6319</v>
      </c>
      <c r="N2164" s="14" t="s">
        <v>174</v>
      </c>
      <c r="U2164" s="14" t="s">
        <v>5166</v>
      </c>
      <c r="V2164" s="14" t="s">
        <v>5192</v>
      </c>
      <c r="W2164" s="14" t="s">
        <v>4939</v>
      </c>
    </row>
    <row r="2165" spans="2:23" x14ac:dyDescent="0.25">
      <c r="B2165" s="14" t="s">
        <v>4140</v>
      </c>
      <c r="D2165" s="14" t="s">
        <v>3988</v>
      </c>
      <c r="E2165" s="14" t="s">
        <v>150</v>
      </c>
      <c r="W2165" s="14" t="s">
        <v>4939</v>
      </c>
    </row>
    <row r="2166" spans="2:23" x14ac:dyDescent="0.25">
      <c r="B2166" s="14" t="s">
        <v>4084</v>
      </c>
      <c r="D2166" s="14" t="s">
        <v>3987</v>
      </c>
      <c r="E2166" s="14" t="s">
        <v>150</v>
      </c>
      <c r="W2166" s="14" t="s">
        <v>4944</v>
      </c>
    </row>
    <row r="2167" spans="2:23" x14ac:dyDescent="0.25">
      <c r="B2167" s="14" t="s">
        <v>4140</v>
      </c>
      <c r="D2167" s="14" t="s">
        <v>3981</v>
      </c>
      <c r="E2167" s="14" t="s">
        <v>150</v>
      </c>
      <c r="W2167" s="14" t="s">
        <v>4956</v>
      </c>
    </row>
    <row r="2168" spans="2:23" x14ac:dyDescent="0.25">
      <c r="B2168" s="14" t="s">
        <v>4089</v>
      </c>
      <c r="D2168" s="14" t="s">
        <v>3977</v>
      </c>
      <c r="E2168" s="14" t="s">
        <v>150</v>
      </c>
      <c r="W2168" s="14" t="s">
        <v>4956</v>
      </c>
    </row>
    <row r="2169" spans="2:23" x14ac:dyDescent="0.25">
      <c r="B2169" s="14" t="s">
        <v>4152</v>
      </c>
      <c r="D2169" s="14" t="s">
        <v>3974</v>
      </c>
      <c r="E2169" s="14" t="s">
        <v>150</v>
      </c>
      <c r="U2169" s="14">
        <v>1980</v>
      </c>
      <c r="W2169" s="14" t="s">
        <v>4956</v>
      </c>
    </row>
    <row r="2170" spans="2:23" x14ac:dyDescent="0.25">
      <c r="B2170" s="14" t="s">
        <v>4373</v>
      </c>
      <c r="D2170" s="14" t="s">
        <v>3972</v>
      </c>
      <c r="E2170" s="14" t="s">
        <v>150</v>
      </c>
      <c r="U2170" s="14">
        <v>1959</v>
      </c>
      <c r="W2170" s="14" t="s">
        <v>4956</v>
      </c>
    </row>
    <row r="2171" spans="2:23" x14ac:dyDescent="0.25">
      <c r="B2171" s="14" t="s">
        <v>4140</v>
      </c>
      <c r="D2171" s="14" t="s">
        <v>3968</v>
      </c>
      <c r="E2171" s="14" t="s">
        <v>150</v>
      </c>
      <c r="U2171" s="14">
        <v>1995</v>
      </c>
      <c r="W2171" s="14" t="s">
        <v>4972</v>
      </c>
    </row>
    <row r="2172" spans="2:23" x14ac:dyDescent="0.25">
      <c r="B2172" s="14" t="s">
        <v>4093</v>
      </c>
      <c r="D2172" s="14" t="s">
        <v>3962</v>
      </c>
      <c r="E2172" s="14" t="s">
        <v>150</v>
      </c>
      <c r="I2172" s="14" t="s">
        <v>4746</v>
      </c>
      <c r="K2172" s="14" t="s">
        <v>6304</v>
      </c>
      <c r="N2172" s="14" t="s">
        <v>112</v>
      </c>
    </row>
    <row r="2173" spans="2:23" x14ac:dyDescent="0.25">
      <c r="B2173" s="14" t="s">
        <v>4143</v>
      </c>
      <c r="D2173" s="14" t="s">
        <v>3960</v>
      </c>
      <c r="E2173" s="14" t="s">
        <v>150</v>
      </c>
      <c r="I2173" s="14" t="s">
        <v>4745</v>
      </c>
      <c r="K2173" s="14" t="s">
        <v>6304</v>
      </c>
      <c r="N2173" s="14" t="s">
        <v>150</v>
      </c>
    </row>
    <row r="2174" spans="2:23" x14ac:dyDescent="0.25">
      <c r="B2174" s="14" t="s">
        <v>4090</v>
      </c>
      <c r="D2174" s="14" t="s">
        <v>3934</v>
      </c>
      <c r="E2174" s="14" t="s">
        <v>150</v>
      </c>
      <c r="W2174" s="14" t="s">
        <v>4972</v>
      </c>
    </row>
    <row r="2175" spans="2:23" x14ac:dyDescent="0.25">
      <c r="B2175" s="14" t="s">
        <v>4090</v>
      </c>
      <c r="D2175" s="14" t="s">
        <v>3933</v>
      </c>
      <c r="E2175" s="14" t="s">
        <v>150</v>
      </c>
      <c r="U2175" s="14">
        <v>1956</v>
      </c>
      <c r="W2175" s="14" t="s">
        <v>4956</v>
      </c>
    </row>
    <row r="2176" spans="2:23" x14ac:dyDescent="0.25">
      <c r="B2176" s="14" t="s">
        <v>4126</v>
      </c>
      <c r="D2176" s="14" t="s">
        <v>3924</v>
      </c>
      <c r="E2176" s="14" t="s">
        <v>150</v>
      </c>
      <c r="U2176" s="14">
        <v>1999</v>
      </c>
      <c r="W2176" s="14" t="s">
        <v>4960</v>
      </c>
    </row>
    <row r="2177" spans="2:23" x14ac:dyDescent="0.25">
      <c r="B2177" s="14" t="s">
        <v>726</v>
      </c>
      <c r="D2177" s="14" t="s">
        <v>3923</v>
      </c>
      <c r="E2177" s="14" t="s">
        <v>150</v>
      </c>
      <c r="U2177" s="14">
        <v>1999</v>
      </c>
      <c r="W2177" s="14" t="s">
        <v>4960</v>
      </c>
    </row>
    <row r="2178" spans="2:23" x14ac:dyDescent="0.25">
      <c r="B2178" s="14" t="s">
        <v>4301</v>
      </c>
      <c r="D2178" s="14" t="s">
        <v>3887</v>
      </c>
      <c r="E2178" s="14" t="s">
        <v>150</v>
      </c>
      <c r="W2178" s="14" t="s">
        <v>4980</v>
      </c>
    </row>
    <row r="2179" spans="2:23" x14ac:dyDescent="0.25">
      <c r="B2179" s="14" t="s">
        <v>54</v>
      </c>
      <c r="D2179" s="14" t="s">
        <v>3886</v>
      </c>
      <c r="E2179" s="14" t="s">
        <v>150</v>
      </c>
      <c r="H2179" s="14">
        <v>8</v>
      </c>
      <c r="I2179" s="14" t="s">
        <v>172</v>
      </c>
      <c r="J2179" s="14" t="s">
        <v>162</v>
      </c>
      <c r="K2179" s="14" t="s">
        <v>6272</v>
      </c>
      <c r="L2179" s="14" t="s">
        <v>63</v>
      </c>
      <c r="M2179" s="14" t="s">
        <v>133</v>
      </c>
      <c r="N2179" s="14" t="s">
        <v>133</v>
      </c>
      <c r="R2179" s="14" t="s">
        <v>220</v>
      </c>
      <c r="U2179" s="14" t="s">
        <v>5168</v>
      </c>
      <c r="V2179" s="14" t="s">
        <v>6271</v>
      </c>
      <c r="W2179" s="14" t="s">
        <v>4939</v>
      </c>
    </row>
    <row r="2180" spans="2:23" x14ac:dyDescent="0.25">
      <c r="B2180" s="14" t="s">
        <v>4238</v>
      </c>
      <c r="D2180" s="14" t="s">
        <v>3884</v>
      </c>
      <c r="E2180" s="14" t="s">
        <v>150</v>
      </c>
      <c r="W2180" s="14" t="s">
        <v>5185</v>
      </c>
    </row>
    <row r="2181" spans="2:23" x14ac:dyDescent="0.25">
      <c r="B2181" s="14" t="s">
        <v>4086</v>
      </c>
      <c r="D2181" s="14" t="s">
        <v>3880</v>
      </c>
      <c r="E2181" s="14" t="s">
        <v>150</v>
      </c>
      <c r="K2181" s="14" t="s">
        <v>5884</v>
      </c>
      <c r="M2181" s="14" t="s">
        <v>5883</v>
      </c>
      <c r="N2181" s="14" t="s">
        <v>5227</v>
      </c>
      <c r="U2181" s="14">
        <v>1960</v>
      </c>
      <c r="V2181" s="14" t="s">
        <v>5192</v>
      </c>
      <c r="W2181" s="14" t="s">
        <v>4939</v>
      </c>
    </row>
    <row r="2182" spans="2:23" x14ac:dyDescent="0.25">
      <c r="B2182" s="14" t="s">
        <v>4153</v>
      </c>
      <c r="D2182" s="14" t="s">
        <v>3873</v>
      </c>
      <c r="E2182" s="14" t="s">
        <v>150</v>
      </c>
      <c r="I2182" s="14" t="s">
        <v>206</v>
      </c>
      <c r="J2182" s="14" t="s">
        <v>138</v>
      </c>
      <c r="K2182" s="14" t="s">
        <v>407</v>
      </c>
      <c r="L2182" s="14" t="s">
        <v>254</v>
      </c>
      <c r="M2182" s="14" t="s">
        <v>5193</v>
      </c>
      <c r="N2182" s="14" t="s">
        <v>399</v>
      </c>
      <c r="U2182" s="14" t="s">
        <v>5554</v>
      </c>
      <c r="V2182" s="14" t="s">
        <v>5192</v>
      </c>
      <c r="W2182" s="14" t="s">
        <v>4939</v>
      </c>
    </row>
    <row r="2183" spans="2:23" x14ac:dyDescent="0.25">
      <c r="B2183" s="14" t="s">
        <v>4339</v>
      </c>
      <c r="D2183" s="14" t="s">
        <v>3857</v>
      </c>
      <c r="E2183" s="14" t="s">
        <v>150</v>
      </c>
    </row>
    <row r="2184" spans="2:23" x14ac:dyDescent="0.25">
      <c r="B2184" s="14" t="s">
        <v>4088</v>
      </c>
      <c r="D2184" s="14" t="s">
        <v>3855</v>
      </c>
      <c r="E2184" s="14" t="s">
        <v>150</v>
      </c>
      <c r="U2184" s="14">
        <v>2001</v>
      </c>
      <c r="W2184" s="14" t="s">
        <v>4972</v>
      </c>
    </row>
    <row r="2185" spans="2:23" x14ac:dyDescent="0.25">
      <c r="B2185" s="14" t="s">
        <v>4099</v>
      </c>
      <c r="D2185" s="14" t="s">
        <v>3847</v>
      </c>
      <c r="E2185" s="14" t="s">
        <v>150</v>
      </c>
      <c r="W2185" s="14" t="s">
        <v>4984</v>
      </c>
    </row>
    <row r="2186" spans="2:23" x14ac:dyDescent="0.25">
      <c r="B2186" s="14" t="s">
        <v>4099</v>
      </c>
      <c r="D2186" s="14" t="s">
        <v>3846</v>
      </c>
      <c r="E2186" s="14" t="s">
        <v>150</v>
      </c>
      <c r="W2186" s="14" t="s">
        <v>4984</v>
      </c>
    </row>
    <row r="2187" spans="2:23" x14ac:dyDescent="0.25">
      <c r="B2187" s="14" t="s">
        <v>4099</v>
      </c>
      <c r="D2187" s="14" t="s">
        <v>3845</v>
      </c>
      <c r="E2187" s="14" t="s">
        <v>150</v>
      </c>
      <c r="J2187" s="14" t="s">
        <v>156</v>
      </c>
      <c r="N2187" s="14">
        <v>5</v>
      </c>
      <c r="W2187" s="14" t="s">
        <v>4984</v>
      </c>
    </row>
    <row r="2188" spans="2:23" x14ac:dyDescent="0.25">
      <c r="B2188" s="14" t="s">
        <v>4099</v>
      </c>
      <c r="D2188" s="14" t="s">
        <v>3844</v>
      </c>
      <c r="E2188" s="14" t="s">
        <v>150</v>
      </c>
      <c r="J2188" s="14" t="s">
        <v>4911</v>
      </c>
      <c r="N2188" s="14">
        <v>7</v>
      </c>
      <c r="W2188" s="14" t="s">
        <v>4984</v>
      </c>
    </row>
    <row r="2189" spans="2:23" x14ac:dyDescent="0.25">
      <c r="B2189" s="14" t="s">
        <v>4360</v>
      </c>
      <c r="D2189" s="14" t="s">
        <v>3841</v>
      </c>
      <c r="E2189" s="14" t="s">
        <v>150</v>
      </c>
      <c r="W2189" s="14" t="s">
        <v>4944</v>
      </c>
    </row>
    <row r="2190" spans="2:23" x14ac:dyDescent="0.25">
      <c r="B2190" s="14" t="s">
        <v>4099</v>
      </c>
      <c r="D2190" s="14" t="s">
        <v>6383</v>
      </c>
      <c r="E2190" s="14" t="s">
        <v>150</v>
      </c>
      <c r="W2190" s="14" t="s">
        <v>4984</v>
      </c>
    </row>
    <row r="2191" spans="2:23" x14ac:dyDescent="0.25">
      <c r="B2191" s="14" t="s">
        <v>4099</v>
      </c>
      <c r="D2191" s="14" t="s">
        <v>3837</v>
      </c>
      <c r="E2191" s="14" t="s">
        <v>150</v>
      </c>
      <c r="W2191" s="14" t="s">
        <v>4984</v>
      </c>
    </row>
    <row r="2192" spans="2:23" x14ac:dyDescent="0.25">
      <c r="B2192" s="14" t="s">
        <v>4099</v>
      </c>
      <c r="D2192" s="14" t="s">
        <v>3836</v>
      </c>
      <c r="E2192" s="14" t="s">
        <v>150</v>
      </c>
      <c r="W2192" s="14" t="s">
        <v>4984</v>
      </c>
    </row>
    <row r="2193" spans="2:23" x14ac:dyDescent="0.25">
      <c r="D2193" s="14" t="s">
        <v>3835</v>
      </c>
      <c r="E2193" s="14" t="s">
        <v>150</v>
      </c>
      <c r="W2193" s="14" t="s">
        <v>4984</v>
      </c>
    </row>
    <row r="2194" spans="2:23" x14ac:dyDescent="0.25">
      <c r="D2194" s="14" t="s">
        <v>3834</v>
      </c>
      <c r="E2194" s="14" t="s">
        <v>150</v>
      </c>
      <c r="W2194" s="14" t="s">
        <v>4984</v>
      </c>
    </row>
    <row r="2195" spans="2:23" x14ac:dyDescent="0.25">
      <c r="B2195" s="14" t="s">
        <v>4084</v>
      </c>
      <c r="D2195" s="14" t="s">
        <v>3797</v>
      </c>
      <c r="E2195" s="14" t="s">
        <v>150</v>
      </c>
      <c r="W2195" s="14" t="s">
        <v>4944</v>
      </c>
    </row>
    <row r="2196" spans="2:23" x14ac:dyDescent="0.25">
      <c r="B2196" s="14" t="s">
        <v>4093</v>
      </c>
      <c r="D2196" s="14" t="s">
        <v>3784</v>
      </c>
      <c r="E2196" s="14" t="s">
        <v>150</v>
      </c>
      <c r="K2196" s="14" t="s">
        <v>6225</v>
      </c>
    </row>
    <row r="2197" spans="2:23" x14ac:dyDescent="0.25">
      <c r="B2197" s="14" t="s">
        <v>4090</v>
      </c>
      <c r="D2197" s="14" t="s">
        <v>3783</v>
      </c>
      <c r="E2197" s="14" t="s">
        <v>150</v>
      </c>
      <c r="K2197" s="14" t="s">
        <v>6225</v>
      </c>
    </row>
    <row r="2198" spans="2:23" x14ac:dyDescent="0.25">
      <c r="B2198" s="14" t="s">
        <v>4280</v>
      </c>
      <c r="D2198" s="14" t="s">
        <v>3781</v>
      </c>
      <c r="E2198" s="14" t="s">
        <v>150</v>
      </c>
      <c r="K2198" s="14" t="s">
        <v>6225</v>
      </c>
    </row>
    <row r="2199" spans="2:23" x14ac:dyDescent="0.25">
      <c r="B2199" s="14" t="s">
        <v>4358</v>
      </c>
      <c r="D2199" s="14" t="s">
        <v>3780</v>
      </c>
      <c r="E2199" s="14" t="s">
        <v>150</v>
      </c>
      <c r="K2199" s="14" t="s">
        <v>6225</v>
      </c>
    </row>
    <row r="2200" spans="2:23" x14ac:dyDescent="0.25">
      <c r="B2200" s="14" t="s">
        <v>4093</v>
      </c>
      <c r="D2200" s="14" t="s">
        <v>3779</v>
      </c>
      <c r="E2200" s="14" t="s">
        <v>150</v>
      </c>
    </row>
    <row r="2201" spans="2:23" x14ac:dyDescent="0.25">
      <c r="B2201" s="14" t="s">
        <v>4090</v>
      </c>
      <c r="D2201" s="14" t="s">
        <v>3778</v>
      </c>
      <c r="E2201" s="14" t="s">
        <v>150</v>
      </c>
    </row>
    <row r="2202" spans="2:23" x14ac:dyDescent="0.25">
      <c r="B2202" s="14" t="s">
        <v>4280</v>
      </c>
      <c r="D2202" s="14" t="s">
        <v>3776</v>
      </c>
      <c r="E2202" s="14" t="s">
        <v>150</v>
      </c>
    </row>
    <row r="2203" spans="2:23" x14ac:dyDescent="0.25">
      <c r="B2203" s="14" t="s">
        <v>4358</v>
      </c>
      <c r="D2203" s="14" t="s">
        <v>3775</v>
      </c>
      <c r="E2203" s="14" t="s">
        <v>150</v>
      </c>
    </row>
    <row r="2204" spans="2:23" x14ac:dyDescent="0.25">
      <c r="B2204" s="14" t="s">
        <v>4093</v>
      </c>
      <c r="D2204" s="14" t="s">
        <v>3774</v>
      </c>
      <c r="E2204" s="14" t="s">
        <v>150</v>
      </c>
    </row>
    <row r="2205" spans="2:23" x14ac:dyDescent="0.25">
      <c r="B2205" s="14" t="s">
        <v>4090</v>
      </c>
      <c r="D2205" s="14" t="s">
        <v>3773</v>
      </c>
      <c r="E2205" s="14" t="s">
        <v>150</v>
      </c>
    </row>
    <row r="2206" spans="2:23" x14ac:dyDescent="0.25">
      <c r="B2206" s="14" t="s">
        <v>4280</v>
      </c>
      <c r="D2206" s="14" t="s">
        <v>3771</v>
      </c>
      <c r="E2206" s="14" t="s">
        <v>150</v>
      </c>
    </row>
    <row r="2207" spans="2:23" x14ac:dyDescent="0.25">
      <c r="B2207" s="14" t="s">
        <v>4358</v>
      </c>
      <c r="D2207" s="14" t="s">
        <v>3770</v>
      </c>
      <c r="E2207" s="14" t="s">
        <v>150</v>
      </c>
    </row>
    <row r="2208" spans="2:23" x14ac:dyDescent="0.25">
      <c r="B2208" s="14" t="s">
        <v>4089</v>
      </c>
      <c r="D2208" s="14" t="s">
        <v>3769</v>
      </c>
      <c r="E2208" s="14" t="s">
        <v>150</v>
      </c>
    </row>
    <row r="2209" spans="2:23" x14ac:dyDescent="0.25">
      <c r="B2209" s="14" t="s">
        <v>4093</v>
      </c>
      <c r="D2209" s="14" t="s">
        <v>3768</v>
      </c>
      <c r="E2209" s="14" t="s">
        <v>150</v>
      </c>
    </row>
    <row r="2210" spans="2:23" x14ac:dyDescent="0.25">
      <c r="B2210" s="14" t="s">
        <v>4090</v>
      </c>
      <c r="D2210" s="14" t="s">
        <v>3767</v>
      </c>
      <c r="E2210" s="14" t="s">
        <v>150</v>
      </c>
    </row>
    <row r="2211" spans="2:23" x14ac:dyDescent="0.25">
      <c r="B2211" s="14" t="s">
        <v>4143</v>
      </c>
      <c r="D2211" s="14" t="s">
        <v>3766</v>
      </c>
      <c r="E2211" s="14" t="s">
        <v>150</v>
      </c>
    </row>
    <row r="2212" spans="2:23" x14ac:dyDescent="0.25">
      <c r="B2212" s="14" t="s">
        <v>726</v>
      </c>
      <c r="D2212" s="14" t="s">
        <v>3759</v>
      </c>
      <c r="E2212" s="14" t="s">
        <v>150</v>
      </c>
      <c r="W2212" s="14" t="s">
        <v>4944</v>
      </c>
    </row>
    <row r="2213" spans="2:23" x14ac:dyDescent="0.25">
      <c r="B2213" s="14" t="s">
        <v>4084</v>
      </c>
      <c r="D2213" s="14" t="s">
        <v>3743</v>
      </c>
      <c r="E2213" s="14" t="s">
        <v>150</v>
      </c>
      <c r="M2213" s="14" t="s">
        <v>4963</v>
      </c>
      <c r="U2213" s="14">
        <v>1990</v>
      </c>
      <c r="W2213" s="14" t="s">
        <v>4960</v>
      </c>
    </row>
    <row r="2214" spans="2:23" x14ac:dyDescent="0.25">
      <c r="B2214" s="14" t="s">
        <v>721</v>
      </c>
      <c r="D2214" s="14" t="s">
        <v>3738</v>
      </c>
      <c r="E2214" s="14" t="s">
        <v>150</v>
      </c>
      <c r="W2214" s="14" t="s">
        <v>4944</v>
      </c>
    </row>
    <row r="2215" spans="2:23" x14ac:dyDescent="0.25">
      <c r="B2215" s="14" t="s">
        <v>4084</v>
      </c>
      <c r="D2215" s="14" t="s">
        <v>3737</v>
      </c>
      <c r="E2215" s="14" t="s">
        <v>150</v>
      </c>
      <c r="W2215" s="14" t="s">
        <v>4944</v>
      </c>
    </row>
    <row r="2216" spans="2:23" x14ac:dyDescent="0.25">
      <c r="B2216" s="14" t="s">
        <v>4084</v>
      </c>
      <c r="D2216" s="14" t="s">
        <v>3736</v>
      </c>
      <c r="E2216" s="14" t="s">
        <v>150</v>
      </c>
      <c r="U2216" s="14">
        <v>2001</v>
      </c>
      <c r="W2216" s="14" t="s">
        <v>4944</v>
      </c>
    </row>
    <row r="2217" spans="2:23" x14ac:dyDescent="0.25">
      <c r="B2217" s="14" t="s">
        <v>4326</v>
      </c>
      <c r="D2217" s="14" t="s">
        <v>3730</v>
      </c>
      <c r="E2217" s="14" t="s">
        <v>150</v>
      </c>
      <c r="I2217" s="14" t="s">
        <v>156</v>
      </c>
      <c r="J2217" s="14" t="s">
        <v>136</v>
      </c>
      <c r="K2217" s="14" t="s">
        <v>106</v>
      </c>
      <c r="N2217" s="14" t="s">
        <v>105</v>
      </c>
      <c r="U2217" s="14" t="s">
        <v>5316</v>
      </c>
      <c r="V2217" s="14" t="s">
        <v>5192</v>
      </c>
      <c r="W2217" s="14" t="s">
        <v>4939</v>
      </c>
    </row>
    <row r="2218" spans="2:23" x14ac:dyDescent="0.25">
      <c r="B2218" s="14" t="s">
        <v>4212</v>
      </c>
      <c r="D2218" s="14" t="s">
        <v>3728</v>
      </c>
      <c r="E2218" s="14" t="s">
        <v>150</v>
      </c>
      <c r="K2218" s="14" t="s">
        <v>6208</v>
      </c>
      <c r="M2218" s="14" t="s">
        <v>124</v>
      </c>
      <c r="N2218" s="14" t="s">
        <v>120</v>
      </c>
      <c r="U2218" s="14" t="s">
        <v>5053</v>
      </c>
      <c r="V2218" s="14" t="s">
        <v>5119</v>
      </c>
      <c r="W2218" s="14" t="s">
        <v>4939</v>
      </c>
    </row>
    <row r="2219" spans="2:23" x14ac:dyDescent="0.25">
      <c r="B2219" s="14" t="s">
        <v>4089</v>
      </c>
      <c r="D2219" s="14" t="s">
        <v>3725</v>
      </c>
      <c r="E2219" s="14" t="s">
        <v>150</v>
      </c>
      <c r="U2219" s="14">
        <v>1976</v>
      </c>
      <c r="W2219" s="14" t="s">
        <v>4956</v>
      </c>
    </row>
    <row r="2220" spans="2:23" x14ac:dyDescent="0.25">
      <c r="B2220" s="14" t="s">
        <v>4107</v>
      </c>
      <c r="D2220" s="14" t="s">
        <v>3721</v>
      </c>
      <c r="E2220" s="14" t="s">
        <v>150</v>
      </c>
      <c r="N2220" s="14">
        <v>100</v>
      </c>
      <c r="W2220" s="14" t="s">
        <v>4944</v>
      </c>
    </row>
    <row r="2221" spans="2:23" x14ac:dyDescent="0.25">
      <c r="B2221" s="14" t="s">
        <v>4084</v>
      </c>
      <c r="D2221" s="14" t="s">
        <v>3720</v>
      </c>
      <c r="E2221" s="14" t="s">
        <v>150</v>
      </c>
      <c r="U2221" s="14">
        <v>1985</v>
      </c>
      <c r="W2221" s="14" t="s">
        <v>4944</v>
      </c>
    </row>
    <row r="2222" spans="2:23" x14ac:dyDescent="0.25">
      <c r="B2222" s="14" t="s">
        <v>4351</v>
      </c>
      <c r="D2222" s="14" t="s">
        <v>3711</v>
      </c>
      <c r="E2222" s="14" t="s">
        <v>150</v>
      </c>
      <c r="W2222" s="14" t="s">
        <v>4944</v>
      </c>
    </row>
    <row r="2223" spans="2:23" x14ac:dyDescent="0.25">
      <c r="B2223" s="14" t="s">
        <v>4084</v>
      </c>
      <c r="D2223" s="14" t="s">
        <v>3706</v>
      </c>
      <c r="E2223" s="14" t="s">
        <v>150</v>
      </c>
      <c r="W2223" s="14" t="s">
        <v>4944</v>
      </c>
    </row>
    <row r="2224" spans="2:23" x14ac:dyDescent="0.25">
      <c r="B2224" s="14" t="s">
        <v>4264</v>
      </c>
      <c r="D2224" s="14" t="s">
        <v>3702</v>
      </c>
      <c r="E2224" s="14" t="s">
        <v>150</v>
      </c>
    </row>
    <row r="2225" spans="2:23" x14ac:dyDescent="0.25">
      <c r="B2225" s="14" t="s">
        <v>4264</v>
      </c>
      <c r="D2225" s="14" t="s">
        <v>3700</v>
      </c>
      <c r="E2225" s="14" t="s">
        <v>150</v>
      </c>
    </row>
    <row r="2226" spans="2:23" x14ac:dyDescent="0.25">
      <c r="B2226" s="14" t="s">
        <v>4264</v>
      </c>
      <c r="D2226" s="14" t="s">
        <v>3696</v>
      </c>
      <c r="E2226" s="14" t="s">
        <v>150</v>
      </c>
    </row>
    <row r="2227" spans="2:23" x14ac:dyDescent="0.25">
      <c r="B2227" s="14" t="s">
        <v>4264</v>
      </c>
      <c r="D2227" s="14" t="s">
        <v>3694</v>
      </c>
      <c r="E2227" s="14" t="s">
        <v>150</v>
      </c>
    </row>
    <row r="2228" spans="2:23" x14ac:dyDescent="0.25">
      <c r="B2228" s="14" t="s">
        <v>4264</v>
      </c>
      <c r="D2228" s="14" t="s">
        <v>3692</v>
      </c>
      <c r="E2228" s="14" t="s">
        <v>150</v>
      </c>
    </row>
    <row r="2229" spans="2:23" x14ac:dyDescent="0.25">
      <c r="B2229" s="14" t="s">
        <v>4264</v>
      </c>
      <c r="D2229" s="14" t="s">
        <v>3690</v>
      </c>
      <c r="E2229" s="14" t="s">
        <v>150</v>
      </c>
    </row>
    <row r="2230" spans="2:23" x14ac:dyDescent="0.25">
      <c r="B2230" s="14" t="s">
        <v>4089</v>
      </c>
      <c r="D2230" s="14" t="s">
        <v>3669</v>
      </c>
      <c r="E2230" s="14" t="s">
        <v>150</v>
      </c>
      <c r="U2230" s="14">
        <v>1980</v>
      </c>
      <c r="W2230" s="14" t="s">
        <v>4956</v>
      </c>
    </row>
    <row r="2231" spans="2:23" x14ac:dyDescent="0.25">
      <c r="B2231" s="14" t="s">
        <v>4157</v>
      </c>
      <c r="D2231" s="14" t="s">
        <v>3629</v>
      </c>
      <c r="E2231" s="14" t="s">
        <v>150</v>
      </c>
      <c r="M2231" s="14" t="s">
        <v>4963</v>
      </c>
      <c r="U2231" s="14">
        <v>1969</v>
      </c>
      <c r="W2231" s="14" t="s">
        <v>5067</v>
      </c>
    </row>
    <row r="2232" spans="2:23" x14ac:dyDescent="0.25">
      <c r="B2232" s="14" t="s">
        <v>4089</v>
      </c>
      <c r="D2232" s="14" t="s">
        <v>3626</v>
      </c>
      <c r="E2232" s="14" t="s">
        <v>150</v>
      </c>
      <c r="U2232" s="14">
        <v>1967</v>
      </c>
      <c r="W2232" s="14" t="s">
        <v>4956</v>
      </c>
    </row>
    <row r="2233" spans="2:23" x14ac:dyDescent="0.25">
      <c r="B2233" s="14" t="s">
        <v>4183</v>
      </c>
      <c r="D2233" s="14" t="s">
        <v>3618</v>
      </c>
      <c r="E2233" s="14" t="s">
        <v>150</v>
      </c>
      <c r="W2233" s="14" t="s">
        <v>4944</v>
      </c>
    </row>
    <row r="2234" spans="2:23" x14ac:dyDescent="0.25">
      <c r="B2234" s="14" t="s">
        <v>4084</v>
      </c>
      <c r="D2234" s="14" t="s">
        <v>3615</v>
      </c>
      <c r="E2234" s="14" t="s">
        <v>150</v>
      </c>
      <c r="W2234" s="14" t="s">
        <v>4944</v>
      </c>
    </row>
    <row r="2235" spans="2:23" x14ac:dyDescent="0.25">
      <c r="B2235" s="14" t="s">
        <v>4126</v>
      </c>
      <c r="D2235" s="14" t="s">
        <v>3611</v>
      </c>
      <c r="E2235" s="14" t="s">
        <v>150</v>
      </c>
      <c r="U2235" s="14">
        <v>2000</v>
      </c>
      <c r="W2235" s="14" t="s">
        <v>4960</v>
      </c>
    </row>
    <row r="2236" spans="2:23" x14ac:dyDescent="0.25">
      <c r="B2236" s="14" t="s">
        <v>4084</v>
      </c>
      <c r="D2236" s="14" t="s">
        <v>3610</v>
      </c>
      <c r="E2236" s="14" t="s">
        <v>150</v>
      </c>
      <c r="M2236" s="14" t="s">
        <v>4963</v>
      </c>
      <c r="U2236" s="14">
        <v>2000</v>
      </c>
      <c r="W2236" s="14" t="s">
        <v>4960</v>
      </c>
    </row>
    <row r="2237" spans="2:23" x14ac:dyDescent="0.25">
      <c r="B2237" s="14" t="s">
        <v>4084</v>
      </c>
      <c r="D2237" s="14" t="s">
        <v>3586</v>
      </c>
      <c r="E2237" s="14" t="s">
        <v>150</v>
      </c>
      <c r="W2237" s="14" t="s">
        <v>4944</v>
      </c>
    </row>
    <row r="2238" spans="2:23" x14ac:dyDescent="0.25">
      <c r="B2238" s="14" t="s">
        <v>4090</v>
      </c>
      <c r="D2238" s="14" t="s">
        <v>3579</v>
      </c>
      <c r="E2238" s="14" t="s">
        <v>150</v>
      </c>
      <c r="W2238" s="14" t="s">
        <v>4956</v>
      </c>
    </row>
    <row r="2239" spans="2:23" x14ac:dyDescent="0.25">
      <c r="B2239" s="14" t="s">
        <v>4340</v>
      </c>
      <c r="D2239" s="14" t="s">
        <v>3578</v>
      </c>
      <c r="E2239" s="14" t="s">
        <v>150</v>
      </c>
    </row>
    <row r="2240" spans="2:23" x14ac:dyDescent="0.25">
      <c r="B2240" s="14" t="s">
        <v>4265</v>
      </c>
      <c r="D2240" s="14" t="s">
        <v>3577</v>
      </c>
      <c r="E2240" s="14" t="s">
        <v>150</v>
      </c>
    </row>
    <row r="2241" spans="2:23" x14ac:dyDescent="0.25">
      <c r="B2241" s="14" t="s">
        <v>4339</v>
      </c>
      <c r="D2241" s="14" t="s">
        <v>3576</v>
      </c>
      <c r="E2241" s="14" t="s">
        <v>150</v>
      </c>
    </row>
    <row r="2242" spans="2:23" x14ac:dyDescent="0.25">
      <c r="B2242" s="14" t="s">
        <v>4093</v>
      </c>
      <c r="D2242" s="14" t="s">
        <v>3574</v>
      </c>
      <c r="E2242" s="14" t="s">
        <v>150</v>
      </c>
      <c r="K2242" s="14" t="s">
        <v>6129</v>
      </c>
    </row>
    <row r="2243" spans="2:23" x14ac:dyDescent="0.25">
      <c r="B2243" s="14" t="s">
        <v>4143</v>
      </c>
      <c r="D2243" s="14" t="s">
        <v>3572</v>
      </c>
      <c r="E2243" s="14" t="s">
        <v>150</v>
      </c>
      <c r="K2243" s="14" t="s">
        <v>6129</v>
      </c>
    </row>
    <row r="2244" spans="2:23" x14ac:dyDescent="0.25">
      <c r="B2244" s="14" t="s">
        <v>4338</v>
      </c>
      <c r="D2244" s="14" t="s">
        <v>3571</v>
      </c>
      <c r="E2244" s="14" t="s">
        <v>150</v>
      </c>
      <c r="K2244" s="14" t="s">
        <v>6128</v>
      </c>
    </row>
    <row r="2245" spans="2:23" x14ac:dyDescent="0.25">
      <c r="B2245" s="14" t="s">
        <v>4093</v>
      </c>
      <c r="D2245" s="14" t="s">
        <v>3570</v>
      </c>
      <c r="E2245" s="14" t="s">
        <v>150</v>
      </c>
      <c r="I2245" s="14" t="s">
        <v>4893</v>
      </c>
      <c r="K2245" s="14" t="s">
        <v>6128</v>
      </c>
    </row>
    <row r="2246" spans="2:23" x14ac:dyDescent="0.25">
      <c r="B2246" s="14" t="s">
        <v>4337</v>
      </c>
      <c r="D2246" s="14" t="s">
        <v>3569</v>
      </c>
      <c r="E2246" s="14" t="s">
        <v>150</v>
      </c>
      <c r="I2246" s="14" t="s">
        <v>4892</v>
      </c>
      <c r="K2246" s="14" t="s">
        <v>6128</v>
      </c>
    </row>
    <row r="2247" spans="2:23" x14ac:dyDescent="0.25">
      <c r="B2247" s="14" t="s">
        <v>4143</v>
      </c>
      <c r="D2247" s="14" t="s">
        <v>3568</v>
      </c>
      <c r="E2247" s="14" t="s">
        <v>150</v>
      </c>
      <c r="I2247" s="14" t="s">
        <v>4891</v>
      </c>
      <c r="K2247" s="14" t="s">
        <v>6128</v>
      </c>
    </row>
    <row r="2248" spans="2:23" x14ac:dyDescent="0.25">
      <c r="B2248" s="14" t="s">
        <v>4268</v>
      </c>
      <c r="D2248" s="14" t="s">
        <v>3567</v>
      </c>
      <c r="E2248" s="14" t="s">
        <v>150</v>
      </c>
      <c r="I2248" s="14" t="s">
        <v>4891</v>
      </c>
      <c r="K2248" s="14" t="s">
        <v>6128</v>
      </c>
    </row>
    <row r="2249" spans="2:23" x14ac:dyDescent="0.25">
      <c r="B2249" s="14" t="s">
        <v>4336</v>
      </c>
      <c r="D2249" s="14" t="s">
        <v>3566</v>
      </c>
      <c r="E2249" s="14" t="s">
        <v>150</v>
      </c>
      <c r="K2249" s="14" t="s">
        <v>6128</v>
      </c>
    </row>
    <row r="2250" spans="2:23" x14ac:dyDescent="0.25">
      <c r="B2250" s="14" t="s">
        <v>4247</v>
      </c>
      <c r="D2250" s="14" t="s">
        <v>3553</v>
      </c>
      <c r="E2250" s="14" t="s">
        <v>150</v>
      </c>
      <c r="I2250" s="14" t="s">
        <v>157</v>
      </c>
      <c r="J2250" s="14" t="s">
        <v>136</v>
      </c>
      <c r="K2250" s="14" t="s">
        <v>4977</v>
      </c>
      <c r="M2250" s="14" t="s">
        <v>6123</v>
      </c>
      <c r="N2250" s="14" t="s">
        <v>124</v>
      </c>
      <c r="U2250" s="14" t="s">
        <v>5508</v>
      </c>
      <c r="V2250" s="14" t="s">
        <v>4985</v>
      </c>
      <c r="W2250" s="14" t="s">
        <v>4939</v>
      </c>
    </row>
    <row r="2251" spans="2:23" x14ac:dyDescent="0.25">
      <c r="D2251" s="14" t="s">
        <v>3548</v>
      </c>
      <c r="E2251" s="14" t="s">
        <v>150</v>
      </c>
      <c r="W2251" s="14" t="s">
        <v>4984</v>
      </c>
    </row>
    <row r="2252" spans="2:23" x14ac:dyDescent="0.25">
      <c r="D2252" s="14" t="s">
        <v>3547</v>
      </c>
      <c r="E2252" s="14" t="s">
        <v>150</v>
      </c>
      <c r="W2252" s="14" t="s">
        <v>4984</v>
      </c>
    </row>
    <row r="2253" spans="2:23" x14ac:dyDescent="0.25">
      <c r="D2253" s="14" t="s">
        <v>3546</v>
      </c>
      <c r="E2253" s="14" t="s">
        <v>150</v>
      </c>
      <c r="W2253" s="14" t="s">
        <v>4984</v>
      </c>
    </row>
    <row r="2254" spans="2:23" x14ac:dyDescent="0.25">
      <c r="D2254" s="14" t="s">
        <v>3545</v>
      </c>
      <c r="E2254" s="14" t="s">
        <v>150</v>
      </c>
      <c r="W2254" s="14" t="s">
        <v>4984</v>
      </c>
    </row>
    <row r="2255" spans="2:23" x14ac:dyDescent="0.25">
      <c r="D2255" s="14" t="s">
        <v>3544</v>
      </c>
      <c r="E2255" s="14" t="s">
        <v>150</v>
      </c>
      <c r="W2255" s="14" t="s">
        <v>4984</v>
      </c>
    </row>
    <row r="2256" spans="2:23" x14ac:dyDescent="0.25">
      <c r="D2256" s="14" t="s">
        <v>3543</v>
      </c>
      <c r="E2256" s="14" t="s">
        <v>150</v>
      </c>
      <c r="W2256" s="14" t="s">
        <v>4984</v>
      </c>
    </row>
    <row r="2257" spans="2:23" x14ac:dyDescent="0.25">
      <c r="D2257" s="14" t="s">
        <v>3542</v>
      </c>
      <c r="E2257" s="14" t="s">
        <v>150</v>
      </c>
      <c r="W2257" s="14" t="s">
        <v>4984</v>
      </c>
    </row>
    <row r="2258" spans="2:23" x14ac:dyDescent="0.25">
      <c r="B2258" s="14" t="s">
        <v>4084</v>
      </c>
      <c r="D2258" s="14" t="s">
        <v>3541</v>
      </c>
      <c r="E2258" s="14" t="s">
        <v>150</v>
      </c>
      <c r="W2258" s="14" t="s">
        <v>4944</v>
      </c>
    </row>
    <row r="2259" spans="2:23" x14ac:dyDescent="0.25">
      <c r="B2259" s="14" t="s">
        <v>4330</v>
      </c>
      <c r="D2259" s="14" t="s">
        <v>3520</v>
      </c>
      <c r="E2259" s="14" t="s">
        <v>150</v>
      </c>
      <c r="K2259" s="14" t="s">
        <v>6103</v>
      </c>
      <c r="N2259" s="14">
        <v>3</v>
      </c>
    </row>
    <row r="2260" spans="2:23" x14ac:dyDescent="0.25">
      <c r="B2260" s="14" t="s">
        <v>4330</v>
      </c>
      <c r="D2260" s="14" t="s">
        <v>3518</v>
      </c>
      <c r="E2260" s="14" t="s">
        <v>150</v>
      </c>
      <c r="K2260" s="14" t="s">
        <v>6103</v>
      </c>
      <c r="N2260" s="14">
        <v>3</v>
      </c>
    </row>
    <row r="2261" spans="2:23" x14ac:dyDescent="0.25">
      <c r="B2261" s="14" t="s">
        <v>4330</v>
      </c>
      <c r="D2261" s="14" t="s">
        <v>3516</v>
      </c>
      <c r="E2261" s="14" t="s">
        <v>150</v>
      </c>
      <c r="K2261" s="14" t="s">
        <v>6103</v>
      </c>
      <c r="N2261" s="14">
        <v>3</v>
      </c>
    </row>
    <row r="2262" spans="2:23" x14ac:dyDescent="0.25">
      <c r="B2262" s="14" t="s">
        <v>4330</v>
      </c>
      <c r="D2262" s="14" t="s">
        <v>3514</v>
      </c>
      <c r="E2262" s="14" t="s">
        <v>150</v>
      </c>
      <c r="K2262" s="14" t="s">
        <v>6103</v>
      </c>
      <c r="N2262" s="14">
        <v>3</v>
      </c>
    </row>
    <row r="2263" spans="2:23" x14ac:dyDescent="0.25">
      <c r="B2263" s="14" t="s">
        <v>4330</v>
      </c>
      <c r="D2263" s="14" t="s">
        <v>3512</v>
      </c>
      <c r="E2263" s="14" t="s">
        <v>150</v>
      </c>
      <c r="K2263" s="14" t="s">
        <v>6103</v>
      </c>
      <c r="N2263" s="14">
        <v>3</v>
      </c>
    </row>
    <row r="2264" spans="2:23" x14ac:dyDescent="0.25">
      <c r="B2264" s="14" t="s">
        <v>4330</v>
      </c>
      <c r="D2264" s="14" t="s">
        <v>3510</v>
      </c>
      <c r="E2264" s="14" t="s">
        <v>150</v>
      </c>
      <c r="K2264" s="14" t="s">
        <v>6103</v>
      </c>
      <c r="N2264" s="14">
        <v>3</v>
      </c>
    </row>
    <row r="2265" spans="2:23" x14ac:dyDescent="0.25">
      <c r="B2265" s="14" t="s">
        <v>4330</v>
      </c>
      <c r="D2265" s="14" t="s">
        <v>3508</v>
      </c>
      <c r="E2265" s="14" t="s">
        <v>150</v>
      </c>
      <c r="K2265" s="14" t="s">
        <v>6103</v>
      </c>
      <c r="N2265" s="14">
        <v>3</v>
      </c>
    </row>
    <row r="2266" spans="2:23" x14ac:dyDescent="0.25">
      <c r="B2266" s="14" t="s">
        <v>4332</v>
      </c>
      <c r="C2266" s="18">
        <v>7</v>
      </c>
      <c r="D2266" s="14" t="s">
        <v>3504</v>
      </c>
      <c r="E2266" s="14" t="s">
        <v>150</v>
      </c>
      <c r="U2266" s="14">
        <v>1983</v>
      </c>
      <c r="W2266" s="14" t="s">
        <v>5142</v>
      </c>
    </row>
    <row r="2267" spans="2:23" x14ac:dyDescent="0.25">
      <c r="B2267" s="14" t="s">
        <v>4126</v>
      </c>
      <c r="D2267" s="14" t="s">
        <v>3502</v>
      </c>
      <c r="E2267" s="14" t="s">
        <v>150</v>
      </c>
      <c r="U2267" s="14">
        <v>1989</v>
      </c>
      <c r="W2267" s="14" t="s">
        <v>4960</v>
      </c>
    </row>
    <row r="2268" spans="2:23" x14ac:dyDescent="0.25">
      <c r="B2268" s="14" t="s">
        <v>4089</v>
      </c>
      <c r="D2268" s="14" t="s">
        <v>3500</v>
      </c>
      <c r="E2268" s="14" t="s">
        <v>150</v>
      </c>
      <c r="U2268" s="14">
        <v>2002</v>
      </c>
      <c r="W2268" s="14" t="s">
        <v>4956</v>
      </c>
    </row>
    <row r="2269" spans="2:23" x14ac:dyDescent="0.25">
      <c r="B2269" s="14" t="s">
        <v>4126</v>
      </c>
      <c r="D2269" s="14" t="s">
        <v>3496</v>
      </c>
      <c r="E2269" s="14" t="s">
        <v>150</v>
      </c>
      <c r="U2269" s="14">
        <v>1999</v>
      </c>
      <c r="W2269" s="14" t="s">
        <v>4960</v>
      </c>
    </row>
    <row r="2270" spans="2:23" x14ac:dyDescent="0.25">
      <c r="B2270" s="14" t="s">
        <v>4090</v>
      </c>
      <c r="D2270" s="14" t="s">
        <v>3491</v>
      </c>
      <c r="E2270" s="14" t="s">
        <v>150</v>
      </c>
      <c r="U2270" s="14">
        <v>2004</v>
      </c>
      <c r="W2270" s="14" t="s">
        <v>4956</v>
      </c>
    </row>
    <row r="2271" spans="2:23" x14ac:dyDescent="0.25">
      <c r="B2271" s="14" t="s">
        <v>4140</v>
      </c>
      <c r="D2271" s="14" t="s">
        <v>3490</v>
      </c>
      <c r="E2271" s="14" t="s">
        <v>150</v>
      </c>
      <c r="U2271" s="14">
        <v>2004</v>
      </c>
      <c r="W2271" s="14" t="s">
        <v>4956</v>
      </c>
    </row>
    <row r="2272" spans="2:23" x14ac:dyDescent="0.25">
      <c r="B2272" s="14" t="s">
        <v>4089</v>
      </c>
      <c r="D2272" s="14" t="s">
        <v>3489</v>
      </c>
      <c r="E2272" s="14" t="s">
        <v>150</v>
      </c>
      <c r="U2272" s="14">
        <v>2004</v>
      </c>
      <c r="W2272" s="14" t="s">
        <v>4956</v>
      </c>
    </row>
    <row r="2273" spans="2:23" x14ac:dyDescent="0.25">
      <c r="B2273" s="14" t="s">
        <v>4330</v>
      </c>
      <c r="D2273" s="14" t="s">
        <v>3488</v>
      </c>
      <c r="E2273" s="14" t="s">
        <v>150</v>
      </c>
    </row>
    <row r="2274" spans="2:23" x14ac:dyDescent="0.25">
      <c r="B2274" s="14" t="s">
        <v>4330</v>
      </c>
      <c r="D2274" s="14" t="s">
        <v>3486</v>
      </c>
      <c r="E2274" s="14" t="s">
        <v>150</v>
      </c>
    </row>
    <row r="2275" spans="2:23" x14ac:dyDescent="0.25">
      <c r="B2275" s="14" t="s">
        <v>4126</v>
      </c>
      <c r="D2275" s="14" t="s">
        <v>3484</v>
      </c>
      <c r="E2275" s="14" t="s">
        <v>150</v>
      </c>
      <c r="U2275" s="14">
        <v>2003</v>
      </c>
      <c r="W2275" s="14" t="s">
        <v>4960</v>
      </c>
    </row>
    <row r="2276" spans="2:23" x14ac:dyDescent="0.25">
      <c r="D2276" s="14" t="s">
        <v>3483</v>
      </c>
      <c r="E2276" s="14" t="s">
        <v>150</v>
      </c>
      <c r="W2276" s="14" t="s">
        <v>4984</v>
      </c>
    </row>
    <row r="2277" spans="2:23" x14ac:dyDescent="0.25">
      <c r="B2277" s="14" t="s">
        <v>4090</v>
      </c>
      <c r="D2277" s="14" t="s">
        <v>3482</v>
      </c>
      <c r="E2277" s="14" t="s">
        <v>150</v>
      </c>
      <c r="I2277" s="14" t="s">
        <v>911</v>
      </c>
    </row>
    <row r="2278" spans="2:23" x14ac:dyDescent="0.25">
      <c r="B2278" s="14" t="s">
        <v>4084</v>
      </c>
      <c r="D2278" s="14" t="s">
        <v>3481</v>
      </c>
      <c r="E2278" s="14" t="s">
        <v>150</v>
      </c>
      <c r="W2278" s="14" t="s">
        <v>4944</v>
      </c>
    </row>
    <row r="2279" spans="2:23" x14ac:dyDescent="0.25">
      <c r="B2279" s="14" t="s">
        <v>4088</v>
      </c>
      <c r="D2279" s="14" t="s">
        <v>3475</v>
      </c>
      <c r="E2279" s="14" t="s">
        <v>150</v>
      </c>
      <c r="V2279" s="14" t="s">
        <v>6092</v>
      </c>
      <c r="W2279" s="14" t="s">
        <v>4939</v>
      </c>
    </row>
    <row r="2280" spans="2:23" x14ac:dyDescent="0.25">
      <c r="B2280" s="14" t="s">
        <v>4088</v>
      </c>
      <c r="C2280" s="18">
        <v>7</v>
      </c>
      <c r="D2280" s="14" t="s">
        <v>3464</v>
      </c>
      <c r="E2280" s="14" t="s">
        <v>150</v>
      </c>
      <c r="W2280" s="14" t="s">
        <v>5142</v>
      </c>
    </row>
    <row r="2281" spans="2:23" x14ac:dyDescent="0.25">
      <c r="B2281" s="14" t="s">
        <v>4088</v>
      </c>
      <c r="D2281" s="14" t="s">
        <v>3463</v>
      </c>
      <c r="E2281" s="14" t="s">
        <v>150</v>
      </c>
    </row>
    <row r="2282" spans="2:23" x14ac:dyDescent="0.25">
      <c r="B2282" s="14" t="s">
        <v>4088</v>
      </c>
      <c r="D2282" s="14" t="s">
        <v>3461</v>
      </c>
      <c r="E2282" s="14" t="s">
        <v>150</v>
      </c>
    </row>
    <row r="2283" spans="2:23" x14ac:dyDescent="0.25">
      <c r="B2283" s="14" t="s">
        <v>4088</v>
      </c>
      <c r="D2283" s="14" t="s">
        <v>3459</v>
      </c>
      <c r="E2283" s="14" t="s">
        <v>150</v>
      </c>
    </row>
    <row r="2284" spans="2:23" x14ac:dyDescent="0.25">
      <c r="B2284" s="14" t="s">
        <v>4088</v>
      </c>
      <c r="D2284" s="14" t="s">
        <v>3457</v>
      </c>
      <c r="E2284" s="14" t="s">
        <v>150</v>
      </c>
    </row>
    <row r="2285" spans="2:23" x14ac:dyDescent="0.25">
      <c r="B2285" s="14" t="s">
        <v>4088</v>
      </c>
      <c r="D2285" s="14" t="s">
        <v>3455</v>
      </c>
      <c r="E2285" s="14" t="s">
        <v>150</v>
      </c>
    </row>
    <row r="2286" spans="2:23" x14ac:dyDescent="0.25">
      <c r="B2286" s="14" t="s">
        <v>4088</v>
      </c>
      <c r="D2286" s="14" t="s">
        <v>3452</v>
      </c>
      <c r="E2286" s="14" t="s">
        <v>150</v>
      </c>
    </row>
    <row r="2287" spans="2:23" x14ac:dyDescent="0.25">
      <c r="B2287" s="14" t="s">
        <v>4088</v>
      </c>
      <c r="D2287" s="14" t="s">
        <v>3450</v>
      </c>
      <c r="E2287" s="14" t="s">
        <v>150</v>
      </c>
    </row>
    <row r="2288" spans="2:23" x14ac:dyDescent="0.25">
      <c r="B2288" s="14" t="s">
        <v>4088</v>
      </c>
      <c r="D2288" s="14" t="s">
        <v>3447</v>
      </c>
      <c r="E2288" s="14" t="s">
        <v>150</v>
      </c>
    </row>
    <row r="2289" spans="2:23" x14ac:dyDescent="0.25">
      <c r="B2289" s="14" t="s">
        <v>4085</v>
      </c>
      <c r="D2289" s="14" t="s">
        <v>3442</v>
      </c>
      <c r="E2289" s="14" t="s">
        <v>150</v>
      </c>
      <c r="U2289" s="14">
        <v>1943</v>
      </c>
      <c r="W2289" s="14" t="s">
        <v>4972</v>
      </c>
    </row>
    <row r="2290" spans="2:23" x14ac:dyDescent="0.25">
      <c r="B2290" s="14" t="s">
        <v>4095</v>
      </c>
      <c r="D2290" s="14" t="s">
        <v>3441</v>
      </c>
      <c r="E2290" s="14" t="s">
        <v>150</v>
      </c>
      <c r="V2290" s="14" t="s">
        <v>6070</v>
      </c>
      <c r="W2290" s="14" t="s">
        <v>4939</v>
      </c>
    </row>
    <row r="2291" spans="2:23" x14ac:dyDescent="0.25">
      <c r="B2291" s="14" t="s">
        <v>4321</v>
      </c>
      <c r="D2291" s="14" t="s">
        <v>3431</v>
      </c>
      <c r="E2291" s="14" t="s">
        <v>150</v>
      </c>
      <c r="U2291" s="14">
        <v>1987</v>
      </c>
      <c r="W2291" s="14" t="s">
        <v>4960</v>
      </c>
    </row>
    <row r="2292" spans="2:23" x14ac:dyDescent="0.25">
      <c r="B2292" s="14" t="s">
        <v>4155</v>
      </c>
      <c r="D2292" s="14" t="s">
        <v>3426</v>
      </c>
      <c r="E2292" s="14" t="s">
        <v>150</v>
      </c>
      <c r="U2292" s="14">
        <v>1990</v>
      </c>
      <c r="W2292" s="14" t="s">
        <v>4960</v>
      </c>
    </row>
    <row r="2293" spans="2:23" x14ac:dyDescent="0.25">
      <c r="B2293" s="14" t="s">
        <v>4126</v>
      </c>
      <c r="D2293" s="14" t="s">
        <v>3425</v>
      </c>
      <c r="E2293" s="14" t="s">
        <v>150</v>
      </c>
      <c r="U2293" s="14">
        <v>1990</v>
      </c>
      <c r="W2293" s="14" t="s">
        <v>4960</v>
      </c>
    </row>
    <row r="2294" spans="2:23" x14ac:dyDescent="0.25">
      <c r="B2294" s="14" t="s">
        <v>4327</v>
      </c>
      <c r="D2294" s="14" t="s">
        <v>3424</v>
      </c>
      <c r="E2294" s="14" t="s">
        <v>150</v>
      </c>
      <c r="I2294" s="14" t="s">
        <v>136</v>
      </c>
      <c r="J2294" s="14" t="s">
        <v>107</v>
      </c>
      <c r="K2294" s="14" t="s">
        <v>6065</v>
      </c>
      <c r="N2294" s="14" t="s">
        <v>124</v>
      </c>
      <c r="U2294" s="14" t="s">
        <v>5162</v>
      </c>
      <c r="V2294" s="14" t="s">
        <v>5192</v>
      </c>
      <c r="W2294" s="14" t="s">
        <v>4939</v>
      </c>
    </row>
    <row r="2295" spans="2:23" x14ac:dyDescent="0.25">
      <c r="B2295" s="14" t="s">
        <v>4084</v>
      </c>
      <c r="D2295" s="14" t="s">
        <v>3419</v>
      </c>
      <c r="E2295" s="14" t="s">
        <v>150</v>
      </c>
      <c r="M2295" s="14" t="s">
        <v>4963</v>
      </c>
      <c r="U2295" s="14">
        <v>2000</v>
      </c>
      <c r="W2295" s="14" t="s">
        <v>4960</v>
      </c>
    </row>
    <row r="2296" spans="2:23" x14ac:dyDescent="0.25">
      <c r="B2296" s="14" t="s">
        <v>4095</v>
      </c>
      <c r="D2296" s="14" t="s">
        <v>3412</v>
      </c>
      <c r="E2296" s="14" t="s">
        <v>150</v>
      </c>
      <c r="V2296" s="14" t="s">
        <v>4955</v>
      </c>
      <c r="W2296" s="14" t="s">
        <v>4939</v>
      </c>
    </row>
    <row r="2297" spans="2:23" x14ac:dyDescent="0.25">
      <c r="B2297" s="14" t="s">
        <v>4095</v>
      </c>
      <c r="D2297" s="14" t="s">
        <v>3410</v>
      </c>
      <c r="E2297" s="14" t="s">
        <v>150</v>
      </c>
      <c r="V2297" s="14" t="s">
        <v>4955</v>
      </c>
      <c r="W2297" s="14" t="s">
        <v>4939</v>
      </c>
    </row>
    <row r="2298" spans="2:23" x14ac:dyDescent="0.25">
      <c r="B2298" s="14" t="s">
        <v>4089</v>
      </c>
      <c r="D2298" s="14" t="s">
        <v>3407</v>
      </c>
      <c r="E2298" s="14" t="s">
        <v>150</v>
      </c>
      <c r="U2298" s="14">
        <v>1991</v>
      </c>
      <c r="W2298" s="14" t="s">
        <v>4956</v>
      </c>
    </row>
    <row r="2299" spans="2:23" x14ac:dyDescent="0.25">
      <c r="B2299" s="14" t="s">
        <v>4089</v>
      </c>
      <c r="D2299" s="14" t="s">
        <v>3406</v>
      </c>
      <c r="E2299" s="14" t="s">
        <v>150</v>
      </c>
      <c r="U2299" s="14">
        <v>1990</v>
      </c>
      <c r="W2299" s="14" t="s">
        <v>4956</v>
      </c>
    </row>
    <row r="2300" spans="2:23" x14ac:dyDescent="0.25">
      <c r="B2300" s="14" t="s">
        <v>4247</v>
      </c>
      <c r="D2300" s="14" t="s">
        <v>3396</v>
      </c>
      <c r="E2300" s="14" t="s">
        <v>150</v>
      </c>
      <c r="W2300" s="14" t="s">
        <v>4980</v>
      </c>
    </row>
    <row r="2301" spans="2:23" x14ac:dyDescent="0.25">
      <c r="B2301" s="14" t="s">
        <v>4089</v>
      </c>
      <c r="D2301" s="14" t="s">
        <v>3390</v>
      </c>
      <c r="E2301" s="14" t="s">
        <v>150</v>
      </c>
      <c r="W2301" s="14" t="s">
        <v>5142</v>
      </c>
    </row>
    <row r="2302" spans="2:23" x14ac:dyDescent="0.25">
      <c r="B2302" s="14" t="s">
        <v>4089</v>
      </c>
      <c r="D2302" s="14" t="s">
        <v>3384</v>
      </c>
      <c r="E2302" s="14" t="s">
        <v>150</v>
      </c>
      <c r="U2302" s="14">
        <v>1995</v>
      </c>
      <c r="W2302" s="14" t="s">
        <v>4956</v>
      </c>
    </row>
    <row r="2303" spans="2:23" x14ac:dyDescent="0.25">
      <c r="B2303" s="14" t="s">
        <v>4089</v>
      </c>
      <c r="D2303" s="14" t="s">
        <v>3380</v>
      </c>
      <c r="E2303" s="14" t="s">
        <v>150</v>
      </c>
      <c r="U2303" s="14">
        <v>1970</v>
      </c>
      <c r="W2303" s="14" t="s">
        <v>4956</v>
      </c>
    </row>
    <row r="2304" spans="2:23" x14ac:dyDescent="0.25">
      <c r="B2304" s="14" t="s">
        <v>4323</v>
      </c>
      <c r="D2304" s="14" t="s">
        <v>3372</v>
      </c>
      <c r="E2304" s="14" t="s">
        <v>150</v>
      </c>
      <c r="W2304" s="14" t="s">
        <v>4944</v>
      </c>
    </row>
    <row r="2305" spans="2:23" x14ac:dyDescent="0.25">
      <c r="B2305" s="14" t="s">
        <v>4126</v>
      </c>
      <c r="D2305" s="14" t="s">
        <v>3365</v>
      </c>
      <c r="E2305" s="14" t="s">
        <v>150</v>
      </c>
      <c r="W2305" s="14" t="s">
        <v>4944</v>
      </c>
    </row>
    <row r="2306" spans="2:23" x14ac:dyDescent="0.25">
      <c r="B2306" s="14" t="s">
        <v>4114</v>
      </c>
      <c r="D2306" s="14" t="s">
        <v>3364</v>
      </c>
      <c r="E2306" s="14" t="s">
        <v>150</v>
      </c>
      <c r="W2306" s="14" t="s">
        <v>4944</v>
      </c>
    </row>
    <row r="2307" spans="2:23" x14ac:dyDescent="0.25">
      <c r="B2307" s="14" t="s">
        <v>4126</v>
      </c>
      <c r="D2307" s="14" t="s">
        <v>3363</v>
      </c>
      <c r="E2307" s="14" t="s">
        <v>150</v>
      </c>
      <c r="W2307" s="14" t="s">
        <v>4944</v>
      </c>
    </row>
    <row r="2308" spans="2:23" x14ac:dyDescent="0.25">
      <c r="B2308" s="14" t="s">
        <v>4114</v>
      </c>
      <c r="D2308" s="14" t="s">
        <v>3362</v>
      </c>
      <c r="E2308" s="14" t="s">
        <v>150</v>
      </c>
      <c r="W2308" s="14" t="s">
        <v>4944</v>
      </c>
    </row>
    <row r="2309" spans="2:23" x14ac:dyDescent="0.25">
      <c r="B2309" s="14" t="s">
        <v>4114</v>
      </c>
      <c r="D2309" s="14" t="s">
        <v>3353</v>
      </c>
      <c r="E2309" s="14" t="s">
        <v>150</v>
      </c>
      <c r="U2309" s="14">
        <v>1990</v>
      </c>
      <c r="W2309" s="14" t="s">
        <v>4944</v>
      </c>
    </row>
    <row r="2310" spans="2:23" x14ac:dyDescent="0.25">
      <c r="B2310" s="14" t="s">
        <v>4084</v>
      </c>
      <c r="D2310" s="14" t="s">
        <v>3352</v>
      </c>
      <c r="E2310" s="14" t="s">
        <v>150</v>
      </c>
      <c r="W2310" s="14" t="s">
        <v>4944</v>
      </c>
    </row>
    <row r="2311" spans="2:23" x14ac:dyDescent="0.25">
      <c r="B2311" s="14" t="s">
        <v>4090</v>
      </c>
      <c r="C2311" s="18">
        <v>7</v>
      </c>
      <c r="D2311" s="14" t="s">
        <v>3335</v>
      </c>
      <c r="E2311" s="14" t="s">
        <v>150</v>
      </c>
      <c r="W2311" s="14" t="s">
        <v>4972</v>
      </c>
    </row>
    <row r="2312" spans="2:23" x14ac:dyDescent="0.25">
      <c r="B2312" s="14" t="s">
        <v>4126</v>
      </c>
      <c r="D2312" s="14" t="s">
        <v>3330</v>
      </c>
      <c r="E2312" s="14" t="s">
        <v>150</v>
      </c>
      <c r="W2312" s="14" t="s">
        <v>4944</v>
      </c>
    </row>
    <row r="2313" spans="2:23" x14ac:dyDescent="0.25">
      <c r="B2313" s="14" t="s">
        <v>4141</v>
      </c>
      <c r="D2313" s="14" t="s">
        <v>3329</v>
      </c>
      <c r="E2313" s="14" t="s">
        <v>150</v>
      </c>
      <c r="W2313" s="14" t="s">
        <v>4944</v>
      </c>
    </row>
    <row r="2314" spans="2:23" x14ac:dyDescent="0.25">
      <c r="B2314" s="14" t="s">
        <v>4084</v>
      </c>
      <c r="D2314" s="14" t="s">
        <v>3328</v>
      </c>
      <c r="E2314" s="14" t="s">
        <v>150</v>
      </c>
      <c r="U2314" s="14">
        <v>1995</v>
      </c>
      <c r="W2314" s="14" t="s">
        <v>4944</v>
      </c>
    </row>
    <row r="2315" spans="2:23" x14ac:dyDescent="0.25">
      <c r="B2315" s="14" t="s">
        <v>4095</v>
      </c>
      <c r="D2315" s="14" t="s">
        <v>3315</v>
      </c>
      <c r="E2315" s="14" t="s">
        <v>150</v>
      </c>
      <c r="V2315" s="14" t="s">
        <v>4955</v>
      </c>
      <c r="W2315" s="14" t="s">
        <v>4939</v>
      </c>
    </row>
    <row r="2316" spans="2:23" x14ac:dyDescent="0.25">
      <c r="D2316" s="14" t="s">
        <v>3299</v>
      </c>
      <c r="E2316" s="14" t="s">
        <v>150</v>
      </c>
      <c r="W2316" s="14" t="s">
        <v>4984</v>
      </c>
    </row>
    <row r="2317" spans="2:23" x14ac:dyDescent="0.25">
      <c r="D2317" s="14" t="s">
        <v>3298</v>
      </c>
      <c r="E2317" s="14" t="s">
        <v>150</v>
      </c>
      <c r="W2317" s="14" t="s">
        <v>4984</v>
      </c>
    </row>
    <row r="2318" spans="2:23" x14ac:dyDescent="0.25">
      <c r="D2318" s="14" t="s">
        <v>3296</v>
      </c>
      <c r="E2318" s="14" t="s">
        <v>150</v>
      </c>
      <c r="W2318" s="14" t="s">
        <v>4984</v>
      </c>
    </row>
    <row r="2319" spans="2:23" x14ac:dyDescent="0.25">
      <c r="B2319" s="14" t="s">
        <v>4203</v>
      </c>
      <c r="D2319" s="14" t="s">
        <v>3274</v>
      </c>
      <c r="E2319" s="14" t="s">
        <v>150</v>
      </c>
    </row>
    <row r="2320" spans="2:23" x14ac:dyDescent="0.25">
      <c r="B2320" s="14" t="s">
        <v>4089</v>
      </c>
      <c r="D2320" s="14" t="s">
        <v>3272</v>
      </c>
      <c r="E2320" s="14" t="s">
        <v>150</v>
      </c>
    </row>
    <row r="2321" spans="2:23" x14ac:dyDescent="0.25">
      <c r="B2321" s="14" t="s">
        <v>4093</v>
      </c>
      <c r="D2321" s="14" t="s">
        <v>3271</v>
      </c>
      <c r="E2321" s="14" t="s">
        <v>150</v>
      </c>
    </row>
    <row r="2322" spans="2:23" x14ac:dyDescent="0.25">
      <c r="B2322" s="14" t="s">
        <v>6376</v>
      </c>
      <c r="D2322" s="14" t="s">
        <v>3270</v>
      </c>
      <c r="E2322" s="14" t="s">
        <v>150</v>
      </c>
    </row>
    <row r="2323" spans="2:23" x14ac:dyDescent="0.25">
      <c r="B2323" s="14" t="s">
        <v>4090</v>
      </c>
      <c r="D2323" s="14" t="s">
        <v>3269</v>
      </c>
      <c r="E2323" s="14" t="s">
        <v>150</v>
      </c>
    </row>
    <row r="2324" spans="2:23" x14ac:dyDescent="0.25">
      <c r="B2324" s="14" t="s">
        <v>4310</v>
      </c>
      <c r="D2324" s="14" t="s">
        <v>3268</v>
      </c>
      <c r="E2324" s="14" t="s">
        <v>150</v>
      </c>
    </row>
    <row r="2325" spans="2:23" x14ac:dyDescent="0.25">
      <c r="B2325" s="14" t="s">
        <v>4280</v>
      </c>
      <c r="D2325" s="14" t="s">
        <v>3267</v>
      </c>
      <c r="E2325" s="14" t="s">
        <v>150</v>
      </c>
    </row>
    <row r="2326" spans="2:23" x14ac:dyDescent="0.25">
      <c r="B2326" s="14" t="s">
        <v>4143</v>
      </c>
      <c r="D2326" s="14" t="s">
        <v>3265</v>
      </c>
      <c r="E2326" s="14" t="s">
        <v>150</v>
      </c>
    </row>
    <row r="2327" spans="2:23" x14ac:dyDescent="0.25">
      <c r="B2327" s="14" t="s">
        <v>4084</v>
      </c>
      <c r="D2327" s="14" t="s">
        <v>3250</v>
      </c>
      <c r="E2327" s="14" t="s">
        <v>150</v>
      </c>
      <c r="W2327" s="14" t="s">
        <v>4944</v>
      </c>
    </row>
    <row r="2328" spans="2:23" x14ac:dyDescent="0.25">
      <c r="B2328" s="14" t="s">
        <v>4137</v>
      </c>
      <c r="D2328" s="14" t="s">
        <v>3238</v>
      </c>
      <c r="E2328" s="14" t="s">
        <v>150</v>
      </c>
      <c r="I2328" s="14" t="s">
        <v>4859</v>
      </c>
    </row>
    <row r="2329" spans="2:23" x14ac:dyDescent="0.25">
      <c r="B2329" s="14" t="s">
        <v>143</v>
      </c>
      <c r="D2329" s="14" t="s">
        <v>3236</v>
      </c>
      <c r="E2329" s="14" t="s">
        <v>150</v>
      </c>
      <c r="W2329" s="14" t="s">
        <v>4984</v>
      </c>
    </row>
    <row r="2330" spans="2:23" x14ac:dyDescent="0.25">
      <c r="B2330" s="14" t="s">
        <v>4084</v>
      </c>
      <c r="D2330" s="14" t="s">
        <v>3222</v>
      </c>
      <c r="E2330" s="14" t="s">
        <v>150</v>
      </c>
      <c r="W2330" s="14" t="s">
        <v>4944</v>
      </c>
    </row>
    <row r="2331" spans="2:23" x14ac:dyDescent="0.25">
      <c r="D2331" s="14" t="s">
        <v>3206</v>
      </c>
      <c r="E2331" s="14" t="s">
        <v>150</v>
      </c>
      <c r="W2331" s="14" t="s">
        <v>4984</v>
      </c>
    </row>
    <row r="2332" spans="2:23" x14ac:dyDescent="0.25">
      <c r="B2332" s="14" t="s">
        <v>4137</v>
      </c>
      <c r="C2332" s="18">
        <v>7</v>
      </c>
      <c r="D2332" s="14" t="s">
        <v>3188</v>
      </c>
      <c r="E2332" s="14" t="s">
        <v>150</v>
      </c>
      <c r="U2332" s="14">
        <v>1991</v>
      </c>
      <c r="W2332" s="14" t="s">
        <v>5142</v>
      </c>
    </row>
    <row r="2333" spans="2:23" x14ac:dyDescent="0.25">
      <c r="B2333" s="14" t="s">
        <v>4107</v>
      </c>
      <c r="C2333" s="18">
        <v>7</v>
      </c>
      <c r="D2333" s="14" t="s">
        <v>3186</v>
      </c>
      <c r="E2333" s="14" t="s">
        <v>150</v>
      </c>
      <c r="M2333" s="14" t="s">
        <v>4963</v>
      </c>
      <c r="W2333" s="14" t="s">
        <v>5067</v>
      </c>
    </row>
    <row r="2334" spans="2:23" x14ac:dyDescent="0.25">
      <c r="B2334" s="14" t="s">
        <v>4137</v>
      </c>
      <c r="D2334" s="14" t="s">
        <v>3184</v>
      </c>
      <c r="E2334" s="14" t="s">
        <v>150</v>
      </c>
      <c r="J2334" s="14" t="s">
        <v>4848</v>
      </c>
      <c r="K2334" s="14" t="s">
        <v>246</v>
      </c>
      <c r="L2334" s="14" t="s">
        <v>124</v>
      </c>
      <c r="M2334" s="14" t="s">
        <v>5101</v>
      </c>
      <c r="N2334" s="14" t="s">
        <v>5906</v>
      </c>
      <c r="V2334" s="14" t="s">
        <v>5192</v>
      </c>
      <c r="W2334" s="14" t="s">
        <v>4939</v>
      </c>
    </row>
    <row r="2335" spans="2:23" x14ac:dyDescent="0.25">
      <c r="B2335" s="14" t="s">
        <v>4304</v>
      </c>
      <c r="D2335" s="14" t="s">
        <v>3182</v>
      </c>
      <c r="E2335" s="14" t="s">
        <v>150</v>
      </c>
      <c r="W2335" s="14" t="s">
        <v>4944</v>
      </c>
    </row>
    <row r="2336" spans="2:23" x14ac:dyDescent="0.25">
      <c r="D2336" s="14" t="s">
        <v>3181</v>
      </c>
      <c r="E2336" s="14" t="s">
        <v>150</v>
      </c>
      <c r="W2336" s="14" t="s">
        <v>4984</v>
      </c>
    </row>
    <row r="2337" spans="2:23" x14ac:dyDescent="0.25">
      <c r="B2337" s="14" t="s">
        <v>4090</v>
      </c>
      <c r="D2337" s="14" t="s">
        <v>3147</v>
      </c>
      <c r="E2337" s="14" t="s">
        <v>150</v>
      </c>
      <c r="K2337" s="14" t="s">
        <v>5884</v>
      </c>
      <c r="M2337" s="14" t="s">
        <v>5883</v>
      </c>
      <c r="N2337" s="14" t="s">
        <v>5227</v>
      </c>
      <c r="U2337" s="14">
        <v>1960</v>
      </c>
      <c r="V2337" s="14" t="s">
        <v>5192</v>
      </c>
      <c r="W2337" s="14" t="s">
        <v>4939</v>
      </c>
    </row>
    <row r="2338" spans="2:23" x14ac:dyDescent="0.25">
      <c r="B2338" s="14" t="s">
        <v>4084</v>
      </c>
      <c r="D2338" s="14" t="s">
        <v>6384</v>
      </c>
      <c r="E2338" s="14" t="s">
        <v>150</v>
      </c>
      <c r="W2338" s="14" t="s">
        <v>4944</v>
      </c>
    </row>
    <row r="2339" spans="2:23" x14ac:dyDescent="0.25">
      <c r="B2339" s="14" t="s">
        <v>4296</v>
      </c>
      <c r="D2339" s="14" t="s">
        <v>3097</v>
      </c>
      <c r="E2339" s="14" t="s">
        <v>150</v>
      </c>
    </row>
    <row r="2340" spans="2:23" x14ac:dyDescent="0.25">
      <c r="B2340" s="14" t="s">
        <v>4295</v>
      </c>
      <c r="D2340" s="14" t="s">
        <v>3096</v>
      </c>
      <c r="E2340" s="14" t="s">
        <v>150</v>
      </c>
    </row>
    <row r="2341" spans="2:23" x14ac:dyDescent="0.25">
      <c r="D2341" s="14" t="s">
        <v>3086</v>
      </c>
      <c r="E2341" s="14" t="s">
        <v>150</v>
      </c>
      <c r="W2341" s="14" t="s">
        <v>4984</v>
      </c>
    </row>
    <row r="2342" spans="2:23" x14ac:dyDescent="0.25">
      <c r="B2342" s="14" t="s">
        <v>4089</v>
      </c>
      <c r="D2342" s="14" t="s">
        <v>3067</v>
      </c>
      <c r="E2342" s="14" t="s">
        <v>150</v>
      </c>
      <c r="W2342" s="14" t="s">
        <v>4956</v>
      </c>
    </row>
    <row r="2343" spans="2:23" x14ac:dyDescent="0.25">
      <c r="B2343" s="14" t="s">
        <v>4089</v>
      </c>
      <c r="D2343" s="14" t="s">
        <v>3065</v>
      </c>
      <c r="E2343" s="14" t="s">
        <v>150</v>
      </c>
      <c r="W2343" s="14" t="s">
        <v>4956</v>
      </c>
    </row>
    <row r="2344" spans="2:23" x14ac:dyDescent="0.25">
      <c r="B2344" s="14" t="s">
        <v>4095</v>
      </c>
      <c r="D2344" s="14" t="s">
        <v>3027</v>
      </c>
      <c r="E2344" s="14" t="s">
        <v>150</v>
      </c>
      <c r="I2344" s="14" t="s">
        <v>131</v>
      </c>
      <c r="J2344" s="14" t="s">
        <v>107</v>
      </c>
      <c r="K2344" s="14" t="s">
        <v>1910</v>
      </c>
      <c r="M2344" s="14" t="s">
        <v>5828</v>
      </c>
      <c r="N2344" s="14" t="s">
        <v>133</v>
      </c>
      <c r="R2344" s="14" t="s">
        <v>114</v>
      </c>
      <c r="U2344" s="14" t="s">
        <v>5827</v>
      </c>
      <c r="V2344" s="14" t="s">
        <v>4955</v>
      </c>
      <c r="W2344" s="14" t="s">
        <v>4939</v>
      </c>
    </row>
    <row r="2345" spans="2:23" x14ac:dyDescent="0.25">
      <c r="B2345" s="14" t="s">
        <v>4084</v>
      </c>
      <c r="D2345" s="14" t="s">
        <v>3020</v>
      </c>
      <c r="E2345" s="14" t="s">
        <v>150</v>
      </c>
      <c r="W2345" s="14" t="s">
        <v>4944</v>
      </c>
    </row>
    <row r="2346" spans="2:23" x14ac:dyDescent="0.25">
      <c r="B2346" s="14" t="s">
        <v>4084</v>
      </c>
      <c r="D2346" s="14" t="s">
        <v>3019</v>
      </c>
      <c r="E2346" s="14" t="s">
        <v>150</v>
      </c>
      <c r="W2346" s="14" t="s">
        <v>4944</v>
      </c>
    </row>
    <row r="2347" spans="2:23" x14ac:dyDescent="0.25">
      <c r="B2347" s="14" t="s">
        <v>4140</v>
      </c>
      <c r="D2347" s="14" t="s">
        <v>2990</v>
      </c>
      <c r="E2347" s="14" t="s">
        <v>150</v>
      </c>
      <c r="U2347" s="14">
        <v>2002</v>
      </c>
      <c r="W2347" s="14" t="s">
        <v>4956</v>
      </c>
    </row>
    <row r="2348" spans="2:23" x14ac:dyDescent="0.25">
      <c r="B2348" s="14" t="s">
        <v>4088</v>
      </c>
      <c r="D2348" s="14" t="s">
        <v>2984</v>
      </c>
      <c r="E2348" s="14" t="s">
        <v>150</v>
      </c>
      <c r="I2348" s="14" t="s">
        <v>144</v>
      </c>
      <c r="J2348" s="14" t="s">
        <v>168</v>
      </c>
      <c r="K2348" s="14" t="s">
        <v>5789</v>
      </c>
      <c r="M2348" s="14" t="s">
        <v>5788</v>
      </c>
      <c r="N2348" s="14" t="s">
        <v>142</v>
      </c>
      <c r="U2348" s="14" t="s">
        <v>5108</v>
      </c>
      <c r="V2348" s="14" t="s">
        <v>5658</v>
      </c>
      <c r="W2348" s="14" t="s">
        <v>4939</v>
      </c>
    </row>
    <row r="2349" spans="2:23" x14ac:dyDescent="0.25">
      <c r="B2349" s="14" t="s">
        <v>4084</v>
      </c>
      <c r="D2349" s="14" t="s">
        <v>2950</v>
      </c>
      <c r="E2349" s="14" t="s">
        <v>150</v>
      </c>
      <c r="W2349" s="14" t="s">
        <v>4944</v>
      </c>
    </row>
    <row r="2350" spans="2:23" x14ac:dyDescent="0.25">
      <c r="B2350" s="14" t="s">
        <v>4155</v>
      </c>
      <c r="D2350" s="14" t="s">
        <v>2938</v>
      </c>
      <c r="E2350" s="14" t="s">
        <v>150</v>
      </c>
      <c r="U2350" s="14">
        <v>1999</v>
      </c>
      <c r="W2350" s="14" t="s">
        <v>4960</v>
      </c>
    </row>
    <row r="2351" spans="2:23" x14ac:dyDescent="0.25">
      <c r="B2351" s="14" t="s">
        <v>4126</v>
      </c>
      <c r="D2351" s="14" t="s">
        <v>2937</v>
      </c>
      <c r="E2351" s="14" t="s">
        <v>150</v>
      </c>
      <c r="U2351" s="14">
        <v>1999</v>
      </c>
      <c r="W2351" s="14" t="s">
        <v>4960</v>
      </c>
    </row>
    <row r="2352" spans="2:23" x14ac:dyDescent="0.25">
      <c r="B2352" s="14" t="s">
        <v>4107</v>
      </c>
      <c r="D2352" s="14" t="s">
        <v>2934</v>
      </c>
      <c r="E2352" s="14" t="s">
        <v>150</v>
      </c>
    </row>
    <row r="2353" spans="2:23" x14ac:dyDescent="0.25">
      <c r="B2353" s="14" t="s">
        <v>4280</v>
      </c>
      <c r="D2353" s="14" t="s">
        <v>2932</v>
      </c>
      <c r="E2353" s="14" t="s">
        <v>150</v>
      </c>
    </row>
    <row r="2354" spans="2:23" x14ac:dyDescent="0.25">
      <c r="B2354" s="14" t="s">
        <v>4084</v>
      </c>
      <c r="D2354" s="14" t="s">
        <v>2897</v>
      </c>
      <c r="E2354" s="14" t="s">
        <v>150</v>
      </c>
      <c r="W2354" s="14" t="s">
        <v>4944</v>
      </c>
    </row>
    <row r="2355" spans="2:23" x14ac:dyDescent="0.25">
      <c r="B2355" s="14" t="s">
        <v>4247</v>
      </c>
      <c r="D2355" s="14" t="s">
        <v>2887</v>
      </c>
      <c r="E2355" s="14" t="s">
        <v>150</v>
      </c>
      <c r="W2355" s="14" t="s">
        <v>4980</v>
      </c>
    </row>
    <row r="2356" spans="2:23" x14ac:dyDescent="0.25">
      <c r="B2356" s="14" t="s">
        <v>4269</v>
      </c>
      <c r="D2356" s="14" t="s">
        <v>2877</v>
      </c>
      <c r="E2356" s="14" t="s">
        <v>150</v>
      </c>
      <c r="W2356" s="14" t="s">
        <v>4944</v>
      </c>
    </row>
    <row r="2357" spans="2:23" x14ac:dyDescent="0.25">
      <c r="B2357" s="14" t="s">
        <v>4093</v>
      </c>
      <c r="D2357" s="14" t="s">
        <v>2876</v>
      </c>
      <c r="E2357" s="14" t="s">
        <v>150</v>
      </c>
      <c r="N2357" s="14" t="s">
        <v>111</v>
      </c>
    </row>
    <row r="2358" spans="2:23" x14ac:dyDescent="0.25">
      <c r="B2358" s="14" t="s">
        <v>4090</v>
      </c>
      <c r="D2358" s="14" t="s">
        <v>2875</v>
      </c>
      <c r="E2358" s="14" t="s">
        <v>150</v>
      </c>
      <c r="N2358" s="14" t="s">
        <v>5277</v>
      </c>
    </row>
    <row r="2359" spans="2:23" x14ac:dyDescent="0.25">
      <c r="B2359" s="14" t="s">
        <v>4268</v>
      </c>
      <c r="D2359" s="14" t="s">
        <v>2873</v>
      </c>
      <c r="E2359" s="14" t="s">
        <v>150</v>
      </c>
      <c r="N2359" s="14" t="s">
        <v>5277</v>
      </c>
    </row>
    <row r="2360" spans="2:23" x14ac:dyDescent="0.25">
      <c r="D2360" s="14" t="s">
        <v>2864</v>
      </c>
      <c r="E2360" s="14" t="s">
        <v>150</v>
      </c>
      <c r="W2360" s="14" t="s">
        <v>4984</v>
      </c>
    </row>
    <row r="2361" spans="2:23" x14ac:dyDescent="0.25">
      <c r="B2361" s="14" t="s">
        <v>4205</v>
      </c>
      <c r="D2361" s="14" t="s">
        <v>2863</v>
      </c>
      <c r="E2361" s="14" t="s">
        <v>150</v>
      </c>
      <c r="W2361" s="14" t="s">
        <v>4984</v>
      </c>
    </row>
    <row r="2362" spans="2:23" x14ac:dyDescent="0.25">
      <c r="D2362" s="14" t="s">
        <v>2862</v>
      </c>
      <c r="E2362" s="14" t="s">
        <v>150</v>
      </c>
      <c r="W2362" s="14" t="s">
        <v>4984</v>
      </c>
    </row>
    <row r="2363" spans="2:23" x14ac:dyDescent="0.25">
      <c r="B2363" s="14" t="s">
        <v>4099</v>
      </c>
      <c r="D2363" s="14" t="s">
        <v>2861</v>
      </c>
      <c r="E2363" s="14" t="s">
        <v>150</v>
      </c>
      <c r="U2363" s="14">
        <v>1975</v>
      </c>
      <c r="W2363" s="14" t="s">
        <v>4984</v>
      </c>
    </row>
    <row r="2364" spans="2:23" x14ac:dyDescent="0.25">
      <c r="D2364" s="14" t="s">
        <v>2850</v>
      </c>
      <c r="E2364" s="14" t="s">
        <v>150</v>
      </c>
      <c r="W2364" s="14" t="s">
        <v>4984</v>
      </c>
    </row>
    <row r="2365" spans="2:23" x14ac:dyDescent="0.25">
      <c r="D2365" s="14" t="s">
        <v>2849</v>
      </c>
      <c r="E2365" s="14" t="s">
        <v>150</v>
      </c>
      <c r="W2365" s="14" t="s">
        <v>4984</v>
      </c>
    </row>
    <row r="2366" spans="2:23" x14ac:dyDescent="0.25">
      <c r="B2366" s="14" t="s">
        <v>4157</v>
      </c>
      <c r="D2366" s="14" t="s">
        <v>2848</v>
      </c>
      <c r="E2366" s="14" t="s">
        <v>150</v>
      </c>
      <c r="M2366" s="14" t="s">
        <v>4963</v>
      </c>
      <c r="U2366" s="14">
        <v>1990</v>
      </c>
      <c r="W2366" s="14" t="s">
        <v>5067</v>
      </c>
    </row>
    <row r="2367" spans="2:23" x14ac:dyDescent="0.25">
      <c r="B2367" s="14" t="s">
        <v>4218</v>
      </c>
      <c r="D2367" s="14" t="s">
        <v>2847</v>
      </c>
      <c r="E2367" s="14" t="s">
        <v>150</v>
      </c>
      <c r="I2367" s="14">
        <v>90</v>
      </c>
      <c r="J2367" s="14">
        <v>450</v>
      </c>
      <c r="K2367" s="14">
        <v>4.7</v>
      </c>
      <c r="U2367" s="14" t="s">
        <v>5682</v>
      </c>
      <c r="V2367" s="14" t="s">
        <v>5192</v>
      </c>
      <c r="W2367" s="14" t="s">
        <v>4939</v>
      </c>
    </row>
    <row r="2368" spans="2:23" x14ac:dyDescent="0.25">
      <c r="B2368" s="14" t="s">
        <v>4264</v>
      </c>
      <c r="D2368" s="14" t="s">
        <v>2841</v>
      </c>
      <c r="E2368" s="14" t="s">
        <v>150</v>
      </c>
    </row>
    <row r="2369" spans="2:23" x14ac:dyDescent="0.25">
      <c r="B2369" s="14" t="s">
        <v>4099</v>
      </c>
      <c r="D2369" s="14" t="s">
        <v>2828</v>
      </c>
      <c r="E2369" s="14" t="s">
        <v>150</v>
      </c>
      <c r="U2369" s="14">
        <v>1990</v>
      </c>
      <c r="W2369" s="14" t="s">
        <v>4984</v>
      </c>
    </row>
    <row r="2370" spans="2:23" x14ac:dyDescent="0.25">
      <c r="B2370" s="14" t="s">
        <v>4240</v>
      </c>
      <c r="D2370" s="14" t="s">
        <v>2811</v>
      </c>
      <c r="E2370" s="14" t="s">
        <v>150</v>
      </c>
      <c r="I2370" s="14" t="s">
        <v>131</v>
      </c>
      <c r="J2370" s="14" t="s">
        <v>182</v>
      </c>
      <c r="K2370" s="14" t="s">
        <v>5637</v>
      </c>
      <c r="U2370" s="14" t="s">
        <v>5395</v>
      </c>
      <c r="V2370" s="14" t="s">
        <v>4955</v>
      </c>
      <c r="W2370" s="14" t="s">
        <v>4939</v>
      </c>
    </row>
    <row r="2371" spans="2:23" x14ac:dyDescent="0.25">
      <c r="B2371" s="14" t="s">
        <v>4132</v>
      </c>
      <c r="D2371" s="14" t="s">
        <v>2806</v>
      </c>
      <c r="E2371" s="14" t="s">
        <v>150</v>
      </c>
      <c r="U2371" s="14">
        <v>1992</v>
      </c>
      <c r="W2371" s="14" t="s">
        <v>4956</v>
      </c>
    </row>
    <row r="2372" spans="2:23" x14ac:dyDescent="0.25">
      <c r="B2372" s="14" t="s">
        <v>4254</v>
      </c>
      <c r="D2372" s="14" t="s">
        <v>2805</v>
      </c>
      <c r="E2372" s="14" t="s">
        <v>150</v>
      </c>
      <c r="U2372" s="14">
        <v>1995</v>
      </c>
      <c r="W2372" s="14" t="s">
        <v>4960</v>
      </c>
    </row>
    <row r="2373" spans="2:23" x14ac:dyDescent="0.25">
      <c r="B2373" s="14" t="s">
        <v>4134</v>
      </c>
      <c r="D2373" s="14" t="s">
        <v>2804</v>
      </c>
      <c r="E2373" s="14" t="s">
        <v>150</v>
      </c>
      <c r="U2373" s="14">
        <v>1995</v>
      </c>
      <c r="W2373" s="14" t="s">
        <v>4960</v>
      </c>
    </row>
    <row r="2374" spans="2:23" x14ac:dyDescent="0.25">
      <c r="B2374" s="14" t="s">
        <v>4084</v>
      </c>
      <c r="D2374" s="14" t="s">
        <v>2803</v>
      </c>
      <c r="E2374" s="14" t="s">
        <v>150</v>
      </c>
      <c r="U2374" s="14">
        <v>1995</v>
      </c>
      <c r="W2374" s="14" t="s">
        <v>4960</v>
      </c>
    </row>
    <row r="2375" spans="2:23" x14ac:dyDescent="0.25">
      <c r="B2375" s="14" t="s">
        <v>726</v>
      </c>
      <c r="D2375" s="14" t="s">
        <v>2802</v>
      </c>
      <c r="E2375" s="14" t="s">
        <v>150</v>
      </c>
      <c r="W2375" s="14" t="s">
        <v>4944</v>
      </c>
    </row>
    <row r="2376" spans="2:23" x14ac:dyDescent="0.25">
      <c r="B2376" s="14" t="s">
        <v>4252</v>
      </c>
      <c r="D2376" s="14" t="s">
        <v>2791</v>
      </c>
      <c r="E2376" s="14" t="s">
        <v>150</v>
      </c>
      <c r="I2376" s="14" t="s">
        <v>169</v>
      </c>
      <c r="J2376" s="14" t="s">
        <v>121</v>
      </c>
      <c r="K2376" s="14" t="s">
        <v>5629</v>
      </c>
      <c r="U2376" s="14" t="s">
        <v>5162</v>
      </c>
      <c r="V2376" s="14" t="s">
        <v>4955</v>
      </c>
      <c r="W2376" s="14" t="s">
        <v>4939</v>
      </c>
    </row>
    <row r="2377" spans="2:23" x14ac:dyDescent="0.25">
      <c r="B2377" s="14" t="s">
        <v>4252</v>
      </c>
      <c r="D2377" s="14" t="s">
        <v>2790</v>
      </c>
      <c r="E2377" s="14" t="s">
        <v>150</v>
      </c>
      <c r="I2377" s="14" t="s">
        <v>136</v>
      </c>
      <c r="J2377" s="14" t="s">
        <v>121</v>
      </c>
      <c r="K2377" s="14" t="s">
        <v>5628</v>
      </c>
      <c r="U2377" s="14" t="s">
        <v>4965</v>
      </c>
      <c r="V2377" s="14" t="s">
        <v>4955</v>
      </c>
    </row>
    <row r="2378" spans="2:23" x14ac:dyDescent="0.25">
      <c r="B2378" s="14" t="s">
        <v>4252</v>
      </c>
      <c r="D2378" s="14" t="s">
        <v>2789</v>
      </c>
      <c r="E2378" s="14" t="s">
        <v>150</v>
      </c>
      <c r="I2378" s="14" t="s">
        <v>169</v>
      </c>
      <c r="J2378" s="14" t="s">
        <v>121</v>
      </c>
      <c r="K2378" s="14" t="s">
        <v>5627</v>
      </c>
      <c r="U2378" s="14" t="s">
        <v>5162</v>
      </c>
      <c r="V2378" s="14" t="s">
        <v>4955</v>
      </c>
      <c r="W2378" s="14" t="s">
        <v>4939</v>
      </c>
    </row>
    <row r="2379" spans="2:23" x14ac:dyDescent="0.25">
      <c r="B2379" s="14" t="s">
        <v>4252</v>
      </c>
      <c r="D2379" s="14" t="s">
        <v>2788</v>
      </c>
      <c r="E2379" s="14" t="s">
        <v>150</v>
      </c>
      <c r="I2379" s="14" t="s">
        <v>169</v>
      </c>
      <c r="J2379" s="14" t="s">
        <v>121</v>
      </c>
      <c r="K2379" s="14" t="s">
        <v>5626</v>
      </c>
      <c r="U2379" s="14" t="s">
        <v>5331</v>
      </c>
      <c r="V2379" s="14" t="s">
        <v>4955</v>
      </c>
      <c r="W2379" s="14" t="s">
        <v>4939</v>
      </c>
    </row>
    <row r="2380" spans="2:23" x14ac:dyDescent="0.25">
      <c r="B2380" s="14" t="s">
        <v>4251</v>
      </c>
      <c r="D2380" s="14" t="s">
        <v>2787</v>
      </c>
      <c r="E2380" s="14" t="s">
        <v>150</v>
      </c>
      <c r="I2380" s="14" t="s">
        <v>136</v>
      </c>
      <c r="J2380" s="14" t="s">
        <v>121</v>
      </c>
      <c r="K2380" s="14" t="s">
        <v>5625</v>
      </c>
      <c r="U2380" s="14" t="s">
        <v>5155</v>
      </c>
      <c r="V2380" s="14" t="s">
        <v>4955</v>
      </c>
      <c r="W2380" s="14" t="s">
        <v>4939</v>
      </c>
    </row>
    <row r="2381" spans="2:23" x14ac:dyDescent="0.25">
      <c r="B2381" s="14" t="s">
        <v>4240</v>
      </c>
      <c r="D2381" s="14" t="s">
        <v>2785</v>
      </c>
      <c r="E2381" s="14" t="s">
        <v>150</v>
      </c>
      <c r="I2381" s="14" t="s">
        <v>131</v>
      </c>
      <c r="J2381" s="14" t="s">
        <v>182</v>
      </c>
      <c r="K2381" s="14" t="s">
        <v>5622</v>
      </c>
      <c r="U2381" s="14" t="s">
        <v>5155</v>
      </c>
      <c r="V2381" s="14" t="s">
        <v>4955</v>
      </c>
      <c r="W2381" s="14" t="s">
        <v>4939</v>
      </c>
    </row>
    <row r="2382" spans="2:23" x14ac:dyDescent="0.25">
      <c r="B2382" s="14" t="s">
        <v>4086</v>
      </c>
      <c r="C2382" s="18">
        <v>7</v>
      </c>
      <c r="D2382" s="14" t="s">
        <v>2776</v>
      </c>
      <c r="E2382" s="14" t="s">
        <v>150</v>
      </c>
      <c r="U2382" s="14">
        <v>1999</v>
      </c>
      <c r="W2382" s="14" t="s">
        <v>5142</v>
      </c>
    </row>
    <row r="2383" spans="2:23" x14ac:dyDescent="0.25">
      <c r="B2383" s="14" t="s">
        <v>4086</v>
      </c>
      <c r="D2383" s="14" t="s">
        <v>2761</v>
      </c>
      <c r="E2383" s="14" t="s">
        <v>150</v>
      </c>
      <c r="V2383" s="14" t="s">
        <v>5192</v>
      </c>
      <c r="W2383" s="14" t="s">
        <v>4939</v>
      </c>
    </row>
    <row r="2384" spans="2:23" x14ac:dyDescent="0.25">
      <c r="B2384" s="14" t="s">
        <v>4086</v>
      </c>
      <c r="D2384" s="14" t="s">
        <v>2760</v>
      </c>
      <c r="E2384" s="14" t="s">
        <v>150</v>
      </c>
      <c r="V2384" s="14" t="s">
        <v>5192</v>
      </c>
      <c r="W2384" s="14" t="s">
        <v>4939</v>
      </c>
    </row>
    <row r="2385" spans="2:23" x14ac:dyDescent="0.25">
      <c r="B2385" s="14" t="s">
        <v>4084</v>
      </c>
      <c r="D2385" s="14" t="s">
        <v>2757</v>
      </c>
      <c r="E2385" s="14" t="s">
        <v>150</v>
      </c>
      <c r="W2385" s="14" t="s">
        <v>4944</v>
      </c>
    </row>
    <row r="2386" spans="2:23" x14ac:dyDescent="0.25">
      <c r="B2386" s="14" t="s">
        <v>726</v>
      </c>
      <c r="D2386" s="14" t="s">
        <v>2754</v>
      </c>
      <c r="E2386" s="14" t="s">
        <v>150</v>
      </c>
      <c r="W2386" s="14" t="s">
        <v>4944</v>
      </c>
    </row>
    <row r="2387" spans="2:23" x14ac:dyDescent="0.25">
      <c r="B2387" s="14" t="s">
        <v>726</v>
      </c>
      <c r="D2387" s="14" t="s">
        <v>2753</v>
      </c>
      <c r="E2387" s="14" t="s">
        <v>150</v>
      </c>
      <c r="W2387" s="14" t="s">
        <v>4944</v>
      </c>
    </row>
    <row r="2388" spans="2:23" x14ac:dyDescent="0.25">
      <c r="B2388" s="14" t="s">
        <v>4084</v>
      </c>
      <c r="D2388" s="14" t="s">
        <v>2752</v>
      </c>
      <c r="E2388" s="14" t="s">
        <v>150</v>
      </c>
    </row>
    <row r="2389" spans="2:23" x14ac:dyDescent="0.25">
      <c r="B2389" s="14" t="s">
        <v>4084</v>
      </c>
      <c r="D2389" s="14" t="s">
        <v>2751</v>
      </c>
      <c r="E2389" s="14" t="s">
        <v>150</v>
      </c>
      <c r="W2389" s="14" t="s">
        <v>4944</v>
      </c>
    </row>
    <row r="2390" spans="2:23" x14ac:dyDescent="0.25">
      <c r="B2390" s="14" t="s">
        <v>726</v>
      </c>
      <c r="D2390" s="14" t="s">
        <v>2746</v>
      </c>
      <c r="E2390" s="14" t="s">
        <v>150</v>
      </c>
      <c r="U2390" s="14">
        <v>1993</v>
      </c>
      <c r="W2390" s="14" t="s">
        <v>4944</v>
      </c>
    </row>
    <row r="2391" spans="2:23" x14ac:dyDescent="0.25">
      <c r="B2391" s="14" t="s">
        <v>4084</v>
      </c>
      <c r="D2391" s="14" t="s">
        <v>2745</v>
      </c>
      <c r="E2391" s="14" t="s">
        <v>150</v>
      </c>
      <c r="U2391" s="14">
        <v>1995</v>
      </c>
      <c r="W2391" s="14" t="s">
        <v>4944</v>
      </c>
    </row>
    <row r="2392" spans="2:23" x14ac:dyDescent="0.25">
      <c r="B2392" s="14" t="s">
        <v>4134</v>
      </c>
      <c r="D2392" s="14" t="s">
        <v>2744</v>
      </c>
      <c r="E2392" s="14" t="s">
        <v>150</v>
      </c>
      <c r="U2392" s="14">
        <v>1997</v>
      </c>
      <c r="W2392" s="14" t="s">
        <v>4944</v>
      </c>
    </row>
    <row r="2393" spans="2:23" x14ac:dyDescent="0.25">
      <c r="B2393" s="14" t="s">
        <v>4084</v>
      </c>
      <c r="D2393" s="14" t="s">
        <v>2743</v>
      </c>
      <c r="E2393" s="14" t="s">
        <v>150</v>
      </c>
      <c r="W2393" s="14" t="s">
        <v>4944</v>
      </c>
    </row>
    <row r="2394" spans="2:23" x14ac:dyDescent="0.25">
      <c r="B2394" s="14" t="s">
        <v>4084</v>
      </c>
      <c r="D2394" s="14" t="s">
        <v>2742</v>
      </c>
      <c r="E2394" s="14" t="s">
        <v>150</v>
      </c>
      <c r="U2394" s="14">
        <v>2004</v>
      </c>
      <c r="W2394" s="14" t="s">
        <v>4944</v>
      </c>
    </row>
    <row r="2395" spans="2:23" x14ac:dyDescent="0.25">
      <c r="B2395" s="14" t="s">
        <v>4084</v>
      </c>
      <c r="D2395" s="14" t="s">
        <v>2742</v>
      </c>
      <c r="E2395" s="14" t="s">
        <v>150</v>
      </c>
      <c r="W2395" s="14" t="s">
        <v>4944</v>
      </c>
    </row>
    <row r="2396" spans="2:23" x14ac:dyDescent="0.25">
      <c r="B2396" s="14" t="s">
        <v>726</v>
      </c>
      <c r="D2396" s="14" t="s">
        <v>2741</v>
      </c>
      <c r="E2396" s="14" t="s">
        <v>150</v>
      </c>
      <c r="U2396" s="14">
        <v>1994</v>
      </c>
      <c r="W2396" s="14" t="s">
        <v>4944</v>
      </c>
    </row>
    <row r="2397" spans="2:23" x14ac:dyDescent="0.25">
      <c r="B2397" s="14" t="s">
        <v>4084</v>
      </c>
      <c r="D2397" s="14" t="s">
        <v>2740</v>
      </c>
      <c r="E2397" s="14" t="s">
        <v>150</v>
      </c>
      <c r="U2397" s="14">
        <v>2003</v>
      </c>
      <c r="W2397" s="14" t="s">
        <v>4944</v>
      </c>
    </row>
    <row r="2398" spans="2:23" x14ac:dyDescent="0.25">
      <c r="B2398" s="14" t="s">
        <v>4084</v>
      </c>
      <c r="D2398" s="14" t="s">
        <v>2740</v>
      </c>
      <c r="E2398" s="14" t="s">
        <v>150</v>
      </c>
      <c r="W2398" s="14" t="s">
        <v>4944</v>
      </c>
    </row>
    <row r="2399" spans="2:23" x14ac:dyDescent="0.25">
      <c r="B2399" s="14" t="s">
        <v>726</v>
      </c>
      <c r="D2399" s="14" t="s">
        <v>2739</v>
      </c>
      <c r="E2399" s="14" t="s">
        <v>150</v>
      </c>
      <c r="U2399" s="14">
        <v>1990</v>
      </c>
      <c r="W2399" s="14" t="s">
        <v>4944</v>
      </c>
    </row>
    <row r="2400" spans="2:23" x14ac:dyDescent="0.25">
      <c r="B2400" s="14" t="s">
        <v>4245</v>
      </c>
      <c r="D2400" s="14" t="s">
        <v>2727</v>
      </c>
      <c r="E2400" s="14" t="s">
        <v>150</v>
      </c>
      <c r="W2400" s="14" t="s">
        <v>5185</v>
      </c>
    </row>
    <row r="2401" spans="2:23" x14ac:dyDescent="0.25">
      <c r="B2401" s="14" t="s">
        <v>4090</v>
      </c>
      <c r="D2401" s="14" t="s">
        <v>2725</v>
      </c>
      <c r="E2401" s="14" t="s">
        <v>150</v>
      </c>
    </row>
    <row r="2402" spans="2:23" x14ac:dyDescent="0.25">
      <c r="B2402" s="14" t="s">
        <v>4084</v>
      </c>
      <c r="D2402" s="14" t="s">
        <v>2719</v>
      </c>
      <c r="E2402" s="14" t="s">
        <v>150</v>
      </c>
      <c r="U2402" s="14">
        <v>1995</v>
      </c>
      <c r="W2402" s="14" t="s">
        <v>4960</v>
      </c>
    </row>
    <row r="2403" spans="2:23" x14ac:dyDescent="0.25">
      <c r="B2403" s="14" t="s">
        <v>4084</v>
      </c>
      <c r="D2403" s="14" t="s">
        <v>2719</v>
      </c>
      <c r="E2403" s="14" t="s">
        <v>150</v>
      </c>
      <c r="U2403" s="14">
        <v>1995</v>
      </c>
      <c r="W2403" s="14" t="s">
        <v>4960</v>
      </c>
    </row>
    <row r="2404" spans="2:23" x14ac:dyDescent="0.25">
      <c r="B2404" s="14" t="s">
        <v>4130</v>
      </c>
      <c r="D2404" s="14" t="s">
        <v>2717</v>
      </c>
      <c r="E2404" s="14" t="s">
        <v>150</v>
      </c>
      <c r="I2404" s="14" t="s">
        <v>4698</v>
      </c>
      <c r="J2404" s="14" t="s">
        <v>4783</v>
      </c>
      <c r="K2404" s="14" t="s">
        <v>5363</v>
      </c>
      <c r="M2404" s="14" t="s">
        <v>5095</v>
      </c>
      <c r="N2404" s="14" t="s">
        <v>5094</v>
      </c>
      <c r="V2404" s="14" t="s">
        <v>5093</v>
      </c>
      <c r="W2404" s="14" t="s">
        <v>4939</v>
      </c>
    </row>
    <row r="2405" spans="2:23" x14ac:dyDescent="0.25">
      <c r="B2405" s="14" t="s">
        <v>4130</v>
      </c>
      <c r="D2405" s="14" t="s">
        <v>2716</v>
      </c>
      <c r="E2405" s="14" t="s">
        <v>150</v>
      </c>
      <c r="I2405" s="14" t="s">
        <v>4698</v>
      </c>
      <c r="J2405" s="14" t="s">
        <v>4697</v>
      </c>
      <c r="K2405" s="14" t="s">
        <v>5595</v>
      </c>
      <c r="M2405" s="14" t="s">
        <v>5095</v>
      </c>
      <c r="N2405" s="14" t="s">
        <v>5094</v>
      </c>
      <c r="V2405" s="14" t="s">
        <v>5594</v>
      </c>
      <c r="W2405" s="14" t="s">
        <v>4939</v>
      </c>
    </row>
    <row r="2406" spans="2:23" x14ac:dyDescent="0.25">
      <c r="B2406" s="14" t="s">
        <v>721</v>
      </c>
      <c r="D2406" s="14" t="s">
        <v>2706</v>
      </c>
      <c r="E2406" s="14" t="s">
        <v>150</v>
      </c>
      <c r="W2406" s="14" t="s">
        <v>4944</v>
      </c>
    </row>
    <row r="2407" spans="2:23" x14ac:dyDescent="0.25">
      <c r="D2407" s="14" t="s">
        <v>2691</v>
      </c>
      <c r="E2407" s="14" t="s">
        <v>150</v>
      </c>
      <c r="W2407" s="14" t="s">
        <v>4984</v>
      </c>
    </row>
    <row r="2408" spans="2:23" x14ac:dyDescent="0.25">
      <c r="D2408" s="14" t="s">
        <v>2688</v>
      </c>
      <c r="E2408" s="14" t="s">
        <v>150</v>
      </c>
      <c r="W2408" s="14" t="s">
        <v>4984</v>
      </c>
    </row>
    <row r="2409" spans="2:23" x14ac:dyDescent="0.25">
      <c r="D2409" s="14" t="s">
        <v>2671</v>
      </c>
      <c r="E2409" s="14" t="s">
        <v>150</v>
      </c>
      <c r="W2409" s="14" t="s">
        <v>4984</v>
      </c>
    </row>
    <row r="2410" spans="2:23" x14ac:dyDescent="0.25">
      <c r="B2410" s="14" t="s">
        <v>4153</v>
      </c>
      <c r="D2410" s="14" t="s">
        <v>2661</v>
      </c>
      <c r="E2410" s="14" t="s">
        <v>150</v>
      </c>
      <c r="I2410" s="14" t="s">
        <v>182</v>
      </c>
      <c r="J2410" s="14" t="s">
        <v>107</v>
      </c>
      <c r="K2410" s="14" t="s">
        <v>5556</v>
      </c>
      <c r="M2410" s="14" t="s">
        <v>5555</v>
      </c>
      <c r="N2410" s="14" t="s">
        <v>120</v>
      </c>
      <c r="U2410" s="14" t="s">
        <v>5554</v>
      </c>
      <c r="V2410" s="14" t="s">
        <v>5192</v>
      </c>
      <c r="W2410" s="14" t="s">
        <v>4939</v>
      </c>
    </row>
    <row r="2411" spans="2:23" x14ac:dyDescent="0.25">
      <c r="D2411" s="14" t="s">
        <v>2656</v>
      </c>
      <c r="E2411" s="14" t="s">
        <v>150</v>
      </c>
      <c r="W2411" s="14" t="s">
        <v>4984</v>
      </c>
    </row>
    <row r="2412" spans="2:23" x14ac:dyDescent="0.25">
      <c r="B2412" s="14" t="s">
        <v>4230</v>
      </c>
      <c r="D2412" s="14" t="s">
        <v>2655</v>
      </c>
      <c r="E2412" s="14" t="s">
        <v>150</v>
      </c>
      <c r="I2412" s="14">
        <v>130</v>
      </c>
      <c r="J2412" s="14">
        <v>400</v>
      </c>
      <c r="K2412" s="14" t="s">
        <v>5545</v>
      </c>
      <c r="U2412" s="14" t="s">
        <v>5505</v>
      </c>
      <c r="V2412" s="14" t="s">
        <v>5192</v>
      </c>
      <c r="W2412" s="14" t="s">
        <v>4939</v>
      </c>
    </row>
    <row r="2413" spans="2:23" x14ac:dyDescent="0.25">
      <c r="B2413" s="14" t="s">
        <v>4086</v>
      </c>
      <c r="D2413" s="14" t="s">
        <v>2651</v>
      </c>
      <c r="E2413" s="14" t="s">
        <v>150</v>
      </c>
      <c r="U2413" s="14">
        <v>1946</v>
      </c>
      <c r="W2413" s="14" t="s">
        <v>5142</v>
      </c>
    </row>
    <row r="2414" spans="2:23" x14ac:dyDescent="0.25">
      <c r="B2414" s="14" t="s">
        <v>4226</v>
      </c>
      <c r="D2414" s="14" t="s">
        <v>2643</v>
      </c>
      <c r="E2414" s="14" t="s">
        <v>150</v>
      </c>
      <c r="I2414" s="14" t="s">
        <v>4766</v>
      </c>
      <c r="K2414" s="14" t="s">
        <v>5529</v>
      </c>
      <c r="U2414" s="14" t="s">
        <v>5331</v>
      </c>
      <c r="V2414" s="14" t="s">
        <v>5192</v>
      </c>
      <c r="W2414" s="14" t="s">
        <v>4939</v>
      </c>
    </row>
    <row r="2415" spans="2:23" x14ac:dyDescent="0.25">
      <c r="B2415" s="14" t="s">
        <v>4225</v>
      </c>
      <c r="D2415" s="14" t="s">
        <v>2642</v>
      </c>
      <c r="E2415" s="14" t="s">
        <v>150</v>
      </c>
      <c r="I2415" s="14" t="s">
        <v>4769</v>
      </c>
      <c r="K2415" s="14" t="s">
        <v>5528</v>
      </c>
      <c r="U2415" s="14" t="s">
        <v>5527</v>
      </c>
      <c r="V2415" s="14" t="s">
        <v>5192</v>
      </c>
      <c r="W2415" s="14" t="s">
        <v>4939</v>
      </c>
    </row>
    <row r="2416" spans="2:23" x14ac:dyDescent="0.25">
      <c r="B2416" s="14" t="s">
        <v>4224</v>
      </c>
      <c r="D2416" s="14" t="s">
        <v>2641</v>
      </c>
      <c r="E2416" s="14" t="s">
        <v>150</v>
      </c>
      <c r="I2416" s="14" t="s">
        <v>4768</v>
      </c>
      <c r="J2416" s="14" t="s">
        <v>4767</v>
      </c>
      <c r="K2416" s="14" t="s">
        <v>5526</v>
      </c>
      <c r="L2416" s="14" t="s">
        <v>254</v>
      </c>
      <c r="U2416" s="14" t="s">
        <v>5331</v>
      </c>
      <c r="V2416" s="14" t="s">
        <v>5192</v>
      </c>
      <c r="W2416" s="14" t="s">
        <v>4939</v>
      </c>
    </row>
    <row r="2417" spans="2:23" x14ac:dyDescent="0.25">
      <c r="B2417" s="14" t="s">
        <v>4223</v>
      </c>
      <c r="D2417" s="14" t="s">
        <v>2640</v>
      </c>
      <c r="E2417" s="14" t="s">
        <v>150</v>
      </c>
      <c r="I2417" s="14" t="s">
        <v>4766</v>
      </c>
      <c r="K2417" s="14" t="s">
        <v>5525</v>
      </c>
      <c r="U2417" s="14" t="s">
        <v>5523</v>
      </c>
      <c r="V2417" s="14" t="s">
        <v>5192</v>
      </c>
      <c r="W2417" s="14" t="s">
        <v>4939</v>
      </c>
    </row>
    <row r="2418" spans="2:23" x14ac:dyDescent="0.25">
      <c r="B2418" s="14" t="s">
        <v>4218</v>
      </c>
      <c r="D2418" s="14" t="s">
        <v>2639</v>
      </c>
      <c r="E2418" s="14" t="s">
        <v>150</v>
      </c>
      <c r="I2418" s="14" t="s">
        <v>4765</v>
      </c>
      <c r="J2418" s="14" t="s">
        <v>4764</v>
      </c>
      <c r="K2418" s="14" t="s">
        <v>5524</v>
      </c>
      <c r="L2418" s="14" t="s">
        <v>111</v>
      </c>
      <c r="U2418" s="14" t="s">
        <v>5523</v>
      </c>
      <c r="V2418" s="14" t="s">
        <v>5192</v>
      </c>
      <c r="W2418" s="14" t="s">
        <v>4939</v>
      </c>
    </row>
    <row r="2419" spans="2:23" x14ac:dyDescent="0.25">
      <c r="B2419" s="14" t="s">
        <v>4140</v>
      </c>
      <c r="C2419" s="18" t="s">
        <v>4083</v>
      </c>
      <c r="D2419" s="14" t="s">
        <v>2623</v>
      </c>
      <c r="E2419" s="14" t="s">
        <v>150</v>
      </c>
      <c r="U2419" s="14">
        <v>1954</v>
      </c>
      <c r="W2419" s="14" t="s">
        <v>5142</v>
      </c>
    </row>
    <row r="2420" spans="2:23" x14ac:dyDescent="0.25">
      <c r="B2420" s="14" t="s">
        <v>4220</v>
      </c>
      <c r="D2420" s="14" t="s">
        <v>2622</v>
      </c>
      <c r="E2420" s="14" t="s">
        <v>150</v>
      </c>
      <c r="I2420" s="14" t="s">
        <v>4698</v>
      </c>
      <c r="J2420" s="14">
        <v>1000</v>
      </c>
      <c r="K2420" s="14" t="s">
        <v>5506</v>
      </c>
      <c r="U2420" s="14" t="s">
        <v>5166</v>
      </c>
      <c r="V2420" s="14" t="s">
        <v>5192</v>
      </c>
      <c r="W2420" s="14" t="s">
        <v>4939</v>
      </c>
    </row>
    <row r="2421" spans="2:23" x14ac:dyDescent="0.25">
      <c r="B2421" s="14" t="s">
        <v>4219</v>
      </c>
      <c r="D2421" s="14" t="s">
        <v>2621</v>
      </c>
      <c r="E2421" s="14" t="s">
        <v>150</v>
      </c>
      <c r="I2421" s="14">
        <v>300</v>
      </c>
      <c r="J2421" s="14">
        <v>1700</v>
      </c>
      <c r="K2421" s="14">
        <v>8.8000000000000007</v>
      </c>
      <c r="U2421" s="14" t="s">
        <v>5505</v>
      </c>
      <c r="V2421" s="14" t="s">
        <v>5192</v>
      </c>
      <c r="W2421" s="14" t="s">
        <v>4939</v>
      </c>
    </row>
    <row r="2422" spans="2:23" x14ac:dyDescent="0.25">
      <c r="B2422" s="14" t="s">
        <v>4218</v>
      </c>
      <c r="D2422" s="14" t="s">
        <v>2618</v>
      </c>
      <c r="E2422" s="14" t="s">
        <v>150</v>
      </c>
      <c r="I2422" s="14">
        <v>150</v>
      </c>
      <c r="J2422" s="14" t="s">
        <v>4760</v>
      </c>
      <c r="K2422" s="14">
        <v>8</v>
      </c>
      <c r="U2422" s="14" t="s">
        <v>144</v>
      </c>
      <c r="V2422" s="14" t="s">
        <v>5192</v>
      </c>
      <c r="W2422" s="14" t="s">
        <v>4939</v>
      </c>
    </row>
    <row r="2423" spans="2:23" x14ac:dyDescent="0.25">
      <c r="B2423" s="14" t="s">
        <v>4218</v>
      </c>
      <c r="D2423" s="14" t="s">
        <v>2617</v>
      </c>
      <c r="E2423" s="14" t="s">
        <v>150</v>
      </c>
      <c r="I2423" s="14">
        <v>120</v>
      </c>
      <c r="J2423" s="14" t="s">
        <v>4760</v>
      </c>
      <c r="K2423" s="14">
        <v>3.8</v>
      </c>
      <c r="U2423" s="14" t="s">
        <v>5501</v>
      </c>
      <c r="V2423" s="14" t="s">
        <v>5192</v>
      </c>
    </row>
    <row r="2424" spans="2:23" x14ac:dyDescent="0.25">
      <c r="B2424" s="14" t="s">
        <v>4114</v>
      </c>
      <c r="D2424" s="14" t="s">
        <v>2545</v>
      </c>
      <c r="E2424" s="14" t="s">
        <v>150</v>
      </c>
      <c r="M2424" s="14" t="s">
        <v>4963</v>
      </c>
      <c r="U2424" s="14">
        <v>1980</v>
      </c>
      <c r="W2424" s="14" t="s">
        <v>5067</v>
      </c>
    </row>
    <row r="2425" spans="2:23" x14ac:dyDescent="0.25">
      <c r="B2425" s="14" t="s">
        <v>4157</v>
      </c>
      <c r="D2425" s="14" t="s">
        <v>2543</v>
      </c>
      <c r="E2425" s="14" t="s">
        <v>150</v>
      </c>
      <c r="M2425" s="14" t="s">
        <v>4963</v>
      </c>
      <c r="U2425" s="14">
        <v>1965</v>
      </c>
      <c r="W2425" s="14" t="s">
        <v>5067</v>
      </c>
    </row>
    <row r="2426" spans="2:23" x14ac:dyDescent="0.25">
      <c r="B2426" s="14" t="s">
        <v>4084</v>
      </c>
      <c r="D2426" s="14" t="s">
        <v>2540</v>
      </c>
      <c r="E2426" s="14" t="s">
        <v>150</v>
      </c>
      <c r="W2426" s="14" t="s">
        <v>4944</v>
      </c>
    </row>
    <row r="2427" spans="2:23" x14ac:dyDescent="0.25">
      <c r="B2427" s="14" t="s">
        <v>4155</v>
      </c>
      <c r="D2427" s="14" t="s">
        <v>2534</v>
      </c>
      <c r="E2427" s="14" t="s">
        <v>150</v>
      </c>
      <c r="U2427" s="14">
        <v>2005</v>
      </c>
      <c r="W2427" s="14" t="s">
        <v>4960</v>
      </c>
    </row>
    <row r="2428" spans="2:23" x14ac:dyDescent="0.25">
      <c r="B2428" s="14" t="s">
        <v>4126</v>
      </c>
      <c r="D2428" s="14" t="s">
        <v>2533</v>
      </c>
      <c r="E2428" s="14" t="s">
        <v>150</v>
      </c>
      <c r="U2428" s="14">
        <v>2005</v>
      </c>
      <c r="W2428" s="14" t="s">
        <v>4960</v>
      </c>
    </row>
    <row r="2429" spans="2:23" x14ac:dyDescent="0.25">
      <c r="B2429" s="14" t="s">
        <v>4084</v>
      </c>
      <c r="D2429" s="14" t="s">
        <v>2532</v>
      </c>
      <c r="E2429" s="14" t="s">
        <v>150</v>
      </c>
      <c r="U2429" s="14">
        <v>2005</v>
      </c>
      <c r="W2429" s="14" t="s">
        <v>4960</v>
      </c>
    </row>
    <row r="2430" spans="2:23" x14ac:dyDescent="0.25">
      <c r="B2430" s="14" t="s">
        <v>4211</v>
      </c>
      <c r="D2430" s="14" t="s">
        <v>2529</v>
      </c>
      <c r="E2430" s="14" t="s">
        <v>150</v>
      </c>
      <c r="M2430" s="14" t="s">
        <v>4963</v>
      </c>
      <c r="U2430" s="14">
        <v>1985</v>
      </c>
      <c r="W2430" s="14" t="s">
        <v>5067</v>
      </c>
    </row>
    <row r="2431" spans="2:23" x14ac:dyDescent="0.25">
      <c r="B2431" s="14" t="s">
        <v>4085</v>
      </c>
      <c r="D2431" s="14" t="s">
        <v>2516</v>
      </c>
      <c r="E2431" s="14" t="s">
        <v>150</v>
      </c>
      <c r="U2431" s="14">
        <v>1949</v>
      </c>
      <c r="W2431" s="14" t="s">
        <v>5060</v>
      </c>
    </row>
    <row r="2432" spans="2:23" x14ac:dyDescent="0.25">
      <c r="B2432" s="14" t="s">
        <v>6376</v>
      </c>
      <c r="D2432" s="14" t="s">
        <v>2515</v>
      </c>
      <c r="E2432" s="14" t="s">
        <v>150</v>
      </c>
      <c r="U2432" s="14">
        <v>1949</v>
      </c>
      <c r="W2432" s="14" t="s">
        <v>5060</v>
      </c>
    </row>
    <row r="2433" spans="2:23" x14ac:dyDescent="0.25">
      <c r="B2433" s="14" t="s">
        <v>4099</v>
      </c>
      <c r="D2433" s="14" t="s">
        <v>2514</v>
      </c>
      <c r="E2433" s="14" t="s">
        <v>150</v>
      </c>
      <c r="U2433" s="14">
        <v>1992</v>
      </c>
      <c r="W2433" s="14" t="s">
        <v>4984</v>
      </c>
    </row>
    <row r="2434" spans="2:23" x14ac:dyDescent="0.25">
      <c r="D2434" s="14" t="s">
        <v>2513</v>
      </c>
      <c r="E2434" s="14" t="s">
        <v>150</v>
      </c>
      <c r="W2434" s="14" t="s">
        <v>4984</v>
      </c>
    </row>
    <row r="2435" spans="2:23" x14ac:dyDescent="0.25">
      <c r="D2435" s="14" t="s">
        <v>2512</v>
      </c>
      <c r="E2435" s="14" t="s">
        <v>150</v>
      </c>
      <c r="W2435" s="14" t="s">
        <v>4984</v>
      </c>
    </row>
    <row r="2436" spans="2:23" x14ac:dyDescent="0.25">
      <c r="D2436" s="14" t="s">
        <v>2511</v>
      </c>
      <c r="E2436" s="14" t="s">
        <v>150</v>
      </c>
      <c r="W2436" s="14" t="s">
        <v>4984</v>
      </c>
    </row>
    <row r="2437" spans="2:23" x14ac:dyDescent="0.25">
      <c r="B2437" s="14" t="s">
        <v>4175</v>
      </c>
      <c r="D2437" s="14" t="s">
        <v>2510</v>
      </c>
      <c r="E2437" s="14" t="s">
        <v>150</v>
      </c>
      <c r="W2437" s="14" t="s">
        <v>4984</v>
      </c>
    </row>
    <row r="2438" spans="2:23" x14ac:dyDescent="0.25">
      <c r="B2438" s="14" t="s">
        <v>4175</v>
      </c>
      <c r="D2438" s="14" t="s">
        <v>2509</v>
      </c>
      <c r="E2438" s="14" t="s">
        <v>150</v>
      </c>
      <c r="W2438" s="14" t="s">
        <v>4984</v>
      </c>
    </row>
    <row r="2439" spans="2:23" x14ac:dyDescent="0.25">
      <c r="B2439" s="14" t="s">
        <v>4175</v>
      </c>
      <c r="D2439" s="14" t="s">
        <v>2508</v>
      </c>
      <c r="E2439" s="14" t="s">
        <v>150</v>
      </c>
      <c r="W2439" s="14" t="s">
        <v>4984</v>
      </c>
    </row>
    <row r="2440" spans="2:23" x14ac:dyDescent="0.25">
      <c r="B2440" s="14" t="s">
        <v>4205</v>
      </c>
      <c r="D2440" s="14" t="s">
        <v>2507</v>
      </c>
      <c r="E2440" s="14" t="s">
        <v>150</v>
      </c>
      <c r="W2440" s="14" t="s">
        <v>4984</v>
      </c>
    </row>
    <row r="2441" spans="2:23" x14ac:dyDescent="0.25">
      <c r="B2441" s="14" t="s">
        <v>4205</v>
      </c>
      <c r="D2441" s="14" t="s">
        <v>2506</v>
      </c>
      <c r="E2441" s="14" t="s">
        <v>150</v>
      </c>
      <c r="W2441" s="14" t="s">
        <v>4984</v>
      </c>
    </row>
    <row r="2442" spans="2:23" x14ac:dyDescent="0.25">
      <c r="B2442" s="14" t="s">
        <v>4205</v>
      </c>
      <c r="D2442" s="14" t="s">
        <v>2505</v>
      </c>
      <c r="E2442" s="14" t="s">
        <v>150</v>
      </c>
      <c r="W2442" s="14" t="s">
        <v>4984</v>
      </c>
    </row>
    <row r="2443" spans="2:23" x14ac:dyDescent="0.25">
      <c r="B2443" s="14" t="s">
        <v>4205</v>
      </c>
      <c r="D2443" s="14" t="s">
        <v>2504</v>
      </c>
      <c r="E2443" s="14" t="s">
        <v>150</v>
      </c>
      <c r="W2443" s="14" t="s">
        <v>4984</v>
      </c>
    </row>
    <row r="2444" spans="2:23" x14ac:dyDescent="0.25">
      <c r="B2444" s="14" t="s">
        <v>4205</v>
      </c>
      <c r="D2444" s="14" t="s">
        <v>2503</v>
      </c>
      <c r="E2444" s="14" t="s">
        <v>150</v>
      </c>
      <c r="W2444" s="14" t="s">
        <v>4984</v>
      </c>
    </row>
    <row r="2445" spans="2:23" x14ac:dyDescent="0.25">
      <c r="B2445" s="14" t="s">
        <v>4093</v>
      </c>
      <c r="D2445" s="14" t="s">
        <v>2496</v>
      </c>
      <c r="E2445" s="14" t="s">
        <v>150</v>
      </c>
      <c r="I2445" s="14" t="s">
        <v>4746</v>
      </c>
      <c r="M2445" s="14" t="s">
        <v>133</v>
      </c>
      <c r="N2445" s="14" t="s">
        <v>5435</v>
      </c>
    </row>
    <row r="2446" spans="2:23" x14ac:dyDescent="0.25">
      <c r="B2446" s="14" t="s">
        <v>4093</v>
      </c>
      <c r="D2446" s="14" t="s">
        <v>2494</v>
      </c>
      <c r="E2446" s="14" t="s">
        <v>150</v>
      </c>
      <c r="I2446" s="14" t="s">
        <v>4746</v>
      </c>
      <c r="K2446" s="14" t="s">
        <v>5436</v>
      </c>
      <c r="M2446" s="14" t="s">
        <v>133</v>
      </c>
      <c r="N2446" s="14" t="s">
        <v>5435</v>
      </c>
    </row>
    <row r="2447" spans="2:23" x14ac:dyDescent="0.25">
      <c r="B2447" s="14" t="s">
        <v>4089</v>
      </c>
      <c r="D2447" s="14" t="s">
        <v>2488</v>
      </c>
      <c r="E2447" s="14" t="s">
        <v>150</v>
      </c>
      <c r="U2447" s="14">
        <v>1990</v>
      </c>
      <c r="W2447" s="14" t="s">
        <v>4956</v>
      </c>
    </row>
    <row r="2448" spans="2:23" x14ac:dyDescent="0.25">
      <c r="B2448" s="14" t="s">
        <v>4090</v>
      </c>
      <c r="D2448" s="14" t="s">
        <v>2484</v>
      </c>
      <c r="E2448" s="14" t="s">
        <v>150</v>
      </c>
    </row>
    <row r="2449" spans="2:14" x14ac:dyDescent="0.25">
      <c r="B2449" s="14" t="s">
        <v>4090</v>
      </c>
      <c r="D2449" s="14" t="s">
        <v>2479</v>
      </c>
      <c r="E2449" s="14" t="s">
        <v>150</v>
      </c>
    </row>
    <row r="2450" spans="2:14" x14ac:dyDescent="0.25">
      <c r="B2450" s="14" t="s">
        <v>4089</v>
      </c>
      <c r="D2450" s="14" t="s">
        <v>2477</v>
      </c>
      <c r="E2450" s="14" t="s">
        <v>150</v>
      </c>
    </row>
    <row r="2451" spans="2:14" x14ac:dyDescent="0.25">
      <c r="B2451" s="14" t="s">
        <v>4093</v>
      </c>
      <c r="D2451" s="14" t="s">
        <v>2476</v>
      </c>
      <c r="E2451" s="14" t="s">
        <v>150</v>
      </c>
      <c r="I2451" s="14" t="s">
        <v>4744</v>
      </c>
      <c r="K2451" s="14" t="s">
        <v>5421</v>
      </c>
      <c r="M2451" s="14">
        <v>1</v>
      </c>
      <c r="N2451" s="14" t="s">
        <v>5170</v>
      </c>
    </row>
    <row r="2452" spans="2:14" x14ac:dyDescent="0.25">
      <c r="B2452" s="14" t="s">
        <v>4203</v>
      </c>
      <c r="D2452" s="14" t="s">
        <v>2474</v>
      </c>
      <c r="E2452" s="14" t="s">
        <v>150</v>
      </c>
    </row>
    <row r="2453" spans="2:14" x14ac:dyDescent="0.25">
      <c r="B2453" s="14" t="s">
        <v>4202</v>
      </c>
      <c r="D2453" s="14" t="s">
        <v>2473</v>
      </c>
      <c r="E2453" s="14" t="s">
        <v>150</v>
      </c>
    </row>
    <row r="2454" spans="2:14" x14ac:dyDescent="0.25">
      <c r="B2454" s="14" t="s">
        <v>4105</v>
      </c>
      <c r="D2454" s="14" t="s">
        <v>2472</v>
      </c>
      <c r="E2454" s="14" t="s">
        <v>150</v>
      </c>
    </row>
    <row r="2455" spans="2:14" x14ac:dyDescent="0.25">
      <c r="B2455" s="14" t="s">
        <v>6376</v>
      </c>
      <c r="D2455" s="14" t="s">
        <v>2471</v>
      </c>
      <c r="E2455" s="14" t="s">
        <v>150</v>
      </c>
    </row>
    <row r="2456" spans="2:14" x14ac:dyDescent="0.25">
      <c r="B2456" s="14" t="s">
        <v>4090</v>
      </c>
      <c r="D2456" s="14" t="s">
        <v>2470</v>
      </c>
      <c r="E2456" s="14" t="s">
        <v>150</v>
      </c>
      <c r="M2456" s="14" t="s">
        <v>133</v>
      </c>
      <c r="N2456" s="14" t="s">
        <v>5170</v>
      </c>
    </row>
    <row r="2457" spans="2:14" x14ac:dyDescent="0.25">
      <c r="B2457" s="14" t="s">
        <v>4201</v>
      </c>
      <c r="D2457" s="14" t="s">
        <v>2469</v>
      </c>
      <c r="E2457" s="14" t="s">
        <v>150</v>
      </c>
    </row>
    <row r="2458" spans="2:14" x14ac:dyDescent="0.25">
      <c r="B2458" s="14" t="s">
        <v>4203</v>
      </c>
      <c r="D2458" s="14" t="s">
        <v>2468</v>
      </c>
      <c r="E2458" s="14" t="s">
        <v>150</v>
      </c>
    </row>
    <row r="2459" spans="2:14" x14ac:dyDescent="0.25">
      <c r="B2459" s="14" t="s">
        <v>4202</v>
      </c>
      <c r="D2459" s="14" t="s">
        <v>2467</v>
      </c>
      <c r="E2459" s="14" t="s">
        <v>150</v>
      </c>
    </row>
    <row r="2460" spans="2:14" x14ac:dyDescent="0.25">
      <c r="B2460" s="14" t="s">
        <v>4105</v>
      </c>
      <c r="D2460" s="14" t="s">
        <v>2466</v>
      </c>
      <c r="E2460" s="14" t="s">
        <v>150</v>
      </c>
    </row>
    <row r="2461" spans="2:14" x14ac:dyDescent="0.25">
      <c r="B2461" s="14" t="s">
        <v>6376</v>
      </c>
      <c r="D2461" s="14" t="s">
        <v>2465</v>
      </c>
      <c r="E2461" s="14" t="s">
        <v>150</v>
      </c>
    </row>
    <row r="2462" spans="2:14" x14ac:dyDescent="0.25">
      <c r="B2462" s="14" t="s">
        <v>4090</v>
      </c>
      <c r="D2462" s="14" t="s">
        <v>2464</v>
      </c>
      <c r="E2462" s="14" t="s">
        <v>150</v>
      </c>
    </row>
    <row r="2463" spans="2:14" x14ac:dyDescent="0.25">
      <c r="B2463" s="14" t="s">
        <v>4201</v>
      </c>
      <c r="D2463" s="14" t="s">
        <v>2463</v>
      </c>
      <c r="E2463" s="14" t="s">
        <v>150</v>
      </c>
    </row>
    <row r="2464" spans="2:14" x14ac:dyDescent="0.25">
      <c r="B2464" s="14" t="s">
        <v>4203</v>
      </c>
      <c r="D2464" s="14" t="s">
        <v>2462</v>
      </c>
      <c r="E2464" s="14" t="s">
        <v>150</v>
      </c>
    </row>
    <row r="2465" spans="2:23" x14ac:dyDescent="0.25">
      <c r="B2465" s="14" t="s">
        <v>4202</v>
      </c>
      <c r="D2465" s="14" t="s">
        <v>2461</v>
      </c>
      <c r="E2465" s="14" t="s">
        <v>150</v>
      </c>
    </row>
    <row r="2466" spans="2:23" x14ac:dyDescent="0.25">
      <c r="B2466" s="14" t="s">
        <v>4105</v>
      </c>
      <c r="D2466" s="14" t="s">
        <v>2460</v>
      </c>
      <c r="E2466" s="14" t="s">
        <v>150</v>
      </c>
    </row>
    <row r="2467" spans="2:23" x14ac:dyDescent="0.25">
      <c r="B2467" s="14" t="s">
        <v>6376</v>
      </c>
      <c r="D2467" s="14" t="s">
        <v>2459</v>
      </c>
      <c r="E2467" s="14" t="s">
        <v>150</v>
      </c>
    </row>
    <row r="2468" spans="2:23" x14ac:dyDescent="0.25">
      <c r="B2468" s="14" t="s">
        <v>4090</v>
      </c>
      <c r="D2468" s="14" t="s">
        <v>2458</v>
      </c>
      <c r="E2468" s="14" t="s">
        <v>150</v>
      </c>
    </row>
    <row r="2469" spans="2:23" x14ac:dyDescent="0.25">
      <c r="B2469" s="14" t="s">
        <v>4201</v>
      </c>
      <c r="D2469" s="14" t="s">
        <v>2457</v>
      </c>
      <c r="E2469" s="14" t="s">
        <v>150</v>
      </c>
    </row>
    <row r="2470" spans="2:23" x14ac:dyDescent="0.25">
      <c r="B2470" s="14" t="s">
        <v>4203</v>
      </c>
      <c r="D2470" s="14" t="s">
        <v>2456</v>
      </c>
      <c r="E2470" s="14" t="s">
        <v>150</v>
      </c>
      <c r="M2470" s="14" t="s">
        <v>133</v>
      </c>
      <c r="N2470" s="14" t="s">
        <v>5170</v>
      </c>
      <c r="W2470" s="14" t="s">
        <v>4939</v>
      </c>
    </row>
    <row r="2471" spans="2:23" x14ac:dyDescent="0.25">
      <c r="B2471" s="14" t="s">
        <v>4202</v>
      </c>
      <c r="D2471" s="14" t="s">
        <v>2455</v>
      </c>
      <c r="E2471" s="14" t="s">
        <v>150</v>
      </c>
    </row>
    <row r="2472" spans="2:23" x14ac:dyDescent="0.25">
      <c r="B2472" s="14" t="s">
        <v>4105</v>
      </c>
      <c r="D2472" s="14" t="s">
        <v>2454</v>
      </c>
      <c r="E2472" s="14" t="s">
        <v>150</v>
      </c>
    </row>
    <row r="2473" spans="2:23" x14ac:dyDescent="0.25">
      <c r="B2473" s="14" t="s">
        <v>6376</v>
      </c>
      <c r="D2473" s="14" t="s">
        <v>2453</v>
      </c>
      <c r="E2473" s="14" t="s">
        <v>150</v>
      </c>
    </row>
    <row r="2474" spans="2:23" x14ac:dyDescent="0.25">
      <c r="B2474" s="14" t="s">
        <v>4090</v>
      </c>
      <c r="D2474" s="14" t="s">
        <v>2452</v>
      </c>
      <c r="E2474" s="14" t="s">
        <v>150</v>
      </c>
      <c r="M2474" s="14" t="s">
        <v>133</v>
      </c>
      <c r="N2474" s="14" t="s">
        <v>5170</v>
      </c>
    </row>
    <row r="2475" spans="2:23" x14ac:dyDescent="0.25">
      <c r="B2475" s="14" t="s">
        <v>4203</v>
      </c>
      <c r="D2475" s="14" t="s">
        <v>2450</v>
      </c>
      <c r="E2475" s="14" t="s">
        <v>150</v>
      </c>
    </row>
    <row r="2476" spans="2:23" x14ac:dyDescent="0.25">
      <c r="B2476" s="14" t="s">
        <v>4202</v>
      </c>
      <c r="D2476" s="14" t="s">
        <v>2449</v>
      </c>
      <c r="E2476" s="14" t="s">
        <v>150</v>
      </c>
    </row>
    <row r="2477" spans="2:23" x14ac:dyDescent="0.25">
      <c r="B2477" s="14" t="s">
        <v>4105</v>
      </c>
      <c r="D2477" s="14" t="s">
        <v>2448</v>
      </c>
      <c r="E2477" s="14" t="s">
        <v>150</v>
      </c>
    </row>
    <row r="2478" spans="2:23" x14ac:dyDescent="0.25">
      <c r="B2478" s="14" t="s">
        <v>6376</v>
      </c>
      <c r="D2478" s="14" t="s">
        <v>2447</v>
      </c>
      <c r="E2478" s="14" t="s">
        <v>150</v>
      </c>
      <c r="M2478" s="14" t="s">
        <v>133</v>
      </c>
      <c r="N2478" s="14" t="s">
        <v>5170</v>
      </c>
      <c r="W2478" s="14" t="s">
        <v>4939</v>
      </c>
    </row>
    <row r="2479" spans="2:23" x14ac:dyDescent="0.25">
      <c r="B2479" s="14" t="s">
        <v>4090</v>
      </c>
      <c r="D2479" s="14" t="s">
        <v>2446</v>
      </c>
      <c r="E2479" s="14" t="s">
        <v>150</v>
      </c>
    </row>
    <row r="2480" spans="2:23" x14ac:dyDescent="0.25">
      <c r="B2480" s="14" t="s">
        <v>4201</v>
      </c>
      <c r="D2480" s="14" t="s">
        <v>2445</v>
      </c>
      <c r="E2480" s="14" t="s">
        <v>150</v>
      </c>
    </row>
    <row r="2481" spans="2:23" x14ac:dyDescent="0.25">
      <c r="B2481" s="14" t="s">
        <v>4093</v>
      </c>
      <c r="D2481" s="14" t="s">
        <v>2444</v>
      </c>
      <c r="E2481" s="14" t="s">
        <v>150</v>
      </c>
      <c r="I2481" s="14" t="s">
        <v>4746</v>
      </c>
      <c r="K2481" s="14" t="s">
        <v>5422</v>
      </c>
      <c r="M2481" s="14" t="s">
        <v>133</v>
      </c>
      <c r="N2481" s="14" t="s">
        <v>120</v>
      </c>
    </row>
    <row r="2482" spans="2:23" x14ac:dyDescent="0.25">
      <c r="B2482" s="14" t="s">
        <v>4089</v>
      </c>
      <c r="D2482" s="14" t="s">
        <v>2375</v>
      </c>
      <c r="E2482" s="14" t="s">
        <v>150</v>
      </c>
      <c r="U2482" s="14">
        <v>1981</v>
      </c>
      <c r="W2482" s="14" t="s">
        <v>4956</v>
      </c>
    </row>
    <row r="2483" spans="2:23" x14ac:dyDescent="0.25">
      <c r="B2483" s="14" t="s">
        <v>4190</v>
      </c>
      <c r="D2483" s="14" t="s">
        <v>2363</v>
      </c>
      <c r="E2483" s="14" t="s">
        <v>150</v>
      </c>
      <c r="I2483" s="14" t="s">
        <v>151</v>
      </c>
      <c r="J2483" s="14" t="s">
        <v>172</v>
      </c>
      <c r="K2483" s="14" t="s">
        <v>5349</v>
      </c>
      <c r="L2483" s="14" t="s">
        <v>5348</v>
      </c>
      <c r="M2483" s="14" t="s">
        <v>133</v>
      </c>
      <c r="N2483" s="14" t="s">
        <v>133</v>
      </c>
      <c r="U2483" s="14" t="s">
        <v>5220</v>
      </c>
      <c r="V2483" s="14" t="s">
        <v>4985</v>
      </c>
      <c r="W2483" s="14" t="s">
        <v>4939</v>
      </c>
    </row>
    <row r="2484" spans="2:23" x14ac:dyDescent="0.25">
      <c r="B2484" s="14" t="s">
        <v>4084</v>
      </c>
      <c r="D2484" s="14" t="s">
        <v>2359</v>
      </c>
      <c r="E2484" s="14" t="s">
        <v>150</v>
      </c>
      <c r="W2484" s="14" t="s">
        <v>4944</v>
      </c>
    </row>
    <row r="2485" spans="2:23" x14ac:dyDescent="0.25">
      <c r="B2485" s="14" t="s">
        <v>4183</v>
      </c>
      <c r="D2485" s="14" t="s">
        <v>2345</v>
      </c>
      <c r="E2485" s="14" t="s">
        <v>150</v>
      </c>
      <c r="U2485" s="14">
        <v>2003</v>
      </c>
      <c r="W2485" s="14" t="s">
        <v>4960</v>
      </c>
    </row>
    <row r="2486" spans="2:23" x14ac:dyDescent="0.25">
      <c r="B2486" s="14" t="s">
        <v>4090</v>
      </c>
      <c r="D2486" s="14" t="s">
        <v>2344</v>
      </c>
      <c r="E2486" s="14" t="s">
        <v>150</v>
      </c>
      <c r="U2486" s="14">
        <v>1995</v>
      </c>
      <c r="W2486" s="14" t="s">
        <v>4972</v>
      </c>
    </row>
    <row r="2487" spans="2:23" x14ac:dyDescent="0.25">
      <c r="B2487" s="14" t="s">
        <v>4143</v>
      </c>
      <c r="D2487" s="14" t="s">
        <v>2343</v>
      </c>
      <c r="E2487" s="14" t="s">
        <v>150</v>
      </c>
      <c r="U2487" s="14">
        <v>1995</v>
      </c>
      <c r="W2487" s="14" t="s">
        <v>4972</v>
      </c>
    </row>
    <row r="2488" spans="2:23" x14ac:dyDescent="0.25">
      <c r="B2488" s="14" t="s">
        <v>4132</v>
      </c>
      <c r="D2488" s="14" t="s">
        <v>2337</v>
      </c>
      <c r="E2488" s="14" t="s">
        <v>150</v>
      </c>
      <c r="U2488" s="14">
        <v>1990</v>
      </c>
      <c r="W2488" s="14" t="s">
        <v>4956</v>
      </c>
    </row>
    <row r="2489" spans="2:23" x14ac:dyDescent="0.25">
      <c r="B2489" s="14" t="s">
        <v>4084</v>
      </c>
      <c r="D2489" s="14" t="s">
        <v>2333</v>
      </c>
      <c r="E2489" s="14" t="s">
        <v>150</v>
      </c>
      <c r="W2489" s="14" t="s">
        <v>4944</v>
      </c>
    </row>
    <row r="2490" spans="2:23" x14ac:dyDescent="0.25">
      <c r="B2490" s="14" t="s">
        <v>4084</v>
      </c>
      <c r="D2490" s="14" t="s">
        <v>2317</v>
      </c>
      <c r="E2490" s="14" t="s">
        <v>150</v>
      </c>
      <c r="W2490" s="14" t="s">
        <v>4944</v>
      </c>
    </row>
    <row r="2491" spans="2:23" x14ac:dyDescent="0.25">
      <c r="B2491" s="14" t="s">
        <v>4089</v>
      </c>
      <c r="D2491" s="14" t="s">
        <v>2304</v>
      </c>
      <c r="E2491" s="14" t="s">
        <v>150</v>
      </c>
      <c r="M2491" s="14" t="s">
        <v>5137</v>
      </c>
      <c r="W2491" s="14" t="s">
        <v>4939</v>
      </c>
    </row>
    <row r="2492" spans="2:23" x14ac:dyDescent="0.25">
      <c r="B2492" s="14" t="s">
        <v>4089</v>
      </c>
      <c r="D2492" s="14" t="s">
        <v>2303</v>
      </c>
      <c r="E2492" s="14" t="s">
        <v>150</v>
      </c>
      <c r="M2492" s="14" t="s">
        <v>5137</v>
      </c>
      <c r="W2492" s="14" t="s">
        <v>4939</v>
      </c>
    </row>
    <row r="2493" spans="2:23" x14ac:dyDescent="0.25">
      <c r="B2493" s="14" t="s">
        <v>4089</v>
      </c>
      <c r="D2493" s="14" t="s">
        <v>2302</v>
      </c>
      <c r="E2493" s="14" t="s">
        <v>150</v>
      </c>
      <c r="M2493" s="14" t="s">
        <v>5137</v>
      </c>
      <c r="W2493" s="14" t="s">
        <v>4939</v>
      </c>
    </row>
    <row r="2494" spans="2:23" x14ac:dyDescent="0.25">
      <c r="B2494" s="14" t="s">
        <v>4084</v>
      </c>
      <c r="D2494" s="14" t="s">
        <v>2301</v>
      </c>
      <c r="E2494" s="14" t="s">
        <v>150</v>
      </c>
      <c r="W2494" s="14" t="s">
        <v>4944</v>
      </c>
    </row>
    <row r="2495" spans="2:23" x14ac:dyDescent="0.25">
      <c r="B2495" s="14" t="s">
        <v>4089</v>
      </c>
      <c r="D2495" s="14" t="s">
        <v>2298</v>
      </c>
      <c r="E2495" s="14" t="s">
        <v>150</v>
      </c>
      <c r="M2495" s="14" t="s">
        <v>5137</v>
      </c>
      <c r="W2495" s="14" t="s">
        <v>4939</v>
      </c>
    </row>
    <row r="2496" spans="2:23" x14ac:dyDescent="0.25">
      <c r="B2496" s="14" t="s">
        <v>4089</v>
      </c>
      <c r="D2496" s="14" t="s">
        <v>2295</v>
      </c>
      <c r="E2496" s="14" t="s">
        <v>150</v>
      </c>
      <c r="M2496" s="14" t="s">
        <v>5137</v>
      </c>
      <c r="W2496" s="14" t="s">
        <v>4939</v>
      </c>
    </row>
    <row r="2497" spans="2:23" x14ac:dyDescent="0.25">
      <c r="B2497" s="14" t="s">
        <v>4089</v>
      </c>
      <c r="D2497" s="14" t="s">
        <v>2294</v>
      </c>
      <c r="E2497" s="14" t="s">
        <v>150</v>
      </c>
      <c r="M2497" s="14" t="s">
        <v>5137</v>
      </c>
      <c r="W2497" s="14" t="s">
        <v>4939</v>
      </c>
    </row>
    <row r="2498" spans="2:23" x14ac:dyDescent="0.25">
      <c r="B2498" s="14" t="s">
        <v>4089</v>
      </c>
      <c r="D2498" s="14" t="s">
        <v>2293</v>
      </c>
      <c r="E2498" s="14" t="s">
        <v>150</v>
      </c>
      <c r="M2498" s="14" t="s">
        <v>5137</v>
      </c>
      <c r="W2498" s="14" t="s">
        <v>4939</v>
      </c>
    </row>
    <row r="2499" spans="2:23" x14ac:dyDescent="0.25">
      <c r="B2499" s="14" t="s">
        <v>4089</v>
      </c>
      <c r="D2499" s="14" t="s">
        <v>2291</v>
      </c>
      <c r="E2499" s="14" t="s">
        <v>150</v>
      </c>
      <c r="M2499" s="14" t="s">
        <v>5137</v>
      </c>
      <c r="W2499" s="14" t="s">
        <v>4939</v>
      </c>
    </row>
    <row r="2500" spans="2:23" x14ac:dyDescent="0.25">
      <c r="B2500" s="14" t="s">
        <v>4089</v>
      </c>
      <c r="D2500" s="14" t="s">
        <v>2290</v>
      </c>
      <c r="E2500" s="14" t="s">
        <v>150</v>
      </c>
      <c r="M2500" s="14" t="s">
        <v>5137</v>
      </c>
      <c r="W2500" s="14" t="s">
        <v>4939</v>
      </c>
    </row>
    <row r="2501" spans="2:23" x14ac:dyDescent="0.25">
      <c r="B2501" s="14" t="s">
        <v>4126</v>
      </c>
      <c r="D2501" s="14" t="s">
        <v>2283</v>
      </c>
      <c r="E2501" s="14" t="s">
        <v>150</v>
      </c>
      <c r="U2501" s="14">
        <v>2004</v>
      </c>
      <c r="W2501" s="14" t="s">
        <v>4960</v>
      </c>
    </row>
    <row r="2502" spans="2:23" x14ac:dyDescent="0.25">
      <c r="B2502" s="14" t="s">
        <v>4084</v>
      </c>
      <c r="D2502" s="14" t="s">
        <v>2282</v>
      </c>
      <c r="E2502" s="14" t="s">
        <v>150</v>
      </c>
      <c r="U2502" s="14">
        <v>2004</v>
      </c>
      <c r="W2502" s="14" t="s">
        <v>4960</v>
      </c>
    </row>
    <row r="2503" spans="2:23" x14ac:dyDescent="0.25">
      <c r="B2503" s="14" t="s">
        <v>4084</v>
      </c>
      <c r="D2503" s="14" t="s">
        <v>2280</v>
      </c>
      <c r="E2503" s="14" t="s">
        <v>150</v>
      </c>
      <c r="W2503" s="14" t="s">
        <v>4944</v>
      </c>
    </row>
    <row r="2504" spans="2:23" x14ac:dyDescent="0.25">
      <c r="B2504" s="14" t="s">
        <v>4169</v>
      </c>
      <c r="D2504" s="14" t="s">
        <v>2279</v>
      </c>
      <c r="E2504" s="14" t="s">
        <v>150</v>
      </c>
    </row>
    <row r="2505" spans="2:23" x14ac:dyDescent="0.25">
      <c r="B2505" s="14" t="s">
        <v>4170</v>
      </c>
      <c r="D2505" s="14" t="s">
        <v>2278</v>
      </c>
      <c r="E2505" s="14" t="s">
        <v>150</v>
      </c>
    </row>
    <row r="2506" spans="2:23" x14ac:dyDescent="0.25">
      <c r="B2506" s="14" t="s">
        <v>4086</v>
      </c>
      <c r="D2506" s="14" t="s">
        <v>2247</v>
      </c>
      <c r="E2506" s="14" t="s">
        <v>150</v>
      </c>
      <c r="U2506" s="14">
        <v>1998</v>
      </c>
      <c r="W2506" s="14" t="s">
        <v>4972</v>
      </c>
    </row>
    <row r="2507" spans="2:23" x14ac:dyDescent="0.25">
      <c r="B2507" s="14" t="s">
        <v>4089</v>
      </c>
      <c r="D2507" s="14" t="s">
        <v>2229</v>
      </c>
      <c r="E2507" s="14" t="s">
        <v>150</v>
      </c>
      <c r="I2507" s="14" t="s">
        <v>169</v>
      </c>
      <c r="J2507" s="14" t="s">
        <v>114</v>
      </c>
      <c r="K2507" s="14" t="s">
        <v>5230</v>
      </c>
      <c r="M2507" s="14" t="s">
        <v>5101</v>
      </c>
      <c r="N2507" s="14" t="s">
        <v>5147</v>
      </c>
      <c r="U2507" s="14">
        <v>1980</v>
      </c>
      <c r="V2507" s="14" t="s">
        <v>5229</v>
      </c>
      <c r="W2507" s="14" t="s">
        <v>4939</v>
      </c>
    </row>
    <row r="2508" spans="2:23" x14ac:dyDescent="0.25">
      <c r="B2508" s="14" t="s">
        <v>4134</v>
      </c>
      <c r="D2508" s="14" t="s">
        <v>2224</v>
      </c>
      <c r="E2508" s="14" t="s">
        <v>150</v>
      </c>
      <c r="W2508" s="14" t="s">
        <v>4944</v>
      </c>
    </row>
    <row r="2509" spans="2:23" x14ac:dyDescent="0.25">
      <c r="B2509" s="14" t="s">
        <v>4084</v>
      </c>
      <c r="D2509" s="14" t="s">
        <v>2223</v>
      </c>
      <c r="E2509" s="14" t="s">
        <v>150</v>
      </c>
    </row>
    <row r="2510" spans="2:23" x14ac:dyDescent="0.25">
      <c r="B2510" s="14" t="s">
        <v>4126</v>
      </c>
      <c r="D2510" s="14" t="s">
        <v>2210</v>
      </c>
      <c r="E2510" s="14" t="s">
        <v>150</v>
      </c>
      <c r="W2510" s="14" t="s">
        <v>4944</v>
      </c>
    </row>
    <row r="2511" spans="2:23" x14ac:dyDescent="0.25">
      <c r="B2511" s="14" t="s">
        <v>4126</v>
      </c>
      <c r="D2511" s="14" t="s">
        <v>2209</v>
      </c>
      <c r="E2511" s="14" t="s">
        <v>150</v>
      </c>
    </row>
    <row r="2512" spans="2:23" x14ac:dyDescent="0.25">
      <c r="B2512" s="14" t="s">
        <v>4084</v>
      </c>
      <c r="D2512" s="14" t="s">
        <v>2208</v>
      </c>
      <c r="E2512" s="14" t="s">
        <v>150</v>
      </c>
      <c r="W2512" s="14" t="s">
        <v>4944</v>
      </c>
    </row>
    <row r="2513" spans="2:23" x14ac:dyDescent="0.25">
      <c r="B2513" s="14" t="s">
        <v>4084</v>
      </c>
      <c r="D2513" s="14" t="s">
        <v>2207</v>
      </c>
      <c r="E2513" s="14" t="s">
        <v>150</v>
      </c>
      <c r="W2513" s="14" t="s">
        <v>4944</v>
      </c>
    </row>
    <row r="2514" spans="2:23" x14ac:dyDescent="0.25">
      <c r="B2514" s="14" t="s">
        <v>4153</v>
      </c>
      <c r="D2514" s="14" t="s">
        <v>2188</v>
      </c>
      <c r="E2514" s="14" t="s">
        <v>150</v>
      </c>
      <c r="I2514" s="14" t="s">
        <v>206</v>
      </c>
      <c r="J2514" s="14" t="s">
        <v>138</v>
      </c>
      <c r="K2514" s="14" t="s">
        <v>407</v>
      </c>
      <c r="L2514" s="14" t="s">
        <v>254</v>
      </c>
      <c r="M2514" s="14" t="s">
        <v>5193</v>
      </c>
      <c r="N2514" s="14" t="s">
        <v>399</v>
      </c>
      <c r="U2514" s="14" t="s">
        <v>4968</v>
      </c>
      <c r="V2514" s="14" t="s">
        <v>5192</v>
      </c>
      <c r="W2514" s="14" t="s">
        <v>4939</v>
      </c>
    </row>
    <row r="2515" spans="2:23" x14ac:dyDescent="0.25">
      <c r="B2515" s="14" t="s">
        <v>4152</v>
      </c>
      <c r="D2515" s="14" t="s">
        <v>2187</v>
      </c>
      <c r="E2515" s="14" t="s">
        <v>150</v>
      </c>
      <c r="U2515" s="14">
        <v>1982</v>
      </c>
      <c r="W2515" s="14" t="s">
        <v>4956</v>
      </c>
    </row>
    <row r="2516" spans="2:23" x14ac:dyDescent="0.25">
      <c r="B2516" s="14" t="s">
        <v>4140</v>
      </c>
      <c r="D2516" s="14" t="s">
        <v>2186</v>
      </c>
      <c r="E2516" s="14" t="s">
        <v>150</v>
      </c>
      <c r="W2516" s="14" t="s">
        <v>4956</v>
      </c>
    </row>
    <row r="2517" spans="2:23" x14ac:dyDescent="0.25">
      <c r="B2517" s="14" t="s">
        <v>4099</v>
      </c>
      <c r="D2517" s="14" t="s">
        <v>2177</v>
      </c>
      <c r="E2517" s="14" t="s">
        <v>150</v>
      </c>
      <c r="U2517" s="14">
        <v>1995</v>
      </c>
      <c r="W2517" s="14" t="s">
        <v>4984</v>
      </c>
    </row>
    <row r="2518" spans="2:23" x14ac:dyDescent="0.25">
      <c r="B2518" s="14" t="s">
        <v>4148</v>
      </c>
      <c r="D2518" s="14" t="s">
        <v>2173</v>
      </c>
      <c r="E2518" s="14" t="s">
        <v>150</v>
      </c>
      <c r="W2518" s="14" t="s">
        <v>4944</v>
      </c>
    </row>
    <row r="2519" spans="2:23" x14ac:dyDescent="0.25">
      <c r="B2519" s="14" t="s">
        <v>4084</v>
      </c>
      <c r="D2519" s="14" t="s">
        <v>2172</v>
      </c>
      <c r="E2519" s="14" t="s">
        <v>150</v>
      </c>
      <c r="W2519" s="14" t="s">
        <v>4944</v>
      </c>
    </row>
    <row r="2520" spans="2:23" x14ac:dyDescent="0.25">
      <c r="B2520" s="14" t="s">
        <v>4134</v>
      </c>
      <c r="D2520" s="14" t="s">
        <v>2168</v>
      </c>
      <c r="E2520" s="14" t="s">
        <v>150</v>
      </c>
      <c r="W2520" s="14" t="s">
        <v>4944</v>
      </c>
    </row>
    <row r="2521" spans="2:23" x14ac:dyDescent="0.25">
      <c r="B2521" s="14" t="s">
        <v>4134</v>
      </c>
      <c r="D2521" s="14" t="s">
        <v>2158</v>
      </c>
      <c r="E2521" s="14" t="s">
        <v>150</v>
      </c>
      <c r="W2521" s="14" t="s">
        <v>4944</v>
      </c>
    </row>
    <row r="2522" spans="2:23" x14ac:dyDescent="0.25">
      <c r="B2522" s="14" t="s">
        <v>4134</v>
      </c>
      <c r="D2522" s="14" t="s">
        <v>2156</v>
      </c>
      <c r="E2522" s="14" t="s">
        <v>150</v>
      </c>
      <c r="W2522" s="14" t="s">
        <v>4944</v>
      </c>
    </row>
    <row r="2523" spans="2:23" x14ac:dyDescent="0.25">
      <c r="D2523" s="14" t="s">
        <v>2151</v>
      </c>
      <c r="E2523" s="14" t="s">
        <v>150</v>
      </c>
      <c r="W2523" s="14" t="s">
        <v>4984</v>
      </c>
    </row>
    <row r="2524" spans="2:23" x14ac:dyDescent="0.25">
      <c r="B2524" s="14" t="s">
        <v>4090</v>
      </c>
      <c r="D2524" s="14" t="s">
        <v>2142</v>
      </c>
      <c r="E2524" s="14" t="s">
        <v>150</v>
      </c>
      <c r="W2524" s="14" t="s">
        <v>4939</v>
      </c>
    </row>
    <row r="2525" spans="2:23" x14ac:dyDescent="0.25">
      <c r="B2525" s="14" t="s">
        <v>4090</v>
      </c>
      <c r="D2525" s="14" t="s">
        <v>2139</v>
      </c>
      <c r="E2525" s="14" t="s">
        <v>150</v>
      </c>
      <c r="W2525" s="14" t="s">
        <v>4972</v>
      </c>
    </row>
    <row r="2526" spans="2:23" x14ac:dyDescent="0.25">
      <c r="B2526" s="14" t="s">
        <v>4143</v>
      </c>
      <c r="D2526" s="14" t="s">
        <v>2138</v>
      </c>
      <c r="E2526" s="14" t="s">
        <v>150</v>
      </c>
      <c r="U2526" s="14">
        <v>19</v>
      </c>
      <c r="W2526" s="14" t="s">
        <v>4972</v>
      </c>
    </row>
    <row r="2527" spans="2:23" x14ac:dyDescent="0.25">
      <c r="B2527" s="14" t="s">
        <v>4089</v>
      </c>
      <c r="D2527" s="14" t="s">
        <v>2133</v>
      </c>
      <c r="E2527" s="14" t="s">
        <v>150</v>
      </c>
      <c r="M2527" s="14" t="s">
        <v>5137</v>
      </c>
      <c r="W2527" s="14" t="s">
        <v>4939</v>
      </c>
    </row>
    <row r="2528" spans="2:23" x14ac:dyDescent="0.25">
      <c r="D2528" s="14" t="s">
        <v>2132</v>
      </c>
      <c r="E2528" s="14" t="s">
        <v>150</v>
      </c>
      <c r="W2528" s="14" t="s">
        <v>4984</v>
      </c>
    </row>
    <row r="2529" spans="2:23" x14ac:dyDescent="0.25">
      <c r="B2529" s="14" t="s">
        <v>4084</v>
      </c>
      <c r="D2529" s="14" t="s">
        <v>2130</v>
      </c>
      <c r="E2529" s="14" t="s">
        <v>150</v>
      </c>
      <c r="W2529" s="14" t="s">
        <v>4944</v>
      </c>
    </row>
    <row r="2530" spans="2:23" x14ac:dyDescent="0.25">
      <c r="D2530" s="14" t="s">
        <v>2124</v>
      </c>
      <c r="E2530" s="14" t="s">
        <v>150</v>
      </c>
      <c r="W2530" s="14" t="s">
        <v>4984</v>
      </c>
    </row>
    <row r="2531" spans="2:23" x14ac:dyDescent="0.25">
      <c r="D2531" s="14" t="s">
        <v>2116</v>
      </c>
      <c r="E2531" s="14" t="s">
        <v>150</v>
      </c>
      <c r="W2531" s="14" t="s">
        <v>4984</v>
      </c>
    </row>
    <row r="2532" spans="2:23" x14ac:dyDescent="0.25">
      <c r="D2532" s="14" t="s">
        <v>2115</v>
      </c>
      <c r="E2532" s="14" t="s">
        <v>150</v>
      </c>
      <c r="W2532" s="14" t="s">
        <v>4984</v>
      </c>
    </row>
    <row r="2533" spans="2:23" x14ac:dyDescent="0.25">
      <c r="B2533" s="14" t="s">
        <v>4136</v>
      </c>
      <c r="D2533" s="14" t="s">
        <v>2111</v>
      </c>
      <c r="E2533" s="14" t="s">
        <v>150</v>
      </c>
      <c r="I2533" s="14" t="s">
        <v>4703</v>
      </c>
      <c r="K2533" s="14" t="s">
        <v>5112</v>
      </c>
    </row>
    <row r="2534" spans="2:23" x14ac:dyDescent="0.25">
      <c r="B2534" s="14" t="s">
        <v>4135</v>
      </c>
      <c r="D2534" s="14" t="s">
        <v>2110</v>
      </c>
      <c r="E2534" s="14" t="s">
        <v>150</v>
      </c>
      <c r="I2534" s="14" t="s">
        <v>4702</v>
      </c>
      <c r="K2534" s="14" t="s">
        <v>5111</v>
      </c>
    </row>
    <row r="2535" spans="2:23" x14ac:dyDescent="0.25">
      <c r="B2535" s="14" t="s">
        <v>4130</v>
      </c>
      <c r="D2535" s="14" t="s">
        <v>2101</v>
      </c>
      <c r="E2535" s="14" t="s">
        <v>150</v>
      </c>
      <c r="I2535" s="14" t="s">
        <v>4698</v>
      </c>
      <c r="J2535" s="14" t="s">
        <v>4697</v>
      </c>
      <c r="K2535" s="14" t="s">
        <v>5096</v>
      </c>
      <c r="M2535" s="14" t="s">
        <v>5095</v>
      </c>
      <c r="N2535" s="14" t="s">
        <v>5094</v>
      </c>
      <c r="V2535" s="14" t="s">
        <v>5093</v>
      </c>
      <c r="W2535" s="14" t="s">
        <v>4939</v>
      </c>
    </row>
    <row r="2536" spans="2:23" x14ac:dyDescent="0.25">
      <c r="B2536" s="14" t="s">
        <v>4085</v>
      </c>
      <c r="D2536" s="14" t="s">
        <v>2100</v>
      </c>
      <c r="E2536" s="14" t="s">
        <v>150</v>
      </c>
      <c r="U2536" s="14">
        <v>1942</v>
      </c>
      <c r="W2536" s="14" t="s">
        <v>4972</v>
      </c>
    </row>
    <row r="2537" spans="2:23" x14ac:dyDescent="0.25">
      <c r="B2537" s="14" t="s">
        <v>4084</v>
      </c>
      <c r="D2537" s="14" t="s">
        <v>2092</v>
      </c>
      <c r="E2537" s="14" t="s">
        <v>150</v>
      </c>
      <c r="W2537" s="14" t="s">
        <v>4944</v>
      </c>
    </row>
    <row r="2538" spans="2:23" x14ac:dyDescent="0.25">
      <c r="B2538" s="14" t="s">
        <v>4126</v>
      </c>
      <c r="D2538" s="14" t="s">
        <v>2087</v>
      </c>
      <c r="E2538" s="14" t="s">
        <v>150</v>
      </c>
      <c r="U2538" s="14">
        <v>1996</v>
      </c>
      <c r="W2538" s="14" t="s">
        <v>4960</v>
      </c>
    </row>
    <row r="2539" spans="2:23" x14ac:dyDescent="0.25">
      <c r="B2539" s="14" t="s">
        <v>4084</v>
      </c>
      <c r="D2539" s="14" t="s">
        <v>2086</v>
      </c>
      <c r="E2539" s="14" t="s">
        <v>150</v>
      </c>
      <c r="U2539" s="14">
        <v>1996</v>
      </c>
      <c r="W2539" s="14" t="s">
        <v>4960</v>
      </c>
    </row>
    <row r="2540" spans="2:23" x14ac:dyDescent="0.25">
      <c r="B2540" s="14" t="s">
        <v>4086</v>
      </c>
      <c r="D2540" s="14" t="s">
        <v>2054</v>
      </c>
      <c r="E2540" s="14" t="s">
        <v>150</v>
      </c>
      <c r="U2540" s="14">
        <v>1895</v>
      </c>
      <c r="W2540" s="14" t="s">
        <v>5060</v>
      </c>
    </row>
    <row r="2541" spans="2:23" x14ac:dyDescent="0.25">
      <c r="B2541" s="14" t="s">
        <v>6376</v>
      </c>
      <c r="D2541" s="14" t="s">
        <v>2053</v>
      </c>
      <c r="E2541" s="14" t="s">
        <v>150</v>
      </c>
      <c r="U2541" s="14">
        <v>1895</v>
      </c>
      <c r="W2541" s="14" t="s">
        <v>5060</v>
      </c>
    </row>
    <row r="2542" spans="2:23" x14ac:dyDescent="0.25">
      <c r="B2542" s="14" t="s">
        <v>4089</v>
      </c>
      <c r="D2542" s="14" t="s">
        <v>2027</v>
      </c>
      <c r="E2542" s="14" t="s">
        <v>150</v>
      </c>
      <c r="U2542" s="14">
        <v>2006</v>
      </c>
      <c r="W2542" s="14" t="s">
        <v>4956</v>
      </c>
    </row>
    <row r="2543" spans="2:23" x14ac:dyDescent="0.25">
      <c r="B2543" s="14" t="s">
        <v>4092</v>
      </c>
      <c r="D2543" s="14" t="s">
        <v>2021</v>
      </c>
      <c r="E2543" s="14" t="s">
        <v>150</v>
      </c>
      <c r="I2543" s="14" t="s">
        <v>172</v>
      </c>
      <c r="J2543" s="14" t="s">
        <v>121</v>
      </c>
      <c r="K2543" s="14" t="s">
        <v>4988</v>
      </c>
      <c r="N2543" s="14" t="s">
        <v>120</v>
      </c>
      <c r="R2543" s="14" t="s">
        <v>4987</v>
      </c>
      <c r="U2543" s="14" t="s">
        <v>4986</v>
      </c>
      <c r="V2543" s="14" t="s">
        <v>4985</v>
      </c>
      <c r="W2543" s="14" t="s">
        <v>4939</v>
      </c>
    </row>
    <row r="2544" spans="2:23" x14ac:dyDescent="0.25">
      <c r="D2544" s="14" t="s">
        <v>2020</v>
      </c>
      <c r="E2544" s="14" t="s">
        <v>150</v>
      </c>
      <c r="W2544" s="14" t="s">
        <v>4984</v>
      </c>
    </row>
    <row r="2545" spans="2:23" x14ac:dyDescent="0.25">
      <c r="B2545" s="14" t="s">
        <v>4091</v>
      </c>
      <c r="D2545" s="14" t="s">
        <v>2019</v>
      </c>
      <c r="E2545" s="14" t="s">
        <v>150</v>
      </c>
      <c r="W2545" s="14" t="s">
        <v>4980</v>
      </c>
    </row>
    <row r="2546" spans="2:23" x14ac:dyDescent="0.25">
      <c r="B2546" s="14" t="s">
        <v>4089</v>
      </c>
      <c r="D2546" s="14" t="s">
        <v>2018</v>
      </c>
      <c r="E2546" s="14" t="s">
        <v>150</v>
      </c>
      <c r="U2546" s="14">
        <v>2002</v>
      </c>
      <c r="W2546" s="14" t="s">
        <v>4956</v>
      </c>
    </row>
    <row r="2547" spans="2:23" x14ac:dyDescent="0.25">
      <c r="B2547" s="14" t="s">
        <v>4088</v>
      </c>
      <c r="D2547" s="14" t="s">
        <v>2003</v>
      </c>
      <c r="E2547" s="14" t="s">
        <v>150</v>
      </c>
    </row>
  </sheetData>
  <autoFilter ref="A1:AA2590">
    <sortState ref="A2:W2547">
      <sortCondition ref="A1:A2590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8"/>
  <sheetViews>
    <sheetView topLeftCell="AB1" zoomScale="85" zoomScaleNormal="85" workbookViewId="0">
      <pane ySplit="3" topLeftCell="A45" activePane="bottomLeft" state="frozen"/>
      <selection pane="bottomLeft" activeCell="AI45" sqref="AI45"/>
    </sheetView>
  </sheetViews>
  <sheetFormatPr defaultRowHeight="15" x14ac:dyDescent="0.25"/>
  <cols>
    <col min="1" max="1" width="7.140625" style="37" bestFit="1" customWidth="1"/>
    <col min="2" max="2" width="50.5703125" style="37" bestFit="1" customWidth="1"/>
    <col min="3" max="3" width="10.5703125" style="37" bestFit="1" customWidth="1"/>
    <col min="4" max="4" width="15.7109375" style="37" bestFit="1" customWidth="1"/>
    <col min="5" max="5" width="17.7109375" style="37" bestFit="1" customWidth="1"/>
    <col min="6" max="6" width="14.42578125" style="37" bestFit="1" customWidth="1"/>
    <col min="7" max="7" width="17.7109375" style="37" bestFit="1" customWidth="1"/>
    <col min="8" max="8" width="14.42578125" style="37" bestFit="1" customWidth="1"/>
    <col min="9" max="9" width="10.42578125" style="37" bestFit="1" customWidth="1"/>
    <col min="10" max="10" width="13.140625" style="37" bestFit="1" customWidth="1"/>
    <col min="11" max="11" width="16" style="37" bestFit="1" customWidth="1"/>
    <col min="12" max="12" width="13.42578125" style="37" bestFit="1" customWidth="1"/>
    <col min="13" max="13" width="11.5703125" style="37" bestFit="1" customWidth="1"/>
    <col min="14" max="14" width="8.7109375" style="37" bestFit="1" customWidth="1"/>
    <col min="15" max="15" width="14.42578125" style="37" bestFit="1" customWidth="1"/>
    <col min="16" max="16" width="11.140625" style="37" bestFit="1" customWidth="1"/>
    <col min="17" max="17" width="10" style="37" bestFit="1" customWidth="1"/>
    <col min="18" max="18" width="16.28515625" style="37" bestFit="1" customWidth="1"/>
    <col min="19" max="19" width="16" style="37" bestFit="1" customWidth="1"/>
    <col min="20" max="20" width="14" style="37" bestFit="1" customWidth="1"/>
    <col min="21" max="21" width="7.42578125" style="37" bestFit="1" customWidth="1"/>
    <col min="22" max="22" width="13.5703125" style="17" bestFit="1" customWidth="1"/>
    <col min="23" max="23" width="9" style="37" bestFit="1" customWidth="1"/>
    <col min="24" max="24" width="8.85546875" style="37" bestFit="1" customWidth="1"/>
    <col min="25" max="25" width="9" style="37" bestFit="1" customWidth="1"/>
    <col min="26" max="26" width="7.140625" style="37" bestFit="1" customWidth="1"/>
    <col min="27" max="27" width="10.28515625" style="37" bestFit="1" customWidth="1"/>
    <col min="28" max="28" width="14.85546875" style="37" bestFit="1" customWidth="1"/>
    <col min="29" max="29" width="29.5703125" style="37" bestFit="1" customWidth="1"/>
    <col min="30" max="30" width="14.140625" style="37" bestFit="1" customWidth="1"/>
    <col min="31" max="31" width="7.42578125" style="14" bestFit="1" customWidth="1"/>
    <col min="33" max="44" width="2.28515625" style="14" customWidth="1"/>
    <col min="45" max="45" width="25.140625" style="14" bestFit="1" customWidth="1"/>
    <col min="46" max="62" width="2.28515625" style="14" customWidth="1"/>
    <col min="63" max="63" width="84.42578125" style="14" customWidth="1"/>
    <col min="64" max="16384" width="9.140625" style="14"/>
  </cols>
  <sheetData>
    <row r="1" spans="1:63" x14ac:dyDescent="0.25">
      <c r="A1" s="37" t="s">
        <v>6801</v>
      </c>
      <c r="B1" s="37" t="s">
        <v>6850</v>
      </c>
      <c r="C1" s="37" t="s">
        <v>6877</v>
      </c>
      <c r="D1" s="37" t="s">
        <v>6879</v>
      </c>
      <c r="E1" s="37" t="s">
        <v>6881</v>
      </c>
      <c r="F1" s="37" t="s">
        <v>6885</v>
      </c>
      <c r="G1" s="37" t="s">
        <v>6882</v>
      </c>
      <c r="H1" s="37" t="s">
        <v>6884</v>
      </c>
      <c r="I1" s="37" t="s">
        <v>6866</v>
      </c>
      <c r="J1" s="37" t="s">
        <v>6868</v>
      </c>
      <c r="K1" s="37" t="s">
        <v>6870</v>
      </c>
      <c r="L1" s="37" t="s">
        <v>6874</v>
      </c>
      <c r="M1" s="37" t="s">
        <v>6846</v>
      </c>
      <c r="N1" s="37" t="s">
        <v>6852</v>
      </c>
      <c r="O1" s="37" t="s">
        <v>6869</v>
      </c>
      <c r="P1" s="37" t="s">
        <v>6853</v>
      </c>
      <c r="Q1" s="37" t="s">
        <v>6901</v>
      </c>
      <c r="R1" s="37" t="s">
        <v>6902</v>
      </c>
      <c r="S1" s="37" t="s">
        <v>6903</v>
      </c>
      <c r="T1" s="37" t="s">
        <v>6904</v>
      </c>
      <c r="U1" s="37" t="s">
        <v>6804</v>
      </c>
      <c r="V1" s="17" t="s">
        <v>6805</v>
      </c>
      <c r="W1" s="37" t="s">
        <v>6803</v>
      </c>
      <c r="X1" s="37" t="s">
        <v>6854</v>
      </c>
      <c r="Y1" s="37" t="s">
        <v>6802</v>
      </c>
      <c r="Z1" s="37" t="s">
        <v>6800</v>
      </c>
      <c r="AA1" s="37" t="s">
        <v>6851</v>
      </c>
      <c r="AB1" s="37" t="s">
        <v>6856</v>
      </c>
      <c r="AC1" s="37" t="s">
        <v>6865</v>
      </c>
      <c r="AD1" s="37" t="s">
        <v>6848</v>
      </c>
      <c r="AE1" s="14" t="s">
        <v>6804</v>
      </c>
    </row>
    <row r="2" spans="1:63" x14ac:dyDescent="0.25">
      <c r="A2" s="37" t="s">
        <v>1707</v>
      </c>
      <c r="B2" s="37" t="s">
        <v>6806</v>
      </c>
      <c r="M2" s="37" t="s">
        <v>6806</v>
      </c>
      <c r="N2" s="37" t="s">
        <v>6847</v>
      </c>
      <c r="P2" s="37" t="s">
        <v>6847</v>
      </c>
      <c r="U2" s="37" t="s">
        <v>6806</v>
      </c>
      <c r="V2" s="17" t="s">
        <v>6807</v>
      </c>
      <c r="W2" s="37" t="s">
        <v>6806</v>
      </c>
      <c r="Y2" s="37" t="s">
        <v>6806</v>
      </c>
      <c r="Z2" s="37" t="s">
        <v>1707</v>
      </c>
      <c r="AA2" s="37" t="s">
        <v>6806</v>
      </c>
      <c r="AD2" s="37" t="s">
        <v>4571</v>
      </c>
    </row>
    <row r="3" spans="1:63" ht="30.75" thickBot="1" x14ac:dyDescent="0.3">
      <c r="A3" s="38" t="s">
        <v>2</v>
      </c>
      <c r="B3" s="38" t="s">
        <v>3</v>
      </c>
      <c r="C3" s="38" t="s">
        <v>4</v>
      </c>
      <c r="D3" s="38" t="s">
        <v>6878</v>
      </c>
      <c r="E3" s="38" t="s">
        <v>6880</v>
      </c>
      <c r="F3" s="38"/>
      <c r="G3" s="38"/>
      <c r="H3" s="38"/>
      <c r="I3" s="38" t="s">
        <v>6</v>
      </c>
      <c r="J3" s="37" t="s">
        <v>6867</v>
      </c>
      <c r="K3" s="37" t="s">
        <v>6876</v>
      </c>
      <c r="L3" s="38" t="s">
        <v>6875</v>
      </c>
      <c r="M3" s="38" t="s">
        <v>8</v>
      </c>
      <c r="N3" s="38" t="s">
        <v>9</v>
      </c>
      <c r="O3" s="38" t="s">
        <v>6869</v>
      </c>
      <c r="P3" s="38"/>
      <c r="Q3" s="38" t="s">
        <v>10</v>
      </c>
      <c r="R3" s="38"/>
      <c r="S3" s="38"/>
      <c r="T3" s="38"/>
      <c r="U3" s="38" t="s">
        <v>11</v>
      </c>
      <c r="V3" s="33"/>
      <c r="W3" s="38" t="s">
        <v>12</v>
      </c>
      <c r="X3" s="38" t="s">
        <v>13</v>
      </c>
      <c r="Y3" s="38" t="s">
        <v>14</v>
      </c>
      <c r="Z3" s="38" t="s">
        <v>1994</v>
      </c>
      <c r="AA3" s="38" t="s">
        <v>1993</v>
      </c>
      <c r="AB3" s="43" t="s">
        <v>6856</v>
      </c>
      <c r="AC3" s="37" t="s">
        <v>6865</v>
      </c>
      <c r="AD3" s="37" t="s">
        <v>133</v>
      </c>
      <c r="AE3" s="30" t="s">
        <v>11</v>
      </c>
      <c r="AG3" s="14" t="s">
        <v>133</v>
      </c>
      <c r="AH3" s="14" t="s">
        <v>106</v>
      </c>
      <c r="AI3" s="14" t="s">
        <v>124</v>
      </c>
      <c r="AJ3" s="14" t="s">
        <v>150</v>
      </c>
      <c r="AK3" s="14" t="s">
        <v>112</v>
      </c>
      <c r="AL3" s="14" t="s">
        <v>120</v>
      </c>
      <c r="AM3" s="14" t="s">
        <v>111</v>
      </c>
      <c r="AN3" s="14" t="s">
        <v>105</v>
      </c>
      <c r="AO3" s="14" t="s">
        <v>145</v>
      </c>
      <c r="AP3" s="14" t="s">
        <v>143</v>
      </c>
      <c r="AQ3" s="14" t="s">
        <v>134</v>
      </c>
      <c r="AR3" s="14" t="s">
        <v>230</v>
      </c>
      <c r="AS3" s="14" t="s">
        <v>246</v>
      </c>
      <c r="AT3" s="14" t="s">
        <v>254</v>
      </c>
      <c r="AU3" s="14" t="s">
        <v>141</v>
      </c>
      <c r="AV3" s="14" t="s">
        <v>1178</v>
      </c>
      <c r="AW3" s="14" t="s">
        <v>364</v>
      </c>
      <c r="AX3" s="14" t="s">
        <v>417</v>
      </c>
      <c r="AY3" s="14" t="s">
        <v>5860</v>
      </c>
      <c r="AZ3" s="14" t="s">
        <v>399</v>
      </c>
    </row>
    <row r="4" spans="1:63" ht="120.75" thickBot="1" x14ac:dyDescent="0.3">
      <c r="A4" s="40" t="s">
        <v>6798</v>
      </c>
      <c r="B4" s="40" t="s">
        <v>1402</v>
      </c>
      <c r="C4" s="40" t="s">
        <v>6895</v>
      </c>
      <c r="D4" s="40" t="s">
        <v>143</v>
      </c>
      <c r="E4" s="40" t="s">
        <v>46</v>
      </c>
      <c r="F4" s="40"/>
      <c r="G4" s="40" t="s">
        <v>6883</v>
      </c>
      <c r="H4" s="40"/>
      <c r="I4" s="40" t="s">
        <v>124</v>
      </c>
      <c r="J4" s="47" t="s">
        <v>6905</v>
      </c>
      <c r="K4" s="40" t="s">
        <v>217</v>
      </c>
      <c r="L4" s="40" t="s">
        <v>168</v>
      </c>
      <c r="M4" s="40" t="s">
        <v>6811</v>
      </c>
      <c r="N4" s="40" t="s">
        <v>133</v>
      </c>
      <c r="O4" s="47" t="s">
        <v>6905</v>
      </c>
      <c r="P4" s="40" t="s">
        <v>638</v>
      </c>
      <c r="Q4" s="40" t="s">
        <v>106</v>
      </c>
      <c r="R4" s="47" t="s">
        <v>638</v>
      </c>
      <c r="S4" s="40" t="s">
        <v>399</v>
      </c>
      <c r="T4" s="47" t="s">
        <v>638</v>
      </c>
      <c r="U4" s="40" t="s">
        <v>638</v>
      </c>
      <c r="V4" s="40" t="s">
        <v>638</v>
      </c>
      <c r="W4" s="40" t="s">
        <v>1707</v>
      </c>
      <c r="X4" s="40" t="s">
        <v>133</v>
      </c>
      <c r="Y4" s="40" t="s">
        <v>1728</v>
      </c>
      <c r="Z4" s="47" t="s">
        <v>6793</v>
      </c>
      <c r="AA4" s="40" t="s">
        <v>1714</v>
      </c>
      <c r="AB4" s="42" t="s">
        <v>6857</v>
      </c>
      <c r="AC4" s="45" t="s">
        <v>6861</v>
      </c>
      <c r="AD4" s="46" t="s">
        <v>6849</v>
      </c>
      <c r="AE4" s="36" t="s">
        <v>1707</v>
      </c>
      <c r="AG4" s="50" t="str">
        <f>CONCATENATE("SET @name = N'",B4,"'")</f>
        <v>SET @name = N'9M1114 Kokon ATGM'</v>
      </c>
      <c r="AH4" s="51" t="str">
        <f>CONCATENATE("SET @class_ofItem = N'",AD4,"'")</f>
        <v>SET @class_ofItem = N'Gun'</v>
      </c>
      <c r="AI4" s="51" t="str">
        <f>CONCATENATE("SET @WeaponClass = N'",AB4,"'")</f>
        <v>SET @WeaponClass = N'Artillery'</v>
      </c>
      <c r="AJ4" s="51" t="str">
        <f>CONCATENATE("SET @WeaponType = N'",AC4,"'")</f>
        <v>SET @WeaponType = N'Guided Missile'</v>
      </c>
      <c r="AK4" s="51" t="str">
        <f>CONCATENATE("SET @Weight =",M4,)</f>
        <v>SET @Weight =132.5</v>
      </c>
      <c r="AL4" s="51" t="str">
        <f>CONCATENATE("SET @ST =",U4)</f>
        <v>SET @ST =0</v>
      </c>
      <c r="AM4" s="51" t="str">
        <f>CONCATENATE("SET @Bulk = N'",W4,"'")</f>
        <v>SET @Bulk = N'--'</v>
      </c>
      <c r="AN4" s="51" t="str">
        <f>CONCATENATE("SET @Cost =",Y4)</f>
        <v>SET @Cost =6400</v>
      </c>
      <c r="AO4" s="51" t="str">
        <f>CONCATENATE("SET @TLin = N'",A4,"'")</f>
        <v>SET @TLin = N'TL8'</v>
      </c>
      <c r="AP4" s="52" t="str">
        <f>CONCATENATE("SET @Lcin = N'",Z4,"'")</f>
        <v>SET @Lcin = N'LC1'</v>
      </c>
      <c r="AQ4" s="52" t="str">
        <f>CONCATENATE("SET @Desc = N'",AA4,"'")</f>
        <v>SET @Desc = N'[1, 2, 4]'</v>
      </c>
      <c r="AR4" s="53" t="str">
        <f>CONCATENATE("SET @TwoHanded = ",V4)</f>
        <v>SET @TwoHanded = 0</v>
      </c>
      <c r="AS4" s="52" t="str">
        <f>CONCATENATE("SET @Damagee = N'",C4,"'")</f>
        <v>SET @Damagee = N'6dx13'</v>
      </c>
      <c r="AT4" s="53" t="str">
        <f>CONCATENATE("SET @Half_Rangee  = ",K4)</f>
        <v>SET @Half_Rangee  = 450</v>
      </c>
      <c r="AU4" s="53" t="str">
        <f>CONCATENATE("SET @FullRangee = ",L4)</f>
        <v>SET @FullRangee = 5000</v>
      </c>
      <c r="AV4" s="53" t="str">
        <f>CONCATENATE("SET @ROF  = ",N4)</f>
        <v>SET @ROF  = 1</v>
      </c>
      <c r="AW4" s="53" t="str">
        <f>CONCATENATE("SET @ROF_for_Sh  = ",O4)</f>
        <v>SET @ROF_for_Sh  = null</v>
      </c>
      <c r="AX4" s="53" t="str">
        <f>CONCATENATE("SET @Full_auto  = ",P4)</f>
        <v>SET @Full_auto  = 0</v>
      </c>
      <c r="AY4" s="53" t="str">
        <f>CONCATENATE("SET @Shotss  = ",Q4)</f>
        <v>SET @Shotss  = 2</v>
      </c>
      <c r="AZ4" s="53" t="str">
        <f>CONCATENATE("SET @AddinChamber  = ",R4)</f>
        <v>SET @AddinChamber  = 0</v>
      </c>
      <c r="BA4" s="53" t="str">
        <f>CONCATENATE("SET @TimeForreload  = ",S4)</f>
        <v>SET @TimeForreload  = 20</v>
      </c>
      <c r="BB4" s="53" t="str">
        <f>CONCATENATE("SET @singlereload  = ",T4)</f>
        <v>SET @singlereload  = 0</v>
      </c>
      <c r="BC4" s="53" t="str">
        <f>CONCATENATE("SET @ArmorDivision  = ",D4)</f>
        <v>SET @ArmorDivision  = 10</v>
      </c>
      <c r="BD4" s="53" t="str">
        <f>CONCATENATE("SET @TypeOfDamage1 = N'",E4,"'")</f>
        <v>SET @TypeOfDamage1 = N'cr'</v>
      </c>
      <c r="BE4" s="53" t="str">
        <f>CONCATENATE("SET @TypeOfDam1 = N'",F4,"'")</f>
        <v>SET @TypeOfDam1 = N''</v>
      </c>
      <c r="BF4" s="53" t="str">
        <f>CONCATENATE("SET @TypeOfDamage2 = N'",G4,"'")</f>
        <v>SET @TypeOfDamage2 = N'ex'</v>
      </c>
      <c r="BG4" s="53" t="str">
        <f>CONCATENATE("SET @TypeOfDam2 = N'",H4,"'")</f>
        <v>SET @TypeOfDam2 = N''</v>
      </c>
      <c r="BH4" s="53" t="str">
        <f>CONCATENATE("SET @DefACCc = ",I4)</f>
        <v>SET @DefACCc = 3</v>
      </c>
      <c r="BI4" s="53" t="str">
        <f>CONCATENATE("SET @ACCAddin = ",J4)</f>
        <v>SET @ACCAddin = null</v>
      </c>
      <c r="BJ4" s="53" t="str">
        <f>CONCATENATE("SET @Recoill = ",X4)</f>
        <v>SET @Recoill = 1</v>
      </c>
      <c r="BK4" s="54" t="s">
        <v>6906</v>
      </c>
    </row>
    <row r="5" spans="1:63" ht="120.75" thickBot="1" x14ac:dyDescent="0.3">
      <c r="A5" s="40" t="s">
        <v>6798</v>
      </c>
      <c r="B5" s="40" t="s">
        <v>1407</v>
      </c>
      <c r="C5" s="40" t="s">
        <v>6900</v>
      </c>
      <c r="D5" s="40" t="s">
        <v>143</v>
      </c>
      <c r="E5" s="40" t="s">
        <v>46</v>
      </c>
      <c r="F5" s="40"/>
      <c r="G5" s="40" t="s">
        <v>6883</v>
      </c>
      <c r="H5" s="40"/>
      <c r="I5" s="40" t="s">
        <v>120</v>
      </c>
      <c r="J5" s="47" t="s">
        <v>6905</v>
      </c>
      <c r="K5" s="47" t="s">
        <v>139</v>
      </c>
      <c r="L5" s="40" t="s">
        <v>168</v>
      </c>
      <c r="M5" s="40" t="s">
        <v>6809</v>
      </c>
      <c r="N5" s="40" t="s">
        <v>133</v>
      </c>
      <c r="O5" s="47" t="s">
        <v>6905</v>
      </c>
      <c r="P5" s="40" t="s">
        <v>638</v>
      </c>
      <c r="Q5" s="40" t="s">
        <v>133</v>
      </c>
      <c r="R5" s="47" t="s">
        <v>638</v>
      </c>
      <c r="S5" s="40" t="s">
        <v>112</v>
      </c>
      <c r="T5" s="47" t="s">
        <v>638</v>
      </c>
      <c r="U5" s="40" t="s">
        <v>638</v>
      </c>
      <c r="V5" s="40" t="s">
        <v>638</v>
      </c>
      <c r="W5" s="40" t="s">
        <v>1707</v>
      </c>
      <c r="X5" s="40" t="s">
        <v>133</v>
      </c>
      <c r="Y5" s="40" t="s">
        <v>1732</v>
      </c>
      <c r="Z5" s="47" t="s">
        <v>6793</v>
      </c>
      <c r="AA5" s="40" t="s">
        <v>618</v>
      </c>
      <c r="AB5" s="42" t="s">
        <v>6857</v>
      </c>
      <c r="AC5" s="45" t="s">
        <v>6861</v>
      </c>
      <c r="AD5" s="46" t="s">
        <v>6849</v>
      </c>
      <c r="AE5" s="36" t="s">
        <v>1707</v>
      </c>
      <c r="AG5" s="50" t="str">
        <f t="shared" ref="AG5:AG68" si="0">CONCATENATE("SET @name = N'",B5,"'")</f>
        <v>SET @name = N'9K116 Bastion ATGM (100mm Tank Round)'</v>
      </c>
      <c r="AH5" s="51" t="str">
        <f t="shared" ref="AH5:AH68" si="1">CONCATENATE("SET @class_ofItem = N'",AD5,"'")</f>
        <v>SET @class_ofItem = N'Gun'</v>
      </c>
      <c r="AI5" s="51" t="str">
        <f t="shared" ref="AI5:AI68" si="2">CONCATENATE("SET @WeaponClass = N'",AB5,"'")</f>
        <v>SET @WeaponClass = N'Artillery'</v>
      </c>
      <c r="AJ5" s="51" t="str">
        <f t="shared" ref="AJ5:AJ68" si="3">CONCATENATE("SET @WeaponType = N'",AC5,"'")</f>
        <v>SET @WeaponType = N'Guided Missile'</v>
      </c>
      <c r="AK5" s="51" t="str">
        <f t="shared" ref="AK5:AK68" si="4">CONCATENATE("SET @Weight =",M5,)</f>
        <v>SET @Weight =39</v>
      </c>
      <c r="AL5" s="51" t="str">
        <f t="shared" ref="AL5:AL68" si="5">CONCATENATE("SET @ST =",U5)</f>
        <v>SET @ST =0</v>
      </c>
      <c r="AM5" s="51" t="str">
        <f t="shared" ref="AM5:AM68" si="6">CONCATENATE("SET @Bulk = N'",W5,"'")</f>
        <v>SET @Bulk = N'--'</v>
      </c>
      <c r="AN5" s="51" t="str">
        <f t="shared" ref="AN5:AN68" si="7">CONCATENATE("SET @Cost =",Y5)</f>
        <v>SET @Cost =13400</v>
      </c>
      <c r="AO5" s="51" t="str">
        <f t="shared" ref="AO5:AO68" si="8">CONCATENATE("SET @TLin = N'",A5,"'")</f>
        <v>SET @TLin = N'TL8'</v>
      </c>
      <c r="AP5" s="52" t="str">
        <f t="shared" ref="AP5:AP68" si="9">CONCATENATE("SET @Lcin = N'",Z5,"'")</f>
        <v>SET @Lcin = N'LC1'</v>
      </c>
      <c r="AQ5" s="52" t="str">
        <f t="shared" ref="AQ5:AQ68" si="10">CONCATENATE("SET @Desc = N'",AA5,"'")</f>
        <v>SET @Desc = N'[1, 3]'</v>
      </c>
      <c r="AR5" s="53" t="str">
        <f t="shared" ref="AR5:AR68" si="11">CONCATENATE("SET @TwoHanded = ",V5)</f>
        <v>SET @TwoHanded = 0</v>
      </c>
      <c r="AS5" s="52" t="str">
        <f t="shared" ref="AS5:AS68" si="12">CONCATENATE("SET @Damagee = N'",C5,"'")</f>
        <v>SET @Damagee = N'6dx6'</v>
      </c>
      <c r="AT5" s="53" t="str">
        <f t="shared" ref="AT5:AT68" si="13">CONCATENATE("SET @Half_Rangee  = ",K5)</f>
        <v>SET @Half_Rangee  = 330</v>
      </c>
      <c r="AU5" s="53" t="str">
        <f t="shared" ref="AU5:AU68" si="14">CONCATENATE("SET @FullRangee = ",L5)</f>
        <v>SET @FullRangee = 5000</v>
      </c>
      <c r="AV5" s="53" t="str">
        <f t="shared" ref="AV5:AV68" si="15">CONCATENATE("SET @ROF  = ",N5)</f>
        <v>SET @ROF  = 1</v>
      </c>
      <c r="AW5" s="53" t="str">
        <f t="shared" ref="AW5:AW68" si="16">CONCATENATE("SET @ROF_for_Sh  = ",O5)</f>
        <v>SET @ROF_for_Sh  = null</v>
      </c>
      <c r="AX5" s="53" t="str">
        <f t="shared" ref="AX5:AX68" si="17">CONCATENATE("SET @Full_auto  = ",P5)</f>
        <v>SET @Full_auto  = 0</v>
      </c>
      <c r="AY5" s="53" t="str">
        <f t="shared" ref="AY5:AY68" si="18">CONCATENATE("SET @Shotss  = ",Q5)</f>
        <v>SET @Shotss  = 1</v>
      </c>
      <c r="AZ5" s="53" t="str">
        <f t="shared" ref="AZ5:AZ68" si="19">CONCATENATE("SET @AddinChamber  = ",R5)</f>
        <v>SET @AddinChamber  = 0</v>
      </c>
      <c r="BA5" s="53" t="str">
        <f t="shared" ref="BA5:BA68" si="20">CONCATENATE("SET @TimeForreload  = ",S5)</f>
        <v>SET @TimeForreload  = 5</v>
      </c>
      <c r="BB5" s="53" t="str">
        <f t="shared" ref="BB5:BB68" si="21">CONCATENATE("SET @singlereload  = ",T5)</f>
        <v>SET @singlereload  = 0</v>
      </c>
      <c r="BC5" s="53" t="str">
        <f t="shared" ref="BC5:BC68" si="22">CONCATENATE("SET @ArmorDivision  = ",D5)</f>
        <v>SET @ArmorDivision  = 10</v>
      </c>
      <c r="BD5" s="53" t="str">
        <f t="shared" ref="BD5:BD68" si="23">CONCATENATE("SET @TypeOfDamage1 = N'",E5,"'")</f>
        <v>SET @TypeOfDamage1 = N'cr'</v>
      </c>
      <c r="BE5" s="53" t="str">
        <f t="shared" ref="BE5:BE68" si="24">CONCATENATE("SET @TypeOfDam1 = N'",F5,"'")</f>
        <v>SET @TypeOfDam1 = N''</v>
      </c>
      <c r="BF5" s="53" t="str">
        <f t="shared" ref="BF5:BF68" si="25">CONCATENATE("SET @TypeOfDamage2 = N'",G5,"'")</f>
        <v>SET @TypeOfDamage2 = N'ex'</v>
      </c>
      <c r="BG5" s="53" t="str">
        <f t="shared" ref="BG5:BG68" si="26">CONCATENATE("SET @TypeOfDam2 = N'",H5,"'")</f>
        <v>SET @TypeOfDam2 = N''</v>
      </c>
      <c r="BH5" s="53" t="str">
        <f t="shared" ref="BH5:BH68" si="27">CONCATENATE("SET @DefACCc = ",I5)</f>
        <v>SET @DefACCc = 6</v>
      </c>
      <c r="BI5" s="53" t="str">
        <f t="shared" ref="BI5:BI68" si="28">CONCATENATE("SET @ACCAddin = ",J5)</f>
        <v>SET @ACCAddin = null</v>
      </c>
      <c r="BJ5" s="53" t="str">
        <f t="shared" ref="BJ5:BJ68" si="29">CONCATENATE("SET @Recoill = ",X5)</f>
        <v>SET @Recoill = 1</v>
      </c>
      <c r="BK5" s="54" t="s">
        <v>6906</v>
      </c>
    </row>
    <row r="6" spans="1:63" ht="120.75" thickBot="1" x14ac:dyDescent="0.3">
      <c r="A6" s="40" t="s">
        <v>6798</v>
      </c>
      <c r="B6" s="40" t="s">
        <v>1404</v>
      </c>
      <c r="C6" s="40" t="s">
        <v>6892</v>
      </c>
      <c r="D6" s="40" t="s">
        <v>143</v>
      </c>
      <c r="E6" s="40" t="s">
        <v>46</v>
      </c>
      <c r="F6" s="40"/>
      <c r="G6" s="40" t="s">
        <v>6883</v>
      </c>
      <c r="H6" s="40"/>
      <c r="I6" s="40" t="s">
        <v>105</v>
      </c>
      <c r="J6" s="47" t="s">
        <v>6905</v>
      </c>
      <c r="K6" s="40" t="s">
        <v>4937</v>
      </c>
      <c r="L6" s="40" t="s">
        <v>4936</v>
      </c>
      <c r="M6" s="40" t="s">
        <v>6812</v>
      </c>
      <c r="N6" s="40" t="s">
        <v>133</v>
      </c>
      <c r="O6" s="47" t="s">
        <v>6905</v>
      </c>
      <c r="P6" s="40" t="s">
        <v>638</v>
      </c>
      <c r="Q6" s="40" t="s">
        <v>133</v>
      </c>
      <c r="R6" s="47" t="s">
        <v>638</v>
      </c>
      <c r="S6" s="40" t="s">
        <v>120</v>
      </c>
      <c r="T6" s="47" t="s">
        <v>638</v>
      </c>
      <c r="U6" s="40" t="s">
        <v>638</v>
      </c>
      <c r="V6" s="40" t="s">
        <v>638</v>
      </c>
      <c r="W6" s="40" t="s">
        <v>1707</v>
      </c>
      <c r="X6" s="40" t="s">
        <v>133</v>
      </c>
      <c r="Y6" s="40" t="s">
        <v>1732</v>
      </c>
      <c r="Z6" s="47" t="s">
        <v>6793</v>
      </c>
      <c r="AA6" s="40" t="s">
        <v>618</v>
      </c>
      <c r="AB6" s="42" t="s">
        <v>6857</v>
      </c>
      <c r="AC6" s="45" t="s">
        <v>6861</v>
      </c>
      <c r="AD6" s="46" t="s">
        <v>6849</v>
      </c>
      <c r="AE6" s="36" t="s">
        <v>1707</v>
      </c>
      <c r="AG6" s="50" t="str">
        <f t="shared" si="0"/>
        <v>SET @name = N'9M119 Svir ATGM (125mm Tank Round)'</v>
      </c>
      <c r="AH6" s="51" t="str">
        <f t="shared" si="1"/>
        <v>SET @class_ofItem = N'Gun'</v>
      </c>
      <c r="AI6" s="51" t="str">
        <f t="shared" si="2"/>
        <v>SET @WeaponClass = N'Artillery'</v>
      </c>
      <c r="AJ6" s="51" t="str">
        <f t="shared" si="3"/>
        <v>SET @WeaponType = N'Guided Missile'</v>
      </c>
      <c r="AK6" s="51" t="str">
        <f t="shared" si="4"/>
        <v>SET @Weight =41.4</v>
      </c>
      <c r="AL6" s="51" t="str">
        <f t="shared" si="5"/>
        <v>SET @ST =0</v>
      </c>
      <c r="AM6" s="51" t="str">
        <f t="shared" si="6"/>
        <v>SET @Bulk = N'--'</v>
      </c>
      <c r="AN6" s="51" t="str">
        <f t="shared" si="7"/>
        <v>SET @Cost =13400</v>
      </c>
      <c r="AO6" s="51" t="str">
        <f t="shared" si="8"/>
        <v>SET @TLin = N'TL8'</v>
      </c>
      <c r="AP6" s="52" t="str">
        <f t="shared" si="9"/>
        <v>SET @Lcin = N'LC1'</v>
      </c>
      <c r="AQ6" s="52" t="str">
        <f t="shared" si="10"/>
        <v>SET @Desc = N'[1, 3]'</v>
      </c>
      <c r="AR6" s="53" t="str">
        <f t="shared" si="11"/>
        <v>SET @TwoHanded = 0</v>
      </c>
      <c r="AS6" s="52" t="str">
        <f t="shared" si="12"/>
        <v>SET @Damagee = N'5dx12'</v>
      </c>
      <c r="AT6" s="53" t="str">
        <f t="shared" si="13"/>
        <v>SET @Half_Rangee  = 340</v>
      </c>
      <c r="AU6" s="53" t="str">
        <f t="shared" si="14"/>
        <v>SET @FullRangee = 4100</v>
      </c>
      <c r="AV6" s="53" t="str">
        <f t="shared" si="15"/>
        <v>SET @ROF  = 1</v>
      </c>
      <c r="AW6" s="53" t="str">
        <f t="shared" si="16"/>
        <v>SET @ROF_for_Sh  = null</v>
      </c>
      <c r="AX6" s="53" t="str">
        <f t="shared" si="17"/>
        <v>SET @Full_auto  = 0</v>
      </c>
      <c r="AY6" s="53" t="str">
        <f t="shared" si="18"/>
        <v>SET @Shotss  = 1</v>
      </c>
      <c r="AZ6" s="53" t="str">
        <f t="shared" si="19"/>
        <v>SET @AddinChamber  = 0</v>
      </c>
      <c r="BA6" s="53" t="str">
        <f t="shared" si="20"/>
        <v>SET @TimeForreload  = 6</v>
      </c>
      <c r="BB6" s="53" t="str">
        <f t="shared" si="21"/>
        <v>SET @singlereload  = 0</v>
      </c>
      <c r="BC6" s="53" t="str">
        <f t="shared" si="22"/>
        <v>SET @ArmorDivision  = 10</v>
      </c>
      <c r="BD6" s="53" t="str">
        <f t="shared" si="23"/>
        <v>SET @TypeOfDamage1 = N'cr'</v>
      </c>
      <c r="BE6" s="53" t="str">
        <f t="shared" si="24"/>
        <v>SET @TypeOfDam1 = N''</v>
      </c>
      <c r="BF6" s="53" t="str">
        <f t="shared" si="25"/>
        <v>SET @TypeOfDamage2 = N'ex'</v>
      </c>
      <c r="BG6" s="53" t="str">
        <f t="shared" si="26"/>
        <v>SET @TypeOfDam2 = N''</v>
      </c>
      <c r="BH6" s="53" t="str">
        <f t="shared" si="27"/>
        <v>SET @DefACCc = 8</v>
      </c>
      <c r="BI6" s="53" t="str">
        <f t="shared" si="28"/>
        <v>SET @ACCAddin = null</v>
      </c>
      <c r="BJ6" s="53" t="str">
        <f t="shared" si="29"/>
        <v>SET @Recoill = 1</v>
      </c>
      <c r="BK6" s="54" t="s">
        <v>6906</v>
      </c>
    </row>
    <row r="7" spans="1:63" ht="120.75" thickBot="1" x14ac:dyDescent="0.3">
      <c r="A7" s="40" t="s">
        <v>6798</v>
      </c>
      <c r="B7" s="40" t="s">
        <v>1409</v>
      </c>
      <c r="C7" s="40" t="s">
        <v>6893</v>
      </c>
      <c r="D7" s="40" t="s">
        <v>143</v>
      </c>
      <c r="E7" s="40" t="s">
        <v>46</v>
      </c>
      <c r="F7" s="40"/>
      <c r="G7" s="40" t="s">
        <v>6883</v>
      </c>
      <c r="H7" s="40"/>
      <c r="I7" s="40" t="s">
        <v>124</v>
      </c>
      <c r="J7" s="47" t="s">
        <v>6905</v>
      </c>
      <c r="K7" s="40" t="s">
        <v>151</v>
      </c>
      <c r="L7" s="40" t="s">
        <v>334</v>
      </c>
      <c r="M7" s="40" t="s">
        <v>6808</v>
      </c>
      <c r="N7" s="40" t="s">
        <v>133</v>
      </c>
      <c r="O7" s="47" t="s">
        <v>6905</v>
      </c>
      <c r="P7" s="40" t="s">
        <v>638</v>
      </c>
      <c r="Q7" s="40" t="s">
        <v>133</v>
      </c>
      <c r="R7" s="47" t="s">
        <v>638</v>
      </c>
      <c r="S7" s="40" t="s">
        <v>120</v>
      </c>
      <c r="T7" s="47" t="s">
        <v>638</v>
      </c>
      <c r="U7" s="40" t="s">
        <v>638</v>
      </c>
      <c r="V7" s="40" t="s">
        <v>638</v>
      </c>
      <c r="W7" s="40" t="s">
        <v>1707</v>
      </c>
      <c r="X7" s="40" t="s">
        <v>133</v>
      </c>
      <c r="Y7" s="40" t="s">
        <v>1739</v>
      </c>
      <c r="Z7" s="47" t="s">
        <v>6793</v>
      </c>
      <c r="AA7" s="40" t="s">
        <v>625</v>
      </c>
      <c r="AB7" s="42" t="s">
        <v>6857</v>
      </c>
      <c r="AC7" s="45" t="s">
        <v>6861</v>
      </c>
      <c r="AD7" s="46" t="s">
        <v>6849</v>
      </c>
      <c r="AE7" s="36" t="s">
        <v>1707</v>
      </c>
      <c r="AG7" s="50" t="str">
        <f t="shared" si="0"/>
        <v>SET @name = N'9K112 Kobra ATGM (125mm Tank Round)'</v>
      </c>
      <c r="AH7" s="51" t="str">
        <f t="shared" si="1"/>
        <v>SET @class_ofItem = N'Gun'</v>
      </c>
      <c r="AI7" s="51" t="str">
        <f t="shared" si="2"/>
        <v>SET @WeaponClass = N'Artillery'</v>
      </c>
      <c r="AJ7" s="51" t="str">
        <f t="shared" si="3"/>
        <v>SET @WeaponType = N'Guided Missile'</v>
      </c>
      <c r="AK7" s="51" t="str">
        <f t="shared" si="4"/>
        <v>SET @Weight =45.3</v>
      </c>
      <c r="AL7" s="51" t="str">
        <f t="shared" si="5"/>
        <v>SET @ST =0</v>
      </c>
      <c r="AM7" s="51" t="str">
        <f t="shared" si="6"/>
        <v>SET @Bulk = N'--'</v>
      </c>
      <c r="AN7" s="51" t="str">
        <f t="shared" si="7"/>
        <v>SET @Cost =8200</v>
      </c>
      <c r="AO7" s="51" t="str">
        <f t="shared" si="8"/>
        <v>SET @TLin = N'TL8'</v>
      </c>
      <c r="AP7" s="52" t="str">
        <f t="shared" si="9"/>
        <v>SET @Lcin = N'LC1'</v>
      </c>
      <c r="AQ7" s="52" t="str">
        <f t="shared" si="10"/>
        <v>SET @Desc = N'[1, 4]'</v>
      </c>
      <c r="AR7" s="53" t="str">
        <f t="shared" si="11"/>
        <v>SET @TwoHanded = 0</v>
      </c>
      <c r="AS7" s="52" t="str">
        <f t="shared" si="12"/>
        <v>SET @Damagee = N'5dx15'</v>
      </c>
      <c r="AT7" s="53" t="str">
        <f t="shared" si="13"/>
        <v>SET @Half_Rangee  = 250</v>
      </c>
      <c r="AU7" s="53" t="str">
        <f t="shared" si="14"/>
        <v>SET @FullRangee = 4000</v>
      </c>
      <c r="AV7" s="53" t="str">
        <f t="shared" si="15"/>
        <v>SET @ROF  = 1</v>
      </c>
      <c r="AW7" s="53" t="str">
        <f t="shared" si="16"/>
        <v>SET @ROF_for_Sh  = null</v>
      </c>
      <c r="AX7" s="53" t="str">
        <f t="shared" si="17"/>
        <v>SET @Full_auto  = 0</v>
      </c>
      <c r="AY7" s="53" t="str">
        <f t="shared" si="18"/>
        <v>SET @Shotss  = 1</v>
      </c>
      <c r="AZ7" s="53" t="str">
        <f t="shared" si="19"/>
        <v>SET @AddinChamber  = 0</v>
      </c>
      <c r="BA7" s="53" t="str">
        <f t="shared" si="20"/>
        <v>SET @TimeForreload  = 6</v>
      </c>
      <c r="BB7" s="53" t="str">
        <f t="shared" si="21"/>
        <v>SET @singlereload  = 0</v>
      </c>
      <c r="BC7" s="53" t="str">
        <f t="shared" si="22"/>
        <v>SET @ArmorDivision  = 10</v>
      </c>
      <c r="BD7" s="53" t="str">
        <f t="shared" si="23"/>
        <v>SET @TypeOfDamage1 = N'cr'</v>
      </c>
      <c r="BE7" s="53" t="str">
        <f t="shared" si="24"/>
        <v>SET @TypeOfDam1 = N''</v>
      </c>
      <c r="BF7" s="53" t="str">
        <f t="shared" si="25"/>
        <v>SET @TypeOfDamage2 = N'ex'</v>
      </c>
      <c r="BG7" s="53" t="str">
        <f t="shared" si="26"/>
        <v>SET @TypeOfDam2 = N''</v>
      </c>
      <c r="BH7" s="53" t="str">
        <f t="shared" si="27"/>
        <v>SET @DefACCc = 3</v>
      </c>
      <c r="BI7" s="53" t="str">
        <f t="shared" si="28"/>
        <v>SET @ACCAddin = null</v>
      </c>
      <c r="BJ7" s="53" t="str">
        <f t="shared" si="29"/>
        <v>SET @Recoill = 1</v>
      </c>
      <c r="BK7" s="54" t="s">
        <v>6906</v>
      </c>
    </row>
    <row r="8" spans="1:63" ht="120.75" thickBot="1" x14ac:dyDescent="0.3">
      <c r="A8" s="40" t="s">
        <v>6798</v>
      </c>
      <c r="B8" s="40" t="s">
        <v>1405</v>
      </c>
      <c r="C8" s="40" t="s">
        <v>6892</v>
      </c>
      <c r="D8" s="40" t="s">
        <v>143</v>
      </c>
      <c r="E8" s="40" t="s">
        <v>46</v>
      </c>
      <c r="F8" s="40"/>
      <c r="G8" s="40" t="s">
        <v>6883</v>
      </c>
      <c r="H8" s="40"/>
      <c r="I8" s="40" t="s">
        <v>111</v>
      </c>
      <c r="J8" s="47" t="s">
        <v>6905</v>
      </c>
      <c r="K8" s="47" t="s">
        <v>139</v>
      </c>
      <c r="L8" s="40" t="s">
        <v>168</v>
      </c>
      <c r="M8" s="40" t="s">
        <v>6810</v>
      </c>
      <c r="N8" s="40" t="s">
        <v>133</v>
      </c>
      <c r="O8" s="47" t="s">
        <v>6905</v>
      </c>
      <c r="P8" s="40" t="s">
        <v>638</v>
      </c>
      <c r="Q8" s="40" t="s">
        <v>133</v>
      </c>
      <c r="R8" s="47" t="s">
        <v>638</v>
      </c>
      <c r="S8" s="40" t="s">
        <v>120</v>
      </c>
      <c r="T8" s="47" t="s">
        <v>638</v>
      </c>
      <c r="U8" s="40" t="s">
        <v>638</v>
      </c>
      <c r="V8" s="40" t="s">
        <v>638</v>
      </c>
      <c r="W8" s="40" t="s">
        <v>1707</v>
      </c>
      <c r="X8" s="40" t="s">
        <v>133</v>
      </c>
      <c r="Y8" s="40" t="s">
        <v>1735</v>
      </c>
      <c r="Z8" s="47" t="s">
        <v>6793</v>
      </c>
      <c r="AA8" s="40" t="s">
        <v>618</v>
      </c>
      <c r="AB8" s="42" t="s">
        <v>6857</v>
      </c>
      <c r="AC8" s="45" t="s">
        <v>6861</v>
      </c>
      <c r="AD8" s="46" t="s">
        <v>6849</v>
      </c>
      <c r="AE8" s="36" t="s">
        <v>1707</v>
      </c>
      <c r="AG8" s="50" t="str">
        <f t="shared" si="0"/>
        <v>SET @name = N'9K120 Refleks ATGM (125mm Tank Round)'</v>
      </c>
      <c r="AH8" s="51" t="str">
        <f t="shared" si="1"/>
        <v>SET @class_ofItem = N'Gun'</v>
      </c>
      <c r="AI8" s="51" t="str">
        <f t="shared" si="2"/>
        <v>SET @WeaponClass = N'Artillery'</v>
      </c>
      <c r="AJ8" s="51" t="str">
        <f t="shared" si="3"/>
        <v>SET @WeaponType = N'Guided Missile'</v>
      </c>
      <c r="AK8" s="51" t="str">
        <f t="shared" si="4"/>
        <v>SET @Weight =46.4</v>
      </c>
      <c r="AL8" s="51" t="str">
        <f t="shared" si="5"/>
        <v>SET @ST =0</v>
      </c>
      <c r="AM8" s="51" t="str">
        <f t="shared" si="6"/>
        <v>SET @Bulk = N'--'</v>
      </c>
      <c r="AN8" s="51" t="str">
        <f t="shared" si="7"/>
        <v>SET @Cost =13800</v>
      </c>
      <c r="AO8" s="51" t="str">
        <f t="shared" si="8"/>
        <v>SET @TLin = N'TL8'</v>
      </c>
      <c r="AP8" s="52" t="str">
        <f t="shared" si="9"/>
        <v>SET @Lcin = N'LC1'</v>
      </c>
      <c r="AQ8" s="52" t="str">
        <f t="shared" si="10"/>
        <v>SET @Desc = N'[1, 3]'</v>
      </c>
      <c r="AR8" s="53" t="str">
        <f t="shared" si="11"/>
        <v>SET @TwoHanded = 0</v>
      </c>
      <c r="AS8" s="52" t="str">
        <f t="shared" si="12"/>
        <v>SET @Damagee = N'5dx12'</v>
      </c>
      <c r="AT8" s="53" t="str">
        <f t="shared" si="13"/>
        <v>SET @Half_Rangee  = 330</v>
      </c>
      <c r="AU8" s="53" t="str">
        <f t="shared" si="14"/>
        <v>SET @FullRangee = 5000</v>
      </c>
      <c r="AV8" s="53" t="str">
        <f t="shared" si="15"/>
        <v>SET @ROF  = 1</v>
      </c>
      <c r="AW8" s="53" t="str">
        <f t="shared" si="16"/>
        <v>SET @ROF_for_Sh  = null</v>
      </c>
      <c r="AX8" s="53" t="str">
        <f t="shared" si="17"/>
        <v>SET @Full_auto  = 0</v>
      </c>
      <c r="AY8" s="53" t="str">
        <f t="shared" si="18"/>
        <v>SET @Shotss  = 1</v>
      </c>
      <c r="AZ8" s="53" t="str">
        <f t="shared" si="19"/>
        <v>SET @AddinChamber  = 0</v>
      </c>
      <c r="BA8" s="53" t="str">
        <f t="shared" si="20"/>
        <v>SET @TimeForreload  = 6</v>
      </c>
      <c r="BB8" s="53" t="str">
        <f t="shared" si="21"/>
        <v>SET @singlereload  = 0</v>
      </c>
      <c r="BC8" s="53" t="str">
        <f t="shared" si="22"/>
        <v>SET @ArmorDivision  = 10</v>
      </c>
      <c r="BD8" s="53" t="str">
        <f t="shared" si="23"/>
        <v>SET @TypeOfDamage1 = N'cr'</v>
      </c>
      <c r="BE8" s="53" t="str">
        <f t="shared" si="24"/>
        <v>SET @TypeOfDam1 = N''</v>
      </c>
      <c r="BF8" s="53" t="str">
        <f t="shared" si="25"/>
        <v>SET @TypeOfDamage2 = N'ex'</v>
      </c>
      <c r="BG8" s="53" t="str">
        <f t="shared" si="26"/>
        <v>SET @TypeOfDam2 = N''</v>
      </c>
      <c r="BH8" s="53" t="str">
        <f t="shared" si="27"/>
        <v>SET @DefACCc = 7</v>
      </c>
      <c r="BI8" s="53" t="str">
        <f t="shared" si="28"/>
        <v>SET @ACCAddin = null</v>
      </c>
      <c r="BJ8" s="53" t="str">
        <f t="shared" si="29"/>
        <v>SET @Recoill = 1</v>
      </c>
      <c r="BK8" s="54" t="s">
        <v>6906</v>
      </c>
    </row>
    <row r="9" spans="1:63" ht="120.75" thickBot="1" x14ac:dyDescent="0.3">
      <c r="A9" s="40" t="s">
        <v>6798</v>
      </c>
      <c r="B9" s="40" t="s">
        <v>1391</v>
      </c>
      <c r="C9" s="40" t="s">
        <v>6896</v>
      </c>
      <c r="D9" s="40" t="s">
        <v>143</v>
      </c>
      <c r="E9" s="40" t="s">
        <v>46</v>
      </c>
      <c r="F9" s="40"/>
      <c r="G9" s="40" t="s">
        <v>6883</v>
      </c>
      <c r="H9" s="40"/>
      <c r="I9" s="40" t="s">
        <v>124</v>
      </c>
      <c r="J9" s="47" t="s">
        <v>6905</v>
      </c>
      <c r="K9" s="47" t="s">
        <v>136</v>
      </c>
      <c r="L9" s="40" t="s">
        <v>1725</v>
      </c>
      <c r="M9" s="40" t="s">
        <v>142</v>
      </c>
      <c r="N9" s="40" t="s">
        <v>133</v>
      </c>
      <c r="O9" s="47" t="s">
        <v>6905</v>
      </c>
      <c r="P9" s="40" t="s">
        <v>638</v>
      </c>
      <c r="Q9" s="40" t="s">
        <v>133</v>
      </c>
      <c r="R9" s="47" t="s">
        <v>638</v>
      </c>
      <c r="S9" s="40" t="s">
        <v>399</v>
      </c>
      <c r="T9" s="47" t="s">
        <v>638</v>
      </c>
      <c r="U9" s="40" t="s">
        <v>638</v>
      </c>
      <c r="V9" s="40" t="s">
        <v>638</v>
      </c>
      <c r="W9" s="40" t="s">
        <v>1707</v>
      </c>
      <c r="X9" s="40" t="s">
        <v>133</v>
      </c>
      <c r="Y9" s="40" t="s">
        <v>1711</v>
      </c>
      <c r="Z9" s="47" t="s">
        <v>6793</v>
      </c>
      <c r="AA9" s="40" t="s">
        <v>1710</v>
      </c>
      <c r="AB9" s="42" t="s">
        <v>6857</v>
      </c>
      <c r="AC9" s="45" t="s">
        <v>6861</v>
      </c>
      <c r="AD9" s="46" t="s">
        <v>6849</v>
      </c>
      <c r="AE9" s="36" t="s">
        <v>1707</v>
      </c>
      <c r="AG9" s="50" t="str">
        <f t="shared" si="0"/>
        <v>SET @name = N'BGM-71F TOW2B ATGM'</v>
      </c>
      <c r="AH9" s="51" t="str">
        <f t="shared" si="1"/>
        <v>SET @class_ofItem = N'Gun'</v>
      </c>
      <c r="AI9" s="51" t="str">
        <f t="shared" si="2"/>
        <v>SET @WeaponClass = N'Artillery'</v>
      </c>
      <c r="AJ9" s="51" t="str">
        <f t="shared" si="3"/>
        <v>SET @WeaponType = N'Guided Missile'</v>
      </c>
      <c r="AK9" s="51" t="str">
        <f t="shared" si="4"/>
        <v>SET @Weight =50</v>
      </c>
      <c r="AL9" s="51" t="str">
        <f t="shared" si="5"/>
        <v>SET @ST =0</v>
      </c>
      <c r="AM9" s="51" t="str">
        <f t="shared" si="6"/>
        <v>SET @Bulk = N'--'</v>
      </c>
      <c r="AN9" s="51" t="str">
        <f t="shared" si="7"/>
        <v>SET @Cost =7100</v>
      </c>
      <c r="AO9" s="51" t="str">
        <f t="shared" si="8"/>
        <v>SET @TLin = N'TL8'</v>
      </c>
      <c r="AP9" s="52" t="str">
        <f t="shared" si="9"/>
        <v>SET @Lcin = N'LC1'</v>
      </c>
      <c r="AQ9" s="52" t="str">
        <f t="shared" si="10"/>
        <v>SET @Desc = N'[1, 2, 4, 5]'</v>
      </c>
      <c r="AR9" s="53" t="str">
        <f t="shared" si="11"/>
        <v>SET @TwoHanded = 0</v>
      </c>
      <c r="AS9" s="52" t="str">
        <f t="shared" si="12"/>
        <v>SET @Damagee = N'6dx17'</v>
      </c>
      <c r="AT9" s="53" t="str">
        <f t="shared" si="13"/>
        <v>SET @Half_Rangee  = 300</v>
      </c>
      <c r="AU9" s="53" t="str">
        <f t="shared" si="14"/>
        <v>SET @FullRangee = 5700</v>
      </c>
      <c r="AV9" s="53" t="str">
        <f t="shared" si="15"/>
        <v>SET @ROF  = 1</v>
      </c>
      <c r="AW9" s="53" t="str">
        <f t="shared" si="16"/>
        <v>SET @ROF_for_Sh  = null</v>
      </c>
      <c r="AX9" s="53" t="str">
        <f t="shared" si="17"/>
        <v>SET @Full_auto  = 0</v>
      </c>
      <c r="AY9" s="53" t="str">
        <f t="shared" si="18"/>
        <v>SET @Shotss  = 1</v>
      </c>
      <c r="AZ9" s="53" t="str">
        <f t="shared" si="19"/>
        <v>SET @AddinChamber  = 0</v>
      </c>
      <c r="BA9" s="53" t="str">
        <f t="shared" si="20"/>
        <v>SET @TimeForreload  = 20</v>
      </c>
      <c r="BB9" s="53" t="str">
        <f t="shared" si="21"/>
        <v>SET @singlereload  = 0</v>
      </c>
      <c r="BC9" s="53" t="str">
        <f t="shared" si="22"/>
        <v>SET @ArmorDivision  = 10</v>
      </c>
      <c r="BD9" s="53" t="str">
        <f t="shared" si="23"/>
        <v>SET @TypeOfDamage1 = N'cr'</v>
      </c>
      <c r="BE9" s="53" t="str">
        <f t="shared" si="24"/>
        <v>SET @TypeOfDam1 = N''</v>
      </c>
      <c r="BF9" s="53" t="str">
        <f t="shared" si="25"/>
        <v>SET @TypeOfDamage2 = N'ex'</v>
      </c>
      <c r="BG9" s="53" t="str">
        <f t="shared" si="26"/>
        <v>SET @TypeOfDam2 = N''</v>
      </c>
      <c r="BH9" s="53" t="str">
        <f t="shared" si="27"/>
        <v>SET @DefACCc = 3</v>
      </c>
      <c r="BI9" s="53" t="str">
        <f t="shared" si="28"/>
        <v>SET @ACCAddin = null</v>
      </c>
      <c r="BJ9" s="53" t="str">
        <f t="shared" si="29"/>
        <v>SET @Recoill = 1</v>
      </c>
      <c r="BK9" s="54" t="s">
        <v>6906</v>
      </c>
    </row>
    <row r="10" spans="1:63" ht="120.75" thickBot="1" x14ac:dyDescent="0.3">
      <c r="A10" s="40" t="s">
        <v>6798</v>
      </c>
      <c r="B10" s="40" t="s">
        <v>1395</v>
      </c>
      <c r="C10" s="40" t="s">
        <v>6897</v>
      </c>
      <c r="D10" s="40" t="s">
        <v>143</v>
      </c>
      <c r="E10" s="40" t="s">
        <v>46</v>
      </c>
      <c r="F10" s="40"/>
      <c r="G10" s="40" t="s">
        <v>6883</v>
      </c>
      <c r="H10" s="40"/>
      <c r="I10" s="40" t="s">
        <v>124</v>
      </c>
      <c r="J10" s="47" t="s">
        <v>6905</v>
      </c>
      <c r="K10" s="47" t="s">
        <v>136</v>
      </c>
      <c r="L10" s="40" t="s">
        <v>6873</v>
      </c>
      <c r="M10" s="40" t="s">
        <v>142</v>
      </c>
      <c r="N10" s="40" t="s">
        <v>133</v>
      </c>
      <c r="O10" s="47" t="s">
        <v>6905</v>
      </c>
      <c r="P10" s="40" t="s">
        <v>638</v>
      </c>
      <c r="Q10" s="40" t="s">
        <v>133</v>
      </c>
      <c r="R10" s="47" t="s">
        <v>638</v>
      </c>
      <c r="S10" s="40" t="s">
        <v>399</v>
      </c>
      <c r="T10" s="47" t="s">
        <v>638</v>
      </c>
      <c r="U10" s="40" t="s">
        <v>638</v>
      </c>
      <c r="V10" s="40" t="s">
        <v>638</v>
      </c>
      <c r="W10" s="40" t="s">
        <v>1707</v>
      </c>
      <c r="X10" s="40" t="s">
        <v>133</v>
      </c>
      <c r="Y10" s="40" t="s">
        <v>1716</v>
      </c>
      <c r="Z10" s="47" t="s">
        <v>6793</v>
      </c>
      <c r="AA10" s="40" t="s">
        <v>1714</v>
      </c>
      <c r="AB10" s="42" t="s">
        <v>6857</v>
      </c>
      <c r="AC10" s="45" t="s">
        <v>6861</v>
      </c>
      <c r="AD10" s="46" t="s">
        <v>6849</v>
      </c>
      <c r="AE10" s="36" t="s">
        <v>1707</v>
      </c>
      <c r="AG10" s="50" t="str">
        <f t="shared" si="0"/>
        <v>SET @name = N'BGM-71D TOW2 ATGM'</v>
      </c>
      <c r="AH10" s="51" t="str">
        <f t="shared" si="1"/>
        <v>SET @class_ofItem = N'Gun'</v>
      </c>
      <c r="AI10" s="51" t="str">
        <f t="shared" si="2"/>
        <v>SET @WeaponClass = N'Artillery'</v>
      </c>
      <c r="AJ10" s="51" t="str">
        <f t="shared" si="3"/>
        <v>SET @WeaponType = N'Guided Missile'</v>
      </c>
      <c r="AK10" s="51" t="str">
        <f t="shared" si="4"/>
        <v>SET @Weight =50</v>
      </c>
      <c r="AL10" s="51" t="str">
        <f t="shared" si="5"/>
        <v>SET @ST =0</v>
      </c>
      <c r="AM10" s="51" t="str">
        <f t="shared" si="6"/>
        <v>SET @Bulk = N'--'</v>
      </c>
      <c r="AN10" s="51" t="str">
        <f t="shared" si="7"/>
        <v>SET @Cost =6300</v>
      </c>
      <c r="AO10" s="51" t="str">
        <f t="shared" si="8"/>
        <v>SET @TLin = N'TL8'</v>
      </c>
      <c r="AP10" s="52" t="str">
        <f t="shared" si="9"/>
        <v>SET @Lcin = N'LC1'</v>
      </c>
      <c r="AQ10" s="52" t="str">
        <f t="shared" si="10"/>
        <v>SET @Desc = N'[1, 2, 4]'</v>
      </c>
      <c r="AR10" s="53" t="str">
        <f t="shared" si="11"/>
        <v>SET @TwoHanded = 0</v>
      </c>
      <c r="AS10" s="52" t="str">
        <f t="shared" si="12"/>
        <v>SET @Damagee = N'6dx25'</v>
      </c>
      <c r="AT10" s="53" t="str">
        <f t="shared" si="13"/>
        <v>SET @Half_Rangee  = 300</v>
      </c>
      <c r="AU10" s="53" t="str">
        <f t="shared" si="14"/>
        <v>SET @FullRangee = 5400</v>
      </c>
      <c r="AV10" s="53" t="str">
        <f t="shared" si="15"/>
        <v>SET @ROF  = 1</v>
      </c>
      <c r="AW10" s="53" t="str">
        <f t="shared" si="16"/>
        <v>SET @ROF_for_Sh  = null</v>
      </c>
      <c r="AX10" s="53" t="str">
        <f t="shared" si="17"/>
        <v>SET @Full_auto  = 0</v>
      </c>
      <c r="AY10" s="53" t="str">
        <f t="shared" si="18"/>
        <v>SET @Shotss  = 1</v>
      </c>
      <c r="AZ10" s="53" t="str">
        <f t="shared" si="19"/>
        <v>SET @AddinChamber  = 0</v>
      </c>
      <c r="BA10" s="53" t="str">
        <f t="shared" si="20"/>
        <v>SET @TimeForreload  = 20</v>
      </c>
      <c r="BB10" s="53" t="str">
        <f t="shared" si="21"/>
        <v>SET @singlereload  = 0</v>
      </c>
      <c r="BC10" s="53" t="str">
        <f t="shared" si="22"/>
        <v>SET @ArmorDivision  = 10</v>
      </c>
      <c r="BD10" s="53" t="str">
        <f t="shared" si="23"/>
        <v>SET @TypeOfDamage1 = N'cr'</v>
      </c>
      <c r="BE10" s="53" t="str">
        <f t="shared" si="24"/>
        <v>SET @TypeOfDam1 = N''</v>
      </c>
      <c r="BF10" s="53" t="str">
        <f t="shared" si="25"/>
        <v>SET @TypeOfDamage2 = N'ex'</v>
      </c>
      <c r="BG10" s="53" t="str">
        <f t="shared" si="26"/>
        <v>SET @TypeOfDam2 = N''</v>
      </c>
      <c r="BH10" s="53" t="str">
        <f t="shared" si="27"/>
        <v>SET @DefACCc = 3</v>
      </c>
      <c r="BI10" s="53" t="str">
        <f t="shared" si="28"/>
        <v>SET @ACCAddin = null</v>
      </c>
      <c r="BJ10" s="53" t="str">
        <f t="shared" si="29"/>
        <v>SET @Recoill = 1</v>
      </c>
      <c r="BK10" s="54" t="s">
        <v>6906</v>
      </c>
    </row>
    <row r="11" spans="1:63" ht="120.75" thickBot="1" x14ac:dyDescent="0.3">
      <c r="A11" s="40" t="s">
        <v>6798</v>
      </c>
      <c r="B11" s="40" t="s">
        <v>1401</v>
      </c>
      <c r="C11" s="40" t="s">
        <v>6895</v>
      </c>
      <c r="D11" s="40" t="s">
        <v>143</v>
      </c>
      <c r="E11" s="40" t="s">
        <v>46</v>
      </c>
      <c r="F11" s="40"/>
      <c r="G11" s="40" t="s">
        <v>6883</v>
      </c>
      <c r="H11" s="40"/>
      <c r="I11" s="40" t="s">
        <v>150</v>
      </c>
      <c r="J11" s="47" t="s">
        <v>6905</v>
      </c>
      <c r="K11" s="40" t="s">
        <v>157</v>
      </c>
      <c r="L11" s="40" t="s">
        <v>334</v>
      </c>
      <c r="M11" s="40" t="s">
        <v>6814</v>
      </c>
      <c r="N11" s="40" t="s">
        <v>133</v>
      </c>
      <c r="O11" s="47" t="s">
        <v>6905</v>
      </c>
      <c r="P11" s="40" t="s">
        <v>638</v>
      </c>
      <c r="Q11" s="40" t="s">
        <v>133</v>
      </c>
      <c r="R11" s="47" t="s">
        <v>638</v>
      </c>
      <c r="S11" s="40" t="s">
        <v>399</v>
      </c>
      <c r="T11" s="47" t="s">
        <v>638</v>
      </c>
      <c r="U11" s="40" t="s">
        <v>638</v>
      </c>
      <c r="V11" s="40" t="s">
        <v>638</v>
      </c>
      <c r="W11" s="40" t="s">
        <v>1707</v>
      </c>
      <c r="X11" s="40" t="s">
        <v>133</v>
      </c>
      <c r="Y11" s="40" t="s">
        <v>1725</v>
      </c>
      <c r="Z11" s="47" t="s">
        <v>6793</v>
      </c>
      <c r="AA11" s="40" t="s">
        <v>1714</v>
      </c>
      <c r="AB11" s="42" t="s">
        <v>6857</v>
      </c>
      <c r="AC11" s="45" t="s">
        <v>6861</v>
      </c>
      <c r="AD11" s="46" t="s">
        <v>6849</v>
      </c>
      <c r="AE11" s="36" t="s">
        <v>1707</v>
      </c>
      <c r="AG11" s="50" t="str">
        <f t="shared" si="0"/>
        <v>SET @name = N'9P135M Konkurs-M ATGM'</v>
      </c>
      <c r="AH11" s="51" t="str">
        <f t="shared" si="1"/>
        <v>SET @class_ofItem = N'Gun'</v>
      </c>
      <c r="AI11" s="51" t="str">
        <f t="shared" si="2"/>
        <v>SET @WeaponClass = N'Artillery'</v>
      </c>
      <c r="AJ11" s="51" t="str">
        <f t="shared" si="3"/>
        <v>SET @WeaponType = N'Guided Missile'</v>
      </c>
      <c r="AK11" s="51" t="str">
        <f t="shared" si="4"/>
        <v>SET @Weight =51</v>
      </c>
      <c r="AL11" s="51" t="str">
        <f t="shared" si="5"/>
        <v>SET @ST =0</v>
      </c>
      <c r="AM11" s="51" t="str">
        <f t="shared" si="6"/>
        <v>SET @Bulk = N'--'</v>
      </c>
      <c r="AN11" s="51" t="str">
        <f t="shared" si="7"/>
        <v>SET @Cost =5700</v>
      </c>
      <c r="AO11" s="51" t="str">
        <f t="shared" si="8"/>
        <v>SET @TLin = N'TL8'</v>
      </c>
      <c r="AP11" s="52" t="str">
        <f t="shared" si="9"/>
        <v>SET @Lcin = N'LC1'</v>
      </c>
      <c r="AQ11" s="52" t="str">
        <f t="shared" si="10"/>
        <v>SET @Desc = N'[1, 2, 4]'</v>
      </c>
      <c r="AR11" s="53" t="str">
        <f t="shared" si="11"/>
        <v>SET @TwoHanded = 0</v>
      </c>
      <c r="AS11" s="52" t="str">
        <f t="shared" si="12"/>
        <v>SET @Damagee = N'6dx13'</v>
      </c>
      <c r="AT11" s="53" t="str">
        <f t="shared" si="13"/>
        <v>SET @Half_Rangee  = 200</v>
      </c>
      <c r="AU11" s="53" t="str">
        <f t="shared" si="14"/>
        <v>SET @FullRangee = 4000</v>
      </c>
      <c r="AV11" s="53" t="str">
        <f t="shared" si="15"/>
        <v>SET @ROF  = 1</v>
      </c>
      <c r="AW11" s="53" t="str">
        <f t="shared" si="16"/>
        <v>SET @ROF_for_Sh  = null</v>
      </c>
      <c r="AX11" s="53" t="str">
        <f t="shared" si="17"/>
        <v>SET @Full_auto  = 0</v>
      </c>
      <c r="AY11" s="53" t="str">
        <f t="shared" si="18"/>
        <v>SET @Shotss  = 1</v>
      </c>
      <c r="AZ11" s="53" t="str">
        <f t="shared" si="19"/>
        <v>SET @AddinChamber  = 0</v>
      </c>
      <c r="BA11" s="53" t="str">
        <f t="shared" si="20"/>
        <v>SET @TimeForreload  = 20</v>
      </c>
      <c r="BB11" s="53" t="str">
        <f t="shared" si="21"/>
        <v>SET @singlereload  = 0</v>
      </c>
      <c r="BC11" s="53" t="str">
        <f t="shared" si="22"/>
        <v>SET @ArmorDivision  = 10</v>
      </c>
      <c r="BD11" s="53" t="str">
        <f t="shared" si="23"/>
        <v>SET @TypeOfDamage1 = N'cr'</v>
      </c>
      <c r="BE11" s="53" t="str">
        <f t="shared" si="24"/>
        <v>SET @TypeOfDam1 = N''</v>
      </c>
      <c r="BF11" s="53" t="str">
        <f t="shared" si="25"/>
        <v>SET @TypeOfDamage2 = N'ex'</v>
      </c>
      <c r="BG11" s="53" t="str">
        <f t="shared" si="26"/>
        <v>SET @TypeOfDam2 = N''</v>
      </c>
      <c r="BH11" s="53" t="str">
        <f t="shared" si="27"/>
        <v>SET @DefACCc = 4</v>
      </c>
      <c r="BI11" s="53" t="str">
        <f t="shared" si="28"/>
        <v>SET @ACCAddin = null</v>
      </c>
      <c r="BJ11" s="53" t="str">
        <f t="shared" si="29"/>
        <v>SET @Recoill = 1</v>
      </c>
      <c r="BK11" s="54" t="s">
        <v>6906</v>
      </c>
    </row>
    <row r="12" spans="1:63" ht="120.75" thickBot="1" x14ac:dyDescent="0.3">
      <c r="A12" s="42" t="s">
        <v>6798</v>
      </c>
      <c r="B12" s="42" t="s">
        <v>1389</v>
      </c>
      <c r="C12" s="42" t="s">
        <v>6899</v>
      </c>
      <c r="D12" s="42" t="s">
        <v>133</v>
      </c>
      <c r="E12" s="40" t="s">
        <v>46</v>
      </c>
      <c r="F12" s="42"/>
      <c r="G12" s="42" t="s">
        <v>6883</v>
      </c>
      <c r="H12" s="42" t="s">
        <v>6891</v>
      </c>
      <c r="I12" s="42" t="s">
        <v>120</v>
      </c>
      <c r="J12" s="48" t="s">
        <v>6905</v>
      </c>
      <c r="K12" s="40" t="s">
        <v>169</v>
      </c>
      <c r="L12" s="40" t="s">
        <v>127</v>
      </c>
      <c r="M12" s="42" t="s">
        <v>6815</v>
      </c>
      <c r="N12" s="42" t="s">
        <v>133</v>
      </c>
      <c r="O12" s="47" t="s">
        <v>6905</v>
      </c>
      <c r="P12" s="42" t="s">
        <v>638</v>
      </c>
      <c r="Q12" s="42" t="s">
        <v>133</v>
      </c>
      <c r="R12" s="48" t="s">
        <v>638</v>
      </c>
      <c r="S12" s="42" t="s">
        <v>399</v>
      </c>
      <c r="T12" s="48" t="s">
        <v>638</v>
      </c>
      <c r="U12" s="42" t="s">
        <v>638</v>
      </c>
      <c r="V12" s="42" t="s">
        <v>638</v>
      </c>
      <c r="W12" s="42" t="s">
        <v>1707</v>
      </c>
      <c r="X12" s="42" t="s">
        <v>133</v>
      </c>
      <c r="Y12" s="42" t="s">
        <v>160</v>
      </c>
      <c r="Z12" s="47" t="s">
        <v>6793</v>
      </c>
      <c r="AA12" s="42" t="s">
        <v>944</v>
      </c>
      <c r="AB12" s="42" t="s">
        <v>6857</v>
      </c>
      <c r="AC12" s="45" t="s">
        <v>6861</v>
      </c>
      <c r="AD12" s="46" t="s">
        <v>6849</v>
      </c>
      <c r="AE12" s="57" t="s">
        <v>1707</v>
      </c>
      <c r="AG12" s="50" t="str">
        <f t="shared" si="0"/>
        <v>SET @name = N'SA-19 SAM'</v>
      </c>
      <c r="AH12" s="51" t="str">
        <f t="shared" si="1"/>
        <v>SET @class_ofItem = N'Gun'</v>
      </c>
      <c r="AI12" s="51" t="str">
        <f t="shared" si="2"/>
        <v>SET @WeaponClass = N'Artillery'</v>
      </c>
      <c r="AJ12" s="51" t="str">
        <f t="shared" si="3"/>
        <v>SET @WeaponType = N'Guided Missile'</v>
      </c>
      <c r="AK12" s="51" t="str">
        <f t="shared" si="4"/>
        <v>SET @Weight =89</v>
      </c>
      <c r="AL12" s="51" t="str">
        <f t="shared" si="5"/>
        <v>SET @ST =0</v>
      </c>
      <c r="AM12" s="51" t="str">
        <f t="shared" si="6"/>
        <v>SET @Bulk = N'--'</v>
      </c>
      <c r="AN12" s="51" t="str">
        <f t="shared" si="7"/>
        <v>SET @Cost =12500</v>
      </c>
      <c r="AO12" s="51" t="str">
        <f t="shared" si="8"/>
        <v>SET @TLin = N'TL8'</v>
      </c>
      <c r="AP12" s="52" t="str">
        <f t="shared" si="9"/>
        <v>SET @Lcin = N'LC1'</v>
      </c>
      <c r="AQ12" s="52" t="str">
        <f t="shared" si="10"/>
        <v>SET @Desc = N'[1, 2, 3]'</v>
      </c>
      <c r="AR12" s="53" t="str">
        <f t="shared" si="11"/>
        <v>SET @TwoHanded = 0</v>
      </c>
      <c r="AS12" s="52" t="str">
        <f t="shared" si="12"/>
        <v>SET @Damagee = N'6dx50'</v>
      </c>
      <c r="AT12" s="53" t="str">
        <f t="shared" si="13"/>
        <v>SET @Half_Rangee  = 600</v>
      </c>
      <c r="AU12" s="53" t="str">
        <f t="shared" si="14"/>
        <v>SET @FullRangee = 8000</v>
      </c>
      <c r="AV12" s="53" t="str">
        <f t="shared" si="15"/>
        <v>SET @ROF  = 1</v>
      </c>
      <c r="AW12" s="53" t="str">
        <f t="shared" si="16"/>
        <v>SET @ROF_for_Sh  = null</v>
      </c>
      <c r="AX12" s="53" t="str">
        <f t="shared" si="17"/>
        <v>SET @Full_auto  = 0</v>
      </c>
      <c r="AY12" s="53" t="str">
        <f t="shared" si="18"/>
        <v>SET @Shotss  = 1</v>
      </c>
      <c r="AZ12" s="53" t="str">
        <f t="shared" si="19"/>
        <v>SET @AddinChamber  = 0</v>
      </c>
      <c r="BA12" s="53" t="str">
        <f t="shared" si="20"/>
        <v>SET @TimeForreload  = 20</v>
      </c>
      <c r="BB12" s="53" t="str">
        <f t="shared" si="21"/>
        <v>SET @singlereload  = 0</v>
      </c>
      <c r="BC12" s="53" t="str">
        <f t="shared" si="22"/>
        <v>SET @ArmorDivision  = 1</v>
      </c>
      <c r="BD12" s="53" t="str">
        <f t="shared" si="23"/>
        <v>SET @TypeOfDamage1 = N'cr'</v>
      </c>
      <c r="BE12" s="53" t="str">
        <f t="shared" si="24"/>
        <v>SET @TypeOfDam1 = N''</v>
      </c>
      <c r="BF12" s="53" t="str">
        <f t="shared" si="25"/>
        <v>SET @TypeOfDamage2 = N'ex'</v>
      </c>
      <c r="BG12" s="53" t="str">
        <f t="shared" si="26"/>
        <v>SET @TypeOfDam2 = N'[12d]'</v>
      </c>
      <c r="BH12" s="53" t="str">
        <f t="shared" si="27"/>
        <v>SET @DefACCc = 6</v>
      </c>
      <c r="BI12" s="53" t="str">
        <f t="shared" si="28"/>
        <v>SET @ACCAddin = null</v>
      </c>
      <c r="BJ12" s="53" t="str">
        <f t="shared" si="29"/>
        <v>SET @Recoill = 1</v>
      </c>
      <c r="BK12" s="54" t="s">
        <v>6906</v>
      </c>
    </row>
    <row r="13" spans="1:63" ht="120.75" thickBot="1" x14ac:dyDescent="0.3">
      <c r="A13" s="48" t="s">
        <v>6797</v>
      </c>
      <c r="B13" s="41" t="s">
        <v>1297</v>
      </c>
      <c r="C13" s="48" t="s">
        <v>6898</v>
      </c>
      <c r="D13" s="48" t="s">
        <v>143</v>
      </c>
      <c r="E13" s="47" t="s">
        <v>46</v>
      </c>
      <c r="F13" s="48"/>
      <c r="G13" s="48" t="s">
        <v>6883</v>
      </c>
      <c r="H13" s="48"/>
      <c r="I13" s="48">
        <v>4</v>
      </c>
      <c r="J13" s="48" t="s">
        <v>6905</v>
      </c>
      <c r="K13" s="47" t="s">
        <v>157</v>
      </c>
      <c r="L13" s="47" t="s">
        <v>136</v>
      </c>
      <c r="M13" s="48">
        <v>5</v>
      </c>
      <c r="N13" s="48">
        <v>1</v>
      </c>
      <c r="O13" s="47" t="s">
        <v>6905</v>
      </c>
      <c r="P13" s="48" t="s">
        <v>638</v>
      </c>
      <c r="Q13" s="48" t="s">
        <v>133</v>
      </c>
      <c r="R13" s="48" t="s">
        <v>638</v>
      </c>
      <c r="S13" s="48" t="s">
        <v>638</v>
      </c>
      <c r="T13" s="48" t="s">
        <v>638</v>
      </c>
      <c r="U13" s="48" t="s">
        <v>143</v>
      </c>
      <c r="V13" s="56" t="s">
        <v>133</v>
      </c>
      <c r="W13" s="48">
        <v>-4</v>
      </c>
      <c r="X13" s="48">
        <v>1</v>
      </c>
      <c r="Y13" s="48">
        <v>250</v>
      </c>
      <c r="Z13" s="47" t="s">
        <v>6793</v>
      </c>
      <c r="AA13" s="43" t="s">
        <v>1536</v>
      </c>
      <c r="AB13" s="43" t="s">
        <v>6855</v>
      </c>
      <c r="AC13" s="44" t="s">
        <v>6859</v>
      </c>
      <c r="AD13" s="46" t="s">
        <v>6849</v>
      </c>
      <c r="AE13" s="35" t="s">
        <v>143</v>
      </c>
      <c r="AG13" s="50" t="str">
        <f t="shared" si="0"/>
        <v>SET @name = N'M72A2 (66mm)'</v>
      </c>
      <c r="AH13" s="51" t="str">
        <f t="shared" si="1"/>
        <v>SET @class_ofItem = N'Gun'</v>
      </c>
      <c r="AI13" s="51" t="str">
        <f t="shared" si="2"/>
        <v>SET @WeaponClass = N'Guns'</v>
      </c>
      <c r="AJ13" s="51" t="str">
        <f t="shared" si="3"/>
        <v>SET @WeaponType = N'Light Anti-Armor Weapon'</v>
      </c>
      <c r="AK13" s="51" t="str">
        <f t="shared" si="4"/>
        <v>SET @Weight =5</v>
      </c>
      <c r="AL13" s="51" t="str">
        <f t="shared" si="5"/>
        <v>SET @ST =10</v>
      </c>
      <c r="AM13" s="51" t="str">
        <f t="shared" si="6"/>
        <v>SET @Bulk = N'-4'</v>
      </c>
      <c r="AN13" s="51" t="str">
        <f t="shared" si="7"/>
        <v>SET @Cost =250</v>
      </c>
      <c r="AO13" s="51" t="str">
        <f t="shared" si="8"/>
        <v>SET @TLin = N'TL7'</v>
      </c>
      <c r="AP13" s="52" t="str">
        <f t="shared" si="9"/>
        <v>SET @Lcin = N'LC1'</v>
      </c>
      <c r="AQ13" s="52" t="str">
        <f t="shared" si="10"/>
        <v>SET @Desc = N'[5, 7]'</v>
      </c>
      <c r="AR13" s="53" t="str">
        <f t="shared" si="11"/>
        <v>SET @TwoHanded = 1</v>
      </c>
      <c r="AS13" s="52" t="str">
        <f t="shared" si="12"/>
        <v>SET @Damagee = N'6dx4'</v>
      </c>
      <c r="AT13" s="53" t="str">
        <f t="shared" si="13"/>
        <v>SET @Half_Rangee  = 200</v>
      </c>
      <c r="AU13" s="53" t="str">
        <f t="shared" si="14"/>
        <v>SET @FullRangee = 300</v>
      </c>
      <c r="AV13" s="53" t="str">
        <f t="shared" si="15"/>
        <v>SET @ROF  = 1</v>
      </c>
      <c r="AW13" s="53" t="str">
        <f t="shared" si="16"/>
        <v>SET @ROF_for_Sh  = null</v>
      </c>
      <c r="AX13" s="53" t="str">
        <f t="shared" si="17"/>
        <v>SET @Full_auto  = 0</v>
      </c>
      <c r="AY13" s="53" t="str">
        <f t="shared" si="18"/>
        <v>SET @Shotss  = 1</v>
      </c>
      <c r="AZ13" s="53" t="str">
        <f t="shared" si="19"/>
        <v>SET @AddinChamber  = 0</v>
      </c>
      <c r="BA13" s="53" t="str">
        <f t="shared" si="20"/>
        <v>SET @TimeForreload  = 0</v>
      </c>
      <c r="BB13" s="53" t="str">
        <f t="shared" si="21"/>
        <v>SET @singlereload  = 0</v>
      </c>
      <c r="BC13" s="53" t="str">
        <f t="shared" si="22"/>
        <v>SET @ArmorDivision  = 10</v>
      </c>
      <c r="BD13" s="53" t="str">
        <f t="shared" si="23"/>
        <v>SET @TypeOfDamage1 = N'cr'</v>
      </c>
      <c r="BE13" s="53" t="str">
        <f t="shared" si="24"/>
        <v>SET @TypeOfDam1 = N''</v>
      </c>
      <c r="BF13" s="53" t="str">
        <f t="shared" si="25"/>
        <v>SET @TypeOfDamage2 = N'ex'</v>
      </c>
      <c r="BG13" s="53" t="str">
        <f t="shared" si="26"/>
        <v>SET @TypeOfDam2 = N''</v>
      </c>
      <c r="BH13" s="53" t="str">
        <f t="shared" si="27"/>
        <v>SET @DefACCc = 4</v>
      </c>
      <c r="BI13" s="53" t="str">
        <f t="shared" si="28"/>
        <v>SET @ACCAddin = null</v>
      </c>
      <c r="BJ13" s="53" t="str">
        <f t="shared" si="29"/>
        <v>SET @Recoill = 1</v>
      </c>
      <c r="BK13" s="54" t="s">
        <v>6906</v>
      </c>
    </row>
    <row r="14" spans="1:63" ht="120.75" thickBot="1" x14ac:dyDescent="0.3">
      <c r="A14" s="48" t="s">
        <v>6798</v>
      </c>
      <c r="B14" s="41" t="s">
        <v>6585</v>
      </c>
      <c r="C14" s="48" t="s">
        <v>6894</v>
      </c>
      <c r="D14" s="48" t="s">
        <v>143</v>
      </c>
      <c r="E14" s="47" t="s">
        <v>46</v>
      </c>
      <c r="F14" s="48"/>
      <c r="G14" s="48" t="s">
        <v>6883</v>
      </c>
      <c r="H14" s="48"/>
      <c r="I14" s="48">
        <v>4</v>
      </c>
      <c r="J14" s="48" t="s">
        <v>6905</v>
      </c>
      <c r="K14" s="47" t="s">
        <v>136</v>
      </c>
      <c r="L14" s="47" t="s">
        <v>172</v>
      </c>
      <c r="M14" s="48">
        <v>13</v>
      </c>
      <c r="N14" s="48">
        <v>1</v>
      </c>
      <c r="O14" s="47" t="s">
        <v>6905</v>
      </c>
      <c r="P14" s="48" t="s">
        <v>638</v>
      </c>
      <c r="Q14" s="48" t="s">
        <v>133</v>
      </c>
      <c r="R14" s="48" t="s">
        <v>638</v>
      </c>
      <c r="S14" s="48" t="s">
        <v>638</v>
      </c>
      <c r="T14" s="48" t="s">
        <v>638</v>
      </c>
      <c r="U14" s="48" t="s">
        <v>143</v>
      </c>
      <c r="V14" s="56" t="s">
        <v>133</v>
      </c>
      <c r="W14" s="48">
        <v>-4</v>
      </c>
      <c r="X14" s="48">
        <v>1</v>
      </c>
      <c r="Y14" s="48">
        <v>1052</v>
      </c>
      <c r="Z14" s="47" t="s">
        <v>6793</v>
      </c>
      <c r="AA14" s="43" t="s">
        <v>511</v>
      </c>
      <c r="AB14" s="43" t="s">
        <v>6855</v>
      </c>
      <c r="AC14" s="44" t="s">
        <v>6859</v>
      </c>
      <c r="AD14" s="46" t="s">
        <v>6849</v>
      </c>
      <c r="AE14" s="35" t="s">
        <v>461</v>
      </c>
      <c r="AG14" s="50" t="str">
        <f t="shared" si="0"/>
        <v>SET @name = N'Armbrust (80mm)'</v>
      </c>
      <c r="AH14" s="51" t="str">
        <f t="shared" si="1"/>
        <v>SET @class_ofItem = N'Gun'</v>
      </c>
      <c r="AI14" s="51" t="str">
        <f t="shared" si="2"/>
        <v>SET @WeaponClass = N'Guns'</v>
      </c>
      <c r="AJ14" s="51" t="str">
        <f t="shared" si="3"/>
        <v>SET @WeaponType = N'Light Anti-Armor Weapon'</v>
      </c>
      <c r="AK14" s="51" t="str">
        <f t="shared" si="4"/>
        <v>SET @Weight =13</v>
      </c>
      <c r="AL14" s="51" t="str">
        <f t="shared" si="5"/>
        <v>SET @ST =10</v>
      </c>
      <c r="AM14" s="51" t="str">
        <f t="shared" si="6"/>
        <v>SET @Bulk = N'-4'</v>
      </c>
      <c r="AN14" s="51" t="str">
        <f t="shared" si="7"/>
        <v>SET @Cost =1052</v>
      </c>
      <c r="AO14" s="51" t="str">
        <f t="shared" si="8"/>
        <v>SET @TLin = N'TL8'</v>
      </c>
      <c r="AP14" s="52" t="str">
        <f t="shared" si="9"/>
        <v>SET @Lcin = N'LC1'</v>
      </c>
      <c r="AQ14" s="52" t="str">
        <f t="shared" si="10"/>
        <v>SET @Desc = N'[2]'</v>
      </c>
      <c r="AR14" s="53" t="str">
        <f t="shared" si="11"/>
        <v>SET @TwoHanded = 1</v>
      </c>
      <c r="AS14" s="52" t="str">
        <f t="shared" si="12"/>
        <v>SET @Damagee = N'5dx7'</v>
      </c>
      <c r="AT14" s="53" t="str">
        <f t="shared" si="13"/>
        <v>SET @Half_Rangee  = 300</v>
      </c>
      <c r="AU14" s="53" t="str">
        <f t="shared" si="14"/>
        <v>SET @FullRangee = 500</v>
      </c>
      <c r="AV14" s="53" t="str">
        <f t="shared" si="15"/>
        <v>SET @ROF  = 1</v>
      </c>
      <c r="AW14" s="53" t="str">
        <f t="shared" si="16"/>
        <v>SET @ROF_for_Sh  = null</v>
      </c>
      <c r="AX14" s="53" t="str">
        <f t="shared" si="17"/>
        <v>SET @Full_auto  = 0</v>
      </c>
      <c r="AY14" s="53" t="str">
        <f t="shared" si="18"/>
        <v>SET @Shotss  = 1</v>
      </c>
      <c r="AZ14" s="53" t="str">
        <f t="shared" si="19"/>
        <v>SET @AddinChamber  = 0</v>
      </c>
      <c r="BA14" s="53" t="str">
        <f t="shared" si="20"/>
        <v>SET @TimeForreload  = 0</v>
      </c>
      <c r="BB14" s="53" t="str">
        <f t="shared" si="21"/>
        <v>SET @singlereload  = 0</v>
      </c>
      <c r="BC14" s="53" t="str">
        <f t="shared" si="22"/>
        <v>SET @ArmorDivision  = 10</v>
      </c>
      <c r="BD14" s="53" t="str">
        <f t="shared" si="23"/>
        <v>SET @TypeOfDamage1 = N'cr'</v>
      </c>
      <c r="BE14" s="53" t="str">
        <f t="shared" si="24"/>
        <v>SET @TypeOfDam1 = N''</v>
      </c>
      <c r="BF14" s="53" t="str">
        <f t="shared" si="25"/>
        <v>SET @TypeOfDamage2 = N'ex'</v>
      </c>
      <c r="BG14" s="53" t="str">
        <f t="shared" si="26"/>
        <v>SET @TypeOfDam2 = N''</v>
      </c>
      <c r="BH14" s="53" t="str">
        <f t="shared" si="27"/>
        <v>SET @DefACCc = 4</v>
      </c>
      <c r="BI14" s="53" t="str">
        <f t="shared" si="28"/>
        <v>SET @ACCAddin = null</v>
      </c>
      <c r="BJ14" s="53" t="str">
        <f t="shared" si="29"/>
        <v>SET @Recoill = 1</v>
      </c>
      <c r="BK14" s="54" t="s">
        <v>6906</v>
      </c>
    </row>
    <row r="15" spans="1:63" ht="120.75" thickBot="1" x14ac:dyDescent="0.3">
      <c r="A15" s="48" t="s">
        <v>6799</v>
      </c>
      <c r="B15" s="41" t="s">
        <v>1132</v>
      </c>
      <c r="C15" s="48" t="s">
        <v>225</v>
      </c>
      <c r="D15" s="48" t="s">
        <v>133</v>
      </c>
      <c r="E15" s="47" t="s">
        <v>18</v>
      </c>
      <c r="F15" s="48"/>
      <c r="G15" s="48" t="s">
        <v>6905</v>
      </c>
      <c r="H15" s="48"/>
      <c r="I15" s="48" t="s">
        <v>124</v>
      </c>
      <c r="J15" s="48" t="s">
        <v>6905</v>
      </c>
      <c r="K15" s="47" t="s">
        <v>394</v>
      </c>
      <c r="L15" s="47" t="s">
        <v>210</v>
      </c>
      <c r="M15" s="48" t="s">
        <v>5409</v>
      </c>
      <c r="N15" s="48" t="s">
        <v>105</v>
      </c>
      <c r="O15" s="47" t="s">
        <v>6905</v>
      </c>
      <c r="P15" s="48" t="s">
        <v>133</v>
      </c>
      <c r="Q15" s="48" t="s">
        <v>407</v>
      </c>
      <c r="R15" s="48" t="s">
        <v>638</v>
      </c>
      <c r="S15" s="48" t="s">
        <v>124</v>
      </c>
      <c r="T15" s="48" t="s">
        <v>638</v>
      </c>
      <c r="U15" s="48" t="s">
        <v>143</v>
      </c>
      <c r="V15" s="34" t="s">
        <v>133</v>
      </c>
      <c r="W15" s="48" t="s">
        <v>240</v>
      </c>
      <c r="X15" s="48" t="s">
        <v>106</v>
      </c>
      <c r="Y15" s="48" t="s">
        <v>121</v>
      </c>
      <c r="Z15" s="47" t="s">
        <v>6794</v>
      </c>
      <c r="AA15" s="48"/>
      <c r="AB15" s="43" t="s">
        <v>6855</v>
      </c>
      <c r="AC15" s="44" t="s">
        <v>6864</v>
      </c>
      <c r="AD15" s="46" t="s">
        <v>6849</v>
      </c>
      <c r="AE15" s="35" t="s">
        <v>143</v>
      </c>
      <c r="AG15" s="50" t="str">
        <f t="shared" si="0"/>
        <v>SET @name = N'ERMA MP.40 (9x19mm Parabellum)'</v>
      </c>
      <c r="AH15" s="51" t="str">
        <f t="shared" si="1"/>
        <v>SET @class_ofItem = N'Gun'</v>
      </c>
      <c r="AI15" s="51" t="str">
        <f t="shared" si="2"/>
        <v>SET @WeaponClass = N'Guns'</v>
      </c>
      <c r="AJ15" s="51" t="str">
        <f t="shared" si="3"/>
        <v>SET @WeaponType = N'Submachine Gun'</v>
      </c>
      <c r="AK15" s="51" t="str">
        <f t="shared" si="4"/>
        <v>SET @Weight =10.5</v>
      </c>
      <c r="AL15" s="51" t="str">
        <f t="shared" si="5"/>
        <v>SET @ST =10</v>
      </c>
      <c r="AM15" s="51" t="str">
        <f t="shared" si="6"/>
        <v>SET @Bulk = N'-4'</v>
      </c>
      <c r="AN15" s="51" t="str">
        <f t="shared" si="7"/>
        <v>SET @Cost =1000</v>
      </c>
      <c r="AO15" s="51" t="str">
        <f t="shared" si="8"/>
        <v>SET @TLin = N'TL6'</v>
      </c>
      <c r="AP15" s="52" t="str">
        <f t="shared" si="9"/>
        <v>SET @Lcin = N'LC2'</v>
      </c>
      <c r="AQ15" s="52" t="str">
        <f t="shared" si="10"/>
        <v>SET @Desc = N''</v>
      </c>
      <c r="AR15" s="53" t="str">
        <f t="shared" si="11"/>
        <v>SET @TwoHanded = 1</v>
      </c>
      <c r="AS15" s="52" t="str">
        <f t="shared" si="12"/>
        <v>SET @Damagee = N'3d-1'</v>
      </c>
      <c r="AT15" s="53" t="str">
        <f t="shared" si="13"/>
        <v>SET @Half_Rangee  = 160</v>
      </c>
      <c r="AU15" s="53" t="str">
        <f t="shared" si="14"/>
        <v>SET @FullRangee = 1900</v>
      </c>
      <c r="AV15" s="53" t="str">
        <f t="shared" si="15"/>
        <v>SET @ROF  = 8</v>
      </c>
      <c r="AW15" s="53" t="str">
        <f t="shared" si="16"/>
        <v>SET @ROF_for_Sh  = null</v>
      </c>
      <c r="AX15" s="53" t="str">
        <f t="shared" si="17"/>
        <v>SET @Full_auto  = 1</v>
      </c>
      <c r="AY15" s="53" t="str">
        <f t="shared" si="18"/>
        <v>SET @Shotss  = 32</v>
      </c>
      <c r="AZ15" s="53" t="str">
        <f t="shared" si="19"/>
        <v>SET @AddinChamber  = 0</v>
      </c>
      <c r="BA15" s="53" t="str">
        <f t="shared" si="20"/>
        <v>SET @TimeForreload  = 3</v>
      </c>
      <c r="BB15" s="53" t="str">
        <f t="shared" si="21"/>
        <v>SET @singlereload  = 0</v>
      </c>
      <c r="BC15" s="53" t="str">
        <f t="shared" si="22"/>
        <v>SET @ArmorDivision  = 1</v>
      </c>
      <c r="BD15" s="53" t="str">
        <f t="shared" si="23"/>
        <v>SET @TypeOfDamage1 = N'pi'</v>
      </c>
      <c r="BE15" s="53" t="str">
        <f t="shared" si="24"/>
        <v>SET @TypeOfDam1 = N''</v>
      </c>
      <c r="BF15" s="53" t="str">
        <f t="shared" si="25"/>
        <v>SET @TypeOfDamage2 = N'null'</v>
      </c>
      <c r="BG15" s="53" t="str">
        <f t="shared" si="26"/>
        <v>SET @TypeOfDam2 = N''</v>
      </c>
      <c r="BH15" s="53" t="str">
        <f t="shared" si="27"/>
        <v>SET @DefACCc = 3</v>
      </c>
      <c r="BI15" s="53" t="str">
        <f t="shared" si="28"/>
        <v>SET @ACCAddin = null</v>
      </c>
      <c r="BJ15" s="53" t="str">
        <f t="shared" si="29"/>
        <v>SET @Recoill = 2</v>
      </c>
      <c r="BK15" s="54" t="s">
        <v>6906</v>
      </c>
    </row>
    <row r="16" spans="1:63" ht="120.75" thickBot="1" x14ac:dyDescent="0.3">
      <c r="A16" s="48" t="s">
        <v>6797</v>
      </c>
      <c r="B16" s="41" t="s">
        <v>823</v>
      </c>
      <c r="C16" s="48" t="s">
        <v>17</v>
      </c>
      <c r="D16" s="48" t="s">
        <v>133</v>
      </c>
      <c r="E16" s="47" t="s">
        <v>18</v>
      </c>
      <c r="F16" s="48"/>
      <c r="G16" s="48" t="s">
        <v>6905</v>
      </c>
      <c r="H16" s="48"/>
      <c r="I16" s="48" t="s">
        <v>150</v>
      </c>
      <c r="J16" s="48" t="s">
        <v>6905</v>
      </c>
      <c r="K16" s="47" t="s">
        <v>169</v>
      </c>
      <c r="L16" s="47" t="s">
        <v>4886</v>
      </c>
      <c r="M16" s="48" t="s">
        <v>230</v>
      </c>
      <c r="N16" s="48" t="s">
        <v>134</v>
      </c>
      <c r="O16" s="47" t="s">
        <v>6905</v>
      </c>
      <c r="P16" s="48" t="s">
        <v>638</v>
      </c>
      <c r="Q16" s="48" t="s">
        <v>1889</v>
      </c>
      <c r="R16" s="48" t="s">
        <v>133</v>
      </c>
      <c r="S16" s="48" t="s">
        <v>124</v>
      </c>
      <c r="T16" s="48" t="s">
        <v>638</v>
      </c>
      <c r="U16" s="48" t="s">
        <v>143</v>
      </c>
      <c r="V16" s="34" t="s">
        <v>133</v>
      </c>
      <c r="W16" s="48" t="s">
        <v>118</v>
      </c>
      <c r="X16" s="48" t="s">
        <v>106</v>
      </c>
      <c r="Y16" s="48" t="s">
        <v>172</v>
      </c>
      <c r="Z16" s="47" t="s">
        <v>6793</v>
      </c>
      <c r="AA16" s="48"/>
      <c r="AB16" s="43" t="s">
        <v>6855</v>
      </c>
      <c r="AC16" s="44" t="s">
        <v>6860</v>
      </c>
      <c r="AD16" s="46" t="s">
        <v>6849</v>
      </c>
      <c r="AE16" s="35" t="s">
        <v>1040</v>
      </c>
      <c r="AG16" s="50" t="str">
        <f t="shared" si="0"/>
        <v>SET @name = N'Izhmash RPK-74 (5.45x39mm M-74)'</v>
      </c>
      <c r="AH16" s="51" t="str">
        <f t="shared" si="1"/>
        <v>SET @class_ofItem = N'Gun'</v>
      </c>
      <c r="AI16" s="51" t="str">
        <f t="shared" si="2"/>
        <v>SET @WeaponClass = N'Guns'</v>
      </c>
      <c r="AJ16" s="51" t="str">
        <f t="shared" si="3"/>
        <v>SET @WeaponType = N'Rifle'</v>
      </c>
      <c r="AK16" s="51" t="str">
        <f t="shared" si="4"/>
        <v>SET @Weight =12</v>
      </c>
      <c r="AL16" s="51" t="str">
        <f t="shared" si="5"/>
        <v>SET @ST =10</v>
      </c>
      <c r="AM16" s="51" t="str">
        <f t="shared" si="6"/>
        <v>SET @Bulk = N'-5'</v>
      </c>
      <c r="AN16" s="51" t="str">
        <f t="shared" si="7"/>
        <v>SET @Cost =500</v>
      </c>
      <c r="AO16" s="51" t="str">
        <f t="shared" si="8"/>
        <v>SET @TLin = N'TL7'</v>
      </c>
      <c r="AP16" s="52" t="str">
        <f t="shared" si="9"/>
        <v>SET @Lcin = N'LC1'</v>
      </c>
      <c r="AQ16" s="52" t="str">
        <f t="shared" si="10"/>
        <v>SET @Desc = N''</v>
      </c>
      <c r="AR16" s="53" t="str">
        <f t="shared" si="11"/>
        <v>SET @TwoHanded = 1</v>
      </c>
      <c r="AS16" s="52" t="str">
        <f t="shared" si="12"/>
        <v>SET @Damagee = N'5d+1'</v>
      </c>
      <c r="AT16" s="53" t="str">
        <f t="shared" si="13"/>
        <v>SET @Half_Rangee  = 600</v>
      </c>
      <c r="AU16" s="53" t="str">
        <f t="shared" si="14"/>
        <v>SET @FullRangee = 3200</v>
      </c>
      <c r="AV16" s="53" t="str">
        <f t="shared" si="15"/>
        <v>SET @ROF  = 11</v>
      </c>
      <c r="AW16" s="53" t="str">
        <f t="shared" si="16"/>
        <v>SET @ROF_for_Sh  = null</v>
      </c>
      <c r="AX16" s="53" t="str">
        <f t="shared" si="17"/>
        <v>SET @Full_auto  = 0</v>
      </c>
      <c r="AY16" s="53" t="str">
        <f t="shared" si="18"/>
        <v>SET @Shotss  = 45</v>
      </c>
      <c r="AZ16" s="53" t="str">
        <f t="shared" si="19"/>
        <v>SET @AddinChamber  = 1</v>
      </c>
      <c r="BA16" s="53" t="str">
        <f t="shared" si="20"/>
        <v>SET @TimeForreload  = 3</v>
      </c>
      <c r="BB16" s="53" t="str">
        <f t="shared" si="21"/>
        <v>SET @singlereload  = 0</v>
      </c>
      <c r="BC16" s="53" t="str">
        <f t="shared" si="22"/>
        <v>SET @ArmorDivision  = 1</v>
      </c>
      <c r="BD16" s="53" t="str">
        <f t="shared" si="23"/>
        <v>SET @TypeOfDamage1 = N'pi'</v>
      </c>
      <c r="BE16" s="53" t="str">
        <f t="shared" si="24"/>
        <v>SET @TypeOfDam1 = N''</v>
      </c>
      <c r="BF16" s="53" t="str">
        <f t="shared" si="25"/>
        <v>SET @TypeOfDamage2 = N'null'</v>
      </c>
      <c r="BG16" s="53" t="str">
        <f t="shared" si="26"/>
        <v>SET @TypeOfDam2 = N''</v>
      </c>
      <c r="BH16" s="53" t="str">
        <f t="shared" si="27"/>
        <v>SET @DefACCc = 4</v>
      </c>
      <c r="BI16" s="53" t="str">
        <f t="shared" si="28"/>
        <v>SET @ACCAddin = null</v>
      </c>
      <c r="BJ16" s="53" t="str">
        <f t="shared" si="29"/>
        <v>SET @Recoill = 2</v>
      </c>
      <c r="BK16" s="54" t="s">
        <v>6906</v>
      </c>
    </row>
    <row r="17" spans="1:63" ht="120.75" thickBot="1" x14ac:dyDescent="0.3">
      <c r="A17" s="48" t="s">
        <v>6799</v>
      </c>
      <c r="B17" s="41" t="s">
        <v>809</v>
      </c>
      <c r="C17" s="48" t="s">
        <v>32</v>
      </c>
      <c r="D17" s="48" t="s">
        <v>133</v>
      </c>
      <c r="E17" s="47" t="s">
        <v>18</v>
      </c>
      <c r="F17" s="48"/>
      <c r="G17" s="48" t="s">
        <v>6905</v>
      </c>
      <c r="H17" s="48"/>
      <c r="I17" s="48" t="s">
        <v>112</v>
      </c>
      <c r="J17" s="48" t="s">
        <v>106</v>
      </c>
      <c r="K17" s="47" t="s">
        <v>113</v>
      </c>
      <c r="L17" s="47" t="s">
        <v>4671</v>
      </c>
      <c r="M17" s="48" t="s">
        <v>6813</v>
      </c>
      <c r="N17" s="48" t="s">
        <v>133</v>
      </c>
      <c r="O17" s="47" t="s">
        <v>6905</v>
      </c>
      <c r="P17" s="48" t="s">
        <v>638</v>
      </c>
      <c r="Q17" s="48" t="s">
        <v>112</v>
      </c>
      <c r="R17" s="48" t="s">
        <v>638</v>
      </c>
      <c r="S17" s="48" t="s">
        <v>124</v>
      </c>
      <c r="T17" s="48" t="s">
        <v>638</v>
      </c>
      <c r="U17" s="48" t="s">
        <v>143</v>
      </c>
      <c r="V17" s="34" t="s">
        <v>133</v>
      </c>
      <c r="W17" s="48" t="s">
        <v>118</v>
      </c>
      <c r="X17" s="48" t="s">
        <v>150</v>
      </c>
      <c r="Y17" s="48" t="s">
        <v>136</v>
      </c>
      <c r="Z17" s="47" t="s">
        <v>6795</v>
      </c>
      <c r="AA17" s="48"/>
      <c r="AB17" s="43" t="s">
        <v>6855</v>
      </c>
      <c r="AC17" s="44" t="s">
        <v>6860</v>
      </c>
      <c r="AD17" s="46" t="s">
        <v>6849</v>
      </c>
      <c r="AE17" s="35" t="s">
        <v>143</v>
      </c>
      <c r="AG17" s="50" t="str">
        <f t="shared" si="0"/>
        <v>SET @name = N'ZB Vz.54 (7.62x54mmR)'</v>
      </c>
      <c r="AH17" s="51" t="str">
        <f t="shared" si="1"/>
        <v>SET @class_ofItem = N'Gun'</v>
      </c>
      <c r="AI17" s="51" t="str">
        <f t="shared" si="2"/>
        <v>SET @WeaponClass = N'Guns'</v>
      </c>
      <c r="AJ17" s="51" t="str">
        <f t="shared" si="3"/>
        <v>SET @WeaponType = N'Rifle'</v>
      </c>
      <c r="AK17" s="51" t="str">
        <f t="shared" si="4"/>
        <v>SET @Weight =12.4</v>
      </c>
      <c r="AL17" s="51" t="str">
        <f t="shared" si="5"/>
        <v>SET @ST =10</v>
      </c>
      <c r="AM17" s="51" t="str">
        <f t="shared" si="6"/>
        <v>SET @Bulk = N'-5'</v>
      </c>
      <c r="AN17" s="51" t="str">
        <f t="shared" si="7"/>
        <v>SET @Cost =300</v>
      </c>
      <c r="AO17" s="51" t="str">
        <f t="shared" si="8"/>
        <v>SET @TLin = N'TL6'</v>
      </c>
      <c r="AP17" s="52" t="str">
        <f t="shared" si="9"/>
        <v>SET @Lcin = N'LC3'</v>
      </c>
      <c r="AQ17" s="52" t="str">
        <f t="shared" si="10"/>
        <v>SET @Desc = N''</v>
      </c>
      <c r="AR17" s="53" t="str">
        <f t="shared" si="11"/>
        <v>SET @TwoHanded = 1</v>
      </c>
      <c r="AS17" s="52" t="str">
        <f t="shared" si="12"/>
        <v>SET @Damagee = N'7d'</v>
      </c>
      <c r="AT17" s="53" t="str">
        <f t="shared" si="13"/>
        <v>SET @Half_Rangee  = 800</v>
      </c>
      <c r="AU17" s="53" t="str">
        <f t="shared" si="14"/>
        <v>SET @FullRangee = 3900</v>
      </c>
      <c r="AV17" s="53" t="str">
        <f t="shared" si="15"/>
        <v>SET @ROF  = 1</v>
      </c>
      <c r="AW17" s="53" t="str">
        <f t="shared" si="16"/>
        <v>SET @ROF_for_Sh  = null</v>
      </c>
      <c r="AX17" s="53" t="str">
        <f t="shared" si="17"/>
        <v>SET @Full_auto  = 0</v>
      </c>
      <c r="AY17" s="53" t="str">
        <f t="shared" si="18"/>
        <v>SET @Shotss  = 5</v>
      </c>
      <c r="AZ17" s="53" t="str">
        <f t="shared" si="19"/>
        <v>SET @AddinChamber  = 0</v>
      </c>
      <c r="BA17" s="53" t="str">
        <f t="shared" si="20"/>
        <v>SET @TimeForreload  = 3</v>
      </c>
      <c r="BB17" s="53" t="str">
        <f t="shared" si="21"/>
        <v>SET @singlereload  = 0</v>
      </c>
      <c r="BC17" s="53" t="str">
        <f t="shared" si="22"/>
        <v>SET @ArmorDivision  = 1</v>
      </c>
      <c r="BD17" s="53" t="str">
        <f t="shared" si="23"/>
        <v>SET @TypeOfDamage1 = N'pi'</v>
      </c>
      <c r="BE17" s="53" t="str">
        <f t="shared" si="24"/>
        <v>SET @TypeOfDam1 = N''</v>
      </c>
      <c r="BF17" s="53" t="str">
        <f t="shared" si="25"/>
        <v>SET @TypeOfDamage2 = N'null'</v>
      </c>
      <c r="BG17" s="53" t="str">
        <f t="shared" si="26"/>
        <v>SET @TypeOfDam2 = N''</v>
      </c>
      <c r="BH17" s="53" t="str">
        <f t="shared" si="27"/>
        <v>SET @DefACCc = 5</v>
      </c>
      <c r="BI17" s="53" t="str">
        <f t="shared" si="28"/>
        <v>SET @ACCAddin = 2</v>
      </c>
      <c r="BJ17" s="53" t="str">
        <f t="shared" si="29"/>
        <v>SET @Recoill = 4</v>
      </c>
      <c r="BK17" s="54" t="s">
        <v>6906</v>
      </c>
    </row>
    <row r="18" spans="1:63" ht="120.75" thickBot="1" x14ac:dyDescent="0.3">
      <c r="A18" s="48" t="s">
        <v>6797</v>
      </c>
      <c r="B18" s="41" t="s">
        <v>822</v>
      </c>
      <c r="C18" s="48" t="s">
        <v>6888</v>
      </c>
      <c r="D18" s="48" t="s">
        <v>133</v>
      </c>
      <c r="E18" s="47" t="s">
        <v>18</v>
      </c>
      <c r="F18" s="48"/>
      <c r="G18" s="48" t="s">
        <v>6905</v>
      </c>
      <c r="H18" s="48"/>
      <c r="I18" s="48" t="s">
        <v>150</v>
      </c>
      <c r="J18" s="48" t="s">
        <v>6905</v>
      </c>
      <c r="K18" s="47" t="s">
        <v>107</v>
      </c>
      <c r="L18" s="47" t="s">
        <v>108</v>
      </c>
      <c r="M18" s="48" t="s">
        <v>6813</v>
      </c>
      <c r="N18" s="48" t="s">
        <v>143</v>
      </c>
      <c r="O18" s="47" t="s">
        <v>6905</v>
      </c>
      <c r="P18" s="48" t="s">
        <v>638</v>
      </c>
      <c r="Q18" s="48" t="s">
        <v>146</v>
      </c>
      <c r="R18" s="48" t="s">
        <v>133</v>
      </c>
      <c r="S18" s="48" t="s">
        <v>124</v>
      </c>
      <c r="T18" s="48" t="s">
        <v>638</v>
      </c>
      <c r="U18" s="48" t="s">
        <v>143</v>
      </c>
      <c r="V18" s="34" t="s">
        <v>133</v>
      </c>
      <c r="W18" s="48" t="s">
        <v>118</v>
      </c>
      <c r="X18" s="48" t="s">
        <v>106</v>
      </c>
      <c r="Y18" s="48" t="s">
        <v>1041</v>
      </c>
      <c r="Z18" s="47" t="s">
        <v>6793</v>
      </c>
      <c r="AA18" s="48"/>
      <c r="AB18" s="43" t="s">
        <v>6855</v>
      </c>
      <c r="AC18" s="44" t="s">
        <v>6860</v>
      </c>
      <c r="AD18" s="46" t="s">
        <v>6849</v>
      </c>
      <c r="AE18" s="35" t="s">
        <v>1040</v>
      </c>
      <c r="AG18" s="50" t="str">
        <f t="shared" si="0"/>
        <v>SET @name = N'Izhmash RPK (7.62x39mm M-43)'</v>
      </c>
      <c r="AH18" s="51" t="str">
        <f t="shared" si="1"/>
        <v>SET @class_ofItem = N'Gun'</v>
      </c>
      <c r="AI18" s="51" t="str">
        <f t="shared" si="2"/>
        <v>SET @WeaponClass = N'Guns'</v>
      </c>
      <c r="AJ18" s="51" t="str">
        <f t="shared" si="3"/>
        <v>SET @WeaponType = N'Rifle'</v>
      </c>
      <c r="AK18" s="51" t="str">
        <f t="shared" si="4"/>
        <v>SET @Weight =12.4</v>
      </c>
      <c r="AL18" s="51" t="str">
        <f t="shared" si="5"/>
        <v>SET @ST =10</v>
      </c>
      <c r="AM18" s="51" t="str">
        <f t="shared" si="6"/>
        <v>SET @Bulk = N'-5'</v>
      </c>
      <c r="AN18" s="51" t="str">
        <f t="shared" si="7"/>
        <v>SET @Cost =490</v>
      </c>
      <c r="AO18" s="51" t="str">
        <f t="shared" si="8"/>
        <v>SET @TLin = N'TL7'</v>
      </c>
      <c r="AP18" s="52" t="str">
        <f t="shared" si="9"/>
        <v>SET @Lcin = N'LC1'</v>
      </c>
      <c r="AQ18" s="52" t="str">
        <f t="shared" si="10"/>
        <v>SET @Desc = N''</v>
      </c>
      <c r="AR18" s="53" t="str">
        <f t="shared" si="11"/>
        <v>SET @TwoHanded = 1</v>
      </c>
      <c r="AS18" s="52" t="str">
        <f t="shared" si="12"/>
        <v>SET @Damagee = N'5d+2'</v>
      </c>
      <c r="AT18" s="53" t="str">
        <f t="shared" si="13"/>
        <v>SET @Half_Rangee  = 400</v>
      </c>
      <c r="AU18" s="53" t="str">
        <f t="shared" si="14"/>
        <v>SET @FullRangee = 3000</v>
      </c>
      <c r="AV18" s="53" t="str">
        <f t="shared" si="15"/>
        <v>SET @ROF  = 10</v>
      </c>
      <c r="AW18" s="53" t="str">
        <f t="shared" si="16"/>
        <v>SET @ROF_for_Sh  = null</v>
      </c>
      <c r="AX18" s="53" t="str">
        <f t="shared" si="17"/>
        <v>SET @Full_auto  = 0</v>
      </c>
      <c r="AY18" s="53" t="str">
        <f t="shared" si="18"/>
        <v>SET @Shotss  = 40</v>
      </c>
      <c r="AZ18" s="53" t="str">
        <f t="shared" si="19"/>
        <v>SET @AddinChamber  = 1</v>
      </c>
      <c r="BA18" s="53" t="str">
        <f t="shared" si="20"/>
        <v>SET @TimeForreload  = 3</v>
      </c>
      <c r="BB18" s="53" t="str">
        <f t="shared" si="21"/>
        <v>SET @singlereload  = 0</v>
      </c>
      <c r="BC18" s="53" t="str">
        <f t="shared" si="22"/>
        <v>SET @ArmorDivision  = 1</v>
      </c>
      <c r="BD18" s="53" t="str">
        <f t="shared" si="23"/>
        <v>SET @TypeOfDamage1 = N'pi'</v>
      </c>
      <c r="BE18" s="53" t="str">
        <f t="shared" si="24"/>
        <v>SET @TypeOfDam1 = N''</v>
      </c>
      <c r="BF18" s="53" t="str">
        <f t="shared" si="25"/>
        <v>SET @TypeOfDamage2 = N'null'</v>
      </c>
      <c r="BG18" s="53" t="str">
        <f t="shared" si="26"/>
        <v>SET @TypeOfDam2 = N''</v>
      </c>
      <c r="BH18" s="53" t="str">
        <f t="shared" si="27"/>
        <v>SET @DefACCc = 4</v>
      </c>
      <c r="BI18" s="53" t="str">
        <f t="shared" si="28"/>
        <v>SET @ACCAddin = null</v>
      </c>
      <c r="BJ18" s="53" t="str">
        <f t="shared" si="29"/>
        <v>SET @Recoill = 2</v>
      </c>
      <c r="BK18" s="54" t="s">
        <v>6906</v>
      </c>
    </row>
    <row r="19" spans="1:63" ht="120.75" thickBot="1" x14ac:dyDescent="0.3">
      <c r="A19" s="48" t="s">
        <v>6798</v>
      </c>
      <c r="B19" s="41" t="s">
        <v>1295</v>
      </c>
      <c r="C19" s="48" t="s">
        <v>6900</v>
      </c>
      <c r="D19" s="48" t="s">
        <v>143</v>
      </c>
      <c r="E19" s="47" t="s">
        <v>46</v>
      </c>
      <c r="F19" s="48"/>
      <c r="G19" s="48" t="s">
        <v>6883</v>
      </c>
      <c r="H19" s="48"/>
      <c r="I19" s="48">
        <v>3</v>
      </c>
      <c r="J19" s="48" t="s">
        <v>6905</v>
      </c>
      <c r="K19" s="47" t="s">
        <v>139</v>
      </c>
      <c r="L19" s="47" t="s">
        <v>140</v>
      </c>
      <c r="M19" s="55">
        <v>42565</v>
      </c>
      <c r="N19" s="48">
        <v>1</v>
      </c>
      <c r="O19" s="47" t="s">
        <v>6905</v>
      </c>
      <c r="P19" s="48" t="s">
        <v>638</v>
      </c>
      <c r="Q19" s="48" t="s">
        <v>133</v>
      </c>
      <c r="R19" s="48" t="s">
        <v>638</v>
      </c>
      <c r="S19" s="48" t="s">
        <v>638</v>
      </c>
      <c r="T19" s="48" t="s">
        <v>638</v>
      </c>
      <c r="U19" s="48" t="s">
        <v>143</v>
      </c>
      <c r="V19" s="34" t="s">
        <v>133</v>
      </c>
      <c r="W19" s="48">
        <v>-5</v>
      </c>
      <c r="X19" s="48">
        <v>1</v>
      </c>
      <c r="Y19" s="48">
        <v>1500</v>
      </c>
      <c r="Z19" s="47" t="s">
        <v>6793</v>
      </c>
      <c r="AA19" s="43" t="s">
        <v>1536</v>
      </c>
      <c r="AB19" s="43" t="s">
        <v>6855</v>
      </c>
      <c r="AC19" s="44" t="s">
        <v>6859</v>
      </c>
      <c r="AD19" s="46" t="s">
        <v>6849</v>
      </c>
      <c r="AE19" s="35" t="s">
        <v>461</v>
      </c>
      <c r="AG19" s="50" t="str">
        <f t="shared" si="0"/>
        <v>SET @name = N'M136 AT-4 (84mm)'</v>
      </c>
      <c r="AH19" s="51" t="str">
        <f t="shared" si="1"/>
        <v>SET @class_ofItem = N'Gun'</v>
      </c>
      <c r="AI19" s="51" t="str">
        <f t="shared" si="2"/>
        <v>SET @WeaponClass = N'Guns'</v>
      </c>
      <c r="AJ19" s="51" t="str">
        <f t="shared" si="3"/>
        <v>SET @WeaponType = N'Light Anti-Armor Weapon'</v>
      </c>
      <c r="AK19" s="51" t="str">
        <f t="shared" si="4"/>
        <v>SET @Weight =42565</v>
      </c>
      <c r="AL19" s="51" t="str">
        <f t="shared" si="5"/>
        <v>SET @ST =10</v>
      </c>
      <c r="AM19" s="51" t="str">
        <f t="shared" si="6"/>
        <v>SET @Bulk = N'-5'</v>
      </c>
      <c r="AN19" s="51" t="str">
        <f t="shared" si="7"/>
        <v>SET @Cost =1500</v>
      </c>
      <c r="AO19" s="51" t="str">
        <f t="shared" si="8"/>
        <v>SET @TLin = N'TL8'</v>
      </c>
      <c r="AP19" s="52" t="str">
        <f t="shared" si="9"/>
        <v>SET @Lcin = N'LC1'</v>
      </c>
      <c r="AQ19" s="52" t="str">
        <f t="shared" si="10"/>
        <v>SET @Desc = N'[5, 7]'</v>
      </c>
      <c r="AR19" s="53" t="str">
        <f t="shared" si="11"/>
        <v>SET @TwoHanded = 1</v>
      </c>
      <c r="AS19" s="52" t="str">
        <f t="shared" si="12"/>
        <v>SET @Damagee = N'6dx6'</v>
      </c>
      <c r="AT19" s="53" t="str">
        <f t="shared" si="13"/>
        <v>SET @Half_Rangee  = 330</v>
      </c>
      <c r="AU19" s="53" t="str">
        <f t="shared" si="14"/>
        <v>SET @FullRangee = 2300</v>
      </c>
      <c r="AV19" s="53" t="str">
        <f t="shared" si="15"/>
        <v>SET @ROF  = 1</v>
      </c>
      <c r="AW19" s="53" t="str">
        <f t="shared" si="16"/>
        <v>SET @ROF_for_Sh  = null</v>
      </c>
      <c r="AX19" s="53" t="str">
        <f t="shared" si="17"/>
        <v>SET @Full_auto  = 0</v>
      </c>
      <c r="AY19" s="53" t="str">
        <f t="shared" si="18"/>
        <v>SET @Shotss  = 1</v>
      </c>
      <c r="AZ19" s="53" t="str">
        <f t="shared" si="19"/>
        <v>SET @AddinChamber  = 0</v>
      </c>
      <c r="BA19" s="53" t="str">
        <f t="shared" si="20"/>
        <v>SET @TimeForreload  = 0</v>
      </c>
      <c r="BB19" s="53" t="str">
        <f t="shared" si="21"/>
        <v>SET @singlereload  = 0</v>
      </c>
      <c r="BC19" s="53" t="str">
        <f t="shared" si="22"/>
        <v>SET @ArmorDivision  = 10</v>
      </c>
      <c r="BD19" s="53" t="str">
        <f t="shared" si="23"/>
        <v>SET @TypeOfDamage1 = N'cr'</v>
      </c>
      <c r="BE19" s="53" t="str">
        <f t="shared" si="24"/>
        <v>SET @TypeOfDam1 = N''</v>
      </c>
      <c r="BF19" s="53" t="str">
        <f t="shared" si="25"/>
        <v>SET @TypeOfDamage2 = N'ex'</v>
      </c>
      <c r="BG19" s="53" t="str">
        <f t="shared" si="26"/>
        <v>SET @TypeOfDam2 = N''</v>
      </c>
      <c r="BH19" s="53" t="str">
        <f t="shared" si="27"/>
        <v>SET @DefACCc = 3</v>
      </c>
      <c r="BI19" s="53" t="str">
        <f t="shared" si="28"/>
        <v>SET @ACCAddin = null</v>
      </c>
      <c r="BJ19" s="53" t="str">
        <f t="shared" si="29"/>
        <v>SET @Recoill = 1</v>
      </c>
      <c r="BK19" s="54" t="s">
        <v>6906</v>
      </c>
    </row>
    <row r="20" spans="1:63" ht="120.75" thickBot="1" x14ac:dyDescent="0.3">
      <c r="A20" s="42" t="s">
        <v>6798</v>
      </c>
      <c r="B20" s="41" t="s">
        <v>715</v>
      </c>
      <c r="C20" s="48" t="s">
        <v>177</v>
      </c>
      <c r="D20" s="48" t="s">
        <v>133</v>
      </c>
      <c r="E20" s="47" t="s">
        <v>41</v>
      </c>
      <c r="F20" s="48"/>
      <c r="G20" s="48" t="s">
        <v>6905</v>
      </c>
      <c r="H20" s="48"/>
      <c r="I20" s="48" t="s">
        <v>106</v>
      </c>
      <c r="J20" s="48" t="s">
        <v>6905</v>
      </c>
      <c r="K20" s="47" t="s">
        <v>131</v>
      </c>
      <c r="L20" s="47" t="s">
        <v>241</v>
      </c>
      <c r="M20" s="48" t="s">
        <v>5475</v>
      </c>
      <c r="N20" s="48" t="s">
        <v>124</v>
      </c>
      <c r="O20" s="47" t="s">
        <v>6905</v>
      </c>
      <c r="P20" s="48" t="s">
        <v>638</v>
      </c>
      <c r="Q20" s="48" t="s">
        <v>246</v>
      </c>
      <c r="R20" s="48" t="s">
        <v>133</v>
      </c>
      <c r="S20" s="48" t="s">
        <v>124</v>
      </c>
      <c r="T20" s="48" t="s">
        <v>638</v>
      </c>
      <c r="U20" s="48" t="s">
        <v>143</v>
      </c>
      <c r="V20" s="40" t="s">
        <v>638</v>
      </c>
      <c r="W20" s="48" t="s">
        <v>148</v>
      </c>
      <c r="X20" s="48" t="s">
        <v>106</v>
      </c>
      <c r="Y20" s="48" t="s">
        <v>172</v>
      </c>
      <c r="Z20" s="47" t="s">
        <v>6795</v>
      </c>
      <c r="AA20" s="48"/>
      <c r="AB20" s="43" t="s">
        <v>6855</v>
      </c>
      <c r="AC20" s="44" t="s">
        <v>6862</v>
      </c>
      <c r="AD20" s="46" t="s">
        <v>6849</v>
      </c>
      <c r="AE20" s="35" t="s">
        <v>143</v>
      </c>
      <c r="AG20" s="50" t="str">
        <f t="shared" si="0"/>
        <v>SET @name = N'Springfield Armory XD-45 (.45 ACP)'</v>
      </c>
      <c r="AH20" s="51" t="str">
        <f t="shared" si="1"/>
        <v>SET @class_ofItem = N'Gun'</v>
      </c>
      <c r="AI20" s="51" t="str">
        <f t="shared" si="2"/>
        <v>SET @WeaponClass = N'Guns'</v>
      </c>
      <c r="AJ20" s="51" t="str">
        <f t="shared" si="3"/>
        <v>SET @WeaponType = N'Pistol'</v>
      </c>
      <c r="AK20" s="51" t="str">
        <f t="shared" si="4"/>
        <v>SET @Weight =2.4</v>
      </c>
      <c r="AL20" s="51" t="str">
        <f t="shared" si="5"/>
        <v>SET @ST =10</v>
      </c>
      <c r="AM20" s="51" t="str">
        <f t="shared" si="6"/>
        <v>SET @Bulk = N'-2'</v>
      </c>
      <c r="AN20" s="51" t="str">
        <f t="shared" si="7"/>
        <v>SET @Cost =500</v>
      </c>
      <c r="AO20" s="51" t="str">
        <f t="shared" si="8"/>
        <v>SET @TLin = N'TL8'</v>
      </c>
      <c r="AP20" s="52" t="str">
        <f t="shared" si="9"/>
        <v>SET @Lcin = N'LC3'</v>
      </c>
      <c r="AQ20" s="52" t="str">
        <f t="shared" si="10"/>
        <v>SET @Desc = N''</v>
      </c>
      <c r="AR20" s="53" t="str">
        <f t="shared" si="11"/>
        <v>SET @TwoHanded = 0</v>
      </c>
      <c r="AS20" s="52" t="str">
        <f t="shared" si="12"/>
        <v>SET @Damagee = N'2d'</v>
      </c>
      <c r="AT20" s="53" t="str">
        <f t="shared" si="13"/>
        <v>SET @Half_Rangee  = 150</v>
      </c>
      <c r="AU20" s="53" t="str">
        <f t="shared" si="14"/>
        <v>SET @FullRangee = 1600</v>
      </c>
      <c r="AV20" s="53" t="str">
        <f t="shared" si="15"/>
        <v>SET @ROF  = 3</v>
      </c>
      <c r="AW20" s="53" t="str">
        <f t="shared" si="16"/>
        <v>SET @ROF_for_Sh  = null</v>
      </c>
      <c r="AX20" s="53" t="str">
        <f t="shared" si="17"/>
        <v>SET @Full_auto  = 0</v>
      </c>
      <c r="AY20" s="53" t="str">
        <f t="shared" si="18"/>
        <v>SET @Shotss  = 13</v>
      </c>
      <c r="AZ20" s="53" t="str">
        <f t="shared" si="19"/>
        <v>SET @AddinChamber  = 1</v>
      </c>
      <c r="BA20" s="53" t="str">
        <f t="shared" si="20"/>
        <v>SET @TimeForreload  = 3</v>
      </c>
      <c r="BB20" s="53" t="str">
        <f t="shared" si="21"/>
        <v>SET @singlereload  = 0</v>
      </c>
      <c r="BC20" s="53" t="str">
        <f t="shared" si="22"/>
        <v>SET @ArmorDivision  = 1</v>
      </c>
      <c r="BD20" s="53" t="str">
        <f t="shared" si="23"/>
        <v>SET @TypeOfDamage1 = N'pi+'</v>
      </c>
      <c r="BE20" s="53" t="str">
        <f t="shared" si="24"/>
        <v>SET @TypeOfDam1 = N''</v>
      </c>
      <c r="BF20" s="53" t="str">
        <f t="shared" si="25"/>
        <v>SET @TypeOfDamage2 = N'null'</v>
      </c>
      <c r="BG20" s="53" t="str">
        <f t="shared" si="26"/>
        <v>SET @TypeOfDam2 = N''</v>
      </c>
      <c r="BH20" s="53" t="str">
        <f t="shared" si="27"/>
        <v>SET @DefACCc = 2</v>
      </c>
      <c r="BI20" s="53" t="str">
        <f t="shared" si="28"/>
        <v>SET @ACCAddin = null</v>
      </c>
      <c r="BJ20" s="53" t="str">
        <f t="shared" si="29"/>
        <v>SET @Recoill = 2</v>
      </c>
      <c r="BK20" s="54" t="s">
        <v>6906</v>
      </c>
    </row>
    <row r="21" spans="1:63" ht="120.75" thickBot="1" x14ac:dyDescent="0.3">
      <c r="A21" s="48" t="s">
        <v>6799</v>
      </c>
      <c r="B21" s="39" t="s">
        <v>6623</v>
      </c>
      <c r="C21" s="48" t="s">
        <v>177</v>
      </c>
      <c r="D21" s="47" t="s">
        <v>133</v>
      </c>
      <c r="E21" s="47" t="s">
        <v>41</v>
      </c>
      <c r="F21" s="47"/>
      <c r="G21" s="47" t="s">
        <v>6905</v>
      </c>
      <c r="H21" s="47"/>
      <c r="I21" s="47" t="s">
        <v>106</v>
      </c>
      <c r="J21" s="47" t="s">
        <v>6905</v>
      </c>
      <c r="K21" s="47" t="s">
        <v>131</v>
      </c>
      <c r="L21" s="47" t="s">
        <v>241</v>
      </c>
      <c r="M21" s="48" t="s">
        <v>5746</v>
      </c>
      <c r="N21" s="47" t="s">
        <v>124</v>
      </c>
      <c r="O21" s="47" t="s">
        <v>6905</v>
      </c>
      <c r="P21" s="47" t="s">
        <v>638</v>
      </c>
      <c r="Q21" s="47" t="s">
        <v>111</v>
      </c>
      <c r="R21" s="47" t="s">
        <v>133</v>
      </c>
      <c r="S21" s="47" t="s">
        <v>124</v>
      </c>
      <c r="T21" s="48" t="s">
        <v>638</v>
      </c>
      <c r="U21" s="47" t="s">
        <v>143</v>
      </c>
      <c r="V21" s="40" t="s">
        <v>638</v>
      </c>
      <c r="W21" s="47" t="s">
        <v>148</v>
      </c>
      <c r="X21" s="47" t="s">
        <v>124</v>
      </c>
      <c r="Y21" s="47" t="s">
        <v>5284</v>
      </c>
      <c r="Z21" s="47" t="s">
        <v>6795</v>
      </c>
      <c r="AA21" s="47"/>
      <c r="AB21" s="43" t="s">
        <v>6855</v>
      </c>
      <c r="AC21" s="44" t="s">
        <v>6862</v>
      </c>
      <c r="AD21" s="46" t="s">
        <v>6849</v>
      </c>
      <c r="AE21" s="29" t="s">
        <v>143</v>
      </c>
      <c r="AG21" s="50" t="str">
        <f t="shared" si="0"/>
        <v>SET @name = N'Colt M1911A1 (.45 ACP)'</v>
      </c>
      <c r="AH21" s="51" t="str">
        <f t="shared" si="1"/>
        <v>SET @class_ofItem = N'Gun'</v>
      </c>
      <c r="AI21" s="51" t="str">
        <f t="shared" si="2"/>
        <v>SET @WeaponClass = N'Guns'</v>
      </c>
      <c r="AJ21" s="51" t="str">
        <f t="shared" si="3"/>
        <v>SET @WeaponType = N'Pistol'</v>
      </c>
      <c r="AK21" s="51" t="str">
        <f t="shared" si="4"/>
        <v>SET @Weight =2.8</v>
      </c>
      <c r="AL21" s="51" t="str">
        <f t="shared" si="5"/>
        <v>SET @ST =10</v>
      </c>
      <c r="AM21" s="51" t="str">
        <f t="shared" si="6"/>
        <v>SET @Bulk = N'-2'</v>
      </c>
      <c r="AN21" s="51" t="str">
        <f t="shared" si="7"/>
        <v>SET @Cost =850</v>
      </c>
      <c r="AO21" s="51" t="str">
        <f t="shared" si="8"/>
        <v>SET @TLin = N'TL6'</v>
      </c>
      <c r="AP21" s="52" t="str">
        <f t="shared" si="9"/>
        <v>SET @Lcin = N'LC3'</v>
      </c>
      <c r="AQ21" s="52" t="str">
        <f t="shared" si="10"/>
        <v>SET @Desc = N''</v>
      </c>
      <c r="AR21" s="53" t="str">
        <f t="shared" si="11"/>
        <v>SET @TwoHanded = 0</v>
      </c>
      <c r="AS21" s="52" t="str">
        <f t="shared" si="12"/>
        <v>SET @Damagee = N'2d'</v>
      </c>
      <c r="AT21" s="53" t="str">
        <f t="shared" si="13"/>
        <v>SET @Half_Rangee  = 150</v>
      </c>
      <c r="AU21" s="53" t="str">
        <f t="shared" si="14"/>
        <v>SET @FullRangee = 1600</v>
      </c>
      <c r="AV21" s="53" t="str">
        <f t="shared" si="15"/>
        <v>SET @ROF  = 3</v>
      </c>
      <c r="AW21" s="53" t="str">
        <f t="shared" si="16"/>
        <v>SET @ROF_for_Sh  = null</v>
      </c>
      <c r="AX21" s="53" t="str">
        <f t="shared" si="17"/>
        <v>SET @Full_auto  = 0</v>
      </c>
      <c r="AY21" s="53" t="str">
        <f t="shared" si="18"/>
        <v>SET @Shotss  = 7</v>
      </c>
      <c r="AZ21" s="53" t="str">
        <f t="shared" si="19"/>
        <v>SET @AddinChamber  = 1</v>
      </c>
      <c r="BA21" s="53" t="str">
        <f t="shared" si="20"/>
        <v>SET @TimeForreload  = 3</v>
      </c>
      <c r="BB21" s="53" t="str">
        <f t="shared" si="21"/>
        <v>SET @singlereload  = 0</v>
      </c>
      <c r="BC21" s="53" t="str">
        <f t="shared" si="22"/>
        <v>SET @ArmorDivision  = 1</v>
      </c>
      <c r="BD21" s="53" t="str">
        <f t="shared" si="23"/>
        <v>SET @TypeOfDamage1 = N'pi+'</v>
      </c>
      <c r="BE21" s="53" t="str">
        <f t="shared" si="24"/>
        <v>SET @TypeOfDam1 = N''</v>
      </c>
      <c r="BF21" s="53" t="str">
        <f t="shared" si="25"/>
        <v>SET @TypeOfDamage2 = N'null'</v>
      </c>
      <c r="BG21" s="53" t="str">
        <f t="shared" si="26"/>
        <v>SET @TypeOfDam2 = N''</v>
      </c>
      <c r="BH21" s="53" t="str">
        <f t="shared" si="27"/>
        <v>SET @DefACCc = 2</v>
      </c>
      <c r="BI21" s="53" t="str">
        <f t="shared" si="28"/>
        <v>SET @ACCAddin = null</v>
      </c>
      <c r="BJ21" s="53" t="str">
        <f t="shared" si="29"/>
        <v>SET @Recoill = 3</v>
      </c>
      <c r="BK21" s="54" t="s">
        <v>6906</v>
      </c>
    </row>
    <row r="22" spans="1:63" ht="120.75" thickBot="1" x14ac:dyDescent="0.3">
      <c r="A22" s="48" t="s">
        <v>6798</v>
      </c>
      <c r="B22" s="39" t="s">
        <v>1293</v>
      </c>
      <c r="C22" s="48" t="s">
        <v>6900</v>
      </c>
      <c r="D22" s="47" t="s">
        <v>112</v>
      </c>
      <c r="E22" s="47" t="s">
        <v>46</v>
      </c>
      <c r="F22" s="47"/>
      <c r="G22" s="47" t="s">
        <v>6883</v>
      </c>
      <c r="H22" s="47" t="s">
        <v>6890</v>
      </c>
      <c r="I22" s="47">
        <v>4</v>
      </c>
      <c r="J22" s="47" t="s">
        <v>6905</v>
      </c>
      <c r="K22" s="47" t="s">
        <v>172</v>
      </c>
      <c r="L22" s="47" t="s">
        <v>121</v>
      </c>
      <c r="M22" s="47" t="s">
        <v>6837</v>
      </c>
      <c r="N22" s="47">
        <v>1</v>
      </c>
      <c r="O22" s="47" t="s">
        <v>6905</v>
      </c>
      <c r="P22" s="47" t="s">
        <v>638</v>
      </c>
      <c r="Q22" s="47" t="s">
        <v>133</v>
      </c>
      <c r="R22" s="47" t="s">
        <v>638</v>
      </c>
      <c r="S22" s="47" t="s">
        <v>150</v>
      </c>
      <c r="T22" s="48" t="s">
        <v>638</v>
      </c>
      <c r="U22" s="47" t="s">
        <v>143</v>
      </c>
      <c r="V22" s="34" t="s">
        <v>133</v>
      </c>
      <c r="W22" s="47">
        <v>-5</v>
      </c>
      <c r="X22" s="47">
        <v>1</v>
      </c>
      <c r="Y22" s="47">
        <v>13000</v>
      </c>
      <c r="Z22" s="47" t="s">
        <v>6793</v>
      </c>
      <c r="AA22" s="38" t="s">
        <v>1536</v>
      </c>
      <c r="AB22" s="43" t="s">
        <v>6855</v>
      </c>
      <c r="AC22" s="44" t="s">
        <v>6859</v>
      </c>
      <c r="AD22" s="46" t="s">
        <v>6849</v>
      </c>
      <c r="AE22" s="29" t="s">
        <v>461</v>
      </c>
      <c r="AG22" s="50" t="str">
        <f t="shared" si="0"/>
        <v>SET @name = N'Mk.153 Mod.1 SMAW (83mm Rocket)'</v>
      </c>
      <c r="AH22" s="51" t="str">
        <f t="shared" si="1"/>
        <v>SET @class_ofItem = N'Gun'</v>
      </c>
      <c r="AI22" s="51" t="str">
        <f t="shared" si="2"/>
        <v>SET @WeaponClass = N'Guns'</v>
      </c>
      <c r="AJ22" s="51" t="str">
        <f t="shared" si="3"/>
        <v>SET @WeaponType = N'Light Anti-Armor Weapon'</v>
      </c>
      <c r="AK22" s="51" t="str">
        <f t="shared" si="4"/>
        <v>SET @Weight =29.5</v>
      </c>
      <c r="AL22" s="51" t="str">
        <f t="shared" si="5"/>
        <v>SET @ST =10</v>
      </c>
      <c r="AM22" s="51" t="str">
        <f t="shared" si="6"/>
        <v>SET @Bulk = N'-5'</v>
      </c>
      <c r="AN22" s="51" t="str">
        <f t="shared" si="7"/>
        <v>SET @Cost =13000</v>
      </c>
      <c r="AO22" s="51" t="str">
        <f t="shared" si="8"/>
        <v>SET @TLin = N'TL8'</v>
      </c>
      <c r="AP22" s="52" t="str">
        <f t="shared" si="9"/>
        <v>SET @Lcin = N'LC1'</v>
      </c>
      <c r="AQ22" s="52" t="str">
        <f t="shared" si="10"/>
        <v>SET @Desc = N'[5, 7]'</v>
      </c>
      <c r="AR22" s="53" t="str">
        <f t="shared" si="11"/>
        <v>SET @TwoHanded = 1</v>
      </c>
      <c r="AS22" s="52" t="str">
        <f t="shared" si="12"/>
        <v>SET @Damagee = N'6dx6'</v>
      </c>
      <c r="AT22" s="53" t="str">
        <f t="shared" si="13"/>
        <v>SET @Half_Rangee  = 500</v>
      </c>
      <c r="AU22" s="53" t="str">
        <f t="shared" si="14"/>
        <v>SET @FullRangee = 1000</v>
      </c>
      <c r="AV22" s="53" t="str">
        <f t="shared" si="15"/>
        <v>SET @ROF  = 1</v>
      </c>
      <c r="AW22" s="53" t="str">
        <f t="shared" si="16"/>
        <v>SET @ROF_for_Sh  = null</v>
      </c>
      <c r="AX22" s="53" t="str">
        <f t="shared" si="17"/>
        <v>SET @Full_auto  = 0</v>
      </c>
      <c r="AY22" s="53" t="str">
        <f t="shared" si="18"/>
        <v>SET @Shotss  = 1</v>
      </c>
      <c r="AZ22" s="53" t="str">
        <f t="shared" si="19"/>
        <v>SET @AddinChamber  = 0</v>
      </c>
      <c r="BA22" s="53" t="str">
        <f t="shared" si="20"/>
        <v>SET @TimeForreload  = 4</v>
      </c>
      <c r="BB22" s="53" t="str">
        <f t="shared" si="21"/>
        <v>SET @singlereload  = 0</v>
      </c>
      <c r="BC22" s="53" t="str">
        <f t="shared" si="22"/>
        <v>SET @ArmorDivision  = 5</v>
      </c>
      <c r="BD22" s="53" t="str">
        <f t="shared" si="23"/>
        <v>SET @TypeOfDamage1 = N'cr'</v>
      </c>
      <c r="BE22" s="53" t="str">
        <f t="shared" si="24"/>
        <v>SET @TypeOfDam1 = N''</v>
      </c>
      <c r="BF22" s="53" t="str">
        <f t="shared" si="25"/>
        <v>SET @TypeOfDamage2 = N'ex'</v>
      </c>
      <c r="BG22" s="53" t="str">
        <f t="shared" si="26"/>
        <v>SET @TypeOfDam2 = N'[6d]'</v>
      </c>
      <c r="BH22" s="53" t="str">
        <f t="shared" si="27"/>
        <v>SET @DefACCc = 4</v>
      </c>
      <c r="BI22" s="53" t="str">
        <f t="shared" si="28"/>
        <v>SET @ACCAddin = null</v>
      </c>
      <c r="BJ22" s="53" t="str">
        <f t="shared" si="29"/>
        <v>SET @Recoill = 1</v>
      </c>
      <c r="BK22" s="54" t="s">
        <v>6906</v>
      </c>
    </row>
    <row r="23" spans="1:63" ht="120.75" thickBot="1" x14ac:dyDescent="0.3">
      <c r="A23" s="48" t="s">
        <v>6797</v>
      </c>
      <c r="B23" s="39" t="s">
        <v>1136</v>
      </c>
      <c r="C23" s="48" t="s">
        <v>225</v>
      </c>
      <c r="D23" s="47" t="s">
        <v>133</v>
      </c>
      <c r="E23" s="47" t="s">
        <v>18</v>
      </c>
      <c r="F23" s="47"/>
      <c r="G23" s="47" t="s">
        <v>6905</v>
      </c>
      <c r="H23" s="47"/>
      <c r="I23" s="47" t="s">
        <v>150</v>
      </c>
      <c r="J23" s="47" t="s">
        <v>6905</v>
      </c>
      <c r="K23" s="47" t="s">
        <v>394</v>
      </c>
      <c r="L23" s="47" t="s">
        <v>210</v>
      </c>
      <c r="M23" s="47" t="s">
        <v>120</v>
      </c>
      <c r="N23" s="47" t="s">
        <v>246</v>
      </c>
      <c r="O23" s="47" t="s">
        <v>6905</v>
      </c>
      <c r="P23" s="47" t="s">
        <v>638</v>
      </c>
      <c r="Q23" s="47" t="s">
        <v>174</v>
      </c>
      <c r="R23" s="47" t="s">
        <v>133</v>
      </c>
      <c r="S23" s="47" t="s">
        <v>124</v>
      </c>
      <c r="T23" s="48" t="s">
        <v>638</v>
      </c>
      <c r="U23" s="47" t="s">
        <v>143</v>
      </c>
      <c r="V23" s="34" t="s">
        <v>133</v>
      </c>
      <c r="W23" s="47" t="s">
        <v>240</v>
      </c>
      <c r="X23" s="47" t="s">
        <v>106</v>
      </c>
      <c r="Y23" s="47" t="s">
        <v>165</v>
      </c>
      <c r="Z23" s="47" t="s">
        <v>6794</v>
      </c>
      <c r="AA23" s="47"/>
      <c r="AB23" s="43" t="s">
        <v>6855</v>
      </c>
      <c r="AC23" s="44" t="s">
        <v>6864</v>
      </c>
      <c r="AD23" s="46" t="s">
        <v>6849</v>
      </c>
      <c r="AE23" s="29" t="s">
        <v>143</v>
      </c>
      <c r="AG23" s="50" t="str">
        <f t="shared" si="0"/>
        <v>SET @name = N'H&amp;K MP5A2 (9x19mm Parabellum)'</v>
      </c>
      <c r="AH23" s="51" t="str">
        <f t="shared" si="1"/>
        <v>SET @class_ofItem = N'Gun'</v>
      </c>
      <c r="AI23" s="51" t="str">
        <f t="shared" si="2"/>
        <v>SET @WeaponClass = N'Guns'</v>
      </c>
      <c r="AJ23" s="51" t="str">
        <f t="shared" si="3"/>
        <v>SET @WeaponType = N'Submachine Gun'</v>
      </c>
      <c r="AK23" s="51" t="str">
        <f t="shared" si="4"/>
        <v>SET @Weight =6</v>
      </c>
      <c r="AL23" s="51" t="str">
        <f t="shared" si="5"/>
        <v>SET @ST =10</v>
      </c>
      <c r="AM23" s="51" t="str">
        <f t="shared" si="6"/>
        <v>SET @Bulk = N'-4'</v>
      </c>
      <c r="AN23" s="51" t="str">
        <f t="shared" si="7"/>
        <v>SET @Cost =1100</v>
      </c>
      <c r="AO23" s="51" t="str">
        <f t="shared" si="8"/>
        <v>SET @TLin = N'TL7'</v>
      </c>
      <c r="AP23" s="52" t="str">
        <f t="shared" si="9"/>
        <v>SET @Lcin = N'LC2'</v>
      </c>
      <c r="AQ23" s="52" t="str">
        <f t="shared" si="10"/>
        <v>SET @Desc = N''</v>
      </c>
      <c r="AR23" s="53" t="str">
        <f t="shared" si="11"/>
        <v>SET @TwoHanded = 1</v>
      </c>
      <c r="AS23" s="52" t="str">
        <f t="shared" si="12"/>
        <v>SET @Damagee = N'3d-1'</v>
      </c>
      <c r="AT23" s="53" t="str">
        <f t="shared" si="13"/>
        <v>SET @Half_Rangee  = 160</v>
      </c>
      <c r="AU23" s="53" t="str">
        <f t="shared" si="14"/>
        <v>SET @FullRangee = 1900</v>
      </c>
      <c r="AV23" s="53" t="str">
        <f t="shared" si="15"/>
        <v>SET @ROF  = 13</v>
      </c>
      <c r="AW23" s="53" t="str">
        <f t="shared" si="16"/>
        <v>SET @ROF_for_Sh  = null</v>
      </c>
      <c r="AX23" s="53" t="str">
        <f t="shared" si="17"/>
        <v>SET @Full_auto  = 0</v>
      </c>
      <c r="AY23" s="53" t="str">
        <f t="shared" si="18"/>
        <v>SET @Shotss  = 30</v>
      </c>
      <c r="AZ23" s="53" t="str">
        <f t="shared" si="19"/>
        <v>SET @AddinChamber  = 1</v>
      </c>
      <c r="BA23" s="53" t="str">
        <f t="shared" si="20"/>
        <v>SET @TimeForreload  = 3</v>
      </c>
      <c r="BB23" s="53" t="str">
        <f t="shared" si="21"/>
        <v>SET @singlereload  = 0</v>
      </c>
      <c r="BC23" s="53" t="str">
        <f t="shared" si="22"/>
        <v>SET @ArmorDivision  = 1</v>
      </c>
      <c r="BD23" s="53" t="str">
        <f t="shared" si="23"/>
        <v>SET @TypeOfDamage1 = N'pi'</v>
      </c>
      <c r="BE23" s="53" t="str">
        <f t="shared" si="24"/>
        <v>SET @TypeOfDam1 = N''</v>
      </c>
      <c r="BF23" s="53" t="str">
        <f t="shared" si="25"/>
        <v>SET @TypeOfDamage2 = N'null'</v>
      </c>
      <c r="BG23" s="53" t="str">
        <f t="shared" si="26"/>
        <v>SET @TypeOfDam2 = N''</v>
      </c>
      <c r="BH23" s="53" t="str">
        <f t="shared" si="27"/>
        <v>SET @DefACCc = 4</v>
      </c>
      <c r="BI23" s="53" t="str">
        <f t="shared" si="28"/>
        <v>SET @ACCAddin = null</v>
      </c>
      <c r="BJ23" s="53" t="str">
        <f t="shared" si="29"/>
        <v>SET @Recoill = 2</v>
      </c>
      <c r="BK23" s="54" t="s">
        <v>6906</v>
      </c>
    </row>
    <row r="24" spans="1:63" ht="120.75" thickBot="1" x14ac:dyDescent="0.3">
      <c r="A24" s="47" t="s">
        <v>6797</v>
      </c>
      <c r="B24" s="39" t="s">
        <v>1138</v>
      </c>
      <c r="C24" s="48" t="s">
        <v>177</v>
      </c>
      <c r="D24" s="47" t="s">
        <v>133</v>
      </c>
      <c r="E24" s="47" t="s">
        <v>18</v>
      </c>
      <c r="F24" s="47"/>
      <c r="G24" s="47" t="s">
        <v>6905</v>
      </c>
      <c r="H24" s="47"/>
      <c r="I24" s="47" t="s">
        <v>150</v>
      </c>
      <c r="J24" s="47" t="s">
        <v>6905</v>
      </c>
      <c r="K24" s="47" t="s">
        <v>156</v>
      </c>
      <c r="L24" s="47" t="s">
        <v>165</v>
      </c>
      <c r="M24" s="47" t="s">
        <v>5714</v>
      </c>
      <c r="N24" s="47" t="s">
        <v>246</v>
      </c>
      <c r="O24" s="47" t="s">
        <v>6905</v>
      </c>
      <c r="P24" s="47" t="s">
        <v>638</v>
      </c>
      <c r="Q24" s="47" t="s">
        <v>174</v>
      </c>
      <c r="R24" s="47" t="s">
        <v>133</v>
      </c>
      <c r="S24" s="47" t="s">
        <v>124</v>
      </c>
      <c r="T24" s="48" t="s">
        <v>638</v>
      </c>
      <c r="U24" s="47" t="s">
        <v>143</v>
      </c>
      <c r="V24" s="34" t="s">
        <v>133</v>
      </c>
      <c r="W24" s="47" t="s">
        <v>240</v>
      </c>
      <c r="X24" s="47" t="s">
        <v>106</v>
      </c>
      <c r="Y24" s="47" t="s">
        <v>193</v>
      </c>
      <c r="Z24" s="47" t="s">
        <v>6793</v>
      </c>
      <c r="AA24" s="38" t="s">
        <v>510</v>
      </c>
      <c r="AB24" s="43" t="s">
        <v>6855</v>
      </c>
      <c r="AC24" s="44" t="s">
        <v>6864</v>
      </c>
      <c r="AD24" s="46" t="s">
        <v>6849</v>
      </c>
      <c r="AE24" s="29" t="s">
        <v>143</v>
      </c>
      <c r="AG24" s="50" t="str">
        <f t="shared" si="0"/>
        <v>SET @name = N'H&amp;K MP5SD2 (9x19mm Parabellum)'</v>
      </c>
      <c r="AH24" s="51" t="str">
        <f t="shared" si="1"/>
        <v>SET @class_ofItem = N'Gun'</v>
      </c>
      <c r="AI24" s="51" t="str">
        <f t="shared" si="2"/>
        <v>SET @WeaponClass = N'Guns'</v>
      </c>
      <c r="AJ24" s="51" t="str">
        <f t="shared" si="3"/>
        <v>SET @WeaponType = N'Submachine Gun'</v>
      </c>
      <c r="AK24" s="51" t="str">
        <f t="shared" si="4"/>
        <v>SET @Weight =6.8</v>
      </c>
      <c r="AL24" s="51" t="str">
        <f t="shared" si="5"/>
        <v>SET @ST =10</v>
      </c>
      <c r="AM24" s="51" t="str">
        <f t="shared" si="6"/>
        <v>SET @Bulk = N'-4'</v>
      </c>
      <c r="AN24" s="51" t="str">
        <f t="shared" si="7"/>
        <v>SET @Cost =1850</v>
      </c>
      <c r="AO24" s="51" t="str">
        <f t="shared" si="8"/>
        <v>SET @TLin = N'TL7'</v>
      </c>
      <c r="AP24" s="52" t="str">
        <f t="shared" si="9"/>
        <v>SET @Lcin = N'LC1'</v>
      </c>
      <c r="AQ24" s="52" t="str">
        <f t="shared" si="10"/>
        <v>SET @Desc = N'[1]'</v>
      </c>
      <c r="AR24" s="53" t="str">
        <f t="shared" si="11"/>
        <v>SET @TwoHanded = 1</v>
      </c>
      <c r="AS24" s="52" t="str">
        <f t="shared" si="12"/>
        <v>SET @Damagee = N'2d'</v>
      </c>
      <c r="AT24" s="53" t="str">
        <f t="shared" si="13"/>
        <v>SET @Half_Rangee  = 100</v>
      </c>
      <c r="AU24" s="53" t="str">
        <f t="shared" si="14"/>
        <v>SET @FullRangee = 1100</v>
      </c>
      <c r="AV24" s="53" t="str">
        <f t="shared" si="15"/>
        <v>SET @ROF  = 13</v>
      </c>
      <c r="AW24" s="53" t="str">
        <f t="shared" si="16"/>
        <v>SET @ROF_for_Sh  = null</v>
      </c>
      <c r="AX24" s="53" t="str">
        <f t="shared" si="17"/>
        <v>SET @Full_auto  = 0</v>
      </c>
      <c r="AY24" s="53" t="str">
        <f t="shared" si="18"/>
        <v>SET @Shotss  = 30</v>
      </c>
      <c r="AZ24" s="53" t="str">
        <f t="shared" si="19"/>
        <v>SET @AddinChamber  = 1</v>
      </c>
      <c r="BA24" s="53" t="str">
        <f t="shared" si="20"/>
        <v>SET @TimeForreload  = 3</v>
      </c>
      <c r="BB24" s="53" t="str">
        <f t="shared" si="21"/>
        <v>SET @singlereload  = 0</v>
      </c>
      <c r="BC24" s="53" t="str">
        <f t="shared" si="22"/>
        <v>SET @ArmorDivision  = 1</v>
      </c>
      <c r="BD24" s="53" t="str">
        <f t="shared" si="23"/>
        <v>SET @TypeOfDamage1 = N'pi'</v>
      </c>
      <c r="BE24" s="53" t="str">
        <f t="shared" si="24"/>
        <v>SET @TypeOfDam1 = N''</v>
      </c>
      <c r="BF24" s="53" t="str">
        <f t="shared" si="25"/>
        <v>SET @TypeOfDamage2 = N'null'</v>
      </c>
      <c r="BG24" s="53" t="str">
        <f t="shared" si="26"/>
        <v>SET @TypeOfDam2 = N''</v>
      </c>
      <c r="BH24" s="53" t="str">
        <f t="shared" si="27"/>
        <v>SET @DefACCc = 4</v>
      </c>
      <c r="BI24" s="53" t="str">
        <f t="shared" si="28"/>
        <v>SET @ACCAddin = null</v>
      </c>
      <c r="BJ24" s="53" t="str">
        <f t="shared" si="29"/>
        <v>SET @Recoill = 2</v>
      </c>
      <c r="BK24" s="54" t="s">
        <v>6906</v>
      </c>
    </row>
    <row r="25" spans="1:63" ht="120.75" thickBot="1" x14ac:dyDescent="0.3">
      <c r="A25" s="47" t="s">
        <v>6799</v>
      </c>
      <c r="B25" s="39" t="s">
        <v>808</v>
      </c>
      <c r="C25" s="48" t="s">
        <v>29</v>
      </c>
      <c r="D25" s="47" t="s">
        <v>133</v>
      </c>
      <c r="E25" s="47" t="s">
        <v>18</v>
      </c>
      <c r="F25" s="47"/>
      <c r="G25" s="47" t="s">
        <v>6905</v>
      </c>
      <c r="H25" s="47"/>
      <c r="I25" s="47" t="s">
        <v>150</v>
      </c>
      <c r="J25" s="47" t="s">
        <v>6905</v>
      </c>
      <c r="K25" s="47" t="s">
        <v>217</v>
      </c>
      <c r="L25" s="47" t="s">
        <v>108</v>
      </c>
      <c r="M25" s="47" t="s">
        <v>111</v>
      </c>
      <c r="N25" s="47" t="s">
        <v>133</v>
      </c>
      <c r="O25" s="47" t="s">
        <v>6905</v>
      </c>
      <c r="P25" s="47" t="s">
        <v>638</v>
      </c>
      <c r="Q25" s="47" t="s">
        <v>120</v>
      </c>
      <c r="R25" s="47" t="s">
        <v>133</v>
      </c>
      <c r="S25" s="47" t="s">
        <v>124</v>
      </c>
      <c r="T25" s="48" t="s">
        <v>133</v>
      </c>
      <c r="U25" s="47" t="s">
        <v>143</v>
      </c>
      <c r="V25" s="34" t="s">
        <v>133</v>
      </c>
      <c r="W25" s="47" t="s">
        <v>240</v>
      </c>
      <c r="X25" s="47" t="s">
        <v>106</v>
      </c>
      <c r="Y25" s="47" t="s">
        <v>136</v>
      </c>
      <c r="Z25" s="47" t="s">
        <v>6795</v>
      </c>
      <c r="AA25" s="47"/>
      <c r="AB25" s="43" t="s">
        <v>6855</v>
      </c>
      <c r="AC25" s="44" t="s">
        <v>6860</v>
      </c>
      <c r="AD25" s="46" t="s">
        <v>6849</v>
      </c>
      <c r="AE25" s="29" t="s">
        <v>143</v>
      </c>
      <c r="AG25" s="50" t="str">
        <f t="shared" si="0"/>
        <v>SET @name = N'Marlin Model 336 (.30-30 Win)'</v>
      </c>
      <c r="AH25" s="51" t="str">
        <f t="shared" si="1"/>
        <v>SET @class_ofItem = N'Gun'</v>
      </c>
      <c r="AI25" s="51" t="str">
        <f t="shared" si="2"/>
        <v>SET @WeaponClass = N'Guns'</v>
      </c>
      <c r="AJ25" s="51" t="str">
        <f t="shared" si="3"/>
        <v>SET @WeaponType = N'Rifle'</v>
      </c>
      <c r="AK25" s="51" t="str">
        <f t="shared" si="4"/>
        <v>SET @Weight =7</v>
      </c>
      <c r="AL25" s="51" t="str">
        <f t="shared" si="5"/>
        <v>SET @ST =10</v>
      </c>
      <c r="AM25" s="51" t="str">
        <f t="shared" si="6"/>
        <v>SET @Bulk = N'-4'</v>
      </c>
      <c r="AN25" s="51" t="str">
        <f t="shared" si="7"/>
        <v>SET @Cost =300</v>
      </c>
      <c r="AO25" s="51" t="str">
        <f t="shared" si="8"/>
        <v>SET @TLin = N'TL6'</v>
      </c>
      <c r="AP25" s="52" t="str">
        <f t="shared" si="9"/>
        <v>SET @Lcin = N'LC3'</v>
      </c>
      <c r="AQ25" s="52" t="str">
        <f t="shared" si="10"/>
        <v>SET @Desc = N''</v>
      </c>
      <c r="AR25" s="53" t="str">
        <f t="shared" si="11"/>
        <v>SET @TwoHanded = 1</v>
      </c>
      <c r="AS25" s="52" t="str">
        <f t="shared" si="12"/>
        <v>SET @Damagee = N'5d'</v>
      </c>
      <c r="AT25" s="53" t="str">
        <f t="shared" si="13"/>
        <v>SET @Half_Rangee  = 450</v>
      </c>
      <c r="AU25" s="53" t="str">
        <f t="shared" si="14"/>
        <v>SET @FullRangee = 3000</v>
      </c>
      <c r="AV25" s="53" t="str">
        <f t="shared" si="15"/>
        <v>SET @ROF  = 1</v>
      </c>
      <c r="AW25" s="53" t="str">
        <f t="shared" si="16"/>
        <v>SET @ROF_for_Sh  = null</v>
      </c>
      <c r="AX25" s="53" t="str">
        <f t="shared" si="17"/>
        <v>SET @Full_auto  = 0</v>
      </c>
      <c r="AY25" s="53" t="str">
        <f t="shared" si="18"/>
        <v>SET @Shotss  = 6</v>
      </c>
      <c r="AZ25" s="53" t="str">
        <f t="shared" si="19"/>
        <v>SET @AddinChamber  = 1</v>
      </c>
      <c r="BA25" s="53" t="str">
        <f t="shared" si="20"/>
        <v>SET @TimeForreload  = 3</v>
      </c>
      <c r="BB25" s="53" t="str">
        <f t="shared" si="21"/>
        <v>SET @singlereload  = 1</v>
      </c>
      <c r="BC25" s="53" t="str">
        <f t="shared" si="22"/>
        <v>SET @ArmorDivision  = 1</v>
      </c>
      <c r="BD25" s="53" t="str">
        <f t="shared" si="23"/>
        <v>SET @TypeOfDamage1 = N'pi'</v>
      </c>
      <c r="BE25" s="53" t="str">
        <f t="shared" si="24"/>
        <v>SET @TypeOfDam1 = N''</v>
      </c>
      <c r="BF25" s="53" t="str">
        <f t="shared" si="25"/>
        <v>SET @TypeOfDamage2 = N'null'</v>
      </c>
      <c r="BG25" s="53" t="str">
        <f t="shared" si="26"/>
        <v>SET @TypeOfDam2 = N''</v>
      </c>
      <c r="BH25" s="53" t="str">
        <f t="shared" si="27"/>
        <v>SET @DefACCc = 4</v>
      </c>
      <c r="BI25" s="53" t="str">
        <f t="shared" si="28"/>
        <v>SET @ACCAddin = null</v>
      </c>
      <c r="BJ25" s="53" t="str">
        <f t="shared" si="29"/>
        <v>SET @Recoill = 2</v>
      </c>
      <c r="BK25" s="54" t="s">
        <v>6906</v>
      </c>
    </row>
    <row r="26" spans="1:63" ht="120.75" thickBot="1" x14ac:dyDescent="0.3">
      <c r="A26" s="47" t="s">
        <v>6797</v>
      </c>
      <c r="B26" s="39" t="s">
        <v>1137</v>
      </c>
      <c r="C26" s="48" t="s">
        <v>225</v>
      </c>
      <c r="D26" s="47" t="s">
        <v>133</v>
      </c>
      <c r="E26" s="47" t="s">
        <v>18</v>
      </c>
      <c r="F26" s="47"/>
      <c r="G26" s="47" t="s">
        <v>6905</v>
      </c>
      <c r="H26" s="47"/>
      <c r="I26" s="47" t="s">
        <v>150</v>
      </c>
      <c r="J26" s="47" t="s">
        <v>6905</v>
      </c>
      <c r="K26" s="47" t="s">
        <v>394</v>
      </c>
      <c r="L26" s="47" t="s">
        <v>210</v>
      </c>
      <c r="M26" s="47" t="s">
        <v>6061</v>
      </c>
      <c r="N26" s="47" t="s">
        <v>246</v>
      </c>
      <c r="O26" s="47" t="s">
        <v>6905</v>
      </c>
      <c r="P26" s="47" t="s">
        <v>638</v>
      </c>
      <c r="Q26" s="47" t="s">
        <v>174</v>
      </c>
      <c r="R26" s="47" t="s">
        <v>133</v>
      </c>
      <c r="S26" s="47" t="s">
        <v>124</v>
      </c>
      <c r="T26" s="48" t="s">
        <v>638</v>
      </c>
      <c r="U26" s="47" t="s">
        <v>143</v>
      </c>
      <c r="V26" s="34" t="s">
        <v>133</v>
      </c>
      <c r="W26" s="47" t="s">
        <v>240</v>
      </c>
      <c r="X26" s="47" t="s">
        <v>106</v>
      </c>
      <c r="Y26" s="47" t="s">
        <v>165</v>
      </c>
      <c r="Z26" s="47" t="s">
        <v>6794</v>
      </c>
      <c r="AA26" s="47"/>
      <c r="AB26" s="43" t="s">
        <v>6855</v>
      </c>
      <c r="AC26" s="44" t="s">
        <v>6864</v>
      </c>
      <c r="AD26" s="46" t="s">
        <v>6849</v>
      </c>
      <c r="AE26" s="29" t="s">
        <v>143</v>
      </c>
      <c r="AG26" s="50" t="str">
        <f t="shared" si="0"/>
        <v>SET @name = N'H&amp;K MP5A3 (9x19mm Parabellum)'</v>
      </c>
      <c r="AH26" s="51" t="str">
        <f t="shared" si="1"/>
        <v>SET @class_ofItem = N'Gun'</v>
      </c>
      <c r="AI26" s="51" t="str">
        <f t="shared" si="2"/>
        <v>SET @WeaponClass = N'Guns'</v>
      </c>
      <c r="AJ26" s="51" t="str">
        <f t="shared" si="3"/>
        <v>SET @WeaponType = N'Submachine Gun'</v>
      </c>
      <c r="AK26" s="51" t="str">
        <f t="shared" si="4"/>
        <v>SET @Weight =7.5</v>
      </c>
      <c r="AL26" s="51" t="str">
        <f t="shared" si="5"/>
        <v>SET @ST =10</v>
      </c>
      <c r="AM26" s="51" t="str">
        <f t="shared" si="6"/>
        <v>SET @Bulk = N'-4'</v>
      </c>
      <c r="AN26" s="51" t="str">
        <f t="shared" si="7"/>
        <v>SET @Cost =1100</v>
      </c>
      <c r="AO26" s="51" t="str">
        <f t="shared" si="8"/>
        <v>SET @TLin = N'TL7'</v>
      </c>
      <c r="AP26" s="52" t="str">
        <f t="shared" si="9"/>
        <v>SET @Lcin = N'LC2'</v>
      </c>
      <c r="AQ26" s="52" t="str">
        <f t="shared" si="10"/>
        <v>SET @Desc = N''</v>
      </c>
      <c r="AR26" s="53" t="str">
        <f t="shared" si="11"/>
        <v>SET @TwoHanded = 1</v>
      </c>
      <c r="AS26" s="52" t="str">
        <f t="shared" si="12"/>
        <v>SET @Damagee = N'3d-1'</v>
      </c>
      <c r="AT26" s="53" t="str">
        <f t="shared" si="13"/>
        <v>SET @Half_Rangee  = 160</v>
      </c>
      <c r="AU26" s="53" t="str">
        <f t="shared" si="14"/>
        <v>SET @FullRangee = 1900</v>
      </c>
      <c r="AV26" s="53" t="str">
        <f t="shared" si="15"/>
        <v>SET @ROF  = 13</v>
      </c>
      <c r="AW26" s="53" t="str">
        <f t="shared" si="16"/>
        <v>SET @ROF_for_Sh  = null</v>
      </c>
      <c r="AX26" s="53" t="str">
        <f t="shared" si="17"/>
        <v>SET @Full_auto  = 0</v>
      </c>
      <c r="AY26" s="53" t="str">
        <f t="shared" si="18"/>
        <v>SET @Shotss  = 30</v>
      </c>
      <c r="AZ26" s="53" t="str">
        <f t="shared" si="19"/>
        <v>SET @AddinChamber  = 1</v>
      </c>
      <c r="BA26" s="53" t="str">
        <f t="shared" si="20"/>
        <v>SET @TimeForreload  = 3</v>
      </c>
      <c r="BB26" s="53" t="str">
        <f t="shared" si="21"/>
        <v>SET @singlereload  = 0</v>
      </c>
      <c r="BC26" s="53" t="str">
        <f t="shared" si="22"/>
        <v>SET @ArmorDivision  = 1</v>
      </c>
      <c r="BD26" s="53" t="str">
        <f t="shared" si="23"/>
        <v>SET @TypeOfDamage1 = N'pi'</v>
      </c>
      <c r="BE26" s="53" t="str">
        <f t="shared" si="24"/>
        <v>SET @TypeOfDam1 = N''</v>
      </c>
      <c r="BF26" s="53" t="str">
        <f t="shared" si="25"/>
        <v>SET @TypeOfDamage2 = N'null'</v>
      </c>
      <c r="BG26" s="53" t="str">
        <f t="shared" si="26"/>
        <v>SET @TypeOfDam2 = N''</v>
      </c>
      <c r="BH26" s="53" t="str">
        <f t="shared" si="27"/>
        <v>SET @DefACCc = 4</v>
      </c>
      <c r="BI26" s="53" t="str">
        <f t="shared" si="28"/>
        <v>SET @ACCAddin = null</v>
      </c>
      <c r="BJ26" s="53" t="str">
        <f t="shared" si="29"/>
        <v>SET @Recoill = 2</v>
      </c>
      <c r="BK26" s="54" t="s">
        <v>6906</v>
      </c>
    </row>
    <row r="27" spans="1:63" ht="120.75" thickBot="1" x14ac:dyDescent="0.3">
      <c r="A27" s="47" t="s">
        <v>6797</v>
      </c>
      <c r="B27" s="39" t="s">
        <v>6611</v>
      </c>
      <c r="C27" s="47" t="s">
        <v>225</v>
      </c>
      <c r="D27" s="47" t="s">
        <v>133</v>
      </c>
      <c r="E27" s="47" t="s">
        <v>18</v>
      </c>
      <c r="F27" s="47"/>
      <c r="G27" s="47" t="s">
        <v>6905</v>
      </c>
      <c r="H27" s="47"/>
      <c r="I27" s="47" t="s">
        <v>124</v>
      </c>
      <c r="J27" s="47" t="s">
        <v>6905</v>
      </c>
      <c r="K27" s="47" t="s">
        <v>394</v>
      </c>
      <c r="L27" s="47" t="s">
        <v>210</v>
      </c>
      <c r="M27" s="47" t="s">
        <v>5877</v>
      </c>
      <c r="N27" s="47" t="s">
        <v>145</v>
      </c>
      <c r="O27" s="47" t="s">
        <v>6905</v>
      </c>
      <c r="P27" s="47" t="s">
        <v>638</v>
      </c>
      <c r="Q27" s="47" t="s">
        <v>1790</v>
      </c>
      <c r="R27" s="47" t="s">
        <v>638</v>
      </c>
      <c r="S27" s="47" t="s">
        <v>124</v>
      </c>
      <c r="T27" s="48" t="s">
        <v>638</v>
      </c>
      <c r="U27" s="47" t="s">
        <v>143</v>
      </c>
      <c r="V27" s="34" t="s">
        <v>133</v>
      </c>
      <c r="W27" s="47" t="s">
        <v>240</v>
      </c>
      <c r="X27" s="47" t="s">
        <v>106</v>
      </c>
      <c r="Y27" s="47" t="s">
        <v>182</v>
      </c>
      <c r="Z27" s="47" t="s">
        <v>6794</v>
      </c>
      <c r="AA27" s="47"/>
      <c r="AB27" s="43" t="s">
        <v>6855</v>
      </c>
      <c r="AC27" s="44" t="s">
        <v>6864</v>
      </c>
      <c r="AD27" s="46" t="s">
        <v>6849</v>
      </c>
      <c r="AE27" s="29" t="s">
        <v>143</v>
      </c>
      <c r="AG27" s="50" t="str">
        <f t="shared" si="0"/>
        <v>SET @name = N'Enfield Sterling L-2A3 (9x19mm Parabellum)'</v>
      </c>
      <c r="AH27" s="51" t="str">
        <f t="shared" si="1"/>
        <v>SET @class_ofItem = N'Gun'</v>
      </c>
      <c r="AI27" s="51" t="str">
        <f t="shared" si="2"/>
        <v>SET @WeaponClass = N'Guns'</v>
      </c>
      <c r="AJ27" s="51" t="str">
        <f t="shared" si="3"/>
        <v>SET @WeaponType = N'Submachine Gun'</v>
      </c>
      <c r="AK27" s="51" t="str">
        <f t="shared" si="4"/>
        <v>SET @Weight =7.6</v>
      </c>
      <c r="AL27" s="51" t="str">
        <f t="shared" si="5"/>
        <v>SET @ST =10</v>
      </c>
      <c r="AM27" s="51" t="str">
        <f t="shared" si="6"/>
        <v>SET @Bulk = N'-4'</v>
      </c>
      <c r="AN27" s="51" t="str">
        <f t="shared" si="7"/>
        <v>SET @Cost =350</v>
      </c>
      <c r="AO27" s="51" t="str">
        <f t="shared" si="8"/>
        <v>SET @TLin = N'TL7'</v>
      </c>
      <c r="AP27" s="52" t="str">
        <f t="shared" si="9"/>
        <v>SET @Lcin = N'LC2'</v>
      </c>
      <c r="AQ27" s="52" t="str">
        <f t="shared" si="10"/>
        <v>SET @Desc = N''</v>
      </c>
      <c r="AR27" s="53" t="str">
        <f t="shared" si="11"/>
        <v>SET @TwoHanded = 1</v>
      </c>
      <c r="AS27" s="52" t="str">
        <f t="shared" si="12"/>
        <v>SET @Damagee = N'3d-1'</v>
      </c>
      <c r="AT27" s="53" t="str">
        <f t="shared" si="13"/>
        <v>SET @Half_Rangee  = 160</v>
      </c>
      <c r="AU27" s="53" t="str">
        <f t="shared" si="14"/>
        <v>SET @FullRangee = 1900</v>
      </c>
      <c r="AV27" s="53" t="str">
        <f t="shared" si="15"/>
        <v>SET @ROF  = 9</v>
      </c>
      <c r="AW27" s="53" t="str">
        <f t="shared" si="16"/>
        <v>SET @ROF_for_Sh  = null</v>
      </c>
      <c r="AX27" s="53" t="str">
        <f t="shared" si="17"/>
        <v>SET @Full_auto  = 0</v>
      </c>
      <c r="AY27" s="53" t="str">
        <f t="shared" si="18"/>
        <v>SET @Shotss  = 34</v>
      </c>
      <c r="AZ27" s="53" t="str">
        <f t="shared" si="19"/>
        <v>SET @AddinChamber  = 0</v>
      </c>
      <c r="BA27" s="53" t="str">
        <f t="shared" si="20"/>
        <v>SET @TimeForreload  = 3</v>
      </c>
      <c r="BB27" s="53" t="str">
        <f t="shared" si="21"/>
        <v>SET @singlereload  = 0</v>
      </c>
      <c r="BC27" s="53" t="str">
        <f t="shared" si="22"/>
        <v>SET @ArmorDivision  = 1</v>
      </c>
      <c r="BD27" s="53" t="str">
        <f t="shared" si="23"/>
        <v>SET @TypeOfDamage1 = N'pi'</v>
      </c>
      <c r="BE27" s="53" t="str">
        <f t="shared" si="24"/>
        <v>SET @TypeOfDam1 = N''</v>
      </c>
      <c r="BF27" s="53" t="str">
        <f t="shared" si="25"/>
        <v>SET @TypeOfDamage2 = N'null'</v>
      </c>
      <c r="BG27" s="53" t="str">
        <f t="shared" si="26"/>
        <v>SET @TypeOfDam2 = N''</v>
      </c>
      <c r="BH27" s="53" t="str">
        <f t="shared" si="27"/>
        <v>SET @DefACCc = 3</v>
      </c>
      <c r="BI27" s="53" t="str">
        <f t="shared" si="28"/>
        <v>SET @ACCAddin = null</v>
      </c>
      <c r="BJ27" s="53" t="str">
        <f t="shared" si="29"/>
        <v>SET @Recoill = 2</v>
      </c>
      <c r="BK27" s="54" t="s">
        <v>6906</v>
      </c>
    </row>
    <row r="28" spans="1:63" ht="120.75" thickBot="1" x14ac:dyDescent="0.3">
      <c r="A28" s="47" t="s">
        <v>6797</v>
      </c>
      <c r="B28" s="39" t="s">
        <v>1105</v>
      </c>
      <c r="C28" s="47" t="s">
        <v>265</v>
      </c>
      <c r="D28" s="47" t="s">
        <v>133</v>
      </c>
      <c r="E28" s="47" t="s">
        <v>18</v>
      </c>
      <c r="F28" s="47"/>
      <c r="G28" s="47" t="s">
        <v>6905</v>
      </c>
      <c r="H28" s="47"/>
      <c r="I28" s="47" t="s">
        <v>106</v>
      </c>
      <c r="J28" s="47" t="s">
        <v>6905</v>
      </c>
      <c r="K28" s="47" t="s">
        <v>142</v>
      </c>
      <c r="L28" s="47" t="s">
        <v>423</v>
      </c>
      <c r="M28" s="47" t="s">
        <v>105</v>
      </c>
      <c r="N28" s="47" t="s">
        <v>106</v>
      </c>
      <c r="O28" s="47" t="s">
        <v>145</v>
      </c>
      <c r="P28" s="47" t="s">
        <v>638</v>
      </c>
      <c r="Q28" s="47" t="s">
        <v>111</v>
      </c>
      <c r="R28" s="47" t="s">
        <v>133</v>
      </c>
      <c r="S28" s="47" t="s">
        <v>124</v>
      </c>
      <c r="T28" s="48" t="s">
        <v>133</v>
      </c>
      <c r="U28" s="47" t="s">
        <v>143</v>
      </c>
      <c r="V28" s="34" t="s">
        <v>133</v>
      </c>
      <c r="W28" s="47" t="s">
        <v>118</v>
      </c>
      <c r="X28" s="47" t="s">
        <v>133</v>
      </c>
      <c r="Y28" s="47" t="s">
        <v>107</v>
      </c>
      <c r="Z28" s="47" t="s">
        <v>6796</v>
      </c>
      <c r="AA28" s="47"/>
      <c r="AB28" s="43" t="s">
        <v>6855</v>
      </c>
      <c r="AC28" s="44" t="s">
        <v>6863</v>
      </c>
      <c r="AD28" s="46" t="s">
        <v>6849</v>
      </c>
      <c r="AE28" s="29" t="s">
        <v>461</v>
      </c>
      <c r="AG28" s="50" t="str">
        <f t="shared" si="0"/>
        <v>SET @name = N'Remington Model 870P (12ga 3")'</v>
      </c>
      <c r="AH28" s="51" t="str">
        <f t="shared" si="1"/>
        <v>SET @class_ofItem = N'Gun'</v>
      </c>
      <c r="AI28" s="51" t="str">
        <f t="shared" si="2"/>
        <v>SET @WeaponClass = N'Guns'</v>
      </c>
      <c r="AJ28" s="51" t="str">
        <f t="shared" si="3"/>
        <v>SET @WeaponType = N'Shotgun'</v>
      </c>
      <c r="AK28" s="51" t="str">
        <f t="shared" si="4"/>
        <v>SET @Weight =8</v>
      </c>
      <c r="AL28" s="51" t="str">
        <f t="shared" si="5"/>
        <v>SET @ST =10</v>
      </c>
      <c r="AM28" s="51" t="str">
        <f t="shared" si="6"/>
        <v>SET @Bulk = N'-5'</v>
      </c>
      <c r="AN28" s="51" t="str">
        <f t="shared" si="7"/>
        <v>SET @Cost =400</v>
      </c>
      <c r="AO28" s="51" t="str">
        <f t="shared" si="8"/>
        <v>SET @TLin = N'TL7'</v>
      </c>
      <c r="AP28" s="52" t="str">
        <f t="shared" si="9"/>
        <v>SET @Lcin = N'LC4'</v>
      </c>
      <c r="AQ28" s="52" t="str">
        <f t="shared" si="10"/>
        <v>SET @Desc = N''</v>
      </c>
      <c r="AR28" s="53" t="str">
        <f t="shared" si="11"/>
        <v>SET @TwoHanded = 1</v>
      </c>
      <c r="AS28" s="52" t="str">
        <f t="shared" si="12"/>
        <v>SET @Damagee = N'1d+2'</v>
      </c>
      <c r="AT28" s="53" t="str">
        <f t="shared" si="13"/>
        <v>SET @Half_Rangee  = 50</v>
      </c>
      <c r="AU28" s="53" t="str">
        <f t="shared" si="14"/>
        <v>SET @FullRangee = 125</v>
      </c>
      <c r="AV28" s="53" t="str">
        <f t="shared" si="15"/>
        <v>SET @ROF  = 2</v>
      </c>
      <c r="AW28" s="53" t="str">
        <f t="shared" si="16"/>
        <v>SET @ROF_for_Sh  = 9</v>
      </c>
      <c r="AX28" s="53" t="str">
        <f t="shared" si="17"/>
        <v>SET @Full_auto  = 0</v>
      </c>
      <c r="AY28" s="53" t="str">
        <f t="shared" si="18"/>
        <v>SET @Shotss  = 7</v>
      </c>
      <c r="AZ28" s="53" t="str">
        <f t="shared" si="19"/>
        <v>SET @AddinChamber  = 1</v>
      </c>
      <c r="BA28" s="53" t="str">
        <f t="shared" si="20"/>
        <v>SET @TimeForreload  = 3</v>
      </c>
      <c r="BB28" s="53" t="str">
        <f t="shared" si="21"/>
        <v>SET @singlereload  = 1</v>
      </c>
      <c r="BC28" s="53" t="str">
        <f t="shared" si="22"/>
        <v>SET @ArmorDivision  = 1</v>
      </c>
      <c r="BD28" s="53" t="str">
        <f t="shared" si="23"/>
        <v>SET @TypeOfDamage1 = N'pi'</v>
      </c>
      <c r="BE28" s="53" t="str">
        <f t="shared" si="24"/>
        <v>SET @TypeOfDam1 = N''</v>
      </c>
      <c r="BF28" s="53" t="str">
        <f t="shared" si="25"/>
        <v>SET @TypeOfDamage2 = N'null'</v>
      </c>
      <c r="BG28" s="53" t="str">
        <f t="shared" si="26"/>
        <v>SET @TypeOfDam2 = N''</v>
      </c>
      <c r="BH28" s="53" t="str">
        <f t="shared" si="27"/>
        <v>SET @DefACCc = 2</v>
      </c>
      <c r="BI28" s="53" t="str">
        <f t="shared" si="28"/>
        <v>SET @ACCAddin = null</v>
      </c>
      <c r="BJ28" s="53" t="str">
        <f t="shared" si="29"/>
        <v>SET @Recoill = 1</v>
      </c>
      <c r="BK28" s="54" t="s">
        <v>6906</v>
      </c>
    </row>
    <row r="29" spans="1:63" ht="120.75" thickBot="1" x14ac:dyDescent="0.3">
      <c r="A29" s="47" t="s">
        <v>6797</v>
      </c>
      <c r="B29" s="39" t="s">
        <v>1134</v>
      </c>
      <c r="C29" s="47" t="s">
        <v>225</v>
      </c>
      <c r="D29" s="47" t="s">
        <v>133</v>
      </c>
      <c r="E29" s="47" t="s">
        <v>219</v>
      </c>
      <c r="F29" s="47"/>
      <c r="G29" s="47" t="s">
        <v>6905</v>
      </c>
      <c r="H29" s="47"/>
      <c r="I29" s="47" t="s">
        <v>124</v>
      </c>
      <c r="J29" s="47" t="s">
        <v>6905</v>
      </c>
      <c r="K29" s="47" t="s">
        <v>394</v>
      </c>
      <c r="L29" s="47" t="s">
        <v>210</v>
      </c>
      <c r="M29" s="47" t="s">
        <v>6843</v>
      </c>
      <c r="N29" s="47" t="s">
        <v>143</v>
      </c>
      <c r="O29" s="47" t="s">
        <v>6905</v>
      </c>
      <c r="P29" s="47" t="s">
        <v>638</v>
      </c>
      <c r="Q29" s="47" t="s">
        <v>407</v>
      </c>
      <c r="R29" s="47" t="s">
        <v>638</v>
      </c>
      <c r="S29" s="47" t="s">
        <v>124</v>
      </c>
      <c r="T29" s="48" t="s">
        <v>638</v>
      </c>
      <c r="U29" s="47" t="s">
        <v>143</v>
      </c>
      <c r="V29" s="34" t="s">
        <v>133</v>
      </c>
      <c r="W29" s="47" t="s">
        <v>240</v>
      </c>
      <c r="X29" s="47" t="s">
        <v>106</v>
      </c>
      <c r="Y29" s="47" t="s">
        <v>136</v>
      </c>
      <c r="Z29" s="47" t="s">
        <v>6794</v>
      </c>
      <c r="AA29" s="47"/>
      <c r="AB29" s="43" t="s">
        <v>6855</v>
      </c>
      <c r="AC29" s="44" t="s">
        <v>6864</v>
      </c>
      <c r="AD29" s="46" t="s">
        <v>6849</v>
      </c>
      <c r="AE29" s="29" t="s">
        <v>143</v>
      </c>
      <c r="AG29" s="50" t="str">
        <f t="shared" si="0"/>
        <v>SET @name = N'CZ Vz.24 (7.62x25mm Tokarev)'</v>
      </c>
      <c r="AH29" s="51" t="str">
        <f t="shared" si="1"/>
        <v>SET @class_ofItem = N'Gun'</v>
      </c>
      <c r="AI29" s="51" t="str">
        <f t="shared" si="2"/>
        <v>SET @WeaponClass = N'Guns'</v>
      </c>
      <c r="AJ29" s="51" t="str">
        <f t="shared" si="3"/>
        <v>SET @WeaponType = N'Submachine Gun'</v>
      </c>
      <c r="AK29" s="51" t="str">
        <f t="shared" si="4"/>
        <v>SET @Weight =8.1</v>
      </c>
      <c r="AL29" s="51" t="str">
        <f t="shared" si="5"/>
        <v>SET @ST =10</v>
      </c>
      <c r="AM29" s="51" t="str">
        <f t="shared" si="6"/>
        <v>SET @Bulk = N'-4'</v>
      </c>
      <c r="AN29" s="51" t="str">
        <f t="shared" si="7"/>
        <v>SET @Cost =300</v>
      </c>
      <c r="AO29" s="51" t="str">
        <f t="shared" si="8"/>
        <v>SET @TLin = N'TL7'</v>
      </c>
      <c r="AP29" s="52" t="str">
        <f t="shared" si="9"/>
        <v>SET @Lcin = N'LC2'</v>
      </c>
      <c r="AQ29" s="52" t="str">
        <f t="shared" si="10"/>
        <v>SET @Desc = N''</v>
      </c>
      <c r="AR29" s="53" t="str">
        <f t="shared" si="11"/>
        <v>SET @TwoHanded = 1</v>
      </c>
      <c r="AS29" s="52" t="str">
        <f t="shared" si="12"/>
        <v>SET @Damagee = N'3d-1'</v>
      </c>
      <c r="AT29" s="53" t="str">
        <f t="shared" si="13"/>
        <v>SET @Half_Rangee  = 160</v>
      </c>
      <c r="AU29" s="53" t="str">
        <f t="shared" si="14"/>
        <v>SET @FullRangee = 1900</v>
      </c>
      <c r="AV29" s="53" t="str">
        <f t="shared" si="15"/>
        <v>SET @ROF  = 10</v>
      </c>
      <c r="AW29" s="53" t="str">
        <f t="shared" si="16"/>
        <v>SET @ROF_for_Sh  = null</v>
      </c>
      <c r="AX29" s="53" t="str">
        <f t="shared" si="17"/>
        <v>SET @Full_auto  = 0</v>
      </c>
      <c r="AY29" s="53" t="str">
        <f t="shared" si="18"/>
        <v>SET @Shotss  = 32</v>
      </c>
      <c r="AZ29" s="53" t="str">
        <f t="shared" si="19"/>
        <v>SET @AddinChamber  = 0</v>
      </c>
      <c r="BA29" s="53" t="str">
        <f t="shared" si="20"/>
        <v>SET @TimeForreload  = 3</v>
      </c>
      <c r="BB29" s="53" t="str">
        <f t="shared" si="21"/>
        <v>SET @singlereload  = 0</v>
      </c>
      <c r="BC29" s="53" t="str">
        <f t="shared" si="22"/>
        <v>SET @ArmorDivision  = 1</v>
      </c>
      <c r="BD29" s="53" t="str">
        <f t="shared" si="23"/>
        <v>SET @TypeOfDamage1 = N'pi-'</v>
      </c>
      <c r="BE29" s="53" t="str">
        <f t="shared" si="24"/>
        <v>SET @TypeOfDam1 = N''</v>
      </c>
      <c r="BF29" s="53" t="str">
        <f t="shared" si="25"/>
        <v>SET @TypeOfDamage2 = N'null'</v>
      </c>
      <c r="BG29" s="53" t="str">
        <f t="shared" si="26"/>
        <v>SET @TypeOfDam2 = N''</v>
      </c>
      <c r="BH29" s="53" t="str">
        <f t="shared" si="27"/>
        <v>SET @DefACCc = 3</v>
      </c>
      <c r="BI29" s="53" t="str">
        <f t="shared" si="28"/>
        <v>SET @ACCAddin = null</v>
      </c>
      <c r="BJ29" s="53" t="str">
        <f t="shared" si="29"/>
        <v>SET @Recoill = 2</v>
      </c>
      <c r="BK29" s="54" t="s">
        <v>6906</v>
      </c>
    </row>
    <row r="30" spans="1:63" ht="120.75" thickBot="1" x14ac:dyDescent="0.3">
      <c r="A30" s="47" t="s">
        <v>6797</v>
      </c>
      <c r="B30" s="39" t="s">
        <v>6613</v>
      </c>
      <c r="C30" s="47" t="s">
        <v>177</v>
      </c>
      <c r="D30" s="47" t="s">
        <v>133</v>
      </c>
      <c r="E30" s="47" t="s">
        <v>18</v>
      </c>
      <c r="F30" s="47"/>
      <c r="G30" s="47" t="s">
        <v>6905</v>
      </c>
      <c r="H30" s="47"/>
      <c r="I30" s="47" t="s">
        <v>150</v>
      </c>
      <c r="J30" s="47" t="s">
        <v>6905</v>
      </c>
      <c r="K30" s="47" t="s">
        <v>156</v>
      </c>
      <c r="L30" s="47" t="s">
        <v>165</v>
      </c>
      <c r="M30" s="47" t="s">
        <v>6844</v>
      </c>
      <c r="N30" s="47" t="s">
        <v>246</v>
      </c>
      <c r="O30" s="47" t="s">
        <v>6905</v>
      </c>
      <c r="P30" s="47" t="s">
        <v>638</v>
      </c>
      <c r="Q30" s="47" t="s">
        <v>174</v>
      </c>
      <c r="R30" s="47" t="s">
        <v>133</v>
      </c>
      <c r="S30" s="47" t="s">
        <v>124</v>
      </c>
      <c r="T30" s="48" t="s">
        <v>638</v>
      </c>
      <c r="U30" s="47" t="s">
        <v>143</v>
      </c>
      <c r="V30" s="34" t="s">
        <v>133</v>
      </c>
      <c r="W30" s="47" t="s">
        <v>240</v>
      </c>
      <c r="X30" s="47" t="s">
        <v>106</v>
      </c>
      <c r="Y30" s="47" t="s">
        <v>193</v>
      </c>
      <c r="Z30" s="47" t="s">
        <v>6793</v>
      </c>
      <c r="AA30" s="38" t="s">
        <v>510</v>
      </c>
      <c r="AB30" s="43" t="s">
        <v>6855</v>
      </c>
      <c r="AC30" s="44" t="s">
        <v>6864</v>
      </c>
      <c r="AD30" s="46" t="s">
        <v>6849</v>
      </c>
      <c r="AE30" s="29" t="s">
        <v>143</v>
      </c>
      <c r="AG30" s="50" t="str">
        <f t="shared" si="0"/>
        <v>SET @name = N'H&amp;K MP5SD3 (9x19mm Parabellum)'</v>
      </c>
      <c r="AH30" s="51" t="str">
        <f t="shared" si="1"/>
        <v>SET @class_ofItem = N'Gun'</v>
      </c>
      <c r="AI30" s="51" t="str">
        <f t="shared" si="2"/>
        <v>SET @WeaponClass = N'Guns'</v>
      </c>
      <c r="AJ30" s="51" t="str">
        <f t="shared" si="3"/>
        <v>SET @WeaponType = N'Submachine Gun'</v>
      </c>
      <c r="AK30" s="51" t="str">
        <f t="shared" si="4"/>
        <v>SET @Weight =8.3</v>
      </c>
      <c r="AL30" s="51" t="str">
        <f t="shared" si="5"/>
        <v>SET @ST =10</v>
      </c>
      <c r="AM30" s="51" t="str">
        <f t="shared" si="6"/>
        <v>SET @Bulk = N'-4'</v>
      </c>
      <c r="AN30" s="51" t="str">
        <f t="shared" si="7"/>
        <v>SET @Cost =1850</v>
      </c>
      <c r="AO30" s="51" t="str">
        <f t="shared" si="8"/>
        <v>SET @TLin = N'TL7'</v>
      </c>
      <c r="AP30" s="52" t="str">
        <f t="shared" si="9"/>
        <v>SET @Lcin = N'LC1'</v>
      </c>
      <c r="AQ30" s="52" t="str">
        <f t="shared" si="10"/>
        <v>SET @Desc = N'[1]'</v>
      </c>
      <c r="AR30" s="53" t="str">
        <f t="shared" si="11"/>
        <v>SET @TwoHanded = 1</v>
      </c>
      <c r="AS30" s="52" t="str">
        <f t="shared" si="12"/>
        <v>SET @Damagee = N'2d'</v>
      </c>
      <c r="AT30" s="53" t="str">
        <f t="shared" si="13"/>
        <v>SET @Half_Rangee  = 100</v>
      </c>
      <c r="AU30" s="53" t="str">
        <f t="shared" si="14"/>
        <v>SET @FullRangee = 1100</v>
      </c>
      <c r="AV30" s="53" t="str">
        <f t="shared" si="15"/>
        <v>SET @ROF  = 13</v>
      </c>
      <c r="AW30" s="53" t="str">
        <f t="shared" si="16"/>
        <v>SET @ROF_for_Sh  = null</v>
      </c>
      <c r="AX30" s="53" t="str">
        <f t="shared" si="17"/>
        <v>SET @Full_auto  = 0</v>
      </c>
      <c r="AY30" s="53" t="str">
        <f t="shared" si="18"/>
        <v>SET @Shotss  = 30</v>
      </c>
      <c r="AZ30" s="53" t="str">
        <f t="shared" si="19"/>
        <v>SET @AddinChamber  = 1</v>
      </c>
      <c r="BA30" s="53" t="str">
        <f t="shared" si="20"/>
        <v>SET @TimeForreload  = 3</v>
      </c>
      <c r="BB30" s="53" t="str">
        <f t="shared" si="21"/>
        <v>SET @singlereload  = 0</v>
      </c>
      <c r="BC30" s="53" t="str">
        <f t="shared" si="22"/>
        <v>SET @ArmorDivision  = 1</v>
      </c>
      <c r="BD30" s="53" t="str">
        <f t="shared" si="23"/>
        <v>SET @TypeOfDamage1 = N'pi'</v>
      </c>
      <c r="BE30" s="53" t="str">
        <f t="shared" si="24"/>
        <v>SET @TypeOfDam1 = N''</v>
      </c>
      <c r="BF30" s="53" t="str">
        <f t="shared" si="25"/>
        <v>SET @TypeOfDamage2 = N'null'</v>
      </c>
      <c r="BG30" s="53" t="str">
        <f t="shared" si="26"/>
        <v>SET @TypeOfDam2 = N''</v>
      </c>
      <c r="BH30" s="53" t="str">
        <f t="shared" si="27"/>
        <v>SET @DefACCc = 4</v>
      </c>
      <c r="BI30" s="53" t="str">
        <f t="shared" si="28"/>
        <v>SET @ACCAddin = null</v>
      </c>
      <c r="BJ30" s="53" t="str">
        <f t="shared" si="29"/>
        <v>SET @Recoill = 2</v>
      </c>
      <c r="BK30" s="54" t="s">
        <v>6906</v>
      </c>
    </row>
    <row r="31" spans="1:63" ht="120.75" thickBot="1" x14ac:dyDescent="0.3">
      <c r="A31" s="40" t="s">
        <v>6798</v>
      </c>
      <c r="B31" s="39" t="s">
        <v>1107</v>
      </c>
      <c r="C31" s="47" t="s">
        <v>257</v>
      </c>
      <c r="D31" s="47" t="s">
        <v>133</v>
      </c>
      <c r="E31" s="47" t="s">
        <v>18</v>
      </c>
      <c r="F31" s="47"/>
      <c r="G31" s="47" t="s">
        <v>6905</v>
      </c>
      <c r="H31" s="47"/>
      <c r="I31" s="47" t="s">
        <v>124</v>
      </c>
      <c r="J31" s="47" t="s">
        <v>6905</v>
      </c>
      <c r="K31" s="47" t="s">
        <v>142</v>
      </c>
      <c r="L31" s="47" t="s">
        <v>423</v>
      </c>
      <c r="M31" s="47" t="s">
        <v>6845</v>
      </c>
      <c r="N31" s="47" t="s">
        <v>124</v>
      </c>
      <c r="O31" s="47" t="s">
        <v>145</v>
      </c>
      <c r="P31" s="47" t="s">
        <v>638</v>
      </c>
      <c r="Q31" s="47" t="s">
        <v>120</v>
      </c>
      <c r="R31" s="47" t="s">
        <v>133</v>
      </c>
      <c r="S31" s="47" t="s">
        <v>124</v>
      </c>
      <c r="T31" s="48" t="s">
        <v>133</v>
      </c>
      <c r="U31" s="47" t="s">
        <v>143</v>
      </c>
      <c r="V31" s="34" t="s">
        <v>133</v>
      </c>
      <c r="W31" s="47" t="s">
        <v>118</v>
      </c>
      <c r="X31" s="47" t="s">
        <v>133</v>
      </c>
      <c r="Y31" s="47" t="s">
        <v>1054</v>
      </c>
      <c r="Z31" s="47" t="s">
        <v>6795</v>
      </c>
      <c r="AA31" s="47"/>
      <c r="AB31" s="43" t="s">
        <v>6855</v>
      </c>
      <c r="AC31" s="44" t="s">
        <v>6863</v>
      </c>
      <c r="AD31" s="46" t="s">
        <v>6849</v>
      </c>
      <c r="AE31" s="29" t="s">
        <v>461</v>
      </c>
      <c r="AG31" s="50" t="str">
        <f t="shared" si="0"/>
        <v>SET @name = N'Benelli M1014 (12ga 3")'</v>
      </c>
      <c r="AH31" s="51" t="str">
        <f t="shared" si="1"/>
        <v>SET @class_ofItem = N'Gun'</v>
      </c>
      <c r="AI31" s="51" t="str">
        <f t="shared" si="2"/>
        <v>SET @WeaponClass = N'Guns'</v>
      </c>
      <c r="AJ31" s="51" t="str">
        <f t="shared" si="3"/>
        <v>SET @WeaponType = N'Shotgun'</v>
      </c>
      <c r="AK31" s="51" t="str">
        <f t="shared" si="4"/>
        <v>SET @Weight =8.4</v>
      </c>
      <c r="AL31" s="51" t="str">
        <f t="shared" si="5"/>
        <v>SET @ST =10</v>
      </c>
      <c r="AM31" s="51" t="str">
        <f t="shared" si="6"/>
        <v>SET @Bulk = N'-5'</v>
      </c>
      <c r="AN31" s="51" t="str">
        <f t="shared" si="7"/>
        <v>SET @Cost =950</v>
      </c>
      <c r="AO31" s="51" t="str">
        <f t="shared" si="8"/>
        <v>SET @TLin = N'TL8'</v>
      </c>
      <c r="AP31" s="52" t="str">
        <f t="shared" si="9"/>
        <v>SET @Lcin = N'LC3'</v>
      </c>
      <c r="AQ31" s="52" t="str">
        <f t="shared" si="10"/>
        <v>SET @Desc = N''</v>
      </c>
      <c r="AR31" s="53" t="str">
        <f t="shared" si="11"/>
        <v>SET @TwoHanded = 1</v>
      </c>
      <c r="AS31" s="52" t="str">
        <f t="shared" si="12"/>
        <v>SET @Damagee = N'1d+1'</v>
      </c>
      <c r="AT31" s="53" t="str">
        <f t="shared" si="13"/>
        <v>SET @Half_Rangee  = 50</v>
      </c>
      <c r="AU31" s="53" t="str">
        <f t="shared" si="14"/>
        <v>SET @FullRangee = 125</v>
      </c>
      <c r="AV31" s="53" t="str">
        <f t="shared" si="15"/>
        <v>SET @ROF  = 3</v>
      </c>
      <c r="AW31" s="53" t="str">
        <f t="shared" si="16"/>
        <v>SET @ROF_for_Sh  = 9</v>
      </c>
      <c r="AX31" s="53" t="str">
        <f t="shared" si="17"/>
        <v>SET @Full_auto  = 0</v>
      </c>
      <c r="AY31" s="53" t="str">
        <f t="shared" si="18"/>
        <v>SET @Shotss  = 6</v>
      </c>
      <c r="AZ31" s="53" t="str">
        <f t="shared" si="19"/>
        <v>SET @AddinChamber  = 1</v>
      </c>
      <c r="BA31" s="53" t="str">
        <f t="shared" si="20"/>
        <v>SET @TimeForreload  = 3</v>
      </c>
      <c r="BB31" s="53" t="str">
        <f t="shared" si="21"/>
        <v>SET @singlereload  = 1</v>
      </c>
      <c r="BC31" s="53" t="str">
        <f t="shared" si="22"/>
        <v>SET @ArmorDivision  = 1</v>
      </c>
      <c r="BD31" s="53" t="str">
        <f t="shared" si="23"/>
        <v>SET @TypeOfDamage1 = N'pi'</v>
      </c>
      <c r="BE31" s="53" t="str">
        <f t="shared" si="24"/>
        <v>SET @TypeOfDam1 = N''</v>
      </c>
      <c r="BF31" s="53" t="str">
        <f t="shared" si="25"/>
        <v>SET @TypeOfDamage2 = N'null'</v>
      </c>
      <c r="BG31" s="53" t="str">
        <f t="shared" si="26"/>
        <v>SET @TypeOfDam2 = N''</v>
      </c>
      <c r="BH31" s="53" t="str">
        <f t="shared" si="27"/>
        <v>SET @DefACCc = 3</v>
      </c>
      <c r="BI31" s="53" t="str">
        <f t="shared" si="28"/>
        <v>SET @ACCAddin = null</v>
      </c>
      <c r="BJ31" s="53" t="str">
        <f t="shared" si="29"/>
        <v>SET @Recoill = 1</v>
      </c>
      <c r="BK31" s="54" t="s">
        <v>6906</v>
      </c>
    </row>
    <row r="32" spans="1:63" ht="120.75" thickBot="1" x14ac:dyDescent="0.3">
      <c r="A32" s="40" t="s">
        <v>6798</v>
      </c>
      <c r="B32" s="39" t="s">
        <v>1108</v>
      </c>
      <c r="C32" s="47" t="s">
        <v>257</v>
      </c>
      <c r="D32" s="47" t="s">
        <v>133</v>
      </c>
      <c r="E32" s="47" t="s">
        <v>18</v>
      </c>
      <c r="F32" s="47"/>
      <c r="G32" s="47" t="s">
        <v>6905</v>
      </c>
      <c r="H32" s="47"/>
      <c r="I32" s="47" t="s">
        <v>124</v>
      </c>
      <c r="J32" s="47" t="s">
        <v>6905</v>
      </c>
      <c r="K32" s="47" t="s">
        <v>142</v>
      </c>
      <c r="L32" s="47" t="s">
        <v>423</v>
      </c>
      <c r="M32" s="47" t="s">
        <v>5353</v>
      </c>
      <c r="N32" s="47" t="s">
        <v>106</v>
      </c>
      <c r="O32" s="47" t="s">
        <v>145</v>
      </c>
      <c r="P32" s="47" t="s">
        <v>638</v>
      </c>
      <c r="Q32" s="47" t="s">
        <v>145</v>
      </c>
      <c r="R32" s="47" t="s">
        <v>133</v>
      </c>
      <c r="S32" s="47" t="s">
        <v>124</v>
      </c>
      <c r="T32" s="48" t="s">
        <v>133</v>
      </c>
      <c r="U32" s="47" t="s">
        <v>143</v>
      </c>
      <c r="V32" s="34" t="s">
        <v>133</v>
      </c>
      <c r="W32" s="47" t="s">
        <v>118</v>
      </c>
      <c r="X32" s="47" t="s">
        <v>133</v>
      </c>
      <c r="Y32" s="47" t="s">
        <v>169</v>
      </c>
      <c r="Z32" s="47" t="s">
        <v>6796</v>
      </c>
      <c r="AA32" s="47"/>
      <c r="AB32" s="43" t="s">
        <v>6855</v>
      </c>
      <c r="AC32" s="44" t="s">
        <v>6863</v>
      </c>
      <c r="AD32" s="46" t="s">
        <v>6849</v>
      </c>
      <c r="AE32" s="29" t="s">
        <v>461</v>
      </c>
      <c r="AG32" s="50" t="str">
        <f t="shared" si="0"/>
        <v>SET @name = N'Mossberg M590 (12ga 3")'</v>
      </c>
      <c r="AH32" s="51" t="str">
        <f t="shared" si="1"/>
        <v>SET @class_ofItem = N'Gun'</v>
      </c>
      <c r="AI32" s="51" t="str">
        <f t="shared" si="2"/>
        <v>SET @WeaponClass = N'Guns'</v>
      </c>
      <c r="AJ32" s="51" t="str">
        <f t="shared" si="3"/>
        <v>SET @WeaponType = N'Shotgun'</v>
      </c>
      <c r="AK32" s="51" t="str">
        <f t="shared" si="4"/>
        <v>SET @Weight =8.7</v>
      </c>
      <c r="AL32" s="51" t="str">
        <f t="shared" si="5"/>
        <v>SET @ST =10</v>
      </c>
      <c r="AM32" s="51" t="str">
        <f t="shared" si="6"/>
        <v>SET @Bulk = N'-5'</v>
      </c>
      <c r="AN32" s="51" t="str">
        <f t="shared" si="7"/>
        <v>SET @Cost =600</v>
      </c>
      <c r="AO32" s="51" t="str">
        <f t="shared" si="8"/>
        <v>SET @TLin = N'TL8'</v>
      </c>
      <c r="AP32" s="52" t="str">
        <f t="shared" si="9"/>
        <v>SET @Lcin = N'LC4'</v>
      </c>
      <c r="AQ32" s="52" t="str">
        <f t="shared" si="10"/>
        <v>SET @Desc = N''</v>
      </c>
      <c r="AR32" s="53" t="str">
        <f t="shared" si="11"/>
        <v>SET @TwoHanded = 1</v>
      </c>
      <c r="AS32" s="52" t="str">
        <f t="shared" si="12"/>
        <v>SET @Damagee = N'1d+1'</v>
      </c>
      <c r="AT32" s="53" t="str">
        <f t="shared" si="13"/>
        <v>SET @Half_Rangee  = 50</v>
      </c>
      <c r="AU32" s="53" t="str">
        <f t="shared" si="14"/>
        <v>SET @FullRangee = 125</v>
      </c>
      <c r="AV32" s="53" t="str">
        <f t="shared" si="15"/>
        <v>SET @ROF  = 2</v>
      </c>
      <c r="AW32" s="53" t="str">
        <f t="shared" si="16"/>
        <v>SET @ROF_for_Sh  = 9</v>
      </c>
      <c r="AX32" s="53" t="str">
        <f t="shared" si="17"/>
        <v>SET @Full_auto  = 0</v>
      </c>
      <c r="AY32" s="53" t="str">
        <f t="shared" si="18"/>
        <v>SET @Shotss  = 9</v>
      </c>
      <c r="AZ32" s="53" t="str">
        <f t="shared" si="19"/>
        <v>SET @AddinChamber  = 1</v>
      </c>
      <c r="BA32" s="53" t="str">
        <f t="shared" si="20"/>
        <v>SET @TimeForreload  = 3</v>
      </c>
      <c r="BB32" s="53" t="str">
        <f t="shared" si="21"/>
        <v>SET @singlereload  = 1</v>
      </c>
      <c r="BC32" s="53" t="str">
        <f t="shared" si="22"/>
        <v>SET @ArmorDivision  = 1</v>
      </c>
      <c r="BD32" s="53" t="str">
        <f t="shared" si="23"/>
        <v>SET @TypeOfDamage1 = N'pi'</v>
      </c>
      <c r="BE32" s="53" t="str">
        <f t="shared" si="24"/>
        <v>SET @TypeOfDam1 = N''</v>
      </c>
      <c r="BF32" s="53" t="str">
        <f t="shared" si="25"/>
        <v>SET @TypeOfDamage2 = N'null'</v>
      </c>
      <c r="BG32" s="53" t="str">
        <f t="shared" si="26"/>
        <v>SET @TypeOfDam2 = N''</v>
      </c>
      <c r="BH32" s="53" t="str">
        <f t="shared" si="27"/>
        <v>SET @DefACCc = 3</v>
      </c>
      <c r="BI32" s="53" t="str">
        <f t="shared" si="28"/>
        <v>SET @ACCAddin = null</v>
      </c>
      <c r="BJ32" s="53" t="str">
        <f t="shared" si="29"/>
        <v>SET @Recoill = 1</v>
      </c>
      <c r="BK32" s="54" t="s">
        <v>6906</v>
      </c>
    </row>
    <row r="33" spans="1:63" ht="120.75" thickBot="1" x14ac:dyDescent="0.3">
      <c r="A33" s="47" t="s">
        <v>6797</v>
      </c>
      <c r="B33" s="39" t="s">
        <v>6620</v>
      </c>
      <c r="C33" s="47" t="s">
        <v>32</v>
      </c>
      <c r="D33" s="47" t="s">
        <v>133</v>
      </c>
      <c r="E33" s="47" t="s">
        <v>18</v>
      </c>
      <c r="F33" s="47"/>
      <c r="G33" s="47" t="s">
        <v>6905</v>
      </c>
      <c r="H33" s="47"/>
      <c r="I33" s="40" t="s">
        <v>120</v>
      </c>
      <c r="J33" s="47" t="s">
        <v>124</v>
      </c>
      <c r="K33" s="47" t="s">
        <v>121</v>
      </c>
      <c r="L33" s="47" t="s">
        <v>122</v>
      </c>
      <c r="M33" s="47" t="s">
        <v>5353</v>
      </c>
      <c r="N33" s="47" t="s">
        <v>133</v>
      </c>
      <c r="O33" s="47" t="s">
        <v>6905</v>
      </c>
      <c r="P33" s="47" t="s">
        <v>638</v>
      </c>
      <c r="Q33" s="47" t="s">
        <v>150</v>
      </c>
      <c r="R33" s="47" t="s">
        <v>133</v>
      </c>
      <c r="S33" s="47" t="s">
        <v>124</v>
      </c>
      <c r="T33" s="48" t="s">
        <v>133</v>
      </c>
      <c r="U33" s="47" t="s">
        <v>143</v>
      </c>
      <c r="V33" s="34" t="s">
        <v>133</v>
      </c>
      <c r="W33" s="47" t="s">
        <v>118</v>
      </c>
      <c r="X33" s="47" t="s">
        <v>150</v>
      </c>
      <c r="Y33" s="47" t="s">
        <v>1057</v>
      </c>
      <c r="Z33" s="47" t="s">
        <v>6795</v>
      </c>
      <c r="AA33" s="47"/>
      <c r="AB33" s="43" t="s">
        <v>6855</v>
      </c>
      <c r="AC33" s="44" t="s">
        <v>6860</v>
      </c>
      <c r="AD33" s="46" t="s">
        <v>6849</v>
      </c>
      <c r="AE33" s="29" t="s">
        <v>461</v>
      </c>
      <c r="AG33" s="50" t="str">
        <f t="shared" si="0"/>
        <v>SET @name = N'Winchester Model 70 (.30-06)'</v>
      </c>
      <c r="AH33" s="51" t="str">
        <f t="shared" si="1"/>
        <v>SET @class_ofItem = N'Gun'</v>
      </c>
      <c r="AI33" s="51" t="str">
        <f t="shared" si="2"/>
        <v>SET @WeaponClass = N'Guns'</v>
      </c>
      <c r="AJ33" s="51" t="str">
        <f t="shared" si="3"/>
        <v>SET @WeaponType = N'Rifle'</v>
      </c>
      <c r="AK33" s="51" t="str">
        <f t="shared" si="4"/>
        <v>SET @Weight =8.7</v>
      </c>
      <c r="AL33" s="51" t="str">
        <f t="shared" si="5"/>
        <v>SET @ST =10</v>
      </c>
      <c r="AM33" s="51" t="str">
        <f t="shared" si="6"/>
        <v>SET @Bulk = N'-5'</v>
      </c>
      <c r="AN33" s="51" t="str">
        <f t="shared" si="7"/>
        <v>SET @Cost =1640</v>
      </c>
      <c r="AO33" s="51" t="str">
        <f t="shared" si="8"/>
        <v>SET @TLin = N'TL7'</v>
      </c>
      <c r="AP33" s="52" t="str">
        <f t="shared" si="9"/>
        <v>SET @Lcin = N'LC3'</v>
      </c>
      <c r="AQ33" s="52" t="str">
        <f t="shared" si="10"/>
        <v>SET @Desc = N''</v>
      </c>
      <c r="AR33" s="53" t="str">
        <f t="shared" si="11"/>
        <v>SET @TwoHanded = 1</v>
      </c>
      <c r="AS33" s="52" t="str">
        <f t="shared" si="12"/>
        <v>SET @Damagee = N'7d'</v>
      </c>
      <c r="AT33" s="53" t="str">
        <f t="shared" si="13"/>
        <v>SET @Half_Rangee  = 1000</v>
      </c>
      <c r="AU33" s="53" t="str">
        <f t="shared" si="14"/>
        <v>SET @FullRangee = 4200</v>
      </c>
      <c r="AV33" s="53" t="str">
        <f t="shared" si="15"/>
        <v>SET @ROF  = 1</v>
      </c>
      <c r="AW33" s="53" t="str">
        <f t="shared" si="16"/>
        <v>SET @ROF_for_Sh  = null</v>
      </c>
      <c r="AX33" s="53" t="str">
        <f t="shared" si="17"/>
        <v>SET @Full_auto  = 0</v>
      </c>
      <c r="AY33" s="53" t="str">
        <f t="shared" si="18"/>
        <v>SET @Shotss  = 4</v>
      </c>
      <c r="AZ33" s="53" t="str">
        <f t="shared" si="19"/>
        <v>SET @AddinChamber  = 1</v>
      </c>
      <c r="BA33" s="53" t="str">
        <f t="shared" si="20"/>
        <v>SET @TimeForreload  = 3</v>
      </c>
      <c r="BB33" s="53" t="str">
        <f t="shared" si="21"/>
        <v>SET @singlereload  = 1</v>
      </c>
      <c r="BC33" s="53" t="str">
        <f t="shared" si="22"/>
        <v>SET @ArmorDivision  = 1</v>
      </c>
      <c r="BD33" s="53" t="str">
        <f t="shared" si="23"/>
        <v>SET @TypeOfDamage1 = N'pi'</v>
      </c>
      <c r="BE33" s="53" t="str">
        <f t="shared" si="24"/>
        <v>SET @TypeOfDam1 = N''</v>
      </c>
      <c r="BF33" s="53" t="str">
        <f t="shared" si="25"/>
        <v>SET @TypeOfDamage2 = N'null'</v>
      </c>
      <c r="BG33" s="53" t="str">
        <f t="shared" si="26"/>
        <v>SET @TypeOfDam2 = N''</v>
      </c>
      <c r="BH33" s="53" t="str">
        <f t="shared" si="27"/>
        <v>SET @DefACCc = 6</v>
      </c>
      <c r="BI33" s="53" t="str">
        <f t="shared" si="28"/>
        <v>SET @ACCAddin = 3</v>
      </c>
      <c r="BJ33" s="53" t="str">
        <f t="shared" si="29"/>
        <v>SET @Recoill = 4</v>
      </c>
      <c r="BK33" s="54" t="s">
        <v>6906</v>
      </c>
    </row>
    <row r="34" spans="1:63" ht="120.75" thickBot="1" x14ac:dyDescent="0.3">
      <c r="A34" s="47" t="s">
        <v>6799</v>
      </c>
      <c r="B34" s="39" t="s">
        <v>755</v>
      </c>
      <c r="C34" s="47" t="s">
        <v>32</v>
      </c>
      <c r="D34" s="47" t="s">
        <v>133</v>
      </c>
      <c r="E34" s="47" t="s">
        <v>18</v>
      </c>
      <c r="F34" s="47"/>
      <c r="G34" s="47" t="s">
        <v>6905</v>
      </c>
      <c r="H34" s="47"/>
      <c r="I34" s="47" t="s">
        <v>112</v>
      </c>
      <c r="J34" s="47" t="s">
        <v>6905</v>
      </c>
      <c r="K34" s="47" t="s">
        <v>121</v>
      </c>
      <c r="L34" s="47" t="s">
        <v>334</v>
      </c>
      <c r="M34" s="47" t="s">
        <v>5756</v>
      </c>
      <c r="N34" s="47" t="s">
        <v>133</v>
      </c>
      <c r="O34" s="47" t="s">
        <v>6905</v>
      </c>
      <c r="P34" s="47" t="s">
        <v>638</v>
      </c>
      <c r="Q34" s="47" t="s">
        <v>112</v>
      </c>
      <c r="R34" s="47" t="s">
        <v>133</v>
      </c>
      <c r="S34" s="47" t="s">
        <v>124</v>
      </c>
      <c r="T34" s="48" t="s">
        <v>638</v>
      </c>
      <c r="U34" s="47" t="s">
        <v>143</v>
      </c>
      <c r="V34" s="34" t="s">
        <v>133</v>
      </c>
      <c r="W34" s="47" t="s">
        <v>118</v>
      </c>
      <c r="X34" s="47" t="s">
        <v>150</v>
      </c>
      <c r="Y34" s="47" t="s">
        <v>136</v>
      </c>
      <c r="Z34" s="47" t="s">
        <v>6795</v>
      </c>
      <c r="AA34" s="47"/>
      <c r="AB34" s="43" t="s">
        <v>6855</v>
      </c>
      <c r="AC34" s="44" t="s">
        <v>6860</v>
      </c>
      <c r="AD34" s="46" t="s">
        <v>6849</v>
      </c>
      <c r="AE34" s="29" t="s">
        <v>143</v>
      </c>
      <c r="AG34" s="50" t="str">
        <f t="shared" si="0"/>
        <v>SET @name = N'Mauser K.98k (7.92x57mm)'</v>
      </c>
      <c r="AH34" s="51" t="str">
        <f t="shared" si="1"/>
        <v>SET @class_ofItem = N'Gun'</v>
      </c>
      <c r="AI34" s="51" t="str">
        <f t="shared" si="2"/>
        <v>SET @WeaponClass = N'Guns'</v>
      </c>
      <c r="AJ34" s="51" t="str">
        <f t="shared" si="3"/>
        <v>SET @WeaponType = N'Rifle'</v>
      </c>
      <c r="AK34" s="51" t="str">
        <f t="shared" si="4"/>
        <v>SET @Weight =8.9</v>
      </c>
      <c r="AL34" s="51" t="str">
        <f t="shared" si="5"/>
        <v>SET @ST =10</v>
      </c>
      <c r="AM34" s="51" t="str">
        <f t="shared" si="6"/>
        <v>SET @Bulk = N'-5'</v>
      </c>
      <c r="AN34" s="51" t="str">
        <f t="shared" si="7"/>
        <v>SET @Cost =300</v>
      </c>
      <c r="AO34" s="51" t="str">
        <f t="shared" si="8"/>
        <v>SET @TLin = N'TL6'</v>
      </c>
      <c r="AP34" s="52" t="str">
        <f t="shared" si="9"/>
        <v>SET @Lcin = N'LC3'</v>
      </c>
      <c r="AQ34" s="52" t="str">
        <f t="shared" si="10"/>
        <v>SET @Desc = N''</v>
      </c>
      <c r="AR34" s="53" t="str">
        <f t="shared" si="11"/>
        <v>SET @TwoHanded = 1</v>
      </c>
      <c r="AS34" s="52" t="str">
        <f t="shared" si="12"/>
        <v>SET @Damagee = N'7d'</v>
      </c>
      <c r="AT34" s="53" t="str">
        <f t="shared" si="13"/>
        <v>SET @Half_Rangee  = 1000</v>
      </c>
      <c r="AU34" s="53" t="str">
        <f t="shared" si="14"/>
        <v>SET @FullRangee = 4000</v>
      </c>
      <c r="AV34" s="53" t="str">
        <f t="shared" si="15"/>
        <v>SET @ROF  = 1</v>
      </c>
      <c r="AW34" s="53" t="str">
        <f t="shared" si="16"/>
        <v>SET @ROF_for_Sh  = null</v>
      </c>
      <c r="AX34" s="53" t="str">
        <f t="shared" si="17"/>
        <v>SET @Full_auto  = 0</v>
      </c>
      <c r="AY34" s="53" t="str">
        <f t="shared" si="18"/>
        <v>SET @Shotss  = 5</v>
      </c>
      <c r="AZ34" s="53" t="str">
        <f t="shared" si="19"/>
        <v>SET @AddinChamber  = 1</v>
      </c>
      <c r="BA34" s="53" t="str">
        <f t="shared" si="20"/>
        <v>SET @TimeForreload  = 3</v>
      </c>
      <c r="BB34" s="53" t="str">
        <f t="shared" si="21"/>
        <v>SET @singlereload  = 0</v>
      </c>
      <c r="BC34" s="53" t="str">
        <f t="shared" si="22"/>
        <v>SET @ArmorDivision  = 1</v>
      </c>
      <c r="BD34" s="53" t="str">
        <f t="shared" si="23"/>
        <v>SET @TypeOfDamage1 = N'pi'</v>
      </c>
      <c r="BE34" s="53" t="str">
        <f t="shared" si="24"/>
        <v>SET @TypeOfDam1 = N''</v>
      </c>
      <c r="BF34" s="53" t="str">
        <f t="shared" si="25"/>
        <v>SET @TypeOfDamage2 = N'null'</v>
      </c>
      <c r="BG34" s="53" t="str">
        <f t="shared" si="26"/>
        <v>SET @TypeOfDam2 = N''</v>
      </c>
      <c r="BH34" s="53" t="str">
        <f t="shared" si="27"/>
        <v>SET @DefACCc = 5</v>
      </c>
      <c r="BI34" s="53" t="str">
        <f t="shared" si="28"/>
        <v>SET @ACCAddin = null</v>
      </c>
      <c r="BJ34" s="53" t="str">
        <f t="shared" si="29"/>
        <v>SET @Recoill = 4</v>
      </c>
      <c r="BK34" s="54" t="s">
        <v>6906</v>
      </c>
    </row>
    <row r="35" spans="1:63" ht="120.75" thickBot="1" x14ac:dyDescent="0.3">
      <c r="A35" s="47" t="s">
        <v>6797</v>
      </c>
      <c r="B35" s="39" t="s">
        <v>1139</v>
      </c>
      <c r="C35" s="47" t="s">
        <v>225</v>
      </c>
      <c r="D35" s="47" t="s">
        <v>133</v>
      </c>
      <c r="E35" s="47" t="s">
        <v>18</v>
      </c>
      <c r="F35" s="47"/>
      <c r="G35" s="47" t="s">
        <v>6905</v>
      </c>
      <c r="H35" s="47"/>
      <c r="I35" s="47" t="s">
        <v>150</v>
      </c>
      <c r="J35" s="47" t="s">
        <v>6905</v>
      </c>
      <c r="K35" s="47" t="s">
        <v>394</v>
      </c>
      <c r="L35" s="47" t="s">
        <v>210</v>
      </c>
      <c r="M35" s="47" t="s">
        <v>5134</v>
      </c>
      <c r="N35" s="47" t="s">
        <v>143</v>
      </c>
      <c r="O35" s="47" t="s">
        <v>6905</v>
      </c>
      <c r="P35" s="47" t="s">
        <v>638</v>
      </c>
      <c r="Q35" s="47" t="s">
        <v>407</v>
      </c>
      <c r="R35" s="47" t="s">
        <v>638</v>
      </c>
      <c r="S35" s="47" t="s">
        <v>124</v>
      </c>
      <c r="T35" s="48" t="s">
        <v>638</v>
      </c>
      <c r="U35" s="47" t="s">
        <v>143</v>
      </c>
      <c r="V35" s="34" t="s">
        <v>133</v>
      </c>
      <c r="W35" s="47" t="s">
        <v>240</v>
      </c>
      <c r="X35" s="47" t="s">
        <v>106</v>
      </c>
      <c r="Y35" s="47" t="s">
        <v>136</v>
      </c>
      <c r="Z35" s="47" t="s">
        <v>6794</v>
      </c>
      <c r="AA35" s="47"/>
      <c r="AB35" s="43" t="s">
        <v>6855</v>
      </c>
      <c r="AC35" s="44" t="s">
        <v>6864</v>
      </c>
      <c r="AD35" s="46" t="s">
        <v>6849</v>
      </c>
      <c r="AE35" s="29" t="s">
        <v>143</v>
      </c>
      <c r="AG35" s="50" t="str">
        <f t="shared" si="0"/>
        <v>SET @name = N'IMI MP1 "Uzi" (9x19mm Parabellum)'</v>
      </c>
      <c r="AH35" s="51" t="str">
        <f t="shared" si="1"/>
        <v>SET @class_ofItem = N'Gun'</v>
      </c>
      <c r="AI35" s="51" t="str">
        <f t="shared" si="2"/>
        <v>SET @WeaponClass = N'Guns'</v>
      </c>
      <c r="AJ35" s="51" t="str">
        <f t="shared" si="3"/>
        <v>SET @WeaponType = N'Submachine Gun'</v>
      </c>
      <c r="AK35" s="51" t="str">
        <f t="shared" si="4"/>
        <v>SET @Weight =9.5</v>
      </c>
      <c r="AL35" s="51" t="str">
        <f t="shared" si="5"/>
        <v>SET @ST =10</v>
      </c>
      <c r="AM35" s="51" t="str">
        <f t="shared" si="6"/>
        <v>SET @Bulk = N'-4'</v>
      </c>
      <c r="AN35" s="51" t="str">
        <f t="shared" si="7"/>
        <v>SET @Cost =300</v>
      </c>
      <c r="AO35" s="51" t="str">
        <f t="shared" si="8"/>
        <v>SET @TLin = N'TL7'</v>
      </c>
      <c r="AP35" s="52" t="str">
        <f t="shared" si="9"/>
        <v>SET @Lcin = N'LC2'</v>
      </c>
      <c r="AQ35" s="52" t="str">
        <f t="shared" si="10"/>
        <v>SET @Desc = N''</v>
      </c>
      <c r="AR35" s="53" t="str">
        <f t="shared" si="11"/>
        <v>SET @TwoHanded = 1</v>
      </c>
      <c r="AS35" s="52" t="str">
        <f t="shared" si="12"/>
        <v>SET @Damagee = N'3d-1'</v>
      </c>
      <c r="AT35" s="53" t="str">
        <f t="shared" si="13"/>
        <v>SET @Half_Rangee  = 160</v>
      </c>
      <c r="AU35" s="53" t="str">
        <f t="shared" si="14"/>
        <v>SET @FullRangee = 1900</v>
      </c>
      <c r="AV35" s="53" t="str">
        <f t="shared" si="15"/>
        <v>SET @ROF  = 10</v>
      </c>
      <c r="AW35" s="53" t="str">
        <f t="shared" si="16"/>
        <v>SET @ROF_for_Sh  = null</v>
      </c>
      <c r="AX35" s="53" t="str">
        <f t="shared" si="17"/>
        <v>SET @Full_auto  = 0</v>
      </c>
      <c r="AY35" s="53" t="str">
        <f t="shared" si="18"/>
        <v>SET @Shotss  = 32</v>
      </c>
      <c r="AZ35" s="53" t="str">
        <f t="shared" si="19"/>
        <v>SET @AddinChamber  = 0</v>
      </c>
      <c r="BA35" s="53" t="str">
        <f t="shared" si="20"/>
        <v>SET @TimeForreload  = 3</v>
      </c>
      <c r="BB35" s="53" t="str">
        <f t="shared" si="21"/>
        <v>SET @singlereload  = 0</v>
      </c>
      <c r="BC35" s="53" t="str">
        <f t="shared" si="22"/>
        <v>SET @ArmorDivision  = 1</v>
      </c>
      <c r="BD35" s="53" t="str">
        <f t="shared" si="23"/>
        <v>SET @TypeOfDamage1 = N'pi'</v>
      </c>
      <c r="BE35" s="53" t="str">
        <f t="shared" si="24"/>
        <v>SET @TypeOfDam1 = N''</v>
      </c>
      <c r="BF35" s="53" t="str">
        <f t="shared" si="25"/>
        <v>SET @TypeOfDamage2 = N'null'</v>
      </c>
      <c r="BG35" s="53" t="str">
        <f t="shared" si="26"/>
        <v>SET @TypeOfDam2 = N''</v>
      </c>
      <c r="BH35" s="53" t="str">
        <f t="shared" si="27"/>
        <v>SET @DefACCc = 4</v>
      </c>
      <c r="BI35" s="53" t="str">
        <f t="shared" si="28"/>
        <v>SET @ACCAddin = null</v>
      </c>
      <c r="BJ35" s="53" t="str">
        <f t="shared" si="29"/>
        <v>SET @Recoill = 2</v>
      </c>
      <c r="BK35" s="54" t="s">
        <v>6906</v>
      </c>
    </row>
    <row r="36" spans="1:63" ht="120.75" thickBot="1" x14ac:dyDescent="0.3">
      <c r="A36" s="47" t="s">
        <v>6797</v>
      </c>
      <c r="B36" s="39" t="s">
        <v>6612</v>
      </c>
      <c r="C36" s="47" t="s">
        <v>260</v>
      </c>
      <c r="D36" s="47" t="s">
        <v>133</v>
      </c>
      <c r="E36" s="47" t="s">
        <v>18</v>
      </c>
      <c r="F36" s="47"/>
      <c r="G36" s="47" t="s">
        <v>6905</v>
      </c>
      <c r="H36" s="47"/>
      <c r="I36" s="47" t="s">
        <v>124</v>
      </c>
      <c r="J36" s="47" t="s">
        <v>6905</v>
      </c>
      <c r="K36" s="47" t="s">
        <v>156</v>
      </c>
      <c r="L36" s="47" t="s">
        <v>165</v>
      </c>
      <c r="M36" s="47" t="s">
        <v>5134</v>
      </c>
      <c r="N36" s="47" t="s">
        <v>105</v>
      </c>
      <c r="O36" s="47" t="s">
        <v>6905</v>
      </c>
      <c r="P36" s="47" t="s">
        <v>638</v>
      </c>
      <c r="Q36" s="47" t="s">
        <v>1790</v>
      </c>
      <c r="R36" s="47" t="s">
        <v>638</v>
      </c>
      <c r="S36" s="47" t="s">
        <v>124</v>
      </c>
      <c r="T36" s="48" t="s">
        <v>638</v>
      </c>
      <c r="U36" s="47" t="s">
        <v>143</v>
      </c>
      <c r="V36" s="34" t="s">
        <v>133</v>
      </c>
      <c r="W36" s="47" t="s">
        <v>240</v>
      </c>
      <c r="X36" s="47" t="s">
        <v>106</v>
      </c>
      <c r="Y36" s="47" t="s">
        <v>206</v>
      </c>
      <c r="Z36" s="47" t="s">
        <v>6793</v>
      </c>
      <c r="AA36" s="38" t="s">
        <v>510</v>
      </c>
      <c r="AB36" s="43" t="s">
        <v>6855</v>
      </c>
      <c r="AC36" s="44" t="s">
        <v>6864</v>
      </c>
      <c r="AD36" s="46" t="s">
        <v>6849</v>
      </c>
      <c r="AE36" s="29" t="s">
        <v>143</v>
      </c>
      <c r="AG36" s="50" t="str">
        <f t="shared" si="0"/>
        <v>SET @name = N'Enfield Sterling L-34A1 (9x19mm Parabellum)'</v>
      </c>
      <c r="AH36" s="51" t="str">
        <f t="shared" si="1"/>
        <v>SET @class_ofItem = N'Gun'</v>
      </c>
      <c r="AI36" s="51" t="str">
        <f t="shared" si="2"/>
        <v>SET @WeaponClass = N'Guns'</v>
      </c>
      <c r="AJ36" s="51" t="str">
        <f t="shared" si="3"/>
        <v>SET @WeaponType = N'Submachine Gun'</v>
      </c>
      <c r="AK36" s="51" t="str">
        <f t="shared" si="4"/>
        <v>SET @Weight =9.5</v>
      </c>
      <c r="AL36" s="51" t="str">
        <f t="shared" si="5"/>
        <v>SET @ST =10</v>
      </c>
      <c r="AM36" s="51" t="str">
        <f t="shared" si="6"/>
        <v>SET @Bulk = N'-4'</v>
      </c>
      <c r="AN36" s="51" t="str">
        <f t="shared" si="7"/>
        <v>SET @Cost =1200</v>
      </c>
      <c r="AO36" s="51" t="str">
        <f t="shared" si="8"/>
        <v>SET @TLin = N'TL7'</v>
      </c>
      <c r="AP36" s="52" t="str">
        <f t="shared" si="9"/>
        <v>SET @Lcin = N'LC1'</v>
      </c>
      <c r="AQ36" s="52" t="str">
        <f t="shared" si="10"/>
        <v>SET @Desc = N'[1]'</v>
      </c>
      <c r="AR36" s="53" t="str">
        <f t="shared" si="11"/>
        <v>SET @TwoHanded = 1</v>
      </c>
      <c r="AS36" s="52" t="str">
        <f t="shared" si="12"/>
        <v>SET @Damagee = N'2d-1'</v>
      </c>
      <c r="AT36" s="53" t="str">
        <f t="shared" si="13"/>
        <v>SET @Half_Rangee  = 100</v>
      </c>
      <c r="AU36" s="53" t="str">
        <f t="shared" si="14"/>
        <v>SET @FullRangee = 1100</v>
      </c>
      <c r="AV36" s="53" t="str">
        <f t="shared" si="15"/>
        <v>SET @ROF  = 8</v>
      </c>
      <c r="AW36" s="53" t="str">
        <f t="shared" si="16"/>
        <v>SET @ROF_for_Sh  = null</v>
      </c>
      <c r="AX36" s="53" t="str">
        <f t="shared" si="17"/>
        <v>SET @Full_auto  = 0</v>
      </c>
      <c r="AY36" s="53" t="str">
        <f t="shared" si="18"/>
        <v>SET @Shotss  = 34</v>
      </c>
      <c r="AZ36" s="53" t="str">
        <f t="shared" si="19"/>
        <v>SET @AddinChamber  = 0</v>
      </c>
      <c r="BA36" s="53" t="str">
        <f t="shared" si="20"/>
        <v>SET @TimeForreload  = 3</v>
      </c>
      <c r="BB36" s="53" t="str">
        <f t="shared" si="21"/>
        <v>SET @singlereload  = 0</v>
      </c>
      <c r="BC36" s="53" t="str">
        <f t="shared" si="22"/>
        <v>SET @ArmorDivision  = 1</v>
      </c>
      <c r="BD36" s="53" t="str">
        <f t="shared" si="23"/>
        <v>SET @TypeOfDamage1 = N'pi'</v>
      </c>
      <c r="BE36" s="53" t="str">
        <f t="shared" si="24"/>
        <v>SET @TypeOfDam1 = N''</v>
      </c>
      <c r="BF36" s="53" t="str">
        <f t="shared" si="25"/>
        <v>SET @TypeOfDamage2 = N'null'</v>
      </c>
      <c r="BG36" s="53" t="str">
        <f t="shared" si="26"/>
        <v>SET @TypeOfDam2 = N''</v>
      </c>
      <c r="BH36" s="53" t="str">
        <f t="shared" si="27"/>
        <v>SET @DefACCc = 3</v>
      </c>
      <c r="BI36" s="53" t="str">
        <f t="shared" si="28"/>
        <v>SET @ACCAddin = null</v>
      </c>
      <c r="BJ36" s="53" t="str">
        <f t="shared" si="29"/>
        <v>SET @Recoill = 2</v>
      </c>
      <c r="BK36" s="54" t="s">
        <v>6906</v>
      </c>
    </row>
    <row r="37" spans="1:63" ht="120.75" thickBot="1" x14ac:dyDescent="0.3">
      <c r="A37" s="47" t="s">
        <v>6797</v>
      </c>
      <c r="B37" s="39" t="s">
        <v>1309</v>
      </c>
      <c r="C37" s="47" t="s">
        <v>4520</v>
      </c>
      <c r="D37" s="47" t="s">
        <v>133</v>
      </c>
      <c r="E37" s="47" t="s">
        <v>46</v>
      </c>
      <c r="F37" s="47"/>
      <c r="G37" s="47" t="s">
        <v>6883</v>
      </c>
      <c r="H37" s="47" t="s">
        <v>6889</v>
      </c>
      <c r="I37" s="47">
        <v>1</v>
      </c>
      <c r="J37" s="47" t="s">
        <v>6905</v>
      </c>
      <c r="K37" s="47" t="s">
        <v>131</v>
      </c>
      <c r="L37" s="47" t="s">
        <v>107</v>
      </c>
      <c r="M37" s="47">
        <v>2</v>
      </c>
      <c r="N37" s="47">
        <v>1</v>
      </c>
      <c r="O37" s="47" t="s">
        <v>6905</v>
      </c>
      <c r="P37" s="47" t="s">
        <v>638</v>
      </c>
      <c r="Q37" s="47" t="s">
        <v>133</v>
      </c>
      <c r="R37" s="47" t="s">
        <v>638</v>
      </c>
      <c r="S37" s="47" t="s">
        <v>124</v>
      </c>
      <c r="T37" s="48" t="s">
        <v>638</v>
      </c>
      <c r="U37" s="47" t="s">
        <v>134</v>
      </c>
      <c r="V37" s="34" t="s">
        <v>133</v>
      </c>
      <c r="W37" s="47" t="s">
        <v>63</v>
      </c>
      <c r="X37" s="47">
        <v>2</v>
      </c>
      <c r="Y37" s="47">
        <v>50</v>
      </c>
      <c r="Z37" s="47" t="s">
        <v>6793</v>
      </c>
      <c r="AA37" s="38" t="s">
        <v>1565</v>
      </c>
      <c r="AB37" s="43" t="s">
        <v>6855</v>
      </c>
      <c r="AC37" s="44" t="s">
        <v>6858</v>
      </c>
      <c r="AD37" s="46" t="s">
        <v>6849</v>
      </c>
      <c r="AE37" s="29" t="s">
        <v>134</v>
      </c>
      <c r="AG37" s="50" t="str">
        <f t="shared" si="0"/>
        <v>SET @name = N'Mecar 35mm HE-RFL-35 Rifle Grenade'</v>
      </c>
      <c r="AH37" s="51" t="str">
        <f t="shared" si="1"/>
        <v>SET @class_ofItem = N'Gun'</v>
      </c>
      <c r="AI37" s="51" t="str">
        <f t="shared" si="2"/>
        <v>SET @WeaponClass = N'Guns'</v>
      </c>
      <c r="AJ37" s="51" t="str">
        <f t="shared" si="3"/>
        <v>SET @WeaponType = N'Grenade Launcher'</v>
      </c>
      <c r="AK37" s="51" t="str">
        <f t="shared" si="4"/>
        <v>SET @Weight =2</v>
      </c>
      <c r="AL37" s="51" t="str">
        <f t="shared" si="5"/>
        <v>SET @ST =11</v>
      </c>
      <c r="AM37" s="51" t="str">
        <f t="shared" si="6"/>
        <v>SET @Bulk = N'-'</v>
      </c>
      <c r="AN37" s="51" t="str">
        <f t="shared" si="7"/>
        <v>SET @Cost =50</v>
      </c>
      <c r="AO37" s="51" t="str">
        <f t="shared" si="8"/>
        <v>SET @TLin = N'TL7'</v>
      </c>
      <c r="AP37" s="52" t="str">
        <f t="shared" si="9"/>
        <v>SET @Lcin = N'LC1'</v>
      </c>
      <c r="AQ37" s="52" t="str">
        <f t="shared" si="10"/>
        <v>SET @Desc = N'[2, 13]'</v>
      </c>
      <c r="AR37" s="53" t="str">
        <f t="shared" si="11"/>
        <v>SET @TwoHanded = 1</v>
      </c>
      <c r="AS37" s="52" t="str">
        <f t="shared" si="12"/>
        <v>SET @Damagee = N'8d'</v>
      </c>
      <c r="AT37" s="53" t="str">
        <f t="shared" si="13"/>
        <v>SET @Half_Rangee  = 150</v>
      </c>
      <c r="AU37" s="53" t="str">
        <f t="shared" si="14"/>
        <v>SET @FullRangee = 400</v>
      </c>
      <c r="AV37" s="53" t="str">
        <f t="shared" si="15"/>
        <v>SET @ROF  = 1</v>
      </c>
      <c r="AW37" s="53" t="str">
        <f t="shared" si="16"/>
        <v>SET @ROF_for_Sh  = null</v>
      </c>
      <c r="AX37" s="53" t="str">
        <f t="shared" si="17"/>
        <v>SET @Full_auto  = 0</v>
      </c>
      <c r="AY37" s="53" t="str">
        <f t="shared" si="18"/>
        <v>SET @Shotss  = 1</v>
      </c>
      <c r="AZ37" s="53" t="str">
        <f t="shared" si="19"/>
        <v>SET @AddinChamber  = 0</v>
      </c>
      <c r="BA37" s="53" t="str">
        <f t="shared" si="20"/>
        <v>SET @TimeForreload  = 3</v>
      </c>
      <c r="BB37" s="53" t="str">
        <f t="shared" si="21"/>
        <v>SET @singlereload  = 0</v>
      </c>
      <c r="BC37" s="53" t="str">
        <f t="shared" si="22"/>
        <v>SET @ArmorDivision  = 1</v>
      </c>
      <c r="BD37" s="53" t="str">
        <f t="shared" si="23"/>
        <v>SET @TypeOfDamage1 = N'cr'</v>
      </c>
      <c r="BE37" s="53" t="str">
        <f t="shared" si="24"/>
        <v>SET @TypeOfDam1 = N''</v>
      </c>
      <c r="BF37" s="53" t="str">
        <f t="shared" si="25"/>
        <v>SET @TypeOfDamage2 = N'ex'</v>
      </c>
      <c r="BG37" s="53" t="str">
        <f t="shared" si="26"/>
        <v>SET @TypeOfDam2 = N'[3d]'</v>
      </c>
      <c r="BH37" s="53" t="str">
        <f t="shared" si="27"/>
        <v>SET @DefACCc = 1</v>
      </c>
      <c r="BI37" s="53" t="str">
        <f t="shared" si="28"/>
        <v>SET @ACCAddin = null</v>
      </c>
      <c r="BJ37" s="53" t="str">
        <f t="shared" si="29"/>
        <v>SET @Recoill = 2</v>
      </c>
      <c r="BK37" s="54" t="s">
        <v>6906</v>
      </c>
    </row>
    <row r="38" spans="1:63" ht="120.75" thickBot="1" x14ac:dyDescent="0.3">
      <c r="A38" s="47" t="s">
        <v>6798</v>
      </c>
      <c r="B38" s="39" t="s">
        <v>1306</v>
      </c>
      <c r="C38" s="47" t="s">
        <v>1367</v>
      </c>
      <c r="D38" s="47" t="s">
        <v>143</v>
      </c>
      <c r="E38" s="47" t="s">
        <v>46</v>
      </c>
      <c r="F38" s="47"/>
      <c r="G38" s="47" t="s">
        <v>6883</v>
      </c>
      <c r="H38" s="47"/>
      <c r="I38" s="47">
        <v>2</v>
      </c>
      <c r="J38" s="47" t="s">
        <v>6905</v>
      </c>
      <c r="K38" s="47" t="s">
        <v>156</v>
      </c>
      <c r="L38" s="47" t="s">
        <v>136</v>
      </c>
      <c r="M38" s="47" t="s">
        <v>1812</v>
      </c>
      <c r="N38" s="47">
        <v>1</v>
      </c>
      <c r="O38" s="47" t="s">
        <v>6905</v>
      </c>
      <c r="P38" s="47" t="s">
        <v>638</v>
      </c>
      <c r="Q38" s="47" t="s">
        <v>133</v>
      </c>
      <c r="R38" s="47" t="s">
        <v>638</v>
      </c>
      <c r="S38" s="47" t="s">
        <v>124</v>
      </c>
      <c r="T38" s="48" t="s">
        <v>638</v>
      </c>
      <c r="U38" s="47" t="s">
        <v>134</v>
      </c>
      <c r="V38" s="34" t="s">
        <v>133</v>
      </c>
      <c r="W38" s="47" t="s">
        <v>63</v>
      </c>
      <c r="X38" s="47">
        <v>2</v>
      </c>
      <c r="Y38" s="47">
        <v>75</v>
      </c>
      <c r="Z38" s="47" t="s">
        <v>6793</v>
      </c>
      <c r="AA38" s="38" t="s">
        <v>1561</v>
      </c>
      <c r="AB38" s="43" t="s">
        <v>6855</v>
      </c>
      <c r="AC38" s="44" t="s">
        <v>6858</v>
      </c>
      <c r="AD38" s="46" t="s">
        <v>6849</v>
      </c>
      <c r="AE38" s="29" t="s">
        <v>869</v>
      </c>
      <c r="AG38" s="50" t="str">
        <f t="shared" si="0"/>
        <v>SET @name = N'IMI BT/AT 52 Rifle Grenade'</v>
      </c>
      <c r="AH38" s="51" t="str">
        <f t="shared" si="1"/>
        <v>SET @class_ofItem = N'Gun'</v>
      </c>
      <c r="AI38" s="51" t="str">
        <f t="shared" si="2"/>
        <v>SET @WeaponClass = N'Guns'</v>
      </c>
      <c r="AJ38" s="51" t="str">
        <f t="shared" si="3"/>
        <v>SET @WeaponType = N'Grenade Launcher'</v>
      </c>
      <c r="AK38" s="51" t="str">
        <f t="shared" si="4"/>
        <v>SET @Weight =1.1</v>
      </c>
      <c r="AL38" s="51" t="str">
        <f t="shared" si="5"/>
        <v>SET @ST =11</v>
      </c>
      <c r="AM38" s="51" t="str">
        <f t="shared" si="6"/>
        <v>SET @Bulk = N'-'</v>
      </c>
      <c r="AN38" s="51" t="str">
        <f t="shared" si="7"/>
        <v>SET @Cost =75</v>
      </c>
      <c r="AO38" s="51" t="str">
        <f t="shared" si="8"/>
        <v>SET @TLin = N'TL8'</v>
      </c>
      <c r="AP38" s="52" t="str">
        <f t="shared" si="9"/>
        <v>SET @Lcin = N'LC1'</v>
      </c>
      <c r="AQ38" s="52" t="str">
        <f t="shared" si="10"/>
        <v>SET @Desc = N'[2, 12]'</v>
      </c>
      <c r="AR38" s="53" t="str">
        <f t="shared" si="11"/>
        <v>SET @TwoHanded = 1</v>
      </c>
      <c r="AS38" s="52" t="str">
        <f t="shared" si="12"/>
        <v>SET @Damagee = N'6d'</v>
      </c>
      <c r="AT38" s="53" t="str">
        <f t="shared" si="13"/>
        <v>SET @Half_Rangee  = 100</v>
      </c>
      <c r="AU38" s="53" t="str">
        <f t="shared" si="14"/>
        <v>SET @FullRangee = 300</v>
      </c>
      <c r="AV38" s="53" t="str">
        <f t="shared" si="15"/>
        <v>SET @ROF  = 1</v>
      </c>
      <c r="AW38" s="53" t="str">
        <f t="shared" si="16"/>
        <v>SET @ROF_for_Sh  = null</v>
      </c>
      <c r="AX38" s="53" t="str">
        <f t="shared" si="17"/>
        <v>SET @Full_auto  = 0</v>
      </c>
      <c r="AY38" s="53" t="str">
        <f t="shared" si="18"/>
        <v>SET @Shotss  = 1</v>
      </c>
      <c r="AZ38" s="53" t="str">
        <f t="shared" si="19"/>
        <v>SET @AddinChamber  = 0</v>
      </c>
      <c r="BA38" s="53" t="str">
        <f t="shared" si="20"/>
        <v>SET @TimeForreload  = 3</v>
      </c>
      <c r="BB38" s="53" t="str">
        <f t="shared" si="21"/>
        <v>SET @singlereload  = 0</v>
      </c>
      <c r="BC38" s="53" t="str">
        <f t="shared" si="22"/>
        <v>SET @ArmorDivision  = 10</v>
      </c>
      <c r="BD38" s="53" t="str">
        <f t="shared" si="23"/>
        <v>SET @TypeOfDamage1 = N'cr'</v>
      </c>
      <c r="BE38" s="53" t="str">
        <f t="shared" si="24"/>
        <v>SET @TypeOfDam1 = N''</v>
      </c>
      <c r="BF38" s="53" t="str">
        <f t="shared" si="25"/>
        <v>SET @TypeOfDamage2 = N'ex'</v>
      </c>
      <c r="BG38" s="53" t="str">
        <f t="shared" si="26"/>
        <v>SET @TypeOfDam2 = N''</v>
      </c>
      <c r="BH38" s="53" t="str">
        <f t="shared" si="27"/>
        <v>SET @DefACCc = 2</v>
      </c>
      <c r="BI38" s="53" t="str">
        <f t="shared" si="28"/>
        <v>SET @ACCAddin = null</v>
      </c>
      <c r="BJ38" s="53" t="str">
        <f t="shared" si="29"/>
        <v>SET @Recoill = 2</v>
      </c>
      <c r="BK38" s="54" t="s">
        <v>6906</v>
      </c>
    </row>
    <row r="39" spans="1:63" ht="120.75" thickBot="1" x14ac:dyDescent="0.3">
      <c r="A39" s="47" t="s">
        <v>6797</v>
      </c>
      <c r="B39" s="39" t="s">
        <v>824</v>
      </c>
      <c r="C39" s="47" t="s">
        <v>32</v>
      </c>
      <c r="D39" s="47" t="s">
        <v>133</v>
      </c>
      <c r="E39" s="47" t="s">
        <v>18</v>
      </c>
      <c r="F39" s="47"/>
      <c r="G39" s="47" t="s">
        <v>6905</v>
      </c>
      <c r="H39" s="47"/>
      <c r="I39" s="47" t="s">
        <v>112</v>
      </c>
      <c r="J39" s="47" t="s">
        <v>106</v>
      </c>
      <c r="K39" s="47" t="s">
        <v>113</v>
      </c>
      <c r="L39" s="47" t="s">
        <v>4671</v>
      </c>
      <c r="M39" s="47" t="s">
        <v>6817</v>
      </c>
      <c r="N39" s="47" t="s">
        <v>124</v>
      </c>
      <c r="O39" s="47" t="s">
        <v>6905</v>
      </c>
      <c r="P39" s="47" t="s">
        <v>638</v>
      </c>
      <c r="Q39" s="47" t="s">
        <v>143</v>
      </c>
      <c r="R39" s="47" t="s">
        <v>133</v>
      </c>
      <c r="S39" s="47" t="s">
        <v>124</v>
      </c>
      <c r="T39" s="48" t="s">
        <v>638</v>
      </c>
      <c r="U39" s="47" t="s">
        <v>134</v>
      </c>
      <c r="V39" s="34" t="s">
        <v>133</v>
      </c>
      <c r="W39" s="47" t="s">
        <v>118</v>
      </c>
      <c r="X39" s="47" t="s">
        <v>124</v>
      </c>
      <c r="Y39" s="47" t="s">
        <v>206</v>
      </c>
      <c r="Z39" s="47" t="s">
        <v>6795</v>
      </c>
      <c r="AA39" s="47"/>
      <c r="AB39" s="43" t="s">
        <v>6855</v>
      </c>
      <c r="AC39" s="44" t="s">
        <v>6860</v>
      </c>
      <c r="AD39" s="46" t="s">
        <v>6849</v>
      </c>
      <c r="AE39" s="29" t="s">
        <v>869</v>
      </c>
      <c r="AG39" s="50" t="str">
        <f t="shared" si="0"/>
        <v>SET @name = N'Izhmash SVD (7.62x54mmR)'</v>
      </c>
      <c r="AH39" s="51" t="str">
        <f t="shared" si="1"/>
        <v>SET @class_ofItem = N'Gun'</v>
      </c>
      <c r="AI39" s="51" t="str">
        <f t="shared" si="2"/>
        <v>SET @WeaponClass = N'Guns'</v>
      </c>
      <c r="AJ39" s="51" t="str">
        <f t="shared" si="3"/>
        <v>SET @WeaponType = N'Rifle'</v>
      </c>
      <c r="AK39" s="51" t="str">
        <f t="shared" si="4"/>
        <v>SET @Weight =10.1</v>
      </c>
      <c r="AL39" s="51" t="str">
        <f t="shared" si="5"/>
        <v>SET @ST =11</v>
      </c>
      <c r="AM39" s="51" t="str">
        <f t="shared" si="6"/>
        <v>SET @Bulk = N'-5'</v>
      </c>
      <c r="AN39" s="51" t="str">
        <f t="shared" si="7"/>
        <v>SET @Cost =1200</v>
      </c>
      <c r="AO39" s="51" t="str">
        <f t="shared" si="8"/>
        <v>SET @TLin = N'TL7'</v>
      </c>
      <c r="AP39" s="52" t="str">
        <f t="shared" si="9"/>
        <v>SET @Lcin = N'LC3'</v>
      </c>
      <c r="AQ39" s="52" t="str">
        <f t="shared" si="10"/>
        <v>SET @Desc = N''</v>
      </c>
      <c r="AR39" s="53" t="str">
        <f t="shared" si="11"/>
        <v>SET @TwoHanded = 1</v>
      </c>
      <c r="AS39" s="52" t="str">
        <f t="shared" si="12"/>
        <v>SET @Damagee = N'7d'</v>
      </c>
      <c r="AT39" s="53" t="str">
        <f t="shared" si="13"/>
        <v>SET @Half_Rangee  = 800</v>
      </c>
      <c r="AU39" s="53" t="str">
        <f t="shared" si="14"/>
        <v>SET @FullRangee = 3900</v>
      </c>
      <c r="AV39" s="53" t="str">
        <f t="shared" si="15"/>
        <v>SET @ROF  = 3</v>
      </c>
      <c r="AW39" s="53" t="str">
        <f t="shared" si="16"/>
        <v>SET @ROF_for_Sh  = null</v>
      </c>
      <c r="AX39" s="53" t="str">
        <f t="shared" si="17"/>
        <v>SET @Full_auto  = 0</v>
      </c>
      <c r="AY39" s="53" t="str">
        <f t="shared" si="18"/>
        <v>SET @Shotss  = 10</v>
      </c>
      <c r="AZ39" s="53" t="str">
        <f t="shared" si="19"/>
        <v>SET @AddinChamber  = 1</v>
      </c>
      <c r="BA39" s="53" t="str">
        <f t="shared" si="20"/>
        <v>SET @TimeForreload  = 3</v>
      </c>
      <c r="BB39" s="53" t="str">
        <f t="shared" si="21"/>
        <v>SET @singlereload  = 0</v>
      </c>
      <c r="BC39" s="53" t="str">
        <f t="shared" si="22"/>
        <v>SET @ArmorDivision  = 1</v>
      </c>
      <c r="BD39" s="53" t="str">
        <f t="shared" si="23"/>
        <v>SET @TypeOfDamage1 = N'pi'</v>
      </c>
      <c r="BE39" s="53" t="str">
        <f t="shared" si="24"/>
        <v>SET @TypeOfDam1 = N''</v>
      </c>
      <c r="BF39" s="53" t="str">
        <f t="shared" si="25"/>
        <v>SET @TypeOfDamage2 = N'null'</v>
      </c>
      <c r="BG39" s="53" t="str">
        <f t="shared" si="26"/>
        <v>SET @TypeOfDam2 = N''</v>
      </c>
      <c r="BH39" s="53" t="str">
        <f t="shared" si="27"/>
        <v>SET @DefACCc = 5</v>
      </c>
      <c r="BI39" s="53" t="str">
        <f t="shared" si="28"/>
        <v>SET @ACCAddin = 2</v>
      </c>
      <c r="BJ39" s="53" t="str">
        <f t="shared" si="29"/>
        <v>SET @Recoill = 3</v>
      </c>
      <c r="BK39" s="54" t="s">
        <v>6906</v>
      </c>
    </row>
    <row r="40" spans="1:63" ht="120.75" thickBot="1" x14ac:dyDescent="0.3">
      <c r="A40" s="47" t="s">
        <v>6797</v>
      </c>
      <c r="B40" s="39" t="s">
        <v>1135</v>
      </c>
      <c r="C40" s="47" t="s">
        <v>410</v>
      </c>
      <c r="D40" s="47" t="s">
        <v>133</v>
      </c>
      <c r="E40" s="47" t="s">
        <v>41</v>
      </c>
      <c r="F40" s="47"/>
      <c r="G40" s="47" t="s">
        <v>6905</v>
      </c>
      <c r="H40" s="47"/>
      <c r="I40" s="47" t="s">
        <v>124</v>
      </c>
      <c r="J40" s="47" t="s">
        <v>6905</v>
      </c>
      <c r="K40" s="47" t="s">
        <v>411</v>
      </c>
      <c r="L40" s="47" t="s">
        <v>412</v>
      </c>
      <c r="M40" s="47" t="s">
        <v>6818</v>
      </c>
      <c r="N40" s="47" t="s">
        <v>105</v>
      </c>
      <c r="O40" s="47" t="s">
        <v>6905</v>
      </c>
      <c r="P40" s="47" t="s">
        <v>133</v>
      </c>
      <c r="Q40" s="47" t="s">
        <v>174</v>
      </c>
      <c r="R40" s="47" t="s">
        <v>638</v>
      </c>
      <c r="S40" s="47" t="s">
        <v>124</v>
      </c>
      <c r="T40" s="48" t="s">
        <v>638</v>
      </c>
      <c r="U40" s="47" t="s">
        <v>134</v>
      </c>
      <c r="V40" s="34" t="s">
        <v>133</v>
      </c>
      <c r="W40" s="47" t="s">
        <v>240</v>
      </c>
      <c r="X40" s="47" t="s">
        <v>124</v>
      </c>
      <c r="Y40" s="47" t="s">
        <v>217</v>
      </c>
      <c r="Z40" s="47" t="s">
        <v>6794</v>
      </c>
      <c r="AA40" s="47"/>
      <c r="AB40" s="43" t="s">
        <v>6855</v>
      </c>
      <c r="AC40" s="44" t="s">
        <v>6864</v>
      </c>
      <c r="AD40" s="46" t="s">
        <v>6849</v>
      </c>
      <c r="AE40" s="29" t="s">
        <v>869</v>
      </c>
      <c r="AG40" s="50" t="str">
        <f t="shared" si="0"/>
        <v>SET @name = N'Guide Lamp M-3A1 "Greasegun" (.45 ACP)'</v>
      </c>
      <c r="AH40" s="51" t="str">
        <f t="shared" si="1"/>
        <v>SET @class_ofItem = N'Gun'</v>
      </c>
      <c r="AI40" s="51" t="str">
        <f t="shared" si="2"/>
        <v>SET @WeaponClass = N'Guns'</v>
      </c>
      <c r="AJ40" s="51" t="str">
        <f t="shared" si="3"/>
        <v>SET @WeaponType = N'Submachine Gun'</v>
      </c>
      <c r="AK40" s="51" t="str">
        <f t="shared" si="4"/>
        <v>SET @Weight =10.2</v>
      </c>
      <c r="AL40" s="51" t="str">
        <f t="shared" si="5"/>
        <v>SET @ST =11</v>
      </c>
      <c r="AM40" s="51" t="str">
        <f t="shared" si="6"/>
        <v>SET @Bulk = N'-4'</v>
      </c>
      <c r="AN40" s="51" t="str">
        <f t="shared" si="7"/>
        <v>SET @Cost =450</v>
      </c>
      <c r="AO40" s="51" t="str">
        <f t="shared" si="8"/>
        <v>SET @TLin = N'TL7'</v>
      </c>
      <c r="AP40" s="52" t="str">
        <f t="shared" si="9"/>
        <v>SET @Lcin = N'LC2'</v>
      </c>
      <c r="AQ40" s="52" t="str">
        <f t="shared" si="10"/>
        <v>SET @Desc = N''</v>
      </c>
      <c r="AR40" s="53" t="str">
        <f t="shared" si="11"/>
        <v>SET @TwoHanded = 1</v>
      </c>
      <c r="AS40" s="52" t="str">
        <f t="shared" si="12"/>
        <v>SET @Damagee = N'2d+1'</v>
      </c>
      <c r="AT40" s="53" t="str">
        <f t="shared" si="13"/>
        <v>SET @Half_Rangee  = 190</v>
      </c>
      <c r="AU40" s="53" t="str">
        <f t="shared" si="14"/>
        <v>SET @FullRangee = 1750</v>
      </c>
      <c r="AV40" s="53" t="str">
        <f t="shared" si="15"/>
        <v>SET @ROF  = 8</v>
      </c>
      <c r="AW40" s="53" t="str">
        <f t="shared" si="16"/>
        <v>SET @ROF_for_Sh  = null</v>
      </c>
      <c r="AX40" s="53" t="str">
        <f t="shared" si="17"/>
        <v>SET @Full_auto  = 1</v>
      </c>
      <c r="AY40" s="53" t="str">
        <f t="shared" si="18"/>
        <v>SET @Shotss  = 30</v>
      </c>
      <c r="AZ40" s="53" t="str">
        <f t="shared" si="19"/>
        <v>SET @AddinChamber  = 0</v>
      </c>
      <c r="BA40" s="53" t="str">
        <f t="shared" si="20"/>
        <v>SET @TimeForreload  = 3</v>
      </c>
      <c r="BB40" s="53" t="str">
        <f t="shared" si="21"/>
        <v>SET @singlereload  = 0</v>
      </c>
      <c r="BC40" s="53" t="str">
        <f t="shared" si="22"/>
        <v>SET @ArmorDivision  = 1</v>
      </c>
      <c r="BD40" s="53" t="str">
        <f t="shared" si="23"/>
        <v>SET @TypeOfDamage1 = N'pi+'</v>
      </c>
      <c r="BE40" s="53" t="str">
        <f t="shared" si="24"/>
        <v>SET @TypeOfDam1 = N''</v>
      </c>
      <c r="BF40" s="53" t="str">
        <f t="shared" si="25"/>
        <v>SET @TypeOfDamage2 = N'null'</v>
      </c>
      <c r="BG40" s="53" t="str">
        <f t="shared" si="26"/>
        <v>SET @TypeOfDam2 = N''</v>
      </c>
      <c r="BH40" s="53" t="str">
        <f t="shared" si="27"/>
        <v>SET @DefACCc = 3</v>
      </c>
      <c r="BI40" s="53" t="str">
        <f t="shared" si="28"/>
        <v>SET @ACCAddin = null</v>
      </c>
      <c r="BJ40" s="53" t="str">
        <f t="shared" si="29"/>
        <v>SET @Recoill = 3</v>
      </c>
      <c r="BK40" s="54" t="s">
        <v>6906</v>
      </c>
    </row>
    <row r="41" spans="1:63" ht="120.75" thickBot="1" x14ac:dyDescent="0.3">
      <c r="A41" s="47" t="s">
        <v>6797</v>
      </c>
      <c r="B41" s="39" t="s">
        <v>832</v>
      </c>
      <c r="C41" s="47" t="s">
        <v>32</v>
      </c>
      <c r="D41" s="47" t="s">
        <v>133</v>
      </c>
      <c r="E41" s="47" t="s">
        <v>18</v>
      </c>
      <c r="F41" s="47"/>
      <c r="G41" s="47" t="s">
        <v>6905</v>
      </c>
      <c r="H41" s="47"/>
      <c r="I41" s="47" t="s">
        <v>112</v>
      </c>
      <c r="J41" s="47" t="s">
        <v>6905</v>
      </c>
      <c r="K41" s="47" t="s">
        <v>121</v>
      </c>
      <c r="L41" s="47" t="s">
        <v>122</v>
      </c>
      <c r="M41" s="47" t="s">
        <v>6819</v>
      </c>
      <c r="N41" s="47" t="s">
        <v>124</v>
      </c>
      <c r="O41" s="47" t="s">
        <v>6905</v>
      </c>
      <c r="P41" s="47" t="s">
        <v>638</v>
      </c>
      <c r="Q41" s="47" t="s">
        <v>399</v>
      </c>
      <c r="R41" s="47" t="s">
        <v>133</v>
      </c>
      <c r="S41" s="47" t="s">
        <v>124</v>
      </c>
      <c r="T41" s="48" t="s">
        <v>638</v>
      </c>
      <c r="U41" s="47" t="s">
        <v>134</v>
      </c>
      <c r="V41" s="34" t="s">
        <v>133</v>
      </c>
      <c r="W41" s="47" t="s">
        <v>118</v>
      </c>
      <c r="X41" s="47" t="s">
        <v>124</v>
      </c>
      <c r="Y41" s="47" t="s">
        <v>1054</v>
      </c>
      <c r="Z41" s="47" t="s">
        <v>6794</v>
      </c>
      <c r="AA41" s="38" t="s">
        <v>886</v>
      </c>
      <c r="AB41" s="43" t="s">
        <v>6855</v>
      </c>
      <c r="AC41" s="44" t="s">
        <v>6860</v>
      </c>
      <c r="AD41" s="46" t="s">
        <v>6849</v>
      </c>
      <c r="AE41" s="29" t="s">
        <v>869</v>
      </c>
      <c r="AG41" s="50" t="str">
        <f t="shared" si="0"/>
        <v>SET @name = N'Springfield M14 (7.62x51mm)'</v>
      </c>
      <c r="AH41" s="51" t="str">
        <f t="shared" si="1"/>
        <v>SET @class_ofItem = N'Gun'</v>
      </c>
      <c r="AI41" s="51" t="str">
        <f t="shared" si="2"/>
        <v>SET @WeaponClass = N'Guns'</v>
      </c>
      <c r="AJ41" s="51" t="str">
        <f t="shared" si="3"/>
        <v>SET @WeaponType = N'Rifle'</v>
      </c>
      <c r="AK41" s="51" t="str">
        <f t="shared" si="4"/>
        <v>SET @Weight =10.3</v>
      </c>
      <c r="AL41" s="51" t="str">
        <f t="shared" si="5"/>
        <v>SET @ST =11</v>
      </c>
      <c r="AM41" s="51" t="str">
        <f t="shared" si="6"/>
        <v>SET @Bulk = N'-5'</v>
      </c>
      <c r="AN41" s="51" t="str">
        <f t="shared" si="7"/>
        <v>SET @Cost =950</v>
      </c>
      <c r="AO41" s="51" t="str">
        <f t="shared" si="8"/>
        <v>SET @TLin = N'TL7'</v>
      </c>
      <c r="AP41" s="52" t="str">
        <f t="shared" si="9"/>
        <v>SET @Lcin = N'LC2'</v>
      </c>
      <c r="AQ41" s="52" t="str">
        <f t="shared" si="10"/>
        <v>SET @Desc = N'[7]'</v>
      </c>
      <c r="AR41" s="53" t="str">
        <f t="shared" si="11"/>
        <v>SET @TwoHanded = 1</v>
      </c>
      <c r="AS41" s="52" t="str">
        <f t="shared" si="12"/>
        <v>SET @Damagee = N'7d'</v>
      </c>
      <c r="AT41" s="53" t="str">
        <f t="shared" si="13"/>
        <v>SET @Half_Rangee  = 1000</v>
      </c>
      <c r="AU41" s="53" t="str">
        <f t="shared" si="14"/>
        <v>SET @FullRangee = 4200</v>
      </c>
      <c r="AV41" s="53" t="str">
        <f t="shared" si="15"/>
        <v>SET @ROF  = 3</v>
      </c>
      <c r="AW41" s="53" t="str">
        <f t="shared" si="16"/>
        <v>SET @ROF_for_Sh  = null</v>
      </c>
      <c r="AX41" s="53" t="str">
        <f t="shared" si="17"/>
        <v>SET @Full_auto  = 0</v>
      </c>
      <c r="AY41" s="53" t="str">
        <f t="shared" si="18"/>
        <v>SET @Shotss  = 20</v>
      </c>
      <c r="AZ41" s="53" t="str">
        <f t="shared" si="19"/>
        <v>SET @AddinChamber  = 1</v>
      </c>
      <c r="BA41" s="53" t="str">
        <f t="shared" si="20"/>
        <v>SET @TimeForreload  = 3</v>
      </c>
      <c r="BB41" s="53" t="str">
        <f t="shared" si="21"/>
        <v>SET @singlereload  = 0</v>
      </c>
      <c r="BC41" s="53" t="str">
        <f t="shared" si="22"/>
        <v>SET @ArmorDivision  = 1</v>
      </c>
      <c r="BD41" s="53" t="str">
        <f t="shared" si="23"/>
        <v>SET @TypeOfDamage1 = N'pi'</v>
      </c>
      <c r="BE41" s="53" t="str">
        <f t="shared" si="24"/>
        <v>SET @TypeOfDam1 = N''</v>
      </c>
      <c r="BF41" s="53" t="str">
        <f t="shared" si="25"/>
        <v>SET @TypeOfDamage2 = N'null'</v>
      </c>
      <c r="BG41" s="53" t="str">
        <f t="shared" si="26"/>
        <v>SET @TypeOfDam2 = N''</v>
      </c>
      <c r="BH41" s="53" t="str">
        <f t="shared" si="27"/>
        <v>SET @DefACCc = 5</v>
      </c>
      <c r="BI41" s="53" t="str">
        <f t="shared" si="28"/>
        <v>SET @ACCAddin = null</v>
      </c>
      <c r="BJ41" s="53" t="str">
        <f t="shared" si="29"/>
        <v>SET @Recoill = 3</v>
      </c>
      <c r="BK41" s="54" t="s">
        <v>6906</v>
      </c>
    </row>
    <row r="42" spans="1:63" ht="120.75" thickBot="1" x14ac:dyDescent="0.3">
      <c r="A42" s="47" t="s">
        <v>6799</v>
      </c>
      <c r="B42" s="39" t="s">
        <v>6617</v>
      </c>
      <c r="C42" s="47" t="s">
        <v>32</v>
      </c>
      <c r="D42" s="47" t="s">
        <v>133</v>
      </c>
      <c r="E42" s="47" t="s">
        <v>18</v>
      </c>
      <c r="F42" s="47"/>
      <c r="G42" s="47" t="s">
        <v>6905</v>
      </c>
      <c r="H42" s="47"/>
      <c r="I42" s="47" t="s">
        <v>112</v>
      </c>
      <c r="J42" s="47" t="s">
        <v>106</v>
      </c>
      <c r="K42" s="47" t="s">
        <v>121</v>
      </c>
      <c r="L42" s="47" t="s">
        <v>122</v>
      </c>
      <c r="M42" s="47" t="s">
        <v>6820</v>
      </c>
      <c r="N42" s="47" t="s">
        <v>133</v>
      </c>
      <c r="O42" s="47" t="s">
        <v>6905</v>
      </c>
      <c r="P42" s="47" t="s">
        <v>638</v>
      </c>
      <c r="Q42" s="47" t="s">
        <v>143</v>
      </c>
      <c r="R42" s="47" t="s">
        <v>133</v>
      </c>
      <c r="S42" s="47" t="s">
        <v>112</v>
      </c>
      <c r="T42" s="48" t="s">
        <v>638</v>
      </c>
      <c r="U42" s="47" t="s">
        <v>134</v>
      </c>
      <c r="V42" s="34" t="s">
        <v>133</v>
      </c>
      <c r="W42" s="47" t="s">
        <v>118</v>
      </c>
      <c r="X42" s="47" t="s">
        <v>124</v>
      </c>
      <c r="Y42" s="47" t="s">
        <v>179</v>
      </c>
      <c r="Z42" s="47" t="s">
        <v>6795</v>
      </c>
      <c r="AA42" s="47"/>
      <c r="AB42" s="43" t="s">
        <v>6855</v>
      </c>
      <c r="AC42" s="44" t="s">
        <v>6860</v>
      </c>
      <c r="AD42" s="46" t="s">
        <v>6849</v>
      </c>
      <c r="AE42" s="29" t="s">
        <v>134</v>
      </c>
      <c r="AG42" s="50" t="str">
        <f t="shared" si="0"/>
        <v>SET @name = N'Enfield L42A1 (7.62x51mm)'</v>
      </c>
      <c r="AH42" s="51" t="str">
        <f t="shared" si="1"/>
        <v>SET @class_ofItem = N'Gun'</v>
      </c>
      <c r="AI42" s="51" t="str">
        <f t="shared" si="2"/>
        <v>SET @WeaponClass = N'Guns'</v>
      </c>
      <c r="AJ42" s="51" t="str">
        <f t="shared" si="3"/>
        <v>SET @WeaponType = N'Rifle'</v>
      </c>
      <c r="AK42" s="51" t="str">
        <f t="shared" si="4"/>
        <v>SET @Weight =10.7</v>
      </c>
      <c r="AL42" s="51" t="str">
        <f t="shared" si="5"/>
        <v>SET @ST =11</v>
      </c>
      <c r="AM42" s="51" t="str">
        <f t="shared" si="6"/>
        <v>SET @Bulk = N'-5'</v>
      </c>
      <c r="AN42" s="51" t="str">
        <f t="shared" si="7"/>
        <v>SET @Cost =1700</v>
      </c>
      <c r="AO42" s="51" t="str">
        <f t="shared" si="8"/>
        <v>SET @TLin = N'TL6'</v>
      </c>
      <c r="AP42" s="52" t="str">
        <f t="shared" si="9"/>
        <v>SET @Lcin = N'LC3'</v>
      </c>
      <c r="AQ42" s="52" t="str">
        <f t="shared" si="10"/>
        <v>SET @Desc = N''</v>
      </c>
      <c r="AR42" s="53" t="str">
        <f t="shared" si="11"/>
        <v>SET @TwoHanded = 1</v>
      </c>
      <c r="AS42" s="52" t="str">
        <f t="shared" si="12"/>
        <v>SET @Damagee = N'7d'</v>
      </c>
      <c r="AT42" s="53" t="str">
        <f t="shared" si="13"/>
        <v>SET @Half_Rangee  = 1000</v>
      </c>
      <c r="AU42" s="53" t="str">
        <f t="shared" si="14"/>
        <v>SET @FullRangee = 4200</v>
      </c>
      <c r="AV42" s="53" t="str">
        <f t="shared" si="15"/>
        <v>SET @ROF  = 1</v>
      </c>
      <c r="AW42" s="53" t="str">
        <f t="shared" si="16"/>
        <v>SET @ROF_for_Sh  = null</v>
      </c>
      <c r="AX42" s="53" t="str">
        <f t="shared" si="17"/>
        <v>SET @Full_auto  = 0</v>
      </c>
      <c r="AY42" s="53" t="str">
        <f t="shared" si="18"/>
        <v>SET @Shotss  = 10</v>
      </c>
      <c r="AZ42" s="53" t="str">
        <f t="shared" si="19"/>
        <v>SET @AddinChamber  = 1</v>
      </c>
      <c r="BA42" s="53" t="str">
        <f t="shared" si="20"/>
        <v>SET @TimeForreload  = 5</v>
      </c>
      <c r="BB42" s="53" t="str">
        <f t="shared" si="21"/>
        <v>SET @singlereload  = 0</v>
      </c>
      <c r="BC42" s="53" t="str">
        <f t="shared" si="22"/>
        <v>SET @ArmorDivision  = 1</v>
      </c>
      <c r="BD42" s="53" t="str">
        <f t="shared" si="23"/>
        <v>SET @TypeOfDamage1 = N'pi'</v>
      </c>
      <c r="BE42" s="53" t="str">
        <f t="shared" si="24"/>
        <v>SET @TypeOfDam1 = N''</v>
      </c>
      <c r="BF42" s="53" t="str">
        <f t="shared" si="25"/>
        <v>SET @TypeOfDamage2 = N'null'</v>
      </c>
      <c r="BG42" s="53" t="str">
        <f t="shared" si="26"/>
        <v>SET @TypeOfDam2 = N''</v>
      </c>
      <c r="BH42" s="53" t="str">
        <f t="shared" si="27"/>
        <v>SET @DefACCc = 5</v>
      </c>
      <c r="BI42" s="53" t="str">
        <f t="shared" si="28"/>
        <v>SET @ACCAddin = 2</v>
      </c>
      <c r="BJ42" s="53" t="str">
        <f t="shared" si="29"/>
        <v>SET @Recoill = 3</v>
      </c>
      <c r="BK42" s="54" t="s">
        <v>6906</v>
      </c>
    </row>
    <row r="43" spans="1:63" ht="120.75" thickBot="1" x14ac:dyDescent="0.3">
      <c r="A43" s="47" t="s">
        <v>6797</v>
      </c>
      <c r="B43" s="39" t="s">
        <v>826</v>
      </c>
      <c r="C43" s="47" t="s">
        <v>32</v>
      </c>
      <c r="D43" s="47" t="s">
        <v>133</v>
      </c>
      <c r="E43" s="47" t="s">
        <v>18</v>
      </c>
      <c r="F43" s="47"/>
      <c r="G43" s="47" t="s">
        <v>6905</v>
      </c>
      <c r="H43" s="47"/>
      <c r="I43" s="47" t="s">
        <v>112</v>
      </c>
      <c r="J43" s="47" t="s">
        <v>124</v>
      </c>
      <c r="K43" s="47" t="s">
        <v>121</v>
      </c>
      <c r="L43" s="47" t="s">
        <v>122</v>
      </c>
      <c r="M43" s="47" t="s">
        <v>6821</v>
      </c>
      <c r="N43" s="47" t="s">
        <v>133</v>
      </c>
      <c r="O43" s="47" t="s">
        <v>6905</v>
      </c>
      <c r="P43" s="47" t="s">
        <v>638</v>
      </c>
      <c r="Q43" s="47" t="s">
        <v>112</v>
      </c>
      <c r="R43" s="47" t="s">
        <v>133</v>
      </c>
      <c r="S43" s="47" t="s">
        <v>124</v>
      </c>
      <c r="T43" s="48" t="s">
        <v>638</v>
      </c>
      <c r="U43" s="47" t="s">
        <v>134</v>
      </c>
      <c r="V43" s="34" t="s">
        <v>133</v>
      </c>
      <c r="W43" s="47" t="s">
        <v>118</v>
      </c>
      <c r="X43" s="47" t="s">
        <v>124</v>
      </c>
      <c r="Y43" s="47" t="s">
        <v>334</v>
      </c>
      <c r="Z43" s="47" t="s">
        <v>6795</v>
      </c>
      <c r="AA43" s="47"/>
      <c r="AB43" s="43" t="s">
        <v>6855</v>
      </c>
      <c r="AC43" s="44" t="s">
        <v>6860</v>
      </c>
      <c r="AD43" s="46" t="s">
        <v>6849</v>
      </c>
      <c r="AE43" s="29" t="s">
        <v>869</v>
      </c>
      <c r="AG43" s="50" t="str">
        <f t="shared" si="0"/>
        <v>SET @name = N'Parker-Hale C3A1 MRSW (7.62x51mm)'</v>
      </c>
      <c r="AH43" s="51" t="str">
        <f t="shared" si="1"/>
        <v>SET @class_ofItem = N'Gun'</v>
      </c>
      <c r="AI43" s="51" t="str">
        <f t="shared" si="2"/>
        <v>SET @WeaponClass = N'Guns'</v>
      </c>
      <c r="AJ43" s="51" t="str">
        <f t="shared" si="3"/>
        <v>SET @WeaponType = N'Rifle'</v>
      </c>
      <c r="AK43" s="51" t="str">
        <f t="shared" si="4"/>
        <v>SET @Weight =10.9</v>
      </c>
      <c r="AL43" s="51" t="str">
        <f t="shared" si="5"/>
        <v>SET @ST =11</v>
      </c>
      <c r="AM43" s="51" t="str">
        <f t="shared" si="6"/>
        <v>SET @Bulk = N'-5'</v>
      </c>
      <c r="AN43" s="51" t="str">
        <f t="shared" si="7"/>
        <v>SET @Cost =4000</v>
      </c>
      <c r="AO43" s="51" t="str">
        <f t="shared" si="8"/>
        <v>SET @TLin = N'TL7'</v>
      </c>
      <c r="AP43" s="52" t="str">
        <f t="shared" si="9"/>
        <v>SET @Lcin = N'LC3'</v>
      </c>
      <c r="AQ43" s="52" t="str">
        <f t="shared" si="10"/>
        <v>SET @Desc = N''</v>
      </c>
      <c r="AR43" s="53" t="str">
        <f t="shared" si="11"/>
        <v>SET @TwoHanded = 1</v>
      </c>
      <c r="AS43" s="52" t="str">
        <f t="shared" si="12"/>
        <v>SET @Damagee = N'7d'</v>
      </c>
      <c r="AT43" s="53" t="str">
        <f t="shared" si="13"/>
        <v>SET @Half_Rangee  = 1000</v>
      </c>
      <c r="AU43" s="53" t="str">
        <f t="shared" si="14"/>
        <v>SET @FullRangee = 4200</v>
      </c>
      <c r="AV43" s="53" t="str">
        <f t="shared" si="15"/>
        <v>SET @ROF  = 1</v>
      </c>
      <c r="AW43" s="53" t="str">
        <f t="shared" si="16"/>
        <v>SET @ROF_for_Sh  = null</v>
      </c>
      <c r="AX43" s="53" t="str">
        <f t="shared" si="17"/>
        <v>SET @Full_auto  = 0</v>
      </c>
      <c r="AY43" s="53" t="str">
        <f t="shared" si="18"/>
        <v>SET @Shotss  = 5</v>
      </c>
      <c r="AZ43" s="53" t="str">
        <f t="shared" si="19"/>
        <v>SET @AddinChamber  = 1</v>
      </c>
      <c r="BA43" s="53" t="str">
        <f t="shared" si="20"/>
        <v>SET @TimeForreload  = 3</v>
      </c>
      <c r="BB43" s="53" t="str">
        <f t="shared" si="21"/>
        <v>SET @singlereload  = 0</v>
      </c>
      <c r="BC43" s="53" t="str">
        <f t="shared" si="22"/>
        <v>SET @ArmorDivision  = 1</v>
      </c>
      <c r="BD43" s="53" t="str">
        <f t="shared" si="23"/>
        <v>SET @TypeOfDamage1 = N'pi'</v>
      </c>
      <c r="BE43" s="53" t="str">
        <f t="shared" si="24"/>
        <v>SET @TypeOfDam1 = N''</v>
      </c>
      <c r="BF43" s="53" t="str">
        <f t="shared" si="25"/>
        <v>SET @TypeOfDamage2 = N'null'</v>
      </c>
      <c r="BG43" s="53" t="str">
        <f t="shared" si="26"/>
        <v>SET @TypeOfDam2 = N''</v>
      </c>
      <c r="BH43" s="53" t="str">
        <f t="shared" si="27"/>
        <v>SET @DefACCc = 5</v>
      </c>
      <c r="BI43" s="53" t="str">
        <f t="shared" si="28"/>
        <v>SET @ACCAddin = 3</v>
      </c>
      <c r="BJ43" s="53" t="str">
        <f t="shared" si="29"/>
        <v>SET @Recoill = 3</v>
      </c>
      <c r="BK43" s="54" t="s">
        <v>6906</v>
      </c>
    </row>
    <row r="44" spans="1:63" ht="120.75" thickBot="1" x14ac:dyDescent="0.3">
      <c r="A44" s="47" t="s">
        <v>6797</v>
      </c>
      <c r="B44" s="39" t="s">
        <v>6618</v>
      </c>
      <c r="C44" s="47" t="s">
        <v>32</v>
      </c>
      <c r="D44" s="47" t="s">
        <v>133</v>
      </c>
      <c r="E44" s="47" t="s">
        <v>18</v>
      </c>
      <c r="F44" s="47"/>
      <c r="G44" s="47" t="s">
        <v>6905</v>
      </c>
      <c r="H44" s="47"/>
      <c r="I44" s="47" t="s">
        <v>112</v>
      </c>
      <c r="J44" s="47" t="s">
        <v>6905</v>
      </c>
      <c r="K44" s="47" t="s">
        <v>121</v>
      </c>
      <c r="L44" s="47" t="s">
        <v>122</v>
      </c>
      <c r="M44" s="47" t="s">
        <v>134</v>
      </c>
      <c r="N44" s="47" t="s">
        <v>134</v>
      </c>
      <c r="O44" s="47" t="s">
        <v>6905</v>
      </c>
      <c r="P44" s="47" t="s">
        <v>638</v>
      </c>
      <c r="Q44" s="47" t="s">
        <v>399</v>
      </c>
      <c r="R44" s="47" t="s">
        <v>133</v>
      </c>
      <c r="S44" s="47" t="s">
        <v>124</v>
      </c>
      <c r="T44" s="48" t="s">
        <v>638</v>
      </c>
      <c r="U44" s="47" t="s">
        <v>134</v>
      </c>
      <c r="V44" s="34" t="s">
        <v>133</v>
      </c>
      <c r="W44" s="47" t="s">
        <v>118</v>
      </c>
      <c r="X44" s="47" t="s">
        <v>124</v>
      </c>
      <c r="Y44" s="47" t="s">
        <v>154</v>
      </c>
      <c r="Z44" s="47" t="s">
        <v>6794</v>
      </c>
      <c r="AA44" s="47"/>
      <c r="AB44" s="43" t="s">
        <v>6855</v>
      </c>
      <c r="AC44" s="44" t="s">
        <v>6860</v>
      </c>
      <c r="AD44" s="46" t="s">
        <v>6849</v>
      </c>
      <c r="AE44" s="29" t="s">
        <v>869</v>
      </c>
      <c r="AG44" s="50" t="str">
        <f t="shared" si="0"/>
        <v>SET @name = N'FN FAL (7.62x51mm)'</v>
      </c>
      <c r="AH44" s="51" t="str">
        <f t="shared" si="1"/>
        <v>SET @class_ofItem = N'Gun'</v>
      </c>
      <c r="AI44" s="51" t="str">
        <f t="shared" si="2"/>
        <v>SET @WeaponClass = N'Guns'</v>
      </c>
      <c r="AJ44" s="51" t="str">
        <f t="shared" si="3"/>
        <v>SET @WeaponType = N'Rifle'</v>
      </c>
      <c r="AK44" s="51" t="str">
        <f t="shared" si="4"/>
        <v>SET @Weight =11</v>
      </c>
      <c r="AL44" s="51" t="str">
        <f t="shared" si="5"/>
        <v>SET @ST =11</v>
      </c>
      <c r="AM44" s="51" t="str">
        <f t="shared" si="6"/>
        <v>SET @Bulk = N'-5'</v>
      </c>
      <c r="AN44" s="51" t="str">
        <f t="shared" si="7"/>
        <v>SET @Cost =900</v>
      </c>
      <c r="AO44" s="51" t="str">
        <f t="shared" si="8"/>
        <v>SET @TLin = N'TL7'</v>
      </c>
      <c r="AP44" s="52" t="str">
        <f t="shared" si="9"/>
        <v>SET @Lcin = N'LC2'</v>
      </c>
      <c r="AQ44" s="52" t="str">
        <f t="shared" si="10"/>
        <v>SET @Desc = N''</v>
      </c>
      <c r="AR44" s="53" t="str">
        <f t="shared" si="11"/>
        <v>SET @TwoHanded = 1</v>
      </c>
      <c r="AS44" s="52" t="str">
        <f t="shared" si="12"/>
        <v>SET @Damagee = N'7d'</v>
      </c>
      <c r="AT44" s="53" t="str">
        <f t="shared" si="13"/>
        <v>SET @Half_Rangee  = 1000</v>
      </c>
      <c r="AU44" s="53" t="str">
        <f t="shared" si="14"/>
        <v>SET @FullRangee = 4200</v>
      </c>
      <c r="AV44" s="53" t="str">
        <f t="shared" si="15"/>
        <v>SET @ROF  = 11</v>
      </c>
      <c r="AW44" s="53" t="str">
        <f t="shared" si="16"/>
        <v>SET @ROF_for_Sh  = null</v>
      </c>
      <c r="AX44" s="53" t="str">
        <f t="shared" si="17"/>
        <v>SET @Full_auto  = 0</v>
      </c>
      <c r="AY44" s="53" t="str">
        <f t="shared" si="18"/>
        <v>SET @Shotss  = 20</v>
      </c>
      <c r="AZ44" s="53" t="str">
        <f t="shared" si="19"/>
        <v>SET @AddinChamber  = 1</v>
      </c>
      <c r="BA44" s="53" t="str">
        <f t="shared" si="20"/>
        <v>SET @TimeForreload  = 3</v>
      </c>
      <c r="BB44" s="53" t="str">
        <f t="shared" si="21"/>
        <v>SET @singlereload  = 0</v>
      </c>
      <c r="BC44" s="53" t="str">
        <f t="shared" si="22"/>
        <v>SET @ArmorDivision  = 1</v>
      </c>
      <c r="BD44" s="53" t="str">
        <f t="shared" si="23"/>
        <v>SET @TypeOfDamage1 = N'pi'</v>
      </c>
      <c r="BE44" s="53" t="str">
        <f t="shared" si="24"/>
        <v>SET @TypeOfDam1 = N''</v>
      </c>
      <c r="BF44" s="53" t="str">
        <f t="shared" si="25"/>
        <v>SET @TypeOfDamage2 = N'null'</v>
      </c>
      <c r="BG44" s="53" t="str">
        <f t="shared" si="26"/>
        <v>SET @TypeOfDam2 = N''</v>
      </c>
      <c r="BH44" s="53" t="str">
        <f t="shared" si="27"/>
        <v>SET @DefACCc = 5</v>
      </c>
      <c r="BI44" s="53" t="str">
        <f t="shared" si="28"/>
        <v>SET @ACCAddin = null</v>
      </c>
      <c r="BJ44" s="53" t="str">
        <f t="shared" si="29"/>
        <v>SET @Recoill = 3</v>
      </c>
      <c r="BK44" s="54" t="s">
        <v>6906</v>
      </c>
    </row>
    <row r="45" spans="1:63" ht="120.75" thickBot="1" x14ac:dyDescent="0.3">
      <c r="A45" s="47" t="s">
        <v>6797</v>
      </c>
      <c r="B45" s="39" t="s">
        <v>828</v>
      </c>
      <c r="C45" s="47" t="s">
        <v>32</v>
      </c>
      <c r="D45" s="47" t="s">
        <v>133</v>
      </c>
      <c r="E45" s="47" t="s">
        <v>18</v>
      </c>
      <c r="F45" s="47"/>
      <c r="G45" s="47" t="s">
        <v>6905</v>
      </c>
      <c r="H45" s="47"/>
      <c r="I45" s="47" t="s">
        <v>112</v>
      </c>
      <c r="J45" s="47" t="s">
        <v>6905</v>
      </c>
      <c r="K45" s="47" t="s">
        <v>121</v>
      </c>
      <c r="L45" s="47" t="s">
        <v>122</v>
      </c>
      <c r="M45" s="47" t="s">
        <v>134</v>
      </c>
      <c r="N45" s="47" t="s">
        <v>124</v>
      </c>
      <c r="O45" s="47" t="s">
        <v>6905</v>
      </c>
      <c r="P45" s="47" t="s">
        <v>638</v>
      </c>
      <c r="Q45" s="47" t="s">
        <v>399</v>
      </c>
      <c r="R45" s="47" t="s">
        <v>133</v>
      </c>
      <c r="S45" s="47" t="s">
        <v>124</v>
      </c>
      <c r="T45" s="48" t="s">
        <v>638</v>
      </c>
      <c r="U45" s="47" t="s">
        <v>134</v>
      </c>
      <c r="V45" s="34" t="s">
        <v>133</v>
      </c>
      <c r="W45" s="47" t="s">
        <v>118</v>
      </c>
      <c r="X45" s="47" t="s">
        <v>124</v>
      </c>
      <c r="Y45" s="47" t="s">
        <v>154</v>
      </c>
      <c r="Z45" s="47" t="s">
        <v>6794</v>
      </c>
      <c r="AA45" s="47"/>
      <c r="AB45" s="43" t="s">
        <v>6855</v>
      </c>
      <c r="AC45" s="44" t="s">
        <v>6860</v>
      </c>
      <c r="AD45" s="46" t="s">
        <v>6849</v>
      </c>
      <c r="AE45" s="29" t="s">
        <v>869</v>
      </c>
      <c r="AG45" s="50" t="str">
        <f t="shared" si="0"/>
        <v>SET @name = N'Royal Ordnance L1A1 (7.62x51mm)'</v>
      </c>
      <c r="AH45" s="51" t="str">
        <f t="shared" si="1"/>
        <v>SET @class_ofItem = N'Gun'</v>
      </c>
      <c r="AI45" s="51" t="str">
        <f t="shared" si="2"/>
        <v>SET @WeaponClass = N'Guns'</v>
      </c>
      <c r="AJ45" s="51" t="str">
        <f t="shared" si="3"/>
        <v>SET @WeaponType = N'Rifle'</v>
      </c>
      <c r="AK45" s="51" t="str">
        <f t="shared" si="4"/>
        <v>SET @Weight =11</v>
      </c>
      <c r="AL45" s="51" t="str">
        <f t="shared" si="5"/>
        <v>SET @ST =11</v>
      </c>
      <c r="AM45" s="51" t="str">
        <f t="shared" si="6"/>
        <v>SET @Bulk = N'-5'</v>
      </c>
      <c r="AN45" s="51" t="str">
        <f t="shared" si="7"/>
        <v>SET @Cost =900</v>
      </c>
      <c r="AO45" s="51" t="str">
        <f t="shared" si="8"/>
        <v>SET @TLin = N'TL7'</v>
      </c>
      <c r="AP45" s="52" t="str">
        <f t="shared" si="9"/>
        <v>SET @Lcin = N'LC2'</v>
      </c>
      <c r="AQ45" s="52" t="str">
        <f t="shared" si="10"/>
        <v>SET @Desc = N''</v>
      </c>
      <c r="AR45" s="53" t="str">
        <f t="shared" si="11"/>
        <v>SET @TwoHanded = 1</v>
      </c>
      <c r="AS45" s="52" t="str">
        <f t="shared" si="12"/>
        <v>SET @Damagee = N'7d'</v>
      </c>
      <c r="AT45" s="53" t="str">
        <f t="shared" si="13"/>
        <v>SET @Half_Rangee  = 1000</v>
      </c>
      <c r="AU45" s="53" t="str">
        <f t="shared" si="14"/>
        <v>SET @FullRangee = 4200</v>
      </c>
      <c r="AV45" s="53" t="str">
        <f t="shared" si="15"/>
        <v>SET @ROF  = 3</v>
      </c>
      <c r="AW45" s="53" t="str">
        <f t="shared" si="16"/>
        <v>SET @ROF_for_Sh  = null</v>
      </c>
      <c r="AX45" s="53" t="str">
        <f t="shared" si="17"/>
        <v>SET @Full_auto  = 0</v>
      </c>
      <c r="AY45" s="53" t="str">
        <f t="shared" si="18"/>
        <v>SET @Shotss  = 20</v>
      </c>
      <c r="AZ45" s="53" t="str">
        <f t="shared" si="19"/>
        <v>SET @AddinChamber  = 1</v>
      </c>
      <c r="BA45" s="53" t="str">
        <f t="shared" si="20"/>
        <v>SET @TimeForreload  = 3</v>
      </c>
      <c r="BB45" s="53" t="str">
        <f t="shared" si="21"/>
        <v>SET @singlereload  = 0</v>
      </c>
      <c r="BC45" s="53" t="str">
        <f t="shared" si="22"/>
        <v>SET @ArmorDivision  = 1</v>
      </c>
      <c r="BD45" s="53" t="str">
        <f t="shared" si="23"/>
        <v>SET @TypeOfDamage1 = N'pi'</v>
      </c>
      <c r="BE45" s="53" t="str">
        <f t="shared" si="24"/>
        <v>SET @TypeOfDam1 = N''</v>
      </c>
      <c r="BF45" s="53" t="str">
        <f t="shared" si="25"/>
        <v>SET @TypeOfDamage2 = N'null'</v>
      </c>
      <c r="BG45" s="53" t="str">
        <f t="shared" si="26"/>
        <v>SET @TypeOfDam2 = N''</v>
      </c>
      <c r="BH45" s="53" t="str">
        <f t="shared" si="27"/>
        <v>SET @DefACCc = 5</v>
      </c>
      <c r="BI45" s="53" t="str">
        <f t="shared" si="28"/>
        <v>SET @ACCAddin = null</v>
      </c>
      <c r="BJ45" s="53" t="str">
        <f t="shared" si="29"/>
        <v>SET @Recoill = 3</v>
      </c>
      <c r="BK45" s="54" t="s">
        <v>6906</v>
      </c>
    </row>
    <row r="46" spans="1:63" ht="120.75" thickBot="1" x14ac:dyDescent="0.3">
      <c r="A46" s="47" t="s">
        <v>6797</v>
      </c>
      <c r="B46" s="39" t="s">
        <v>816</v>
      </c>
      <c r="C46" s="47" t="s">
        <v>32</v>
      </c>
      <c r="D46" s="47" t="s">
        <v>133</v>
      </c>
      <c r="E46" s="47" t="s">
        <v>18</v>
      </c>
      <c r="F46" s="47"/>
      <c r="G46" s="47" t="s">
        <v>6905</v>
      </c>
      <c r="H46" s="47"/>
      <c r="I46" s="47" t="s">
        <v>112</v>
      </c>
      <c r="J46" s="47" t="s">
        <v>6905</v>
      </c>
      <c r="K46" s="47" t="s">
        <v>121</v>
      </c>
      <c r="L46" s="47" t="s">
        <v>122</v>
      </c>
      <c r="M46" s="47" t="s">
        <v>6824</v>
      </c>
      <c r="N46" s="47" t="s">
        <v>143</v>
      </c>
      <c r="O46" s="47" t="s">
        <v>6905</v>
      </c>
      <c r="P46" s="47" t="s">
        <v>638</v>
      </c>
      <c r="Q46" s="47" t="s">
        <v>399</v>
      </c>
      <c r="R46" s="47" t="s">
        <v>133</v>
      </c>
      <c r="S46" s="47" t="s">
        <v>124</v>
      </c>
      <c r="T46" s="48" t="s">
        <v>638</v>
      </c>
      <c r="U46" s="47" t="s">
        <v>134</v>
      </c>
      <c r="V46" s="34" t="s">
        <v>133</v>
      </c>
      <c r="W46" s="47" t="s">
        <v>118</v>
      </c>
      <c r="X46" s="47" t="s">
        <v>124</v>
      </c>
      <c r="Y46" s="47" t="s">
        <v>1028</v>
      </c>
      <c r="Z46" s="47" t="s">
        <v>6794</v>
      </c>
      <c r="AA46" s="47"/>
      <c r="AB46" s="43" t="s">
        <v>6855</v>
      </c>
      <c r="AC46" s="44" t="s">
        <v>6860</v>
      </c>
      <c r="AD46" s="46" t="s">
        <v>6849</v>
      </c>
      <c r="AE46" s="29" t="s">
        <v>869</v>
      </c>
      <c r="AG46" s="50" t="str">
        <f t="shared" si="0"/>
        <v>SET @name = N'H&amp;K G3 (7.62x51mm)'</v>
      </c>
      <c r="AH46" s="51" t="str">
        <f t="shared" si="1"/>
        <v>SET @class_ofItem = N'Gun'</v>
      </c>
      <c r="AI46" s="51" t="str">
        <f t="shared" si="2"/>
        <v>SET @WeaponClass = N'Guns'</v>
      </c>
      <c r="AJ46" s="51" t="str">
        <f t="shared" si="3"/>
        <v>SET @WeaponType = N'Rifle'</v>
      </c>
      <c r="AK46" s="51" t="str">
        <f t="shared" si="4"/>
        <v>SET @Weight =11.4</v>
      </c>
      <c r="AL46" s="51" t="str">
        <f t="shared" si="5"/>
        <v>SET @ST =11</v>
      </c>
      <c r="AM46" s="51" t="str">
        <f t="shared" si="6"/>
        <v>SET @Bulk = N'-5'</v>
      </c>
      <c r="AN46" s="51" t="str">
        <f t="shared" si="7"/>
        <v>SET @Cost =550</v>
      </c>
      <c r="AO46" s="51" t="str">
        <f t="shared" si="8"/>
        <v>SET @TLin = N'TL7'</v>
      </c>
      <c r="AP46" s="52" t="str">
        <f t="shared" si="9"/>
        <v>SET @Lcin = N'LC2'</v>
      </c>
      <c r="AQ46" s="52" t="str">
        <f t="shared" si="10"/>
        <v>SET @Desc = N''</v>
      </c>
      <c r="AR46" s="53" t="str">
        <f t="shared" si="11"/>
        <v>SET @TwoHanded = 1</v>
      </c>
      <c r="AS46" s="52" t="str">
        <f t="shared" si="12"/>
        <v>SET @Damagee = N'7d'</v>
      </c>
      <c r="AT46" s="53" t="str">
        <f t="shared" si="13"/>
        <v>SET @Half_Rangee  = 1000</v>
      </c>
      <c r="AU46" s="53" t="str">
        <f t="shared" si="14"/>
        <v>SET @FullRangee = 4200</v>
      </c>
      <c r="AV46" s="53" t="str">
        <f t="shared" si="15"/>
        <v>SET @ROF  = 10</v>
      </c>
      <c r="AW46" s="53" t="str">
        <f t="shared" si="16"/>
        <v>SET @ROF_for_Sh  = null</v>
      </c>
      <c r="AX46" s="53" t="str">
        <f t="shared" si="17"/>
        <v>SET @Full_auto  = 0</v>
      </c>
      <c r="AY46" s="53" t="str">
        <f t="shared" si="18"/>
        <v>SET @Shotss  = 20</v>
      </c>
      <c r="AZ46" s="53" t="str">
        <f t="shared" si="19"/>
        <v>SET @AddinChamber  = 1</v>
      </c>
      <c r="BA46" s="53" t="str">
        <f t="shared" si="20"/>
        <v>SET @TimeForreload  = 3</v>
      </c>
      <c r="BB46" s="53" t="str">
        <f t="shared" si="21"/>
        <v>SET @singlereload  = 0</v>
      </c>
      <c r="BC46" s="53" t="str">
        <f t="shared" si="22"/>
        <v>SET @ArmorDivision  = 1</v>
      </c>
      <c r="BD46" s="53" t="str">
        <f t="shared" si="23"/>
        <v>SET @TypeOfDamage1 = N'pi'</v>
      </c>
      <c r="BE46" s="53" t="str">
        <f t="shared" si="24"/>
        <v>SET @TypeOfDam1 = N''</v>
      </c>
      <c r="BF46" s="53" t="str">
        <f t="shared" si="25"/>
        <v>SET @TypeOfDamage2 = N'null'</v>
      </c>
      <c r="BG46" s="53" t="str">
        <f t="shared" si="26"/>
        <v>SET @TypeOfDam2 = N''</v>
      </c>
      <c r="BH46" s="53" t="str">
        <f t="shared" si="27"/>
        <v>SET @DefACCc = 5</v>
      </c>
      <c r="BI46" s="53" t="str">
        <f t="shared" si="28"/>
        <v>SET @ACCAddin = null</v>
      </c>
      <c r="BJ46" s="53" t="str">
        <f t="shared" si="29"/>
        <v>SET @Recoill = 3</v>
      </c>
      <c r="BK46" s="54" t="s">
        <v>6906</v>
      </c>
    </row>
    <row r="47" spans="1:63" ht="120.75" thickBot="1" x14ac:dyDescent="0.3">
      <c r="A47" s="47" t="s">
        <v>6797</v>
      </c>
      <c r="B47" s="39" t="s">
        <v>829</v>
      </c>
      <c r="C47" s="47" t="s">
        <v>32</v>
      </c>
      <c r="D47" s="47" t="s">
        <v>133</v>
      </c>
      <c r="E47" s="47" t="s">
        <v>18</v>
      </c>
      <c r="F47" s="47"/>
      <c r="G47" s="47" t="s">
        <v>6905</v>
      </c>
      <c r="H47" s="47"/>
      <c r="I47" s="47" t="s">
        <v>112</v>
      </c>
      <c r="J47" s="47" t="s">
        <v>106</v>
      </c>
      <c r="K47" s="47" t="s">
        <v>121</v>
      </c>
      <c r="L47" s="47" t="s">
        <v>122</v>
      </c>
      <c r="M47" s="47" t="s">
        <v>6825</v>
      </c>
      <c r="N47" s="47" t="s">
        <v>124</v>
      </c>
      <c r="O47" s="47" t="s">
        <v>6905</v>
      </c>
      <c r="P47" s="47" t="s">
        <v>638</v>
      </c>
      <c r="Q47" s="47" t="s">
        <v>399</v>
      </c>
      <c r="R47" s="47" t="s">
        <v>133</v>
      </c>
      <c r="S47" s="47" t="s">
        <v>124</v>
      </c>
      <c r="T47" s="48" t="s">
        <v>638</v>
      </c>
      <c r="U47" s="47" t="s">
        <v>134</v>
      </c>
      <c r="V47" s="34" t="s">
        <v>133</v>
      </c>
      <c r="W47" s="47" t="s">
        <v>118</v>
      </c>
      <c r="X47" s="47" t="s">
        <v>124</v>
      </c>
      <c r="Y47" s="47" t="s">
        <v>165</v>
      </c>
      <c r="Z47" s="47" t="s">
        <v>6794</v>
      </c>
      <c r="AA47" s="47"/>
      <c r="AB47" s="43" t="s">
        <v>6855</v>
      </c>
      <c r="AC47" s="44" t="s">
        <v>6860</v>
      </c>
      <c r="AD47" s="46" t="s">
        <v>6849</v>
      </c>
      <c r="AE47" s="29" t="s">
        <v>869</v>
      </c>
      <c r="AG47" s="50" t="str">
        <f t="shared" si="0"/>
        <v>SET @name = N'Royal Ordnance L1A1 w/SUIT (7.62x51mm)'</v>
      </c>
      <c r="AH47" s="51" t="str">
        <f t="shared" si="1"/>
        <v>SET @class_ofItem = N'Gun'</v>
      </c>
      <c r="AI47" s="51" t="str">
        <f t="shared" si="2"/>
        <v>SET @WeaponClass = N'Guns'</v>
      </c>
      <c r="AJ47" s="51" t="str">
        <f t="shared" si="3"/>
        <v>SET @WeaponType = N'Rifle'</v>
      </c>
      <c r="AK47" s="51" t="str">
        <f t="shared" si="4"/>
        <v>SET @Weight =11.5</v>
      </c>
      <c r="AL47" s="51" t="str">
        <f t="shared" si="5"/>
        <v>SET @ST =11</v>
      </c>
      <c r="AM47" s="51" t="str">
        <f t="shared" si="6"/>
        <v>SET @Bulk = N'-5'</v>
      </c>
      <c r="AN47" s="51" t="str">
        <f t="shared" si="7"/>
        <v>SET @Cost =1100</v>
      </c>
      <c r="AO47" s="51" t="str">
        <f t="shared" si="8"/>
        <v>SET @TLin = N'TL7'</v>
      </c>
      <c r="AP47" s="52" t="str">
        <f t="shared" si="9"/>
        <v>SET @Lcin = N'LC2'</v>
      </c>
      <c r="AQ47" s="52" t="str">
        <f t="shared" si="10"/>
        <v>SET @Desc = N''</v>
      </c>
      <c r="AR47" s="53" t="str">
        <f t="shared" si="11"/>
        <v>SET @TwoHanded = 1</v>
      </c>
      <c r="AS47" s="52" t="str">
        <f t="shared" si="12"/>
        <v>SET @Damagee = N'7d'</v>
      </c>
      <c r="AT47" s="53" t="str">
        <f t="shared" si="13"/>
        <v>SET @Half_Rangee  = 1000</v>
      </c>
      <c r="AU47" s="53" t="str">
        <f t="shared" si="14"/>
        <v>SET @FullRangee = 4200</v>
      </c>
      <c r="AV47" s="53" t="str">
        <f t="shared" si="15"/>
        <v>SET @ROF  = 3</v>
      </c>
      <c r="AW47" s="53" t="str">
        <f t="shared" si="16"/>
        <v>SET @ROF_for_Sh  = null</v>
      </c>
      <c r="AX47" s="53" t="str">
        <f t="shared" si="17"/>
        <v>SET @Full_auto  = 0</v>
      </c>
      <c r="AY47" s="53" t="str">
        <f t="shared" si="18"/>
        <v>SET @Shotss  = 20</v>
      </c>
      <c r="AZ47" s="53" t="str">
        <f t="shared" si="19"/>
        <v>SET @AddinChamber  = 1</v>
      </c>
      <c r="BA47" s="53" t="str">
        <f t="shared" si="20"/>
        <v>SET @TimeForreload  = 3</v>
      </c>
      <c r="BB47" s="53" t="str">
        <f t="shared" si="21"/>
        <v>SET @singlereload  = 0</v>
      </c>
      <c r="BC47" s="53" t="str">
        <f t="shared" si="22"/>
        <v>SET @ArmorDivision  = 1</v>
      </c>
      <c r="BD47" s="53" t="str">
        <f t="shared" si="23"/>
        <v>SET @TypeOfDamage1 = N'pi'</v>
      </c>
      <c r="BE47" s="53" t="str">
        <f t="shared" si="24"/>
        <v>SET @TypeOfDam1 = N''</v>
      </c>
      <c r="BF47" s="53" t="str">
        <f t="shared" si="25"/>
        <v>SET @TypeOfDamage2 = N'null'</v>
      </c>
      <c r="BG47" s="53" t="str">
        <f t="shared" si="26"/>
        <v>SET @TypeOfDam2 = N''</v>
      </c>
      <c r="BH47" s="53" t="str">
        <f t="shared" si="27"/>
        <v>SET @DefACCc = 5</v>
      </c>
      <c r="BI47" s="53" t="str">
        <f t="shared" si="28"/>
        <v>SET @ACCAddin = 2</v>
      </c>
      <c r="BJ47" s="53" t="str">
        <f t="shared" si="29"/>
        <v>SET @Recoill = 3</v>
      </c>
      <c r="BK47" s="54" t="s">
        <v>6906</v>
      </c>
    </row>
    <row r="48" spans="1:63" ht="120.75" thickBot="1" x14ac:dyDescent="0.3">
      <c r="A48" s="47" t="s">
        <v>6797</v>
      </c>
      <c r="B48" s="39" t="s">
        <v>827</v>
      </c>
      <c r="C48" s="47" t="s">
        <v>32</v>
      </c>
      <c r="D48" s="47" t="s">
        <v>133</v>
      </c>
      <c r="E48" s="47" t="s">
        <v>18</v>
      </c>
      <c r="F48" s="47"/>
      <c r="G48" s="47" t="s">
        <v>6905</v>
      </c>
      <c r="H48" s="47"/>
      <c r="I48" s="40" t="s">
        <v>120</v>
      </c>
      <c r="J48" s="47" t="s">
        <v>124</v>
      </c>
      <c r="K48" s="47" t="s">
        <v>121</v>
      </c>
      <c r="L48" s="47" t="s">
        <v>122</v>
      </c>
      <c r="M48" s="47" t="s">
        <v>4154</v>
      </c>
      <c r="N48" s="47" t="s">
        <v>124</v>
      </c>
      <c r="O48" s="47" t="s">
        <v>6905</v>
      </c>
      <c r="P48" s="47" t="s">
        <v>638</v>
      </c>
      <c r="Q48" s="47" t="s">
        <v>399</v>
      </c>
      <c r="R48" s="47" t="s">
        <v>133</v>
      </c>
      <c r="S48" s="47" t="s">
        <v>124</v>
      </c>
      <c r="T48" s="48" t="s">
        <v>638</v>
      </c>
      <c r="U48" s="47" t="s">
        <v>134</v>
      </c>
      <c r="V48" s="34" t="s">
        <v>133</v>
      </c>
      <c r="W48" s="47" t="s">
        <v>118</v>
      </c>
      <c r="X48" s="47" t="s">
        <v>124</v>
      </c>
      <c r="Y48" s="47" t="s">
        <v>235</v>
      </c>
      <c r="Z48" s="47" t="s">
        <v>6794</v>
      </c>
      <c r="AA48" s="47"/>
      <c r="AB48" s="43" t="s">
        <v>6855</v>
      </c>
      <c r="AC48" s="44" t="s">
        <v>6860</v>
      </c>
      <c r="AD48" s="46" t="s">
        <v>6849</v>
      </c>
      <c r="AE48" s="29" t="s">
        <v>869</v>
      </c>
      <c r="AG48" s="50" t="str">
        <f t="shared" si="0"/>
        <v>SET @name = N'Remington M21 (7.62x51mm)'</v>
      </c>
      <c r="AH48" s="51" t="str">
        <f t="shared" si="1"/>
        <v>SET @class_ofItem = N'Gun'</v>
      </c>
      <c r="AI48" s="51" t="str">
        <f t="shared" si="2"/>
        <v>SET @WeaponClass = N'Guns'</v>
      </c>
      <c r="AJ48" s="51" t="str">
        <f t="shared" si="3"/>
        <v>SET @WeaponType = N'Rifle'</v>
      </c>
      <c r="AK48" s="51" t="str">
        <f t="shared" si="4"/>
        <v>SET @Weight =12.7</v>
      </c>
      <c r="AL48" s="51" t="str">
        <f t="shared" si="5"/>
        <v>SET @ST =11</v>
      </c>
      <c r="AM48" s="51" t="str">
        <f t="shared" si="6"/>
        <v>SET @Bulk = N'-5'</v>
      </c>
      <c r="AN48" s="51" t="str">
        <f t="shared" si="7"/>
        <v>SET @Cost =2400</v>
      </c>
      <c r="AO48" s="51" t="str">
        <f t="shared" si="8"/>
        <v>SET @TLin = N'TL7'</v>
      </c>
      <c r="AP48" s="52" t="str">
        <f t="shared" si="9"/>
        <v>SET @Lcin = N'LC2'</v>
      </c>
      <c r="AQ48" s="52" t="str">
        <f t="shared" si="10"/>
        <v>SET @Desc = N''</v>
      </c>
      <c r="AR48" s="53" t="str">
        <f t="shared" si="11"/>
        <v>SET @TwoHanded = 1</v>
      </c>
      <c r="AS48" s="52" t="str">
        <f t="shared" si="12"/>
        <v>SET @Damagee = N'7d'</v>
      </c>
      <c r="AT48" s="53" t="str">
        <f t="shared" si="13"/>
        <v>SET @Half_Rangee  = 1000</v>
      </c>
      <c r="AU48" s="53" t="str">
        <f t="shared" si="14"/>
        <v>SET @FullRangee = 4200</v>
      </c>
      <c r="AV48" s="53" t="str">
        <f t="shared" si="15"/>
        <v>SET @ROF  = 3</v>
      </c>
      <c r="AW48" s="53" t="str">
        <f t="shared" si="16"/>
        <v>SET @ROF_for_Sh  = null</v>
      </c>
      <c r="AX48" s="53" t="str">
        <f t="shared" si="17"/>
        <v>SET @Full_auto  = 0</v>
      </c>
      <c r="AY48" s="53" t="str">
        <f t="shared" si="18"/>
        <v>SET @Shotss  = 20</v>
      </c>
      <c r="AZ48" s="53" t="str">
        <f t="shared" si="19"/>
        <v>SET @AddinChamber  = 1</v>
      </c>
      <c r="BA48" s="53" t="str">
        <f t="shared" si="20"/>
        <v>SET @TimeForreload  = 3</v>
      </c>
      <c r="BB48" s="53" t="str">
        <f t="shared" si="21"/>
        <v>SET @singlereload  = 0</v>
      </c>
      <c r="BC48" s="53" t="str">
        <f t="shared" si="22"/>
        <v>SET @ArmorDivision  = 1</v>
      </c>
      <c r="BD48" s="53" t="str">
        <f t="shared" si="23"/>
        <v>SET @TypeOfDamage1 = N'pi'</v>
      </c>
      <c r="BE48" s="53" t="str">
        <f t="shared" si="24"/>
        <v>SET @TypeOfDam1 = N''</v>
      </c>
      <c r="BF48" s="53" t="str">
        <f t="shared" si="25"/>
        <v>SET @TypeOfDamage2 = N'null'</v>
      </c>
      <c r="BG48" s="53" t="str">
        <f t="shared" si="26"/>
        <v>SET @TypeOfDam2 = N''</v>
      </c>
      <c r="BH48" s="53" t="str">
        <f t="shared" si="27"/>
        <v>SET @DefACCc = 6</v>
      </c>
      <c r="BI48" s="53" t="str">
        <f t="shared" si="28"/>
        <v>SET @ACCAddin = 3</v>
      </c>
      <c r="BJ48" s="53" t="str">
        <f t="shared" si="29"/>
        <v>SET @Recoill = 3</v>
      </c>
      <c r="BK48" s="54" t="s">
        <v>6906</v>
      </c>
    </row>
    <row r="49" spans="1:63" ht="120.75" thickBot="1" x14ac:dyDescent="0.3">
      <c r="A49" s="40" t="s">
        <v>6798</v>
      </c>
      <c r="B49" s="39" t="s">
        <v>846</v>
      </c>
      <c r="C49" s="47" t="s">
        <v>32</v>
      </c>
      <c r="D49" s="47" t="s">
        <v>133</v>
      </c>
      <c r="E49" s="47" t="s">
        <v>18</v>
      </c>
      <c r="F49" s="47"/>
      <c r="G49" s="47" t="s">
        <v>6905</v>
      </c>
      <c r="H49" s="47"/>
      <c r="I49" s="40" t="s">
        <v>120</v>
      </c>
      <c r="J49" s="47" t="s">
        <v>124</v>
      </c>
      <c r="K49" s="47" t="s">
        <v>121</v>
      </c>
      <c r="L49" s="47" t="s">
        <v>122</v>
      </c>
      <c r="M49" s="47" t="s">
        <v>5250</v>
      </c>
      <c r="N49" s="47" t="s">
        <v>133</v>
      </c>
      <c r="O49" s="47" t="s">
        <v>6905</v>
      </c>
      <c r="P49" s="47" t="s">
        <v>638</v>
      </c>
      <c r="Q49" s="47" t="s">
        <v>120</v>
      </c>
      <c r="R49" s="47" t="s">
        <v>133</v>
      </c>
      <c r="S49" s="47" t="s">
        <v>124</v>
      </c>
      <c r="T49" s="48" t="s">
        <v>133</v>
      </c>
      <c r="U49" s="47" t="s">
        <v>134</v>
      </c>
      <c r="V49" s="34" t="s">
        <v>133</v>
      </c>
      <c r="W49" s="47" t="s">
        <v>118</v>
      </c>
      <c r="X49" s="47" t="s">
        <v>124</v>
      </c>
      <c r="Y49" s="47" t="s">
        <v>1076</v>
      </c>
      <c r="Z49" s="47" t="s">
        <v>6795</v>
      </c>
      <c r="AA49" s="47"/>
      <c r="AB49" s="43" t="s">
        <v>6855</v>
      </c>
      <c r="AC49" s="44" t="s">
        <v>6860</v>
      </c>
      <c r="AD49" s="46" t="s">
        <v>6849</v>
      </c>
      <c r="AE49" s="29" t="s">
        <v>1031</v>
      </c>
      <c r="AG49" s="50" t="str">
        <f t="shared" si="0"/>
        <v>SET @name = N'Remington M24 SWS (7.62x51mm)'</v>
      </c>
      <c r="AH49" s="51" t="str">
        <f t="shared" si="1"/>
        <v>SET @class_ofItem = N'Gun'</v>
      </c>
      <c r="AI49" s="51" t="str">
        <f t="shared" si="2"/>
        <v>SET @WeaponClass = N'Guns'</v>
      </c>
      <c r="AJ49" s="51" t="str">
        <f t="shared" si="3"/>
        <v>SET @WeaponType = N'Rifle'</v>
      </c>
      <c r="AK49" s="51" t="str">
        <f t="shared" si="4"/>
        <v>SET @Weight =13.4</v>
      </c>
      <c r="AL49" s="51" t="str">
        <f t="shared" si="5"/>
        <v>SET @ST =11</v>
      </c>
      <c r="AM49" s="51" t="str">
        <f t="shared" si="6"/>
        <v>SET @Bulk = N'-5'</v>
      </c>
      <c r="AN49" s="51" t="str">
        <f t="shared" si="7"/>
        <v>SET @Cost =3400</v>
      </c>
      <c r="AO49" s="51" t="str">
        <f t="shared" si="8"/>
        <v>SET @TLin = N'TL8'</v>
      </c>
      <c r="AP49" s="52" t="str">
        <f t="shared" si="9"/>
        <v>SET @Lcin = N'LC3'</v>
      </c>
      <c r="AQ49" s="52" t="str">
        <f t="shared" si="10"/>
        <v>SET @Desc = N''</v>
      </c>
      <c r="AR49" s="53" t="str">
        <f t="shared" si="11"/>
        <v>SET @TwoHanded = 1</v>
      </c>
      <c r="AS49" s="52" t="str">
        <f t="shared" si="12"/>
        <v>SET @Damagee = N'7d'</v>
      </c>
      <c r="AT49" s="53" t="str">
        <f t="shared" si="13"/>
        <v>SET @Half_Rangee  = 1000</v>
      </c>
      <c r="AU49" s="53" t="str">
        <f t="shared" si="14"/>
        <v>SET @FullRangee = 4200</v>
      </c>
      <c r="AV49" s="53" t="str">
        <f t="shared" si="15"/>
        <v>SET @ROF  = 1</v>
      </c>
      <c r="AW49" s="53" t="str">
        <f t="shared" si="16"/>
        <v>SET @ROF_for_Sh  = null</v>
      </c>
      <c r="AX49" s="53" t="str">
        <f t="shared" si="17"/>
        <v>SET @Full_auto  = 0</v>
      </c>
      <c r="AY49" s="53" t="str">
        <f t="shared" si="18"/>
        <v>SET @Shotss  = 6</v>
      </c>
      <c r="AZ49" s="53" t="str">
        <f t="shared" si="19"/>
        <v>SET @AddinChamber  = 1</v>
      </c>
      <c r="BA49" s="53" t="str">
        <f t="shared" si="20"/>
        <v>SET @TimeForreload  = 3</v>
      </c>
      <c r="BB49" s="53" t="str">
        <f t="shared" si="21"/>
        <v>SET @singlereload  = 1</v>
      </c>
      <c r="BC49" s="53" t="str">
        <f t="shared" si="22"/>
        <v>SET @ArmorDivision  = 1</v>
      </c>
      <c r="BD49" s="53" t="str">
        <f t="shared" si="23"/>
        <v>SET @TypeOfDamage1 = N'pi'</v>
      </c>
      <c r="BE49" s="53" t="str">
        <f t="shared" si="24"/>
        <v>SET @TypeOfDam1 = N''</v>
      </c>
      <c r="BF49" s="53" t="str">
        <f t="shared" si="25"/>
        <v>SET @TypeOfDamage2 = N'null'</v>
      </c>
      <c r="BG49" s="53" t="str">
        <f t="shared" si="26"/>
        <v>SET @TypeOfDam2 = N''</v>
      </c>
      <c r="BH49" s="53" t="str">
        <f t="shared" si="27"/>
        <v>SET @DefACCc = 6</v>
      </c>
      <c r="BI49" s="53" t="str">
        <f t="shared" si="28"/>
        <v>SET @ACCAddin = 3</v>
      </c>
      <c r="BJ49" s="53" t="str">
        <f t="shared" si="29"/>
        <v>SET @Recoill = 3</v>
      </c>
      <c r="BK49" s="54" t="s">
        <v>6906</v>
      </c>
    </row>
    <row r="50" spans="1:63" ht="120.75" thickBot="1" x14ac:dyDescent="0.3">
      <c r="A50" s="40" t="s">
        <v>6798</v>
      </c>
      <c r="B50" s="39" t="s">
        <v>848</v>
      </c>
      <c r="C50" s="47" t="s">
        <v>4436</v>
      </c>
      <c r="D50" s="47" t="s">
        <v>133</v>
      </c>
      <c r="E50" s="47" t="s">
        <v>18</v>
      </c>
      <c r="F50" s="47"/>
      <c r="G50" s="47" t="s">
        <v>6905</v>
      </c>
      <c r="H50" s="47"/>
      <c r="I50" s="40" t="s">
        <v>120</v>
      </c>
      <c r="J50" s="47" t="s">
        <v>124</v>
      </c>
      <c r="K50" s="47" t="s">
        <v>222</v>
      </c>
      <c r="L50" s="47" t="s">
        <v>168</v>
      </c>
      <c r="M50" s="47" t="s">
        <v>5250</v>
      </c>
      <c r="N50" s="47" t="s">
        <v>133</v>
      </c>
      <c r="O50" s="47" t="s">
        <v>6905</v>
      </c>
      <c r="P50" s="47" t="s">
        <v>638</v>
      </c>
      <c r="Q50" s="47" t="s">
        <v>112</v>
      </c>
      <c r="R50" s="47" t="s">
        <v>133</v>
      </c>
      <c r="S50" s="47" t="s">
        <v>124</v>
      </c>
      <c r="T50" s="48" t="s">
        <v>638</v>
      </c>
      <c r="U50" s="47" t="s">
        <v>134</v>
      </c>
      <c r="V50" s="34" t="s">
        <v>133</v>
      </c>
      <c r="W50" s="47" t="s">
        <v>118</v>
      </c>
      <c r="X50" s="47" t="s">
        <v>124</v>
      </c>
      <c r="Y50" s="47" t="s">
        <v>1076</v>
      </c>
      <c r="Z50" s="47" t="s">
        <v>6795</v>
      </c>
      <c r="AA50" s="47"/>
      <c r="AB50" s="43" t="s">
        <v>6855</v>
      </c>
      <c r="AC50" s="44" t="s">
        <v>6860</v>
      </c>
      <c r="AD50" s="46" t="s">
        <v>6849</v>
      </c>
      <c r="AE50" s="29" t="s">
        <v>1031</v>
      </c>
      <c r="AG50" s="50" t="str">
        <f t="shared" si="0"/>
        <v>SET @name = N'Remington M24A1 SWS (.300 Win Mag)'</v>
      </c>
      <c r="AH50" s="51" t="str">
        <f t="shared" si="1"/>
        <v>SET @class_ofItem = N'Gun'</v>
      </c>
      <c r="AI50" s="51" t="str">
        <f t="shared" si="2"/>
        <v>SET @WeaponClass = N'Guns'</v>
      </c>
      <c r="AJ50" s="51" t="str">
        <f t="shared" si="3"/>
        <v>SET @WeaponType = N'Rifle'</v>
      </c>
      <c r="AK50" s="51" t="str">
        <f t="shared" si="4"/>
        <v>SET @Weight =13.4</v>
      </c>
      <c r="AL50" s="51" t="str">
        <f t="shared" si="5"/>
        <v>SET @ST =11</v>
      </c>
      <c r="AM50" s="51" t="str">
        <f t="shared" si="6"/>
        <v>SET @Bulk = N'-5'</v>
      </c>
      <c r="AN50" s="51" t="str">
        <f t="shared" si="7"/>
        <v>SET @Cost =3400</v>
      </c>
      <c r="AO50" s="51" t="str">
        <f t="shared" si="8"/>
        <v>SET @TLin = N'TL8'</v>
      </c>
      <c r="AP50" s="52" t="str">
        <f t="shared" si="9"/>
        <v>SET @Lcin = N'LC3'</v>
      </c>
      <c r="AQ50" s="52" t="str">
        <f t="shared" si="10"/>
        <v>SET @Desc = N''</v>
      </c>
      <c r="AR50" s="53" t="str">
        <f t="shared" si="11"/>
        <v>SET @TwoHanded = 1</v>
      </c>
      <c r="AS50" s="52" t="str">
        <f t="shared" si="12"/>
        <v>SET @Damagee = N'8d+1'</v>
      </c>
      <c r="AT50" s="53" t="str">
        <f t="shared" si="13"/>
        <v>SET @Half_Rangee  = 1300</v>
      </c>
      <c r="AU50" s="53" t="str">
        <f t="shared" si="14"/>
        <v>SET @FullRangee = 5000</v>
      </c>
      <c r="AV50" s="53" t="str">
        <f t="shared" si="15"/>
        <v>SET @ROF  = 1</v>
      </c>
      <c r="AW50" s="53" t="str">
        <f t="shared" si="16"/>
        <v>SET @ROF_for_Sh  = null</v>
      </c>
      <c r="AX50" s="53" t="str">
        <f t="shared" si="17"/>
        <v>SET @Full_auto  = 0</v>
      </c>
      <c r="AY50" s="53" t="str">
        <f t="shared" si="18"/>
        <v>SET @Shotss  = 5</v>
      </c>
      <c r="AZ50" s="53" t="str">
        <f t="shared" si="19"/>
        <v>SET @AddinChamber  = 1</v>
      </c>
      <c r="BA50" s="53" t="str">
        <f t="shared" si="20"/>
        <v>SET @TimeForreload  = 3</v>
      </c>
      <c r="BB50" s="53" t="str">
        <f t="shared" si="21"/>
        <v>SET @singlereload  = 0</v>
      </c>
      <c r="BC50" s="53" t="str">
        <f t="shared" si="22"/>
        <v>SET @ArmorDivision  = 1</v>
      </c>
      <c r="BD50" s="53" t="str">
        <f t="shared" si="23"/>
        <v>SET @TypeOfDamage1 = N'pi'</v>
      </c>
      <c r="BE50" s="53" t="str">
        <f t="shared" si="24"/>
        <v>SET @TypeOfDam1 = N''</v>
      </c>
      <c r="BF50" s="53" t="str">
        <f t="shared" si="25"/>
        <v>SET @TypeOfDamage2 = N'null'</v>
      </c>
      <c r="BG50" s="53" t="str">
        <f t="shared" si="26"/>
        <v>SET @TypeOfDam2 = N''</v>
      </c>
      <c r="BH50" s="53" t="str">
        <f t="shared" si="27"/>
        <v>SET @DefACCc = 6</v>
      </c>
      <c r="BI50" s="53" t="str">
        <f t="shared" si="28"/>
        <v>SET @ACCAddin = 3</v>
      </c>
      <c r="BJ50" s="53" t="str">
        <f t="shared" si="29"/>
        <v>SET @Recoill = 3</v>
      </c>
      <c r="BK50" s="54" t="s">
        <v>6906</v>
      </c>
    </row>
    <row r="51" spans="1:63" ht="120.75" thickBot="1" x14ac:dyDescent="0.3">
      <c r="A51" s="40" t="s">
        <v>6798</v>
      </c>
      <c r="B51" s="39" t="s">
        <v>850</v>
      </c>
      <c r="C51" s="47" t="s">
        <v>305</v>
      </c>
      <c r="D51" s="47" t="s">
        <v>133</v>
      </c>
      <c r="E51" s="47" t="s">
        <v>18</v>
      </c>
      <c r="F51" s="47"/>
      <c r="G51" s="47" t="s">
        <v>6905</v>
      </c>
      <c r="H51" s="47"/>
      <c r="I51" s="40" t="s">
        <v>120</v>
      </c>
      <c r="J51" s="47" t="s">
        <v>124</v>
      </c>
      <c r="K51" s="47" t="s">
        <v>220</v>
      </c>
      <c r="L51" s="47" t="s">
        <v>306</v>
      </c>
      <c r="M51" s="47" t="s">
        <v>6827</v>
      </c>
      <c r="N51" s="47" t="s">
        <v>133</v>
      </c>
      <c r="O51" s="47" t="s">
        <v>6905</v>
      </c>
      <c r="P51" s="47" t="s">
        <v>638</v>
      </c>
      <c r="Q51" s="47" t="s">
        <v>150</v>
      </c>
      <c r="R51" s="47" t="s">
        <v>133</v>
      </c>
      <c r="S51" s="47" t="s">
        <v>124</v>
      </c>
      <c r="T51" s="48" t="s">
        <v>638</v>
      </c>
      <c r="U51" s="47" t="s">
        <v>134</v>
      </c>
      <c r="V51" s="34" t="s">
        <v>133</v>
      </c>
      <c r="W51" s="47" t="s">
        <v>118</v>
      </c>
      <c r="X51" s="47" t="s">
        <v>150</v>
      </c>
      <c r="Y51" s="47" t="s">
        <v>1076</v>
      </c>
      <c r="Z51" s="47" t="s">
        <v>6795</v>
      </c>
      <c r="AA51" s="47"/>
      <c r="AB51" s="43" t="s">
        <v>6855</v>
      </c>
      <c r="AC51" s="44" t="s">
        <v>6860</v>
      </c>
      <c r="AD51" s="46" t="s">
        <v>6849</v>
      </c>
      <c r="AE51" s="29" t="s">
        <v>1031</v>
      </c>
      <c r="AG51" s="50" t="str">
        <f t="shared" si="0"/>
        <v>SET @name = N'Remington M24A2 SWS (.338 Lapua Magnum)'</v>
      </c>
      <c r="AH51" s="51" t="str">
        <f t="shared" si="1"/>
        <v>SET @class_ofItem = N'Gun'</v>
      </c>
      <c r="AI51" s="51" t="str">
        <f t="shared" si="2"/>
        <v>SET @WeaponClass = N'Guns'</v>
      </c>
      <c r="AJ51" s="51" t="str">
        <f t="shared" si="3"/>
        <v>SET @WeaponType = N'Rifle'</v>
      </c>
      <c r="AK51" s="51" t="str">
        <f t="shared" si="4"/>
        <v>SET @Weight =13.9</v>
      </c>
      <c r="AL51" s="51" t="str">
        <f t="shared" si="5"/>
        <v>SET @ST =11</v>
      </c>
      <c r="AM51" s="51" t="str">
        <f t="shared" si="6"/>
        <v>SET @Bulk = N'-5'</v>
      </c>
      <c r="AN51" s="51" t="str">
        <f t="shared" si="7"/>
        <v>SET @Cost =3400</v>
      </c>
      <c r="AO51" s="51" t="str">
        <f t="shared" si="8"/>
        <v>SET @TLin = N'TL8'</v>
      </c>
      <c r="AP51" s="52" t="str">
        <f t="shared" si="9"/>
        <v>SET @Lcin = N'LC3'</v>
      </c>
      <c r="AQ51" s="52" t="str">
        <f t="shared" si="10"/>
        <v>SET @Desc = N''</v>
      </c>
      <c r="AR51" s="53" t="str">
        <f t="shared" si="11"/>
        <v>SET @TwoHanded = 1</v>
      </c>
      <c r="AS51" s="52" t="str">
        <f t="shared" si="12"/>
        <v>SET @Damagee = N'9d+1'</v>
      </c>
      <c r="AT51" s="53" t="str">
        <f t="shared" si="13"/>
        <v>SET @Half_Rangee  = 1500</v>
      </c>
      <c r="AU51" s="53" t="str">
        <f t="shared" si="14"/>
        <v>SET @FullRangee = 5500</v>
      </c>
      <c r="AV51" s="53" t="str">
        <f t="shared" si="15"/>
        <v>SET @ROF  = 1</v>
      </c>
      <c r="AW51" s="53" t="str">
        <f t="shared" si="16"/>
        <v>SET @ROF_for_Sh  = null</v>
      </c>
      <c r="AX51" s="53" t="str">
        <f t="shared" si="17"/>
        <v>SET @Full_auto  = 0</v>
      </c>
      <c r="AY51" s="53" t="str">
        <f t="shared" si="18"/>
        <v>SET @Shotss  = 4</v>
      </c>
      <c r="AZ51" s="53" t="str">
        <f t="shared" si="19"/>
        <v>SET @AddinChamber  = 1</v>
      </c>
      <c r="BA51" s="53" t="str">
        <f t="shared" si="20"/>
        <v>SET @TimeForreload  = 3</v>
      </c>
      <c r="BB51" s="53" t="str">
        <f t="shared" si="21"/>
        <v>SET @singlereload  = 0</v>
      </c>
      <c r="BC51" s="53" t="str">
        <f t="shared" si="22"/>
        <v>SET @ArmorDivision  = 1</v>
      </c>
      <c r="BD51" s="53" t="str">
        <f t="shared" si="23"/>
        <v>SET @TypeOfDamage1 = N'pi'</v>
      </c>
      <c r="BE51" s="53" t="str">
        <f t="shared" si="24"/>
        <v>SET @TypeOfDam1 = N''</v>
      </c>
      <c r="BF51" s="53" t="str">
        <f t="shared" si="25"/>
        <v>SET @TypeOfDamage2 = N'null'</v>
      </c>
      <c r="BG51" s="53" t="str">
        <f t="shared" si="26"/>
        <v>SET @TypeOfDam2 = N''</v>
      </c>
      <c r="BH51" s="53" t="str">
        <f t="shared" si="27"/>
        <v>SET @DefACCc = 6</v>
      </c>
      <c r="BI51" s="53" t="str">
        <f t="shared" si="28"/>
        <v>SET @ACCAddin = 3</v>
      </c>
      <c r="BJ51" s="53" t="str">
        <f t="shared" si="29"/>
        <v>SET @Recoill = 4</v>
      </c>
      <c r="BK51" s="54" t="s">
        <v>6906</v>
      </c>
    </row>
    <row r="52" spans="1:63" ht="120.75" thickBot="1" x14ac:dyDescent="0.3">
      <c r="A52" s="40" t="s">
        <v>6798</v>
      </c>
      <c r="B52" s="39" t="s">
        <v>852</v>
      </c>
      <c r="C52" s="47" t="s">
        <v>32</v>
      </c>
      <c r="D52" s="47" t="s">
        <v>133</v>
      </c>
      <c r="E52" s="47" t="s">
        <v>18</v>
      </c>
      <c r="F52" s="47"/>
      <c r="G52" s="47" t="s">
        <v>6905</v>
      </c>
      <c r="H52" s="47"/>
      <c r="I52" s="40" t="s">
        <v>111</v>
      </c>
      <c r="J52" s="47" t="s">
        <v>124</v>
      </c>
      <c r="K52" s="47" t="s">
        <v>121</v>
      </c>
      <c r="L52" s="47" t="s">
        <v>122</v>
      </c>
      <c r="M52" s="47" t="s">
        <v>6828</v>
      </c>
      <c r="N52" s="47" t="s">
        <v>133</v>
      </c>
      <c r="O52" s="47" t="s">
        <v>6905</v>
      </c>
      <c r="P52" s="47" t="s">
        <v>638</v>
      </c>
      <c r="Q52" s="47" t="s">
        <v>120</v>
      </c>
      <c r="R52" s="47" t="s">
        <v>133</v>
      </c>
      <c r="S52" s="47" t="s">
        <v>124</v>
      </c>
      <c r="T52" s="48" t="s">
        <v>133</v>
      </c>
      <c r="U52" s="47" t="s">
        <v>134</v>
      </c>
      <c r="V52" s="34" t="s">
        <v>133</v>
      </c>
      <c r="W52" s="47" t="s">
        <v>118</v>
      </c>
      <c r="X52" s="47" t="s">
        <v>124</v>
      </c>
      <c r="Y52" s="47" t="s">
        <v>1076</v>
      </c>
      <c r="Z52" s="47" t="s">
        <v>6795</v>
      </c>
      <c r="AA52" s="47"/>
      <c r="AB52" s="43" t="s">
        <v>6855</v>
      </c>
      <c r="AC52" s="44" t="s">
        <v>6860</v>
      </c>
      <c r="AD52" s="46" t="s">
        <v>6849</v>
      </c>
      <c r="AE52" s="29" t="s">
        <v>1031</v>
      </c>
      <c r="AG52" s="50" t="str">
        <f t="shared" si="0"/>
        <v>SET @name = N'Remington M40A3 RWS (7.62x51mm)'</v>
      </c>
      <c r="AH52" s="51" t="str">
        <f t="shared" si="1"/>
        <v>SET @class_ofItem = N'Gun'</v>
      </c>
      <c r="AI52" s="51" t="str">
        <f t="shared" si="2"/>
        <v>SET @WeaponClass = N'Guns'</v>
      </c>
      <c r="AJ52" s="51" t="str">
        <f t="shared" si="3"/>
        <v>SET @WeaponType = N'Rifle'</v>
      </c>
      <c r="AK52" s="51" t="str">
        <f t="shared" si="4"/>
        <v>SET @Weight =14.8</v>
      </c>
      <c r="AL52" s="51" t="str">
        <f t="shared" si="5"/>
        <v>SET @ST =11</v>
      </c>
      <c r="AM52" s="51" t="str">
        <f t="shared" si="6"/>
        <v>SET @Bulk = N'-5'</v>
      </c>
      <c r="AN52" s="51" t="str">
        <f t="shared" si="7"/>
        <v>SET @Cost =3400</v>
      </c>
      <c r="AO52" s="51" t="str">
        <f t="shared" si="8"/>
        <v>SET @TLin = N'TL8'</v>
      </c>
      <c r="AP52" s="52" t="str">
        <f t="shared" si="9"/>
        <v>SET @Lcin = N'LC3'</v>
      </c>
      <c r="AQ52" s="52" t="str">
        <f t="shared" si="10"/>
        <v>SET @Desc = N''</v>
      </c>
      <c r="AR52" s="53" t="str">
        <f t="shared" si="11"/>
        <v>SET @TwoHanded = 1</v>
      </c>
      <c r="AS52" s="52" t="str">
        <f t="shared" si="12"/>
        <v>SET @Damagee = N'7d'</v>
      </c>
      <c r="AT52" s="53" t="str">
        <f t="shared" si="13"/>
        <v>SET @Half_Rangee  = 1000</v>
      </c>
      <c r="AU52" s="53" t="str">
        <f t="shared" si="14"/>
        <v>SET @FullRangee = 4200</v>
      </c>
      <c r="AV52" s="53" t="str">
        <f t="shared" si="15"/>
        <v>SET @ROF  = 1</v>
      </c>
      <c r="AW52" s="53" t="str">
        <f t="shared" si="16"/>
        <v>SET @ROF_for_Sh  = null</v>
      </c>
      <c r="AX52" s="53" t="str">
        <f t="shared" si="17"/>
        <v>SET @Full_auto  = 0</v>
      </c>
      <c r="AY52" s="53" t="str">
        <f t="shared" si="18"/>
        <v>SET @Shotss  = 6</v>
      </c>
      <c r="AZ52" s="53" t="str">
        <f t="shared" si="19"/>
        <v>SET @AddinChamber  = 1</v>
      </c>
      <c r="BA52" s="53" t="str">
        <f t="shared" si="20"/>
        <v>SET @TimeForreload  = 3</v>
      </c>
      <c r="BB52" s="53" t="str">
        <f t="shared" si="21"/>
        <v>SET @singlereload  = 1</v>
      </c>
      <c r="BC52" s="53" t="str">
        <f t="shared" si="22"/>
        <v>SET @ArmorDivision  = 1</v>
      </c>
      <c r="BD52" s="53" t="str">
        <f t="shared" si="23"/>
        <v>SET @TypeOfDamage1 = N'pi'</v>
      </c>
      <c r="BE52" s="53" t="str">
        <f t="shared" si="24"/>
        <v>SET @TypeOfDam1 = N''</v>
      </c>
      <c r="BF52" s="53" t="str">
        <f t="shared" si="25"/>
        <v>SET @TypeOfDamage2 = N'null'</v>
      </c>
      <c r="BG52" s="53" t="str">
        <f t="shared" si="26"/>
        <v>SET @TypeOfDam2 = N''</v>
      </c>
      <c r="BH52" s="53" t="str">
        <f t="shared" si="27"/>
        <v>SET @DefACCc = 7</v>
      </c>
      <c r="BI52" s="53" t="str">
        <f t="shared" si="28"/>
        <v>SET @ACCAddin = 3</v>
      </c>
      <c r="BJ52" s="53" t="str">
        <f t="shared" si="29"/>
        <v>SET @Recoill = 3</v>
      </c>
      <c r="BK52" s="54" t="s">
        <v>6906</v>
      </c>
    </row>
    <row r="53" spans="1:63" ht="120.75" thickBot="1" x14ac:dyDescent="0.3">
      <c r="A53" s="40" t="s">
        <v>6798</v>
      </c>
      <c r="B53" s="39" t="s">
        <v>6615</v>
      </c>
      <c r="C53" s="47" t="s">
        <v>32</v>
      </c>
      <c r="D53" s="47" t="s">
        <v>133</v>
      </c>
      <c r="E53" s="47" t="s">
        <v>18</v>
      </c>
      <c r="F53" s="47"/>
      <c r="G53" s="47" t="s">
        <v>6905</v>
      </c>
      <c r="H53" s="47"/>
      <c r="I53" s="40" t="s">
        <v>120</v>
      </c>
      <c r="J53" s="47" t="s">
        <v>124</v>
      </c>
      <c r="K53" s="47" t="s">
        <v>121</v>
      </c>
      <c r="L53" s="47" t="s">
        <v>122</v>
      </c>
      <c r="M53" s="47" t="s">
        <v>141</v>
      </c>
      <c r="N53" s="47" t="s">
        <v>133</v>
      </c>
      <c r="O53" s="47" t="s">
        <v>6905</v>
      </c>
      <c r="P53" s="47" t="s">
        <v>638</v>
      </c>
      <c r="Q53" s="47" t="s">
        <v>143</v>
      </c>
      <c r="R53" s="47" t="s">
        <v>133</v>
      </c>
      <c r="S53" s="47" t="s">
        <v>124</v>
      </c>
      <c r="T53" s="48" t="s">
        <v>638</v>
      </c>
      <c r="U53" s="47" t="s">
        <v>134</v>
      </c>
      <c r="V53" s="34" t="s">
        <v>133</v>
      </c>
      <c r="W53" s="47" t="s">
        <v>116</v>
      </c>
      <c r="X53" s="47" t="s">
        <v>124</v>
      </c>
      <c r="Y53" s="47" t="s">
        <v>1061</v>
      </c>
      <c r="Z53" s="47" t="s">
        <v>6795</v>
      </c>
      <c r="AA53" s="47"/>
      <c r="AB53" s="43" t="s">
        <v>6855</v>
      </c>
      <c r="AC53" s="44" t="s">
        <v>6860</v>
      </c>
      <c r="AD53" s="46" t="s">
        <v>6849</v>
      </c>
      <c r="AE53" s="29" t="s">
        <v>1031</v>
      </c>
      <c r="AG53" s="50" t="str">
        <f t="shared" si="0"/>
        <v>SET @name = N'Accuracy International L96A1 (7.62x51mm)'</v>
      </c>
      <c r="AH53" s="51" t="str">
        <f t="shared" si="1"/>
        <v>SET @class_ofItem = N'Gun'</v>
      </c>
      <c r="AI53" s="51" t="str">
        <f t="shared" si="2"/>
        <v>SET @WeaponClass = N'Guns'</v>
      </c>
      <c r="AJ53" s="51" t="str">
        <f t="shared" si="3"/>
        <v>SET @WeaponType = N'Rifle'</v>
      </c>
      <c r="AK53" s="51" t="str">
        <f t="shared" si="4"/>
        <v>SET @Weight =15</v>
      </c>
      <c r="AL53" s="51" t="str">
        <f t="shared" si="5"/>
        <v>SET @ST =11</v>
      </c>
      <c r="AM53" s="51" t="str">
        <f t="shared" si="6"/>
        <v>SET @Bulk = N'-6'</v>
      </c>
      <c r="AN53" s="51" t="str">
        <f t="shared" si="7"/>
        <v>SET @Cost =5200</v>
      </c>
      <c r="AO53" s="51" t="str">
        <f t="shared" si="8"/>
        <v>SET @TLin = N'TL8'</v>
      </c>
      <c r="AP53" s="52" t="str">
        <f t="shared" si="9"/>
        <v>SET @Lcin = N'LC3'</v>
      </c>
      <c r="AQ53" s="52" t="str">
        <f t="shared" si="10"/>
        <v>SET @Desc = N''</v>
      </c>
      <c r="AR53" s="53" t="str">
        <f t="shared" si="11"/>
        <v>SET @TwoHanded = 1</v>
      </c>
      <c r="AS53" s="52" t="str">
        <f t="shared" si="12"/>
        <v>SET @Damagee = N'7d'</v>
      </c>
      <c r="AT53" s="53" t="str">
        <f t="shared" si="13"/>
        <v>SET @Half_Rangee  = 1000</v>
      </c>
      <c r="AU53" s="53" t="str">
        <f t="shared" si="14"/>
        <v>SET @FullRangee = 4200</v>
      </c>
      <c r="AV53" s="53" t="str">
        <f t="shared" si="15"/>
        <v>SET @ROF  = 1</v>
      </c>
      <c r="AW53" s="53" t="str">
        <f t="shared" si="16"/>
        <v>SET @ROF_for_Sh  = null</v>
      </c>
      <c r="AX53" s="53" t="str">
        <f t="shared" si="17"/>
        <v>SET @Full_auto  = 0</v>
      </c>
      <c r="AY53" s="53" t="str">
        <f t="shared" si="18"/>
        <v>SET @Shotss  = 10</v>
      </c>
      <c r="AZ53" s="53" t="str">
        <f t="shared" si="19"/>
        <v>SET @AddinChamber  = 1</v>
      </c>
      <c r="BA53" s="53" t="str">
        <f t="shared" si="20"/>
        <v>SET @TimeForreload  = 3</v>
      </c>
      <c r="BB53" s="53" t="str">
        <f t="shared" si="21"/>
        <v>SET @singlereload  = 0</v>
      </c>
      <c r="BC53" s="53" t="str">
        <f t="shared" si="22"/>
        <v>SET @ArmorDivision  = 1</v>
      </c>
      <c r="BD53" s="53" t="str">
        <f t="shared" si="23"/>
        <v>SET @TypeOfDamage1 = N'pi'</v>
      </c>
      <c r="BE53" s="53" t="str">
        <f t="shared" si="24"/>
        <v>SET @TypeOfDam1 = N''</v>
      </c>
      <c r="BF53" s="53" t="str">
        <f t="shared" si="25"/>
        <v>SET @TypeOfDamage2 = N'null'</v>
      </c>
      <c r="BG53" s="53" t="str">
        <f t="shared" si="26"/>
        <v>SET @TypeOfDam2 = N''</v>
      </c>
      <c r="BH53" s="53" t="str">
        <f t="shared" si="27"/>
        <v>SET @DefACCc = 6</v>
      </c>
      <c r="BI53" s="53" t="str">
        <f t="shared" si="28"/>
        <v>SET @ACCAddin = 3</v>
      </c>
      <c r="BJ53" s="53" t="str">
        <f t="shared" si="29"/>
        <v>SET @Recoill = 3</v>
      </c>
      <c r="BK53" s="54" t="s">
        <v>6906</v>
      </c>
    </row>
    <row r="54" spans="1:63" ht="120.75" thickBot="1" x14ac:dyDescent="0.3">
      <c r="A54" s="40" t="s">
        <v>6798</v>
      </c>
      <c r="B54" s="39" t="s">
        <v>6614</v>
      </c>
      <c r="C54" s="47" t="s">
        <v>4436</v>
      </c>
      <c r="D54" s="47" t="s">
        <v>133</v>
      </c>
      <c r="E54" s="47" t="s">
        <v>18</v>
      </c>
      <c r="F54" s="47"/>
      <c r="G54" s="47" t="s">
        <v>6905</v>
      </c>
      <c r="H54" s="47"/>
      <c r="I54" s="40" t="s">
        <v>120</v>
      </c>
      <c r="J54" s="47" t="s">
        <v>124</v>
      </c>
      <c r="K54" s="47" t="s">
        <v>222</v>
      </c>
      <c r="L54" s="47" t="s">
        <v>168</v>
      </c>
      <c r="M54" s="47" t="s">
        <v>6829</v>
      </c>
      <c r="N54" s="47" t="s">
        <v>133</v>
      </c>
      <c r="O54" s="47" t="s">
        <v>6905</v>
      </c>
      <c r="P54" s="47" t="s">
        <v>638</v>
      </c>
      <c r="Q54" s="47" t="s">
        <v>112</v>
      </c>
      <c r="R54" s="47" t="s">
        <v>133</v>
      </c>
      <c r="S54" s="47" t="s">
        <v>124</v>
      </c>
      <c r="T54" s="48" t="s">
        <v>638</v>
      </c>
      <c r="U54" s="47" t="s">
        <v>134</v>
      </c>
      <c r="V54" s="34" t="s">
        <v>133</v>
      </c>
      <c r="W54" s="47" t="s">
        <v>118</v>
      </c>
      <c r="X54" s="47" t="s">
        <v>124</v>
      </c>
      <c r="Y54" s="47" t="s">
        <v>1060</v>
      </c>
      <c r="Z54" s="47" t="s">
        <v>6795</v>
      </c>
      <c r="AA54" s="47"/>
      <c r="AB54" s="43" t="s">
        <v>6855</v>
      </c>
      <c r="AC54" s="44" t="s">
        <v>6860</v>
      </c>
      <c r="AD54" s="46" t="s">
        <v>6849</v>
      </c>
      <c r="AE54" s="29" t="s">
        <v>1031</v>
      </c>
      <c r="AG54" s="50" t="str">
        <f t="shared" si="0"/>
        <v>SET @name = N'Accuracy International G22 (.300 Win Mag)'</v>
      </c>
      <c r="AH54" s="51" t="str">
        <f t="shared" si="1"/>
        <v>SET @class_ofItem = N'Gun'</v>
      </c>
      <c r="AI54" s="51" t="str">
        <f t="shared" si="2"/>
        <v>SET @WeaponClass = N'Guns'</v>
      </c>
      <c r="AJ54" s="51" t="str">
        <f t="shared" si="3"/>
        <v>SET @WeaponType = N'Rifle'</v>
      </c>
      <c r="AK54" s="51" t="str">
        <f t="shared" si="4"/>
        <v>SET @Weight =15.8</v>
      </c>
      <c r="AL54" s="51" t="str">
        <f t="shared" si="5"/>
        <v>SET @ST =11</v>
      </c>
      <c r="AM54" s="51" t="str">
        <f t="shared" si="6"/>
        <v>SET @Bulk = N'-5'</v>
      </c>
      <c r="AN54" s="51" t="str">
        <f t="shared" si="7"/>
        <v>SET @Cost =5650</v>
      </c>
      <c r="AO54" s="51" t="str">
        <f t="shared" si="8"/>
        <v>SET @TLin = N'TL8'</v>
      </c>
      <c r="AP54" s="52" t="str">
        <f t="shared" si="9"/>
        <v>SET @Lcin = N'LC3'</v>
      </c>
      <c r="AQ54" s="52" t="str">
        <f t="shared" si="10"/>
        <v>SET @Desc = N''</v>
      </c>
      <c r="AR54" s="53" t="str">
        <f t="shared" si="11"/>
        <v>SET @TwoHanded = 1</v>
      </c>
      <c r="AS54" s="52" t="str">
        <f t="shared" si="12"/>
        <v>SET @Damagee = N'8d+1'</v>
      </c>
      <c r="AT54" s="53" t="str">
        <f t="shared" si="13"/>
        <v>SET @Half_Rangee  = 1300</v>
      </c>
      <c r="AU54" s="53" t="str">
        <f t="shared" si="14"/>
        <v>SET @FullRangee = 5000</v>
      </c>
      <c r="AV54" s="53" t="str">
        <f t="shared" si="15"/>
        <v>SET @ROF  = 1</v>
      </c>
      <c r="AW54" s="53" t="str">
        <f t="shared" si="16"/>
        <v>SET @ROF_for_Sh  = null</v>
      </c>
      <c r="AX54" s="53" t="str">
        <f t="shared" si="17"/>
        <v>SET @Full_auto  = 0</v>
      </c>
      <c r="AY54" s="53" t="str">
        <f t="shared" si="18"/>
        <v>SET @Shotss  = 5</v>
      </c>
      <c r="AZ54" s="53" t="str">
        <f t="shared" si="19"/>
        <v>SET @AddinChamber  = 1</v>
      </c>
      <c r="BA54" s="53" t="str">
        <f t="shared" si="20"/>
        <v>SET @TimeForreload  = 3</v>
      </c>
      <c r="BB54" s="53" t="str">
        <f t="shared" si="21"/>
        <v>SET @singlereload  = 0</v>
      </c>
      <c r="BC54" s="53" t="str">
        <f t="shared" si="22"/>
        <v>SET @ArmorDivision  = 1</v>
      </c>
      <c r="BD54" s="53" t="str">
        <f t="shared" si="23"/>
        <v>SET @TypeOfDamage1 = N'pi'</v>
      </c>
      <c r="BE54" s="53" t="str">
        <f t="shared" si="24"/>
        <v>SET @TypeOfDam1 = N''</v>
      </c>
      <c r="BF54" s="53" t="str">
        <f t="shared" si="25"/>
        <v>SET @TypeOfDamage2 = N'null'</v>
      </c>
      <c r="BG54" s="53" t="str">
        <f t="shared" si="26"/>
        <v>SET @TypeOfDam2 = N''</v>
      </c>
      <c r="BH54" s="53" t="str">
        <f t="shared" si="27"/>
        <v>SET @DefACCc = 6</v>
      </c>
      <c r="BI54" s="53" t="str">
        <f t="shared" si="28"/>
        <v>SET @ACCAddin = 3</v>
      </c>
      <c r="BJ54" s="53" t="str">
        <f t="shared" si="29"/>
        <v>SET @Recoill = 3</v>
      </c>
      <c r="BK54" s="54" t="s">
        <v>6906</v>
      </c>
    </row>
    <row r="55" spans="1:63" ht="120.75" thickBot="1" x14ac:dyDescent="0.3">
      <c r="A55" s="47" t="s">
        <v>6797</v>
      </c>
      <c r="B55" s="39" t="s">
        <v>817</v>
      </c>
      <c r="C55" s="47" t="s">
        <v>32</v>
      </c>
      <c r="D55" s="47" t="s">
        <v>133</v>
      </c>
      <c r="E55" s="47" t="s">
        <v>18</v>
      </c>
      <c r="F55" s="47"/>
      <c r="G55" s="47" t="s">
        <v>6905</v>
      </c>
      <c r="H55" s="47"/>
      <c r="I55" s="40" t="s">
        <v>120</v>
      </c>
      <c r="J55" s="47" t="s">
        <v>106</v>
      </c>
      <c r="K55" s="47" t="s">
        <v>121</v>
      </c>
      <c r="L55" s="47" t="s">
        <v>122</v>
      </c>
      <c r="M55" s="47" t="s">
        <v>1178</v>
      </c>
      <c r="N55" s="47" t="s">
        <v>133</v>
      </c>
      <c r="O55" s="47" t="s">
        <v>6905</v>
      </c>
      <c r="P55" s="47" t="s">
        <v>638</v>
      </c>
      <c r="Q55" s="47" t="s">
        <v>133</v>
      </c>
      <c r="R55" s="47" t="s">
        <v>638</v>
      </c>
      <c r="S55" s="47" t="s">
        <v>150</v>
      </c>
      <c r="T55" s="48" t="s">
        <v>638</v>
      </c>
      <c r="U55" s="47" t="s">
        <v>134</v>
      </c>
      <c r="V55" s="34" t="s">
        <v>133</v>
      </c>
      <c r="W55" s="47" t="s">
        <v>118</v>
      </c>
      <c r="X55" s="47" t="s">
        <v>124</v>
      </c>
      <c r="Y55" s="47" t="s">
        <v>292</v>
      </c>
      <c r="Z55" s="47" t="s">
        <v>6795</v>
      </c>
      <c r="AA55" s="47"/>
      <c r="AB55" s="43" t="s">
        <v>6855</v>
      </c>
      <c r="AC55" s="44" t="s">
        <v>6860</v>
      </c>
      <c r="AD55" s="46" t="s">
        <v>6849</v>
      </c>
      <c r="AE55" s="29" t="s">
        <v>1031</v>
      </c>
      <c r="AG55" s="50" t="str">
        <f t="shared" si="0"/>
        <v>SET @name = N'H&amp;K PSG1 (7.62x51mm)'</v>
      </c>
      <c r="AH55" s="51" t="str">
        <f t="shared" si="1"/>
        <v>SET @class_ofItem = N'Gun'</v>
      </c>
      <c r="AI55" s="51" t="str">
        <f t="shared" si="2"/>
        <v>SET @WeaponClass = N'Guns'</v>
      </c>
      <c r="AJ55" s="51" t="str">
        <f t="shared" si="3"/>
        <v>SET @WeaponType = N'Rifle'</v>
      </c>
      <c r="AK55" s="51" t="str">
        <f t="shared" si="4"/>
        <v>SET @Weight =16</v>
      </c>
      <c r="AL55" s="51" t="str">
        <f t="shared" si="5"/>
        <v>SET @ST =11</v>
      </c>
      <c r="AM55" s="51" t="str">
        <f t="shared" si="6"/>
        <v>SET @Bulk = N'-5'</v>
      </c>
      <c r="AN55" s="51" t="str">
        <f t="shared" si="7"/>
        <v>SET @Cost =4500</v>
      </c>
      <c r="AO55" s="51" t="str">
        <f t="shared" si="8"/>
        <v>SET @TLin = N'TL7'</v>
      </c>
      <c r="AP55" s="52" t="str">
        <f t="shared" si="9"/>
        <v>SET @Lcin = N'LC3'</v>
      </c>
      <c r="AQ55" s="52" t="str">
        <f t="shared" si="10"/>
        <v>SET @Desc = N''</v>
      </c>
      <c r="AR55" s="53" t="str">
        <f t="shared" si="11"/>
        <v>SET @TwoHanded = 1</v>
      </c>
      <c r="AS55" s="52" t="str">
        <f t="shared" si="12"/>
        <v>SET @Damagee = N'7d'</v>
      </c>
      <c r="AT55" s="53" t="str">
        <f t="shared" si="13"/>
        <v>SET @Half_Rangee  = 1000</v>
      </c>
      <c r="AU55" s="53" t="str">
        <f t="shared" si="14"/>
        <v>SET @FullRangee = 4200</v>
      </c>
      <c r="AV55" s="53" t="str">
        <f t="shared" si="15"/>
        <v>SET @ROF  = 1</v>
      </c>
      <c r="AW55" s="53" t="str">
        <f t="shared" si="16"/>
        <v>SET @ROF_for_Sh  = null</v>
      </c>
      <c r="AX55" s="53" t="str">
        <f t="shared" si="17"/>
        <v>SET @Full_auto  = 0</v>
      </c>
      <c r="AY55" s="53" t="str">
        <f t="shared" si="18"/>
        <v>SET @Shotss  = 1</v>
      </c>
      <c r="AZ55" s="53" t="str">
        <f t="shared" si="19"/>
        <v>SET @AddinChamber  = 0</v>
      </c>
      <c r="BA55" s="53" t="str">
        <f t="shared" si="20"/>
        <v>SET @TimeForreload  = 4</v>
      </c>
      <c r="BB55" s="53" t="str">
        <f t="shared" si="21"/>
        <v>SET @singlereload  = 0</v>
      </c>
      <c r="BC55" s="53" t="str">
        <f t="shared" si="22"/>
        <v>SET @ArmorDivision  = 1</v>
      </c>
      <c r="BD55" s="53" t="str">
        <f t="shared" si="23"/>
        <v>SET @TypeOfDamage1 = N'pi'</v>
      </c>
      <c r="BE55" s="53" t="str">
        <f t="shared" si="24"/>
        <v>SET @TypeOfDam1 = N''</v>
      </c>
      <c r="BF55" s="53" t="str">
        <f t="shared" si="25"/>
        <v>SET @TypeOfDamage2 = N'null'</v>
      </c>
      <c r="BG55" s="53" t="str">
        <f t="shared" si="26"/>
        <v>SET @TypeOfDam2 = N''</v>
      </c>
      <c r="BH55" s="53" t="str">
        <f t="shared" si="27"/>
        <v>SET @DefACCc = 6</v>
      </c>
      <c r="BI55" s="53" t="str">
        <f t="shared" si="28"/>
        <v>SET @ACCAddin = 2</v>
      </c>
      <c r="BJ55" s="53" t="str">
        <f t="shared" si="29"/>
        <v>SET @Recoill = 3</v>
      </c>
      <c r="BK55" s="54" t="s">
        <v>6906</v>
      </c>
    </row>
    <row r="56" spans="1:63" ht="120.75" thickBot="1" x14ac:dyDescent="0.3">
      <c r="A56" s="40" t="s">
        <v>6798</v>
      </c>
      <c r="B56" s="39" t="s">
        <v>847</v>
      </c>
      <c r="C56" s="47" t="s">
        <v>32</v>
      </c>
      <c r="D56" s="47" t="s">
        <v>133</v>
      </c>
      <c r="E56" s="47" t="s">
        <v>18</v>
      </c>
      <c r="F56" s="47"/>
      <c r="G56" s="47" t="s">
        <v>6905</v>
      </c>
      <c r="H56" s="47"/>
      <c r="I56" s="40" t="s">
        <v>120</v>
      </c>
      <c r="J56" s="47" t="s">
        <v>124</v>
      </c>
      <c r="K56" s="47" t="s">
        <v>121</v>
      </c>
      <c r="L56" s="47" t="s">
        <v>122</v>
      </c>
      <c r="M56" s="47" t="s">
        <v>6830</v>
      </c>
      <c r="N56" s="47" t="s">
        <v>133</v>
      </c>
      <c r="O56" s="47" t="s">
        <v>6905</v>
      </c>
      <c r="P56" s="47" t="s">
        <v>638</v>
      </c>
      <c r="Q56" s="47" t="s">
        <v>120</v>
      </c>
      <c r="R56" s="47" t="s">
        <v>133</v>
      </c>
      <c r="S56" s="47" t="s">
        <v>124</v>
      </c>
      <c r="T56" s="48" t="s">
        <v>133</v>
      </c>
      <c r="U56" s="47" t="s">
        <v>134</v>
      </c>
      <c r="V56" s="34" t="s">
        <v>133</v>
      </c>
      <c r="W56" s="47" t="s">
        <v>118</v>
      </c>
      <c r="X56" s="47" t="s">
        <v>124</v>
      </c>
      <c r="Y56" s="47" t="s">
        <v>324</v>
      </c>
      <c r="Z56" s="47" t="s">
        <v>6794</v>
      </c>
      <c r="AA56" s="47"/>
      <c r="AB56" s="43" t="s">
        <v>6855</v>
      </c>
      <c r="AC56" s="44" t="s">
        <v>6860</v>
      </c>
      <c r="AD56" s="46" t="s">
        <v>6849</v>
      </c>
      <c r="AE56" s="29" t="s">
        <v>1031</v>
      </c>
      <c r="AG56" s="50" t="str">
        <f t="shared" si="0"/>
        <v>SET @name = N'Remington M24 SWS w/AN/PVS10 (7.62x51mm)'</v>
      </c>
      <c r="AH56" s="51" t="str">
        <f t="shared" si="1"/>
        <v>SET @class_ofItem = N'Gun'</v>
      </c>
      <c r="AI56" s="51" t="str">
        <f t="shared" si="2"/>
        <v>SET @WeaponClass = N'Guns'</v>
      </c>
      <c r="AJ56" s="51" t="str">
        <f t="shared" si="3"/>
        <v>SET @WeaponType = N'Rifle'</v>
      </c>
      <c r="AK56" s="51" t="str">
        <f t="shared" si="4"/>
        <v>SET @Weight =17.4</v>
      </c>
      <c r="AL56" s="51" t="str">
        <f t="shared" si="5"/>
        <v>SET @ST =11</v>
      </c>
      <c r="AM56" s="51" t="str">
        <f t="shared" si="6"/>
        <v>SET @Bulk = N'-5'</v>
      </c>
      <c r="AN56" s="51" t="str">
        <f t="shared" si="7"/>
        <v>SET @Cost =12000</v>
      </c>
      <c r="AO56" s="51" t="str">
        <f t="shared" si="8"/>
        <v>SET @TLin = N'TL8'</v>
      </c>
      <c r="AP56" s="52" t="str">
        <f t="shared" si="9"/>
        <v>SET @Lcin = N'LC2'</v>
      </c>
      <c r="AQ56" s="52" t="str">
        <f t="shared" si="10"/>
        <v>SET @Desc = N''</v>
      </c>
      <c r="AR56" s="53" t="str">
        <f t="shared" si="11"/>
        <v>SET @TwoHanded = 1</v>
      </c>
      <c r="AS56" s="52" t="str">
        <f t="shared" si="12"/>
        <v>SET @Damagee = N'7d'</v>
      </c>
      <c r="AT56" s="53" t="str">
        <f t="shared" si="13"/>
        <v>SET @Half_Rangee  = 1000</v>
      </c>
      <c r="AU56" s="53" t="str">
        <f t="shared" si="14"/>
        <v>SET @FullRangee = 4200</v>
      </c>
      <c r="AV56" s="53" t="str">
        <f t="shared" si="15"/>
        <v>SET @ROF  = 1</v>
      </c>
      <c r="AW56" s="53" t="str">
        <f t="shared" si="16"/>
        <v>SET @ROF_for_Sh  = null</v>
      </c>
      <c r="AX56" s="53" t="str">
        <f t="shared" si="17"/>
        <v>SET @Full_auto  = 0</v>
      </c>
      <c r="AY56" s="53" t="str">
        <f t="shared" si="18"/>
        <v>SET @Shotss  = 6</v>
      </c>
      <c r="AZ56" s="53" t="str">
        <f t="shared" si="19"/>
        <v>SET @AddinChamber  = 1</v>
      </c>
      <c r="BA56" s="53" t="str">
        <f t="shared" si="20"/>
        <v>SET @TimeForreload  = 3</v>
      </c>
      <c r="BB56" s="53" t="str">
        <f t="shared" si="21"/>
        <v>SET @singlereload  = 1</v>
      </c>
      <c r="BC56" s="53" t="str">
        <f t="shared" si="22"/>
        <v>SET @ArmorDivision  = 1</v>
      </c>
      <c r="BD56" s="53" t="str">
        <f t="shared" si="23"/>
        <v>SET @TypeOfDamage1 = N'pi'</v>
      </c>
      <c r="BE56" s="53" t="str">
        <f t="shared" si="24"/>
        <v>SET @TypeOfDam1 = N''</v>
      </c>
      <c r="BF56" s="53" t="str">
        <f t="shared" si="25"/>
        <v>SET @TypeOfDamage2 = N'null'</v>
      </c>
      <c r="BG56" s="53" t="str">
        <f t="shared" si="26"/>
        <v>SET @TypeOfDam2 = N''</v>
      </c>
      <c r="BH56" s="53" t="str">
        <f t="shared" si="27"/>
        <v>SET @DefACCc = 6</v>
      </c>
      <c r="BI56" s="53" t="str">
        <f t="shared" si="28"/>
        <v>SET @ACCAddin = 3</v>
      </c>
      <c r="BJ56" s="53" t="str">
        <f t="shared" si="29"/>
        <v>SET @Recoill = 3</v>
      </c>
      <c r="BK56" s="54" t="s">
        <v>6906</v>
      </c>
    </row>
    <row r="57" spans="1:63" ht="120.75" thickBot="1" x14ac:dyDescent="0.3">
      <c r="A57" s="40" t="s">
        <v>6798</v>
      </c>
      <c r="B57" s="39" t="s">
        <v>849</v>
      </c>
      <c r="C57" s="47" t="s">
        <v>4436</v>
      </c>
      <c r="D57" s="47" t="s">
        <v>133</v>
      </c>
      <c r="E57" s="47" t="s">
        <v>18</v>
      </c>
      <c r="F57" s="47"/>
      <c r="G57" s="47" t="s">
        <v>6905</v>
      </c>
      <c r="H57" s="47"/>
      <c r="I57" s="40" t="s">
        <v>120</v>
      </c>
      <c r="J57" s="47" t="s">
        <v>124</v>
      </c>
      <c r="K57" s="47" t="s">
        <v>222</v>
      </c>
      <c r="L57" s="47" t="s">
        <v>168</v>
      </c>
      <c r="M57" s="47" t="s">
        <v>6830</v>
      </c>
      <c r="N57" s="47" t="s">
        <v>133</v>
      </c>
      <c r="O57" s="47" t="s">
        <v>6905</v>
      </c>
      <c r="P57" s="47" t="s">
        <v>638</v>
      </c>
      <c r="Q57" s="47" t="s">
        <v>112</v>
      </c>
      <c r="R57" s="47" t="s">
        <v>133</v>
      </c>
      <c r="S57" s="47" t="s">
        <v>124</v>
      </c>
      <c r="T57" s="48" t="s">
        <v>638</v>
      </c>
      <c r="U57" s="47" t="s">
        <v>134</v>
      </c>
      <c r="V57" s="34" t="s">
        <v>133</v>
      </c>
      <c r="W57" s="47" t="s">
        <v>118</v>
      </c>
      <c r="X57" s="47" t="s">
        <v>124</v>
      </c>
      <c r="Y57" s="47" t="s">
        <v>324</v>
      </c>
      <c r="Z57" s="47" t="s">
        <v>6795</v>
      </c>
      <c r="AA57" s="47"/>
      <c r="AB57" s="43" t="s">
        <v>6855</v>
      </c>
      <c r="AC57" s="44" t="s">
        <v>6860</v>
      </c>
      <c r="AD57" s="46" t="s">
        <v>6849</v>
      </c>
      <c r="AE57" s="29" t="s">
        <v>1031</v>
      </c>
      <c r="AG57" s="50" t="str">
        <f t="shared" si="0"/>
        <v>SET @name = N'Remington M24A1 SWS w/AN/PVS10 (.300 Win Mag)'</v>
      </c>
      <c r="AH57" s="51" t="str">
        <f t="shared" si="1"/>
        <v>SET @class_ofItem = N'Gun'</v>
      </c>
      <c r="AI57" s="51" t="str">
        <f t="shared" si="2"/>
        <v>SET @WeaponClass = N'Guns'</v>
      </c>
      <c r="AJ57" s="51" t="str">
        <f t="shared" si="3"/>
        <v>SET @WeaponType = N'Rifle'</v>
      </c>
      <c r="AK57" s="51" t="str">
        <f t="shared" si="4"/>
        <v>SET @Weight =17.4</v>
      </c>
      <c r="AL57" s="51" t="str">
        <f t="shared" si="5"/>
        <v>SET @ST =11</v>
      </c>
      <c r="AM57" s="51" t="str">
        <f t="shared" si="6"/>
        <v>SET @Bulk = N'-5'</v>
      </c>
      <c r="AN57" s="51" t="str">
        <f t="shared" si="7"/>
        <v>SET @Cost =12000</v>
      </c>
      <c r="AO57" s="51" t="str">
        <f t="shared" si="8"/>
        <v>SET @TLin = N'TL8'</v>
      </c>
      <c r="AP57" s="52" t="str">
        <f t="shared" si="9"/>
        <v>SET @Lcin = N'LC3'</v>
      </c>
      <c r="AQ57" s="52" t="str">
        <f t="shared" si="10"/>
        <v>SET @Desc = N''</v>
      </c>
      <c r="AR57" s="53" t="str">
        <f t="shared" si="11"/>
        <v>SET @TwoHanded = 1</v>
      </c>
      <c r="AS57" s="52" t="str">
        <f t="shared" si="12"/>
        <v>SET @Damagee = N'8d+1'</v>
      </c>
      <c r="AT57" s="53" t="str">
        <f t="shared" si="13"/>
        <v>SET @Half_Rangee  = 1300</v>
      </c>
      <c r="AU57" s="53" t="str">
        <f t="shared" si="14"/>
        <v>SET @FullRangee = 5000</v>
      </c>
      <c r="AV57" s="53" t="str">
        <f t="shared" si="15"/>
        <v>SET @ROF  = 1</v>
      </c>
      <c r="AW57" s="53" t="str">
        <f t="shared" si="16"/>
        <v>SET @ROF_for_Sh  = null</v>
      </c>
      <c r="AX57" s="53" t="str">
        <f t="shared" si="17"/>
        <v>SET @Full_auto  = 0</v>
      </c>
      <c r="AY57" s="53" t="str">
        <f t="shared" si="18"/>
        <v>SET @Shotss  = 5</v>
      </c>
      <c r="AZ57" s="53" t="str">
        <f t="shared" si="19"/>
        <v>SET @AddinChamber  = 1</v>
      </c>
      <c r="BA57" s="53" t="str">
        <f t="shared" si="20"/>
        <v>SET @TimeForreload  = 3</v>
      </c>
      <c r="BB57" s="53" t="str">
        <f t="shared" si="21"/>
        <v>SET @singlereload  = 0</v>
      </c>
      <c r="BC57" s="53" t="str">
        <f t="shared" si="22"/>
        <v>SET @ArmorDivision  = 1</v>
      </c>
      <c r="BD57" s="53" t="str">
        <f t="shared" si="23"/>
        <v>SET @TypeOfDamage1 = N'pi'</v>
      </c>
      <c r="BE57" s="53" t="str">
        <f t="shared" si="24"/>
        <v>SET @TypeOfDam1 = N''</v>
      </c>
      <c r="BF57" s="53" t="str">
        <f t="shared" si="25"/>
        <v>SET @TypeOfDamage2 = N'null'</v>
      </c>
      <c r="BG57" s="53" t="str">
        <f t="shared" si="26"/>
        <v>SET @TypeOfDam2 = N''</v>
      </c>
      <c r="BH57" s="53" t="str">
        <f t="shared" si="27"/>
        <v>SET @DefACCc = 6</v>
      </c>
      <c r="BI57" s="53" t="str">
        <f t="shared" si="28"/>
        <v>SET @ACCAddin = 3</v>
      </c>
      <c r="BJ57" s="53" t="str">
        <f t="shared" si="29"/>
        <v>SET @Recoill = 3</v>
      </c>
      <c r="BK57" s="54" t="s">
        <v>6906</v>
      </c>
    </row>
    <row r="58" spans="1:63" ht="120.75" thickBot="1" x14ac:dyDescent="0.3">
      <c r="A58" s="40" t="s">
        <v>6798</v>
      </c>
      <c r="B58" s="39" t="s">
        <v>6616</v>
      </c>
      <c r="C58" s="47" t="s">
        <v>305</v>
      </c>
      <c r="D58" s="47" t="s">
        <v>133</v>
      </c>
      <c r="E58" s="47" t="s">
        <v>18</v>
      </c>
      <c r="F58" s="47"/>
      <c r="G58" s="47" t="s">
        <v>6905</v>
      </c>
      <c r="H58" s="47"/>
      <c r="I58" s="40" t="s">
        <v>120</v>
      </c>
      <c r="J58" s="47" t="s">
        <v>124</v>
      </c>
      <c r="K58" s="47" t="s">
        <v>220</v>
      </c>
      <c r="L58" s="47" t="s">
        <v>306</v>
      </c>
      <c r="M58" s="47" t="s">
        <v>6831</v>
      </c>
      <c r="N58" s="47" t="s">
        <v>133</v>
      </c>
      <c r="O58" s="47" t="s">
        <v>6905</v>
      </c>
      <c r="P58" s="47" t="s">
        <v>638</v>
      </c>
      <c r="Q58" s="47" t="s">
        <v>150</v>
      </c>
      <c r="R58" s="47" t="s">
        <v>133</v>
      </c>
      <c r="S58" s="47" t="s">
        <v>124</v>
      </c>
      <c r="T58" s="48" t="s">
        <v>638</v>
      </c>
      <c r="U58" s="47" t="s">
        <v>134</v>
      </c>
      <c r="V58" s="34" t="s">
        <v>133</v>
      </c>
      <c r="W58" s="47" t="s">
        <v>116</v>
      </c>
      <c r="X58" s="47" t="s">
        <v>150</v>
      </c>
      <c r="Y58" s="47" t="s">
        <v>1060</v>
      </c>
      <c r="Z58" s="47" t="s">
        <v>6795</v>
      </c>
      <c r="AA58" s="47"/>
      <c r="AB58" s="43" t="s">
        <v>6855</v>
      </c>
      <c r="AC58" s="44" t="s">
        <v>6860</v>
      </c>
      <c r="AD58" s="46" t="s">
        <v>6849</v>
      </c>
      <c r="AE58" s="29" t="s">
        <v>1031</v>
      </c>
      <c r="AG58" s="50" t="str">
        <f t="shared" si="0"/>
        <v>SET @name = N'Accuracy International L115A1 (.338 Lapua Magnum)'</v>
      </c>
      <c r="AH58" s="51" t="str">
        <f t="shared" si="1"/>
        <v>SET @class_ofItem = N'Gun'</v>
      </c>
      <c r="AI58" s="51" t="str">
        <f t="shared" si="2"/>
        <v>SET @WeaponClass = N'Guns'</v>
      </c>
      <c r="AJ58" s="51" t="str">
        <f t="shared" si="3"/>
        <v>SET @WeaponType = N'Rifle'</v>
      </c>
      <c r="AK58" s="51" t="str">
        <f t="shared" si="4"/>
        <v>SET @Weight =17.5</v>
      </c>
      <c r="AL58" s="51" t="str">
        <f t="shared" si="5"/>
        <v>SET @ST =11</v>
      </c>
      <c r="AM58" s="51" t="str">
        <f t="shared" si="6"/>
        <v>SET @Bulk = N'-6'</v>
      </c>
      <c r="AN58" s="51" t="str">
        <f t="shared" si="7"/>
        <v>SET @Cost =5650</v>
      </c>
      <c r="AO58" s="51" t="str">
        <f t="shared" si="8"/>
        <v>SET @TLin = N'TL8'</v>
      </c>
      <c r="AP58" s="52" t="str">
        <f t="shared" si="9"/>
        <v>SET @Lcin = N'LC3'</v>
      </c>
      <c r="AQ58" s="52" t="str">
        <f t="shared" si="10"/>
        <v>SET @Desc = N''</v>
      </c>
      <c r="AR58" s="53" t="str">
        <f t="shared" si="11"/>
        <v>SET @TwoHanded = 1</v>
      </c>
      <c r="AS58" s="52" t="str">
        <f t="shared" si="12"/>
        <v>SET @Damagee = N'9d+1'</v>
      </c>
      <c r="AT58" s="53" t="str">
        <f t="shared" si="13"/>
        <v>SET @Half_Rangee  = 1500</v>
      </c>
      <c r="AU58" s="53" t="str">
        <f t="shared" si="14"/>
        <v>SET @FullRangee = 5500</v>
      </c>
      <c r="AV58" s="53" t="str">
        <f t="shared" si="15"/>
        <v>SET @ROF  = 1</v>
      </c>
      <c r="AW58" s="53" t="str">
        <f t="shared" si="16"/>
        <v>SET @ROF_for_Sh  = null</v>
      </c>
      <c r="AX58" s="53" t="str">
        <f t="shared" si="17"/>
        <v>SET @Full_auto  = 0</v>
      </c>
      <c r="AY58" s="53" t="str">
        <f t="shared" si="18"/>
        <v>SET @Shotss  = 4</v>
      </c>
      <c r="AZ58" s="53" t="str">
        <f t="shared" si="19"/>
        <v>SET @AddinChamber  = 1</v>
      </c>
      <c r="BA58" s="53" t="str">
        <f t="shared" si="20"/>
        <v>SET @TimeForreload  = 3</v>
      </c>
      <c r="BB58" s="53" t="str">
        <f t="shared" si="21"/>
        <v>SET @singlereload  = 0</v>
      </c>
      <c r="BC58" s="53" t="str">
        <f t="shared" si="22"/>
        <v>SET @ArmorDivision  = 1</v>
      </c>
      <c r="BD58" s="53" t="str">
        <f t="shared" si="23"/>
        <v>SET @TypeOfDamage1 = N'pi'</v>
      </c>
      <c r="BE58" s="53" t="str">
        <f t="shared" si="24"/>
        <v>SET @TypeOfDam1 = N''</v>
      </c>
      <c r="BF58" s="53" t="str">
        <f t="shared" si="25"/>
        <v>SET @TypeOfDamage2 = N'null'</v>
      </c>
      <c r="BG58" s="53" t="str">
        <f t="shared" si="26"/>
        <v>SET @TypeOfDam2 = N''</v>
      </c>
      <c r="BH58" s="53" t="str">
        <f t="shared" si="27"/>
        <v>SET @DefACCc = 6</v>
      </c>
      <c r="BI58" s="53" t="str">
        <f t="shared" si="28"/>
        <v>SET @ACCAddin = 3</v>
      </c>
      <c r="BJ58" s="53" t="str">
        <f t="shared" si="29"/>
        <v>SET @Recoill = 4</v>
      </c>
      <c r="BK58" s="54" t="s">
        <v>6906</v>
      </c>
    </row>
    <row r="59" spans="1:63" ht="120.75" thickBot="1" x14ac:dyDescent="0.3">
      <c r="A59" s="40" t="s">
        <v>6798</v>
      </c>
      <c r="B59" s="39" t="s">
        <v>851</v>
      </c>
      <c r="C59" s="47" t="s">
        <v>305</v>
      </c>
      <c r="D59" s="47" t="s">
        <v>133</v>
      </c>
      <c r="E59" s="47" t="s">
        <v>18</v>
      </c>
      <c r="F59" s="47"/>
      <c r="G59" s="47" t="s">
        <v>6905</v>
      </c>
      <c r="H59" s="47"/>
      <c r="I59" s="40" t="s">
        <v>120</v>
      </c>
      <c r="J59" s="47" t="s">
        <v>124</v>
      </c>
      <c r="K59" s="47" t="s">
        <v>220</v>
      </c>
      <c r="L59" s="47" t="s">
        <v>306</v>
      </c>
      <c r="M59" s="47" t="s">
        <v>6832</v>
      </c>
      <c r="N59" s="47" t="s">
        <v>133</v>
      </c>
      <c r="O59" s="47" t="s">
        <v>6905</v>
      </c>
      <c r="P59" s="47" t="s">
        <v>638</v>
      </c>
      <c r="Q59" s="47" t="s">
        <v>150</v>
      </c>
      <c r="R59" s="47" t="s">
        <v>133</v>
      </c>
      <c r="S59" s="47" t="s">
        <v>124</v>
      </c>
      <c r="T59" s="48" t="s">
        <v>638</v>
      </c>
      <c r="U59" s="47" t="s">
        <v>134</v>
      </c>
      <c r="V59" s="34" t="s">
        <v>133</v>
      </c>
      <c r="W59" s="47" t="s">
        <v>118</v>
      </c>
      <c r="X59" s="47" t="s">
        <v>150</v>
      </c>
      <c r="Y59" s="47" t="s">
        <v>324</v>
      </c>
      <c r="Z59" s="47" t="s">
        <v>6795</v>
      </c>
      <c r="AA59" s="47"/>
      <c r="AB59" s="43" t="s">
        <v>6855</v>
      </c>
      <c r="AC59" s="44" t="s">
        <v>6860</v>
      </c>
      <c r="AD59" s="46" t="s">
        <v>6849</v>
      </c>
      <c r="AE59" s="29" t="s">
        <v>1031</v>
      </c>
      <c r="AG59" s="50" t="str">
        <f t="shared" si="0"/>
        <v>SET @name = N'Remington M24A2 SWS w/AN/PVS10 (.338 Lapua Mag)'</v>
      </c>
      <c r="AH59" s="51" t="str">
        <f t="shared" si="1"/>
        <v>SET @class_ofItem = N'Gun'</v>
      </c>
      <c r="AI59" s="51" t="str">
        <f t="shared" si="2"/>
        <v>SET @WeaponClass = N'Guns'</v>
      </c>
      <c r="AJ59" s="51" t="str">
        <f t="shared" si="3"/>
        <v>SET @WeaponType = N'Rifle'</v>
      </c>
      <c r="AK59" s="51" t="str">
        <f t="shared" si="4"/>
        <v>SET @Weight =17.9</v>
      </c>
      <c r="AL59" s="51" t="str">
        <f t="shared" si="5"/>
        <v>SET @ST =11</v>
      </c>
      <c r="AM59" s="51" t="str">
        <f t="shared" si="6"/>
        <v>SET @Bulk = N'-5'</v>
      </c>
      <c r="AN59" s="51" t="str">
        <f t="shared" si="7"/>
        <v>SET @Cost =12000</v>
      </c>
      <c r="AO59" s="51" t="str">
        <f t="shared" si="8"/>
        <v>SET @TLin = N'TL8'</v>
      </c>
      <c r="AP59" s="52" t="str">
        <f t="shared" si="9"/>
        <v>SET @Lcin = N'LC3'</v>
      </c>
      <c r="AQ59" s="52" t="str">
        <f t="shared" si="10"/>
        <v>SET @Desc = N''</v>
      </c>
      <c r="AR59" s="53" t="str">
        <f t="shared" si="11"/>
        <v>SET @TwoHanded = 1</v>
      </c>
      <c r="AS59" s="52" t="str">
        <f t="shared" si="12"/>
        <v>SET @Damagee = N'9d+1'</v>
      </c>
      <c r="AT59" s="53" t="str">
        <f t="shared" si="13"/>
        <v>SET @Half_Rangee  = 1500</v>
      </c>
      <c r="AU59" s="53" t="str">
        <f t="shared" si="14"/>
        <v>SET @FullRangee = 5500</v>
      </c>
      <c r="AV59" s="53" t="str">
        <f t="shared" si="15"/>
        <v>SET @ROF  = 1</v>
      </c>
      <c r="AW59" s="53" t="str">
        <f t="shared" si="16"/>
        <v>SET @ROF_for_Sh  = null</v>
      </c>
      <c r="AX59" s="53" t="str">
        <f t="shared" si="17"/>
        <v>SET @Full_auto  = 0</v>
      </c>
      <c r="AY59" s="53" t="str">
        <f t="shared" si="18"/>
        <v>SET @Shotss  = 4</v>
      </c>
      <c r="AZ59" s="53" t="str">
        <f t="shared" si="19"/>
        <v>SET @AddinChamber  = 1</v>
      </c>
      <c r="BA59" s="53" t="str">
        <f t="shared" si="20"/>
        <v>SET @TimeForreload  = 3</v>
      </c>
      <c r="BB59" s="53" t="str">
        <f t="shared" si="21"/>
        <v>SET @singlereload  = 0</v>
      </c>
      <c r="BC59" s="53" t="str">
        <f t="shared" si="22"/>
        <v>SET @ArmorDivision  = 1</v>
      </c>
      <c r="BD59" s="53" t="str">
        <f t="shared" si="23"/>
        <v>SET @TypeOfDamage1 = N'pi'</v>
      </c>
      <c r="BE59" s="53" t="str">
        <f t="shared" si="24"/>
        <v>SET @TypeOfDam1 = N''</v>
      </c>
      <c r="BF59" s="53" t="str">
        <f t="shared" si="25"/>
        <v>SET @TypeOfDamage2 = N'null'</v>
      </c>
      <c r="BG59" s="53" t="str">
        <f t="shared" si="26"/>
        <v>SET @TypeOfDam2 = N''</v>
      </c>
      <c r="BH59" s="53" t="str">
        <f t="shared" si="27"/>
        <v>SET @DefACCc = 6</v>
      </c>
      <c r="BI59" s="53" t="str">
        <f t="shared" si="28"/>
        <v>SET @ACCAddin = 3</v>
      </c>
      <c r="BJ59" s="53" t="str">
        <f t="shared" si="29"/>
        <v>SET @Recoill = 4</v>
      </c>
      <c r="BK59" s="54" t="s">
        <v>6906</v>
      </c>
    </row>
    <row r="60" spans="1:63" ht="120.75" thickBot="1" x14ac:dyDescent="0.3">
      <c r="A60" s="40" t="s">
        <v>6798</v>
      </c>
      <c r="B60" s="39" t="s">
        <v>854</v>
      </c>
      <c r="C60" s="47" t="s">
        <v>32</v>
      </c>
      <c r="D60" s="47" t="s">
        <v>133</v>
      </c>
      <c r="E60" s="47" t="s">
        <v>18</v>
      </c>
      <c r="F60" s="47"/>
      <c r="G60" s="47" t="s">
        <v>6905</v>
      </c>
      <c r="H60" s="47"/>
      <c r="I60" s="40" t="s">
        <v>111</v>
      </c>
      <c r="J60" s="47" t="s">
        <v>124</v>
      </c>
      <c r="K60" s="47" t="s">
        <v>121</v>
      </c>
      <c r="L60" s="47" t="s">
        <v>122</v>
      </c>
      <c r="M60" s="47" t="s">
        <v>6787</v>
      </c>
      <c r="N60" s="47" t="s">
        <v>133</v>
      </c>
      <c r="O60" s="47" t="s">
        <v>6905</v>
      </c>
      <c r="P60" s="47" t="s">
        <v>638</v>
      </c>
      <c r="Q60" s="47" t="s">
        <v>120</v>
      </c>
      <c r="R60" s="47" t="s">
        <v>133</v>
      </c>
      <c r="S60" s="47" t="s">
        <v>124</v>
      </c>
      <c r="T60" s="48" t="s">
        <v>133</v>
      </c>
      <c r="U60" s="47" t="s">
        <v>134</v>
      </c>
      <c r="V60" s="34" t="s">
        <v>133</v>
      </c>
      <c r="W60" s="47" t="s">
        <v>118</v>
      </c>
      <c r="X60" s="47" t="s">
        <v>124</v>
      </c>
      <c r="Y60" s="47" t="s">
        <v>1083</v>
      </c>
      <c r="Z60" s="47" t="s">
        <v>6795</v>
      </c>
      <c r="AA60" s="38" t="s">
        <v>864</v>
      </c>
      <c r="AB60" s="43" t="s">
        <v>6855</v>
      </c>
      <c r="AC60" s="44" t="s">
        <v>6860</v>
      </c>
      <c r="AD60" s="46" t="s">
        <v>6849</v>
      </c>
      <c r="AE60" s="29" t="s">
        <v>1031</v>
      </c>
      <c r="AG60" s="50" t="str">
        <f t="shared" si="0"/>
        <v>SET @name = N'Remington M40A3 RWS w/Simrad KN-200 (7.62x51mm)'</v>
      </c>
      <c r="AH60" s="51" t="str">
        <f t="shared" si="1"/>
        <v>SET @class_ofItem = N'Gun'</v>
      </c>
      <c r="AI60" s="51" t="str">
        <f t="shared" si="2"/>
        <v>SET @WeaponClass = N'Guns'</v>
      </c>
      <c r="AJ60" s="51" t="str">
        <f t="shared" si="3"/>
        <v>SET @WeaponType = N'Rifle'</v>
      </c>
      <c r="AK60" s="51" t="str">
        <f t="shared" si="4"/>
        <v>SET @Weight =18.2</v>
      </c>
      <c r="AL60" s="51" t="str">
        <f t="shared" si="5"/>
        <v>SET @ST =11</v>
      </c>
      <c r="AM60" s="51" t="str">
        <f t="shared" si="6"/>
        <v>SET @Bulk = N'-5'</v>
      </c>
      <c r="AN60" s="51" t="str">
        <f t="shared" si="7"/>
        <v>SET @Cost =4900</v>
      </c>
      <c r="AO60" s="51" t="str">
        <f t="shared" si="8"/>
        <v>SET @TLin = N'TL8'</v>
      </c>
      <c r="AP60" s="52" t="str">
        <f t="shared" si="9"/>
        <v>SET @Lcin = N'LC3'</v>
      </c>
      <c r="AQ60" s="52" t="str">
        <f t="shared" si="10"/>
        <v>SET @Desc = N'[9]'</v>
      </c>
      <c r="AR60" s="53" t="str">
        <f t="shared" si="11"/>
        <v>SET @TwoHanded = 1</v>
      </c>
      <c r="AS60" s="52" t="str">
        <f t="shared" si="12"/>
        <v>SET @Damagee = N'7d'</v>
      </c>
      <c r="AT60" s="53" t="str">
        <f t="shared" si="13"/>
        <v>SET @Half_Rangee  = 1000</v>
      </c>
      <c r="AU60" s="53" t="str">
        <f t="shared" si="14"/>
        <v>SET @FullRangee = 4200</v>
      </c>
      <c r="AV60" s="53" t="str">
        <f t="shared" si="15"/>
        <v>SET @ROF  = 1</v>
      </c>
      <c r="AW60" s="53" t="str">
        <f t="shared" si="16"/>
        <v>SET @ROF_for_Sh  = null</v>
      </c>
      <c r="AX60" s="53" t="str">
        <f t="shared" si="17"/>
        <v>SET @Full_auto  = 0</v>
      </c>
      <c r="AY60" s="53" t="str">
        <f t="shared" si="18"/>
        <v>SET @Shotss  = 6</v>
      </c>
      <c r="AZ60" s="53" t="str">
        <f t="shared" si="19"/>
        <v>SET @AddinChamber  = 1</v>
      </c>
      <c r="BA60" s="53" t="str">
        <f t="shared" si="20"/>
        <v>SET @TimeForreload  = 3</v>
      </c>
      <c r="BB60" s="53" t="str">
        <f t="shared" si="21"/>
        <v>SET @singlereload  = 1</v>
      </c>
      <c r="BC60" s="53" t="str">
        <f t="shared" si="22"/>
        <v>SET @ArmorDivision  = 1</v>
      </c>
      <c r="BD60" s="53" t="str">
        <f t="shared" si="23"/>
        <v>SET @TypeOfDamage1 = N'pi'</v>
      </c>
      <c r="BE60" s="53" t="str">
        <f t="shared" si="24"/>
        <v>SET @TypeOfDam1 = N''</v>
      </c>
      <c r="BF60" s="53" t="str">
        <f t="shared" si="25"/>
        <v>SET @TypeOfDamage2 = N'null'</v>
      </c>
      <c r="BG60" s="53" t="str">
        <f t="shared" si="26"/>
        <v>SET @TypeOfDam2 = N''</v>
      </c>
      <c r="BH60" s="53" t="str">
        <f t="shared" si="27"/>
        <v>SET @DefACCc = 7</v>
      </c>
      <c r="BI60" s="53" t="str">
        <f t="shared" si="28"/>
        <v>SET @ACCAddin = 3</v>
      </c>
      <c r="BJ60" s="53" t="str">
        <f t="shared" si="29"/>
        <v>SET @Recoill = 3</v>
      </c>
      <c r="BK60" s="54" t="s">
        <v>6906</v>
      </c>
    </row>
    <row r="61" spans="1:63" ht="120.75" thickBot="1" x14ac:dyDescent="0.3">
      <c r="A61" s="40" t="s">
        <v>6798</v>
      </c>
      <c r="B61" s="39" t="s">
        <v>853</v>
      </c>
      <c r="C61" s="47" t="s">
        <v>32</v>
      </c>
      <c r="D61" s="47" t="s">
        <v>133</v>
      </c>
      <c r="E61" s="47" t="s">
        <v>18</v>
      </c>
      <c r="F61" s="47"/>
      <c r="G61" s="47" t="s">
        <v>6905</v>
      </c>
      <c r="H61" s="47"/>
      <c r="I61" s="40" t="s">
        <v>111</v>
      </c>
      <c r="J61" s="47" t="s">
        <v>124</v>
      </c>
      <c r="K61" s="47" t="s">
        <v>121</v>
      </c>
      <c r="L61" s="47" t="s">
        <v>122</v>
      </c>
      <c r="M61" s="47" t="s">
        <v>6833</v>
      </c>
      <c r="N61" s="47" t="s">
        <v>133</v>
      </c>
      <c r="O61" s="47" t="s">
        <v>6905</v>
      </c>
      <c r="P61" s="47" t="s">
        <v>638</v>
      </c>
      <c r="Q61" s="47" t="s">
        <v>120</v>
      </c>
      <c r="R61" s="47" t="s">
        <v>133</v>
      </c>
      <c r="S61" s="47" t="s">
        <v>124</v>
      </c>
      <c r="T61" s="48" t="s">
        <v>133</v>
      </c>
      <c r="U61" s="47" t="s">
        <v>134</v>
      </c>
      <c r="V61" s="34" t="s">
        <v>133</v>
      </c>
      <c r="W61" s="47" t="s">
        <v>118</v>
      </c>
      <c r="X61" s="47" t="s">
        <v>124</v>
      </c>
      <c r="Y61" s="47" t="s">
        <v>324</v>
      </c>
      <c r="Z61" s="47" t="s">
        <v>6795</v>
      </c>
      <c r="AA61" s="47"/>
      <c r="AB61" s="43" t="s">
        <v>6855</v>
      </c>
      <c r="AC61" s="44" t="s">
        <v>6860</v>
      </c>
      <c r="AD61" s="46" t="s">
        <v>6849</v>
      </c>
      <c r="AE61" s="29" t="s">
        <v>1031</v>
      </c>
      <c r="AG61" s="50" t="str">
        <f t="shared" si="0"/>
        <v>SET @name = N'Remington M40A3 RWS w/AN/PVS10 (7.62x51mm)'</v>
      </c>
      <c r="AH61" s="51" t="str">
        <f t="shared" si="1"/>
        <v>SET @class_ofItem = N'Gun'</v>
      </c>
      <c r="AI61" s="51" t="str">
        <f t="shared" si="2"/>
        <v>SET @WeaponClass = N'Guns'</v>
      </c>
      <c r="AJ61" s="51" t="str">
        <f t="shared" si="3"/>
        <v>SET @WeaponType = N'Rifle'</v>
      </c>
      <c r="AK61" s="51" t="str">
        <f t="shared" si="4"/>
        <v>SET @Weight =18.8</v>
      </c>
      <c r="AL61" s="51" t="str">
        <f t="shared" si="5"/>
        <v>SET @ST =11</v>
      </c>
      <c r="AM61" s="51" t="str">
        <f t="shared" si="6"/>
        <v>SET @Bulk = N'-5'</v>
      </c>
      <c r="AN61" s="51" t="str">
        <f t="shared" si="7"/>
        <v>SET @Cost =12000</v>
      </c>
      <c r="AO61" s="51" t="str">
        <f t="shared" si="8"/>
        <v>SET @TLin = N'TL8'</v>
      </c>
      <c r="AP61" s="52" t="str">
        <f t="shared" si="9"/>
        <v>SET @Lcin = N'LC3'</v>
      </c>
      <c r="AQ61" s="52" t="str">
        <f t="shared" si="10"/>
        <v>SET @Desc = N''</v>
      </c>
      <c r="AR61" s="53" t="str">
        <f t="shared" si="11"/>
        <v>SET @TwoHanded = 1</v>
      </c>
      <c r="AS61" s="52" t="str">
        <f t="shared" si="12"/>
        <v>SET @Damagee = N'7d'</v>
      </c>
      <c r="AT61" s="53" t="str">
        <f t="shared" si="13"/>
        <v>SET @Half_Rangee  = 1000</v>
      </c>
      <c r="AU61" s="53" t="str">
        <f t="shared" si="14"/>
        <v>SET @FullRangee = 4200</v>
      </c>
      <c r="AV61" s="53" t="str">
        <f t="shared" si="15"/>
        <v>SET @ROF  = 1</v>
      </c>
      <c r="AW61" s="53" t="str">
        <f t="shared" si="16"/>
        <v>SET @ROF_for_Sh  = null</v>
      </c>
      <c r="AX61" s="53" t="str">
        <f t="shared" si="17"/>
        <v>SET @Full_auto  = 0</v>
      </c>
      <c r="AY61" s="53" t="str">
        <f t="shared" si="18"/>
        <v>SET @Shotss  = 6</v>
      </c>
      <c r="AZ61" s="53" t="str">
        <f t="shared" si="19"/>
        <v>SET @AddinChamber  = 1</v>
      </c>
      <c r="BA61" s="53" t="str">
        <f t="shared" si="20"/>
        <v>SET @TimeForreload  = 3</v>
      </c>
      <c r="BB61" s="53" t="str">
        <f t="shared" si="21"/>
        <v>SET @singlereload  = 1</v>
      </c>
      <c r="BC61" s="53" t="str">
        <f t="shared" si="22"/>
        <v>SET @ArmorDivision  = 1</v>
      </c>
      <c r="BD61" s="53" t="str">
        <f t="shared" si="23"/>
        <v>SET @TypeOfDamage1 = N'pi'</v>
      </c>
      <c r="BE61" s="53" t="str">
        <f t="shared" si="24"/>
        <v>SET @TypeOfDam1 = N''</v>
      </c>
      <c r="BF61" s="53" t="str">
        <f t="shared" si="25"/>
        <v>SET @TypeOfDamage2 = N'null'</v>
      </c>
      <c r="BG61" s="53" t="str">
        <f t="shared" si="26"/>
        <v>SET @TypeOfDam2 = N''</v>
      </c>
      <c r="BH61" s="53" t="str">
        <f t="shared" si="27"/>
        <v>SET @DefACCc = 7</v>
      </c>
      <c r="BI61" s="53" t="str">
        <f t="shared" si="28"/>
        <v>SET @ACCAddin = 3</v>
      </c>
      <c r="BJ61" s="53" t="str">
        <f t="shared" si="29"/>
        <v>SET @Recoill = 3</v>
      </c>
      <c r="BK61" s="54" t="s">
        <v>6906</v>
      </c>
    </row>
    <row r="62" spans="1:63" ht="120.75" thickBot="1" x14ac:dyDescent="0.3">
      <c r="A62" s="47" t="s">
        <v>6797</v>
      </c>
      <c r="B62" s="39" t="s">
        <v>1311</v>
      </c>
      <c r="C62" s="47" t="s">
        <v>265</v>
      </c>
      <c r="D62" s="47" t="s">
        <v>133</v>
      </c>
      <c r="E62" s="47" t="s">
        <v>46</v>
      </c>
      <c r="F62" s="47"/>
      <c r="G62" s="47" t="s">
        <v>6883</v>
      </c>
      <c r="H62" s="47" t="s">
        <v>6886</v>
      </c>
      <c r="I62" s="47">
        <v>2</v>
      </c>
      <c r="J62" s="47" t="s">
        <v>6905</v>
      </c>
      <c r="K62" s="47" t="s">
        <v>131</v>
      </c>
      <c r="L62" s="47" t="s">
        <v>4677</v>
      </c>
      <c r="M62" s="47" t="s">
        <v>6816</v>
      </c>
      <c r="N62" s="47">
        <v>1</v>
      </c>
      <c r="O62" s="47" t="s">
        <v>6905</v>
      </c>
      <c r="P62" s="47" t="s">
        <v>638</v>
      </c>
      <c r="Q62" s="47" t="s">
        <v>133</v>
      </c>
      <c r="R62" s="47" t="s">
        <v>638</v>
      </c>
      <c r="S62" s="47" t="s">
        <v>150</v>
      </c>
      <c r="T62" s="48" t="s">
        <v>638</v>
      </c>
      <c r="U62" s="47" t="s">
        <v>134</v>
      </c>
      <c r="V62" s="34" t="s">
        <v>133</v>
      </c>
      <c r="W62" s="47" t="s">
        <v>63</v>
      </c>
      <c r="X62" s="47">
        <v>2</v>
      </c>
      <c r="Y62" s="47">
        <v>250</v>
      </c>
      <c r="Z62" s="47" t="s">
        <v>6793</v>
      </c>
      <c r="AA62" s="38" t="s">
        <v>986</v>
      </c>
      <c r="AB62" s="43" t="s">
        <v>6855</v>
      </c>
      <c r="AC62" s="44" t="s">
        <v>6858</v>
      </c>
      <c r="AD62" s="46" t="s">
        <v>6849</v>
      </c>
      <c r="AE62" s="29" t="s">
        <v>134</v>
      </c>
      <c r="AG62" s="50" t="str">
        <f t="shared" si="0"/>
        <v>SET @name = N'KBP GP-30 (40mm VOG-25)'</v>
      </c>
      <c r="AH62" s="51" t="str">
        <f t="shared" si="1"/>
        <v>SET @class_ofItem = N'Gun'</v>
      </c>
      <c r="AI62" s="51" t="str">
        <f t="shared" si="2"/>
        <v>SET @WeaponClass = N'Guns'</v>
      </c>
      <c r="AJ62" s="51" t="str">
        <f t="shared" si="3"/>
        <v>SET @WeaponType = N'Grenade Launcher'</v>
      </c>
      <c r="AK62" s="51" t="str">
        <f t="shared" si="4"/>
        <v>SET @Weight =3.3</v>
      </c>
      <c r="AL62" s="51" t="str">
        <f t="shared" si="5"/>
        <v>SET @ST =11</v>
      </c>
      <c r="AM62" s="51" t="str">
        <f t="shared" si="6"/>
        <v>SET @Bulk = N'-'</v>
      </c>
      <c r="AN62" s="51" t="str">
        <f t="shared" si="7"/>
        <v>SET @Cost =250</v>
      </c>
      <c r="AO62" s="51" t="str">
        <f t="shared" si="8"/>
        <v>SET @TLin = N'TL7'</v>
      </c>
      <c r="AP62" s="52" t="str">
        <f t="shared" si="9"/>
        <v>SET @Lcin = N'LC1'</v>
      </c>
      <c r="AQ62" s="52" t="str">
        <f t="shared" si="10"/>
        <v>SET @Desc = N'[2, 3]'</v>
      </c>
      <c r="AR62" s="53" t="str">
        <f t="shared" si="11"/>
        <v>SET @TwoHanded = 1</v>
      </c>
      <c r="AS62" s="52" t="str">
        <f t="shared" si="12"/>
        <v>SET @Damagee = N'1d+2'</v>
      </c>
      <c r="AT62" s="53" t="str">
        <f t="shared" si="13"/>
        <v>SET @Half_Rangee  = 150</v>
      </c>
      <c r="AU62" s="53" t="str">
        <f t="shared" si="14"/>
        <v>SET @FullRangee = 460</v>
      </c>
      <c r="AV62" s="53" t="str">
        <f t="shared" si="15"/>
        <v>SET @ROF  = 1</v>
      </c>
      <c r="AW62" s="53" t="str">
        <f t="shared" si="16"/>
        <v>SET @ROF_for_Sh  = null</v>
      </c>
      <c r="AX62" s="53" t="str">
        <f t="shared" si="17"/>
        <v>SET @Full_auto  = 0</v>
      </c>
      <c r="AY62" s="53" t="str">
        <f t="shared" si="18"/>
        <v>SET @Shotss  = 1</v>
      </c>
      <c r="AZ62" s="53" t="str">
        <f t="shared" si="19"/>
        <v>SET @AddinChamber  = 0</v>
      </c>
      <c r="BA62" s="53" t="str">
        <f t="shared" si="20"/>
        <v>SET @TimeForreload  = 4</v>
      </c>
      <c r="BB62" s="53" t="str">
        <f t="shared" si="21"/>
        <v>SET @singlereload  = 0</v>
      </c>
      <c r="BC62" s="53" t="str">
        <f t="shared" si="22"/>
        <v>SET @ArmorDivision  = 1</v>
      </c>
      <c r="BD62" s="53" t="str">
        <f t="shared" si="23"/>
        <v>SET @TypeOfDamage1 = N'cr'</v>
      </c>
      <c r="BE62" s="53" t="str">
        <f t="shared" si="24"/>
        <v>SET @TypeOfDam1 = N''</v>
      </c>
      <c r="BF62" s="53" t="str">
        <f t="shared" si="25"/>
        <v>SET @TypeOfDamage2 = N'ex'</v>
      </c>
      <c r="BG62" s="53" t="str">
        <f t="shared" si="26"/>
        <v>SET @TypeOfDam2 = N'[2d]'</v>
      </c>
      <c r="BH62" s="53" t="str">
        <f t="shared" si="27"/>
        <v>SET @DefACCc = 2</v>
      </c>
      <c r="BI62" s="53" t="str">
        <f t="shared" si="28"/>
        <v>SET @ACCAddin = null</v>
      </c>
      <c r="BJ62" s="53" t="str">
        <f t="shared" si="29"/>
        <v>SET @Recoill = 2</v>
      </c>
      <c r="BK62" s="54" t="s">
        <v>6906</v>
      </c>
    </row>
    <row r="63" spans="1:63" ht="120.75" thickBot="1" x14ac:dyDescent="0.3">
      <c r="A63" s="47" t="s">
        <v>6797</v>
      </c>
      <c r="B63" s="39" t="s">
        <v>1313</v>
      </c>
      <c r="C63" s="47" t="s">
        <v>0</v>
      </c>
      <c r="D63" s="47" t="s">
        <v>143</v>
      </c>
      <c r="E63" s="47" t="s">
        <v>46</v>
      </c>
      <c r="F63" s="47"/>
      <c r="G63" s="47" t="s">
        <v>6883</v>
      </c>
      <c r="H63" s="47" t="s">
        <v>6886</v>
      </c>
      <c r="I63" s="47">
        <v>2</v>
      </c>
      <c r="J63" s="47" t="s">
        <v>6905</v>
      </c>
      <c r="K63" s="47" t="s">
        <v>131</v>
      </c>
      <c r="L63" s="47" t="s">
        <v>6872</v>
      </c>
      <c r="M63" s="47" t="s">
        <v>1826</v>
      </c>
      <c r="N63" s="47">
        <v>1</v>
      </c>
      <c r="O63" s="47" t="s">
        <v>6905</v>
      </c>
      <c r="P63" s="47" t="s">
        <v>638</v>
      </c>
      <c r="Q63" s="47" t="s">
        <v>133</v>
      </c>
      <c r="R63" s="47" t="s">
        <v>638</v>
      </c>
      <c r="S63" s="47" t="s">
        <v>150</v>
      </c>
      <c r="T63" s="48" t="s">
        <v>638</v>
      </c>
      <c r="U63" s="47" t="s">
        <v>134</v>
      </c>
      <c r="V63" s="34" t="s">
        <v>133</v>
      </c>
      <c r="W63" s="47" t="s">
        <v>63</v>
      </c>
      <c r="X63" s="47">
        <v>2</v>
      </c>
      <c r="Y63" s="47">
        <v>500</v>
      </c>
      <c r="Z63" s="47" t="s">
        <v>6793</v>
      </c>
      <c r="AA63" s="38" t="s">
        <v>652</v>
      </c>
      <c r="AB63" s="43" t="s">
        <v>6855</v>
      </c>
      <c r="AC63" s="44" t="s">
        <v>6858</v>
      </c>
      <c r="AD63" s="46" t="s">
        <v>6849</v>
      </c>
      <c r="AE63" s="29" t="s">
        <v>134</v>
      </c>
      <c r="AG63" s="50" t="str">
        <f t="shared" si="0"/>
        <v>SET @name = N'Colt M203 (40x46mmSR)'</v>
      </c>
      <c r="AH63" s="51" t="str">
        <f t="shared" si="1"/>
        <v>SET @class_ofItem = N'Gun'</v>
      </c>
      <c r="AI63" s="51" t="str">
        <f t="shared" si="2"/>
        <v>SET @WeaponClass = N'Guns'</v>
      </c>
      <c r="AJ63" s="51" t="str">
        <f t="shared" si="3"/>
        <v>SET @WeaponType = N'Grenade Launcher'</v>
      </c>
      <c r="AK63" s="51" t="str">
        <f t="shared" si="4"/>
        <v>SET @Weight =3.5</v>
      </c>
      <c r="AL63" s="51" t="str">
        <f t="shared" si="5"/>
        <v>SET @ST =11</v>
      </c>
      <c r="AM63" s="51" t="str">
        <f t="shared" si="6"/>
        <v>SET @Bulk = N'-'</v>
      </c>
      <c r="AN63" s="51" t="str">
        <f t="shared" si="7"/>
        <v>SET @Cost =500</v>
      </c>
      <c r="AO63" s="51" t="str">
        <f t="shared" si="8"/>
        <v>SET @TLin = N'TL7'</v>
      </c>
      <c r="AP63" s="52" t="str">
        <f t="shared" si="9"/>
        <v>SET @Lcin = N'LC1'</v>
      </c>
      <c r="AQ63" s="52" t="str">
        <f t="shared" si="10"/>
        <v>SET @Desc = N'[2, 4]'</v>
      </c>
      <c r="AR63" s="53" t="str">
        <f t="shared" si="11"/>
        <v>SET @TwoHanded = 1</v>
      </c>
      <c r="AS63" s="52" t="str">
        <f t="shared" si="12"/>
        <v>SET @Damagee = N'4d'</v>
      </c>
      <c r="AT63" s="53" t="str">
        <f t="shared" si="13"/>
        <v>SET @Half_Rangee  = 150</v>
      </c>
      <c r="AU63" s="53" t="str">
        <f t="shared" si="14"/>
        <v>SET @FullRangee = 4400</v>
      </c>
      <c r="AV63" s="53" t="str">
        <f t="shared" si="15"/>
        <v>SET @ROF  = 1</v>
      </c>
      <c r="AW63" s="53" t="str">
        <f t="shared" si="16"/>
        <v>SET @ROF_for_Sh  = null</v>
      </c>
      <c r="AX63" s="53" t="str">
        <f t="shared" si="17"/>
        <v>SET @Full_auto  = 0</v>
      </c>
      <c r="AY63" s="53" t="str">
        <f t="shared" si="18"/>
        <v>SET @Shotss  = 1</v>
      </c>
      <c r="AZ63" s="53" t="str">
        <f t="shared" si="19"/>
        <v>SET @AddinChamber  = 0</v>
      </c>
      <c r="BA63" s="53" t="str">
        <f t="shared" si="20"/>
        <v>SET @TimeForreload  = 4</v>
      </c>
      <c r="BB63" s="53" t="str">
        <f t="shared" si="21"/>
        <v>SET @singlereload  = 0</v>
      </c>
      <c r="BC63" s="53" t="str">
        <f t="shared" si="22"/>
        <v>SET @ArmorDivision  = 10</v>
      </c>
      <c r="BD63" s="53" t="str">
        <f t="shared" si="23"/>
        <v>SET @TypeOfDamage1 = N'cr'</v>
      </c>
      <c r="BE63" s="53" t="str">
        <f t="shared" si="24"/>
        <v>SET @TypeOfDam1 = N''</v>
      </c>
      <c r="BF63" s="53" t="str">
        <f t="shared" si="25"/>
        <v>SET @TypeOfDamage2 = N'ex'</v>
      </c>
      <c r="BG63" s="53" t="str">
        <f t="shared" si="26"/>
        <v>SET @TypeOfDam2 = N'[2d]'</v>
      </c>
      <c r="BH63" s="53" t="str">
        <f t="shared" si="27"/>
        <v>SET @DefACCc = 2</v>
      </c>
      <c r="BI63" s="53" t="str">
        <f t="shared" si="28"/>
        <v>SET @ACCAddin = null</v>
      </c>
      <c r="BJ63" s="53" t="str">
        <f t="shared" si="29"/>
        <v>SET @Recoill = 2</v>
      </c>
      <c r="BK63" s="54" t="s">
        <v>6906</v>
      </c>
    </row>
    <row r="64" spans="1:63" ht="120.75" thickBot="1" x14ac:dyDescent="0.3">
      <c r="A64" s="47" t="s">
        <v>6797</v>
      </c>
      <c r="B64" s="39" t="s">
        <v>1106</v>
      </c>
      <c r="C64" s="47" t="s">
        <v>265</v>
      </c>
      <c r="D64" s="47" t="s">
        <v>133</v>
      </c>
      <c r="E64" s="47" t="s">
        <v>18</v>
      </c>
      <c r="F64" s="47"/>
      <c r="G64" s="47" t="s">
        <v>6905</v>
      </c>
      <c r="H64" s="47"/>
      <c r="I64" s="47" t="s">
        <v>106</v>
      </c>
      <c r="J64" s="47" t="s">
        <v>6905</v>
      </c>
      <c r="K64" s="47" t="s">
        <v>142</v>
      </c>
      <c r="L64" s="47" t="s">
        <v>423</v>
      </c>
      <c r="M64" s="47" t="s">
        <v>111</v>
      </c>
      <c r="N64" s="47" t="s">
        <v>106</v>
      </c>
      <c r="O64" s="47" t="s">
        <v>145</v>
      </c>
      <c r="P64" s="47" t="s">
        <v>638</v>
      </c>
      <c r="Q64" s="47" t="s">
        <v>106</v>
      </c>
      <c r="R64" s="47" t="s">
        <v>638</v>
      </c>
      <c r="S64" s="47" t="s">
        <v>124</v>
      </c>
      <c r="T64" s="48" t="s">
        <v>133</v>
      </c>
      <c r="U64" s="47" t="s">
        <v>134</v>
      </c>
      <c r="V64" s="34" t="s">
        <v>133</v>
      </c>
      <c r="W64" s="47" t="s">
        <v>118</v>
      </c>
      <c r="X64" s="47" t="s">
        <v>133</v>
      </c>
      <c r="Y64" s="47" t="s">
        <v>217</v>
      </c>
      <c r="Z64" s="47" t="s">
        <v>6796</v>
      </c>
      <c r="AA64" s="47"/>
      <c r="AB64" s="43" t="s">
        <v>6855</v>
      </c>
      <c r="AC64" s="44" t="s">
        <v>6863</v>
      </c>
      <c r="AD64" s="46" t="s">
        <v>6849</v>
      </c>
      <c r="AE64" s="29" t="s">
        <v>869</v>
      </c>
      <c r="AG64" s="50" t="str">
        <f t="shared" si="0"/>
        <v>SET @name = N'Stoeger/IGA Uplander (12ga 2 3/4")'</v>
      </c>
      <c r="AH64" s="51" t="str">
        <f t="shared" si="1"/>
        <v>SET @class_ofItem = N'Gun'</v>
      </c>
      <c r="AI64" s="51" t="str">
        <f t="shared" si="2"/>
        <v>SET @WeaponClass = N'Guns'</v>
      </c>
      <c r="AJ64" s="51" t="str">
        <f t="shared" si="3"/>
        <v>SET @WeaponType = N'Shotgun'</v>
      </c>
      <c r="AK64" s="51" t="str">
        <f t="shared" si="4"/>
        <v>SET @Weight =7</v>
      </c>
      <c r="AL64" s="51" t="str">
        <f t="shared" si="5"/>
        <v>SET @ST =11</v>
      </c>
      <c r="AM64" s="51" t="str">
        <f t="shared" si="6"/>
        <v>SET @Bulk = N'-5'</v>
      </c>
      <c r="AN64" s="51" t="str">
        <f t="shared" si="7"/>
        <v>SET @Cost =450</v>
      </c>
      <c r="AO64" s="51" t="str">
        <f t="shared" si="8"/>
        <v>SET @TLin = N'TL7'</v>
      </c>
      <c r="AP64" s="52" t="str">
        <f t="shared" si="9"/>
        <v>SET @Lcin = N'LC4'</v>
      </c>
      <c r="AQ64" s="52" t="str">
        <f t="shared" si="10"/>
        <v>SET @Desc = N''</v>
      </c>
      <c r="AR64" s="53" t="str">
        <f t="shared" si="11"/>
        <v>SET @TwoHanded = 1</v>
      </c>
      <c r="AS64" s="52" t="str">
        <f t="shared" si="12"/>
        <v>SET @Damagee = N'1d+2'</v>
      </c>
      <c r="AT64" s="53" t="str">
        <f t="shared" si="13"/>
        <v>SET @Half_Rangee  = 50</v>
      </c>
      <c r="AU64" s="53" t="str">
        <f t="shared" si="14"/>
        <v>SET @FullRangee = 125</v>
      </c>
      <c r="AV64" s="53" t="str">
        <f t="shared" si="15"/>
        <v>SET @ROF  = 2</v>
      </c>
      <c r="AW64" s="53" t="str">
        <f t="shared" si="16"/>
        <v>SET @ROF_for_Sh  = 9</v>
      </c>
      <c r="AX64" s="53" t="str">
        <f t="shared" si="17"/>
        <v>SET @Full_auto  = 0</v>
      </c>
      <c r="AY64" s="53" t="str">
        <f t="shared" si="18"/>
        <v>SET @Shotss  = 2</v>
      </c>
      <c r="AZ64" s="53" t="str">
        <f t="shared" si="19"/>
        <v>SET @AddinChamber  = 0</v>
      </c>
      <c r="BA64" s="53" t="str">
        <f t="shared" si="20"/>
        <v>SET @TimeForreload  = 3</v>
      </c>
      <c r="BB64" s="53" t="str">
        <f t="shared" si="21"/>
        <v>SET @singlereload  = 1</v>
      </c>
      <c r="BC64" s="53" t="str">
        <f t="shared" si="22"/>
        <v>SET @ArmorDivision  = 1</v>
      </c>
      <c r="BD64" s="53" t="str">
        <f t="shared" si="23"/>
        <v>SET @TypeOfDamage1 = N'pi'</v>
      </c>
      <c r="BE64" s="53" t="str">
        <f t="shared" si="24"/>
        <v>SET @TypeOfDam1 = N''</v>
      </c>
      <c r="BF64" s="53" t="str">
        <f t="shared" si="25"/>
        <v>SET @TypeOfDamage2 = N'null'</v>
      </c>
      <c r="BG64" s="53" t="str">
        <f t="shared" si="26"/>
        <v>SET @TypeOfDam2 = N''</v>
      </c>
      <c r="BH64" s="53" t="str">
        <f t="shared" si="27"/>
        <v>SET @DefACCc = 2</v>
      </c>
      <c r="BI64" s="53" t="str">
        <f t="shared" si="28"/>
        <v>SET @ACCAddin = null</v>
      </c>
      <c r="BJ64" s="53" t="str">
        <f t="shared" si="29"/>
        <v>SET @Recoill = 1</v>
      </c>
      <c r="BK64" s="54" t="s">
        <v>6906</v>
      </c>
    </row>
    <row r="65" spans="1:63" ht="120.75" thickBot="1" x14ac:dyDescent="0.3">
      <c r="A65" s="47" t="s">
        <v>6797</v>
      </c>
      <c r="B65" s="39" t="s">
        <v>1104</v>
      </c>
      <c r="C65" s="47" t="s">
        <v>265</v>
      </c>
      <c r="D65" s="47" t="s">
        <v>133</v>
      </c>
      <c r="E65" s="47" t="s">
        <v>18</v>
      </c>
      <c r="F65" s="47"/>
      <c r="G65" s="47" t="s">
        <v>6905</v>
      </c>
      <c r="H65" s="47"/>
      <c r="I65" s="47" t="s">
        <v>150</v>
      </c>
      <c r="J65" s="47" t="s">
        <v>6905</v>
      </c>
      <c r="K65" s="47" t="s">
        <v>142</v>
      </c>
      <c r="L65" s="47" t="s">
        <v>423</v>
      </c>
      <c r="M65" s="47" t="s">
        <v>6844</v>
      </c>
      <c r="N65" s="47" t="s">
        <v>106</v>
      </c>
      <c r="O65" s="47" t="s">
        <v>145</v>
      </c>
      <c r="P65" s="47" t="s">
        <v>638</v>
      </c>
      <c r="Q65" s="47" t="s">
        <v>106</v>
      </c>
      <c r="R65" s="47" t="s">
        <v>638</v>
      </c>
      <c r="S65" s="47" t="s">
        <v>124</v>
      </c>
      <c r="T65" s="48" t="s">
        <v>133</v>
      </c>
      <c r="U65" s="47" t="s">
        <v>134</v>
      </c>
      <c r="V65" s="34" t="s">
        <v>133</v>
      </c>
      <c r="W65" s="47" t="s">
        <v>118</v>
      </c>
      <c r="X65" s="47" t="s">
        <v>133</v>
      </c>
      <c r="Y65" s="47" t="s">
        <v>1169</v>
      </c>
      <c r="Z65" s="47" t="s">
        <v>6796</v>
      </c>
      <c r="AA65" s="47"/>
      <c r="AB65" s="43" t="s">
        <v>6855</v>
      </c>
      <c r="AC65" s="44" t="s">
        <v>6863</v>
      </c>
      <c r="AD65" s="46" t="s">
        <v>6849</v>
      </c>
      <c r="AE65" s="29" t="s">
        <v>869</v>
      </c>
      <c r="AG65" s="50" t="str">
        <f t="shared" si="0"/>
        <v>SET @name = N'Remington 396 Sporting (12ga 2 3/4")'</v>
      </c>
      <c r="AH65" s="51" t="str">
        <f t="shared" si="1"/>
        <v>SET @class_ofItem = N'Gun'</v>
      </c>
      <c r="AI65" s="51" t="str">
        <f t="shared" si="2"/>
        <v>SET @WeaponClass = N'Guns'</v>
      </c>
      <c r="AJ65" s="51" t="str">
        <f t="shared" si="3"/>
        <v>SET @WeaponType = N'Shotgun'</v>
      </c>
      <c r="AK65" s="51" t="str">
        <f t="shared" si="4"/>
        <v>SET @Weight =8.3</v>
      </c>
      <c r="AL65" s="51" t="str">
        <f t="shared" si="5"/>
        <v>SET @ST =11</v>
      </c>
      <c r="AM65" s="51" t="str">
        <f t="shared" si="6"/>
        <v>SET @Bulk = N'-5'</v>
      </c>
      <c r="AN65" s="51" t="str">
        <f t="shared" si="7"/>
        <v>SET @Cost =2660</v>
      </c>
      <c r="AO65" s="51" t="str">
        <f t="shared" si="8"/>
        <v>SET @TLin = N'TL7'</v>
      </c>
      <c r="AP65" s="52" t="str">
        <f t="shared" si="9"/>
        <v>SET @Lcin = N'LC4'</v>
      </c>
      <c r="AQ65" s="52" t="str">
        <f t="shared" si="10"/>
        <v>SET @Desc = N''</v>
      </c>
      <c r="AR65" s="53" t="str">
        <f t="shared" si="11"/>
        <v>SET @TwoHanded = 1</v>
      </c>
      <c r="AS65" s="52" t="str">
        <f t="shared" si="12"/>
        <v>SET @Damagee = N'1d+2'</v>
      </c>
      <c r="AT65" s="53" t="str">
        <f t="shared" si="13"/>
        <v>SET @Half_Rangee  = 50</v>
      </c>
      <c r="AU65" s="53" t="str">
        <f t="shared" si="14"/>
        <v>SET @FullRangee = 125</v>
      </c>
      <c r="AV65" s="53" t="str">
        <f t="shared" si="15"/>
        <v>SET @ROF  = 2</v>
      </c>
      <c r="AW65" s="53" t="str">
        <f t="shared" si="16"/>
        <v>SET @ROF_for_Sh  = 9</v>
      </c>
      <c r="AX65" s="53" t="str">
        <f t="shared" si="17"/>
        <v>SET @Full_auto  = 0</v>
      </c>
      <c r="AY65" s="53" t="str">
        <f t="shared" si="18"/>
        <v>SET @Shotss  = 2</v>
      </c>
      <c r="AZ65" s="53" t="str">
        <f t="shared" si="19"/>
        <v>SET @AddinChamber  = 0</v>
      </c>
      <c r="BA65" s="53" t="str">
        <f t="shared" si="20"/>
        <v>SET @TimeForreload  = 3</v>
      </c>
      <c r="BB65" s="53" t="str">
        <f t="shared" si="21"/>
        <v>SET @singlereload  = 1</v>
      </c>
      <c r="BC65" s="53" t="str">
        <f t="shared" si="22"/>
        <v>SET @ArmorDivision  = 1</v>
      </c>
      <c r="BD65" s="53" t="str">
        <f t="shared" si="23"/>
        <v>SET @TypeOfDamage1 = N'pi'</v>
      </c>
      <c r="BE65" s="53" t="str">
        <f t="shared" si="24"/>
        <v>SET @TypeOfDam1 = N''</v>
      </c>
      <c r="BF65" s="53" t="str">
        <f t="shared" si="25"/>
        <v>SET @TypeOfDamage2 = N'null'</v>
      </c>
      <c r="BG65" s="53" t="str">
        <f t="shared" si="26"/>
        <v>SET @TypeOfDam2 = N''</v>
      </c>
      <c r="BH65" s="53" t="str">
        <f t="shared" si="27"/>
        <v>SET @DefACCc = 4</v>
      </c>
      <c r="BI65" s="53" t="str">
        <f t="shared" si="28"/>
        <v>SET @ACCAddin = null</v>
      </c>
      <c r="BJ65" s="53" t="str">
        <f t="shared" si="29"/>
        <v>SET @Recoill = 1</v>
      </c>
      <c r="BK65" s="54" t="s">
        <v>6906</v>
      </c>
    </row>
    <row r="66" spans="1:63" ht="120.75" thickBot="1" x14ac:dyDescent="0.3">
      <c r="A66" s="40" t="s">
        <v>6798</v>
      </c>
      <c r="B66" s="39" t="s">
        <v>836</v>
      </c>
      <c r="C66" s="47" t="s">
        <v>6887</v>
      </c>
      <c r="D66" s="47" t="s">
        <v>133</v>
      </c>
      <c r="E66" s="47" t="s">
        <v>41</v>
      </c>
      <c r="F66" s="47"/>
      <c r="G66" s="47" t="s">
        <v>6905</v>
      </c>
      <c r="H66" s="47"/>
      <c r="I66" s="40" t="s">
        <v>111</v>
      </c>
      <c r="J66" s="47" t="s">
        <v>124</v>
      </c>
      <c r="K66" s="47" t="s">
        <v>149</v>
      </c>
      <c r="L66" s="47" t="s">
        <v>129</v>
      </c>
      <c r="M66" s="47" t="s">
        <v>407</v>
      </c>
      <c r="N66" s="47" t="s">
        <v>124</v>
      </c>
      <c r="O66" s="47" t="s">
        <v>6905</v>
      </c>
      <c r="P66" s="47" t="s">
        <v>638</v>
      </c>
      <c r="Q66" s="47" t="s">
        <v>143</v>
      </c>
      <c r="R66" s="47" t="s">
        <v>133</v>
      </c>
      <c r="S66" s="47" t="s">
        <v>124</v>
      </c>
      <c r="T66" s="48" t="s">
        <v>638</v>
      </c>
      <c r="U66" s="47" t="s">
        <v>246</v>
      </c>
      <c r="V66" s="34" t="s">
        <v>133</v>
      </c>
      <c r="W66" s="47" t="s">
        <v>109</v>
      </c>
      <c r="X66" s="47" t="s">
        <v>150</v>
      </c>
      <c r="Y66" s="47" t="s">
        <v>6792</v>
      </c>
      <c r="Z66" s="47" t="s">
        <v>6795</v>
      </c>
      <c r="AA66" s="47"/>
      <c r="AB66" s="43" t="s">
        <v>6855</v>
      </c>
      <c r="AC66" s="44" t="s">
        <v>6860</v>
      </c>
      <c r="AD66" s="46" t="s">
        <v>6849</v>
      </c>
      <c r="AE66" s="29" t="s">
        <v>1064</v>
      </c>
      <c r="AG66" s="50" t="str">
        <f t="shared" si="0"/>
        <v>SET @name = N'Barrett M82A1A (.50 BMG)'</v>
      </c>
      <c r="AH66" s="51" t="str">
        <f t="shared" si="1"/>
        <v>SET @class_ofItem = N'Gun'</v>
      </c>
      <c r="AI66" s="51" t="str">
        <f t="shared" si="2"/>
        <v>SET @WeaponClass = N'Guns'</v>
      </c>
      <c r="AJ66" s="51" t="str">
        <f t="shared" si="3"/>
        <v>SET @WeaponType = N'Rifle'</v>
      </c>
      <c r="AK66" s="51" t="str">
        <f t="shared" si="4"/>
        <v>SET @Weight =32</v>
      </c>
      <c r="AL66" s="51" t="str">
        <f t="shared" si="5"/>
        <v>SET @ST =13</v>
      </c>
      <c r="AM66" s="51" t="str">
        <f t="shared" si="6"/>
        <v>SET @Bulk = N'-7'</v>
      </c>
      <c r="AN66" s="51" t="str">
        <f t="shared" si="7"/>
        <v>SET @Cost =6900</v>
      </c>
      <c r="AO66" s="51" t="str">
        <f t="shared" si="8"/>
        <v>SET @TLin = N'TL8'</v>
      </c>
      <c r="AP66" s="52" t="str">
        <f t="shared" si="9"/>
        <v>SET @Lcin = N'LC3'</v>
      </c>
      <c r="AQ66" s="52" t="str">
        <f t="shared" si="10"/>
        <v>SET @Desc = N''</v>
      </c>
      <c r="AR66" s="53" t="str">
        <f t="shared" si="11"/>
        <v>SET @TwoHanded = 1</v>
      </c>
      <c r="AS66" s="52" t="str">
        <f t="shared" si="12"/>
        <v>SET @Damagee = N'13d'</v>
      </c>
      <c r="AT66" s="53" t="str">
        <f t="shared" si="13"/>
        <v>SET @Half_Rangee  = 2200</v>
      </c>
      <c r="AU66" s="53" t="str">
        <f t="shared" si="14"/>
        <v>SET @FullRangee = 7400</v>
      </c>
      <c r="AV66" s="53" t="str">
        <f t="shared" si="15"/>
        <v>SET @ROF  = 3</v>
      </c>
      <c r="AW66" s="53" t="str">
        <f t="shared" si="16"/>
        <v>SET @ROF_for_Sh  = null</v>
      </c>
      <c r="AX66" s="53" t="str">
        <f t="shared" si="17"/>
        <v>SET @Full_auto  = 0</v>
      </c>
      <c r="AY66" s="53" t="str">
        <f t="shared" si="18"/>
        <v>SET @Shotss  = 10</v>
      </c>
      <c r="AZ66" s="53" t="str">
        <f t="shared" si="19"/>
        <v>SET @AddinChamber  = 1</v>
      </c>
      <c r="BA66" s="53" t="str">
        <f t="shared" si="20"/>
        <v>SET @TimeForreload  = 3</v>
      </c>
      <c r="BB66" s="53" t="str">
        <f t="shared" si="21"/>
        <v>SET @singlereload  = 0</v>
      </c>
      <c r="BC66" s="53" t="str">
        <f t="shared" si="22"/>
        <v>SET @ArmorDivision  = 1</v>
      </c>
      <c r="BD66" s="53" t="str">
        <f t="shared" si="23"/>
        <v>SET @TypeOfDamage1 = N'pi+'</v>
      </c>
      <c r="BE66" s="53" t="str">
        <f t="shared" si="24"/>
        <v>SET @TypeOfDam1 = N''</v>
      </c>
      <c r="BF66" s="53" t="str">
        <f t="shared" si="25"/>
        <v>SET @TypeOfDamage2 = N'null'</v>
      </c>
      <c r="BG66" s="53" t="str">
        <f t="shared" si="26"/>
        <v>SET @TypeOfDam2 = N''</v>
      </c>
      <c r="BH66" s="53" t="str">
        <f t="shared" si="27"/>
        <v>SET @DefACCc = 7</v>
      </c>
      <c r="BI66" s="53" t="str">
        <f t="shared" si="28"/>
        <v>SET @ACCAddin = 3</v>
      </c>
      <c r="BJ66" s="53" t="str">
        <f t="shared" si="29"/>
        <v>SET @Recoill = 4</v>
      </c>
      <c r="BK66" s="54" t="s">
        <v>6906</v>
      </c>
    </row>
    <row r="67" spans="1:63" ht="120.75" thickBot="1" x14ac:dyDescent="0.3">
      <c r="A67" s="40" t="s">
        <v>6798</v>
      </c>
      <c r="B67" s="39" t="s">
        <v>839</v>
      </c>
      <c r="C67" s="47" t="s">
        <v>6887</v>
      </c>
      <c r="D67" s="47" t="s">
        <v>133</v>
      </c>
      <c r="E67" s="47" t="s">
        <v>41</v>
      </c>
      <c r="F67" s="47"/>
      <c r="G67" s="47" t="s">
        <v>6905</v>
      </c>
      <c r="H67" s="47"/>
      <c r="I67" s="40" t="s">
        <v>111</v>
      </c>
      <c r="J67" s="47" t="s">
        <v>124</v>
      </c>
      <c r="K67" s="47" t="s">
        <v>149</v>
      </c>
      <c r="L67" s="47" t="s">
        <v>129</v>
      </c>
      <c r="M67" s="47" t="s">
        <v>6838</v>
      </c>
      <c r="N67" s="47" t="s">
        <v>124</v>
      </c>
      <c r="O67" s="47" t="s">
        <v>6905</v>
      </c>
      <c r="P67" s="47" t="s">
        <v>638</v>
      </c>
      <c r="Q67" s="47" t="s">
        <v>143</v>
      </c>
      <c r="R67" s="47" t="s">
        <v>133</v>
      </c>
      <c r="S67" s="47" t="s">
        <v>124</v>
      </c>
      <c r="T67" s="48" t="s">
        <v>638</v>
      </c>
      <c r="U67" s="47" t="s">
        <v>246</v>
      </c>
      <c r="V67" s="34" t="s">
        <v>133</v>
      </c>
      <c r="W67" s="47" t="s">
        <v>109</v>
      </c>
      <c r="X67" s="47" t="s">
        <v>150</v>
      </c>
      <c r="Y67" s="47" t="s">
        <v>129</v>
      </c>
      <c r="Z67" s="47" t="s">
        <v>6795</v>
      </c>
      <c r="AA67" s="38" t="s">
        <v>864</v>
      </c>
      <c r="AB67" s="43" t="s">
        <v>6855</v>
      </c>
      <c r="AC67" s="44" t="s">
        <v>6860</v>
      </c>
      <c r="AD67" s="46" t="s">
        <v>6849</v>
      </c>
      <c r="AE67" s="29" t="s">
        <v>1064</v>
      </c>
      <c r="AG67" s="50" t="str">
        <f t="shared" si="0"/>
        <v>SET @name = N'Barrett M82A1A w/Simrad KN-200 (.50 BMG)'</v>
      </c>
      <c r="AH67" s="51" t="str">
        <f t="shared" si="1"/>
        <v>SET @class_ofItem = N'Gun'</v>
      </c>
      <c r="AI67" s="51" t="str">
        <f t="shared" si="2"/>
        <v>SET @WeaponClass = N'Guns'</v>
      </c>
      <c r="AJ67" s="51" t="str">
        <f t="shared" si="3"/>
        <v>SET @WeaponType = N'Rifle'</v>
      </c>
      <c r="AK67" s="51" t="str">
        <f t="shared" si="4"/>
        <v>SET @Weight =35.4</v>
      </c>
      <c r="AL67" s="51" t="str">
        <f t="shared" si="5"/>
        <v>SET @ST =13</v>
      </c>
      <c r="AM67" s="51" t="str">
        <f t="shared" si="6"/>
        <v>SET @Bulk = N'-7'</v>
      </c>
      <c r="AN67" s="51" t="str">
        <f t="shared" si="7"/>
        <v>SET @Cost =7400</v>
      </c>
      <c r="AO67" s="51" t="str">
        <f t="shared" si="8"/>
        <v>SET @TLin = N'TL8'</v>
      </c>
      <c r="AP67" s="52" t="str">
        <f t="shared" si="9"/>
        <v>SET @Lcin = N'LC3'</v>
      </c>
      <c r="AQ67" s="52" t="str">
        <f t="shared" si="10"/>
        <v>SET @Desc = N'[9]'</v>
      </c>
      <c r="AR67" s="53" t="str">
        <f t="shared" si="11"/>
        <v>SET @TwoHanded = 1</v>
      </c>
      <c r="AS67" s="52" t="str">
        <f t="shared" si="12"/>
        <v>SET @Damagee = N'13d'</v>
      </c>
      <c r="AT67" s="53" t="str">
        <f t="shared" si="13"/>
        <v>SET @Half_Rangee  = 2200</v>
      </c>
      <c r="AU67" s="53" t="str">
        <f t="shared" si="14"/>
        <v>SET @FullRangee = 7400</v>
      </c>
      <c r="AV67" s="53" t="str">
        <f t="shared" si="15"/>
        <v>SET @ROF  = 3</v>
      </c>
      <c r="AW67" s="53" t="str">
        <f t="shared" si="16"/>
        <v>SET @ROF_for_Sh  = null</v>
      </c>
      <c r="AX67" s="53" t="str">
        <f t="shared" si="17"/>
        <v>SET @Full_auto  = 0</v>
      </c>
      <c r="AY67" s="53" t="str">
        <f t="shared" si="18"/>
        <v>SET @Shotss  = 10</v>
      </c>
      <c r="AZ67" s="53" t="str">
        <f t="shared" si="19"/>
        <v>SET @AddinChamber  = 1</v>
      </c>
      <c r="BA67" s="53" t="str">
        <f t="shared" si="20"/>
        <v>SET @TimeForreload  = 3</v>
      </c>
      <c r="BB67" s="53" t="str">
        <f t="shared" si="21"/>
        <v>SET @singlereload  = 0</v>
      </c>
      <c r="BC67" s="53" t="str">
        <f t="shared" si="22"/>
        <v>SET @ArmorDivision  = 1</v>
      </c>
      <c r="BD67" s="53" t="str">
        <f t="shared" si="23"/>
        <v>SET @TypeOfDamage1 = N'pi+'</v>
      </c>
      <c r="BE67" s="53" t="str">
        <f t="shared" si="24"/>
        <v>SET @TypeOfDam1 = N''</v>
      </c>
      <c r="BF67" s="53" t="str">
        <f t="shared" si="25"/>
        <v>SET @TypeOfDamage2 = N'null'</v>
      </c>
      <c r="BG67" s="53" t="str">
        <f t="shared" si="26"/>
        <v>SET @TypeOfDam2 = N''</v>
      </c>
      <c r="BH67" s="53" t="str">
        <f t="shared" si="27"/>
        <v>SET @DefACCc = 7</v>
      </c>
      <c r="BI67" s="53" t="str">
        <f t="shared" si="28"/>
        <v>SET @ACCAddin = 3</v>
      </c>
      <c r="BJ67" s="53" t="str">
        <f t="shared" si="29"/>
        <v>SET @Recoill = 4</v>
      </c>
      <c r="BK67" s="54" t="s">
        <v>6906</v>
      </c>
    </row>
    <row r="68" spans="1:63" ht="120.75" thickBot="1" x14ac:dyDescent="0.3">
      <c r="A68" s="40" t="s">
        <v>6798</v>
      </c>
      <c r="B68" s="39" t="s">
        <v>838</v>
      </c>
      <c r="C68" s="47" t="s">
        <v>6887</v>
      </c>
      <c r="D68" s="47" t="s">
        <v>133</v>
      </c>
      <c r="E68" s="47" t="s">
        <v>41</v>
      </c>
      <c r="F68" s="47"/>
      <c r="G68" s="47" t="s">
        <v>6905</v>
      </c>
      <c r="H68" s="47"/>
      <c r="I68" s="40" t="s">
        <v>111</v>
      </c>
      <c r="J68" s="47" t="s">
        <v>124</v>
      </c>
      <c r="K68" s="47" t="s">
        <v>149</v>
      </c>
      <c r="L68" s="47" t="s">
        <v>129</v>
      </c>
      <c r="M68" s="47" t="s">
        <v>5106</v>
      </c>
      <c r="N68" s="47" t="s">
        <v>124</v>
      </c>
      <c r="O68" s="47" t="s">
        <v>6905</v>
      </c>
      <c r="P68" s="47" t="s">
        <v>638</v>
      </c>
      <c r="Q68" s="47" t="s">
        <v>143</v>
      </c>
      <c r="R68" s="47" t="s">
        <v>133</v>
      </c>
      <c r="S68" s="47" t="s">
        <v>124</v>
      </c>
      <c r="T68" s="48" t="s">
        <v>638</v>
      </c>
      <c r="U68" s="47" t="s">
        <v>246</v>
      </c>
      <c r="V68" s="34" t="s">
        <v>133</v>
      </c>
      <c r="W68" s="47" t="s">
        <v>109</v>
      </c>
      <c r="X68" s="47" t="s">
        <v>150</v>
      </c>
      <c r="Y68" s="47" t="s">
        <v>1066</v>
      </c>
      <c r="Z68" s="47" t="s">
        <v>6795</v>
      </c>
      <c r="AA68" s="47"/>
      <c r="AB68" s="43" t="s">
        <v>6855</v>
      </c>
      <c r="AC68" s="44" t="s">
        <v>6860</v>
      </c>
      <c r="AD68" s="46" t="s">
        <v>6849</v>
      </c>
      <c r="AE68" s="29" t="s">
        <v>1064</v>
      </c>
      <c r="AG68" s="50" t="str">
        <f t="shared" si="0"/>
        <v>SET @name = N'Barrett M82A1A w/AN/PVS10 (.50 BMG)'</v>
      </c>
      <c r="AH68" s="51" t="str">
        <f t="shared" si="1"/>
        <v>SET @class_ofItem = N'Gun'</v>
      </c>
      <c r="AI68" s="51" t="str">
        <f t="shared" si="2"/>
        <v>SET @WeaponClass = N'Guns'</v>
      </c>
      <c r="AJ68" s="51" t="str">
        <f t="shared" si="3"/>
        <v>SET @WeaponType = N'Rifle'</v>
      </c>
      <c r="AK68" s="51" t="str">
        <f t="shared" si="4"/>
        <v>SET @Weight =36</v>
      </c>
      <c r="AL68" s="51" t="str">
        <f t="shared" si="5"/>
        <v>SET @ST =13</v>
      </c>
      <c r="AM68" s="51" t="str">
        <f t="shared" si="6"/>
        <v>SET @Bulk = N'-7'</v>
      </c>
      <c r="AN68" s="51" t="str">
        <f t="shared" si="7"/>
        <v>SET @Cost =15500</v>
      </c>
      <c r="AO68" s="51" t="str">
        <f t="shared" si="8"/>
        <v>SET @TLin = N'TL8'</v>
      </c>
      <c r="AP68" s="52" t="str">
        <f t="shared" si="9"/>
        <v>SET @Lcin = N'LC3'</v>
      </c>
      <c r="AQ68" s="52" t="str">
        <f t="shared" si="10"/>
        <v>SET @Desc = N''</v>
      </c>
      <c r="AR68" s="53" t="str">
        <f t="shared" si="11"/>
        <v>SET @TwoHanded = 1</v>
      </c>
      <c r="AS68" s="52" t="str">
        <f t="shared" si="12"/>
        <v>SET @Damagee = N'13d'</v>
      </c>
      <c r="AT68" s="53" t="str">
        <f t="shared" si="13"/>
        <v>SET @Half_Rangee  = 2200</v>
      </c>
      <c r="AU68" s="53" t="str">
        <f t="shared" si="14"/>
        <v>SET @FullRangee = 7400</v>
      </c>
      <c r="AV68" s="53" t="str">
        <f t="shared" si="15"/>
        <v>SET @ROF  = 3</v>
      </c>
      <c r="AW68" s="53" t="str">
        <f t="shared" si="16"/>
        <v>SET @ROF_for_Sh  = null</v>
      </c>
      <c r="AX68" s="53" t="str">
        <f t="shared" si="17"/>
        <v>SET @Full_auto  = 0</v>
      </c>
      <c r="AY68" s="53" t="str">
        <f t="shared" si="18"/>
        <v>SET @Shotss  = 10</v>
      </c>
      <c r="AZ68" s="53" t="str">
        <f t="shared" si="19"/>
        <v>SET @AddinChamber  = 1</v>
      </c>
      <c r="BA68" s="53" t="str">
        <f t="shared" si="20"/>
        <v>SET @TimeForreload  = 3</v>
      </c>
      <c r="BB68" s="53" t="str">
        <f t="shared" si="21"/>
        <v>SET @singlereload  = 0</v>
      </c>
      <c r="BC68" s="53" t="str">
        <f t="shared" si="22"/>
        <v>SET @ArmorDivision  = 1</v>
      </c>
      <c r="BD68" s="53" t="str">
        <f t="shared" si="23"/>
        <v>SET @TypeOfDamage1 = N'pi+'</v>
      </c>
      <c r="BE68" s="53" t="str">
        <f t="shared" si="24"/>
        <v>SET @TypeOfDam1 = N''</v>
      </c>
      <c r="BF68" s="53" t="str">
        <f t="shared" si="25"/>
        <v>SET @TypeOfDamage2 = N'null'</v>
      </c>
      <c r="BG68" s="53" t="str">
        <f t="shared" si="26"/>
        <v>SET @TypeOfDam2 = N''</v>
      </c>
      <c r="BH68" s="53" t="str">
        <f t="shared" si="27"/>
        <v>SET @DefACCc = 7</v>
      </c>
      <c r="BI68" s="53" t="str">
        <f t="shared" si="28"/>
        <v>SET @ACCAddin = 3</v>
      </c>
      <c r="BJ68" s="53" t="str">
        <f t="shared" si="29"/>
        <v>SET @Recoill = 4</v>
      </c>
      <c r="BK68" s="54" t="s">
        <v>6906</v>
      </c>
    </row>
    <row r="69" spans="1:63" ht="120.75" thickBot="1" x14ac:dyDescent="0.3">
      <c r="A69" s="47" t="s">
        <v>6797</v>
      </c>
      <c r="B69" s="39" t="s">
        <v>830</v>
      </c>
      <c r="C69" s="47" t="s">
        <v>265</v>
      </c>
      <c r="D69" s="47" t="s">
        <v>133</v>
      </c>
      <c r="E69" s="47" t="s">
        <v>219</v>
      </c>
      <c r="F69" s="47"/>
      <c r="G69" s="47" t="s">
        <v>6905</v>
      </c>
      <c r="H69" s="47"/>
      <c r="I69" s="47" t="s">
        <v>124</v>
      </c>
      <c r="J69" s="47" t="s">
        <v>6905</v>
      </c>
      <c r="K69" s="47" t="s">
        <v>6871</v>
      </c>
      <c r="L69" s="47" t="s">
        <v>206</v>
      </c>
      <c r="M69" s="47" t="s">
        <v>6839</v>
      </c>
      <c r="N69" s="47" t="s">
        <v>124</v>
      </c>
      <c r="O69" s="47" t="s">
        <v>6905</v>
      </c>
      <c r="P69" s="47" t="s">
        <v>638</v>
      </c>
      <c r="Q69" s="47" t="s">
        <v>143</v>
      </c>
      <c r="R69" s="47" t="s">
        <v>133</v>
      </c>
      <c r="S69" s="47" t="s">
        <v>124</v>
      </c>
      <c r="T69" s="48" t="s">
        <v>638</v>
      </c>
      <c r="U69" s="47" t="s">
        <v>120</v>
      </c>
      <c r="V69" s="34" t="s">
        <v>133</v>
      </c>
      <c r="W69" s="47" t="s">
        <v>240</v>
      </c>
      <c r="X69" s="47" t="s">
        <v>106</v>
      </c>
      <c r="Y69" s="47" t="s">
        <v>131</v>
      </c>
      <c r="Z69" s="47" t="s">
        <v>6796</v>
      </c>
      <c r="AA69" s="47"/>
      <c r="AB69" s="43" t="s">
        <v>6855</v>
      </c>
      <c r="AC69" s="44" t="s">
        <v>6860</v>
      </c>
      <c r="AD69" s="46" t="s">
        <v>6849</v>
      </c>
      <c r="AE69" s="29" t="s">
        <v>1046</v>
      </c>
      <c r="AG69" s="50" t="str">
        <f t="shared" ref="AG69:AG105" si="30">CONCATENATE("SET @name = N'",B69,"'")</f>
        <v>SET @name = N'Ruger 10/22 (.22 LR)'</v>
      </c>
      <c r="AH69" s="51" t="str">
        <f t="shared" ref="AH69:AH105" si="31">CONCATENATE("SET @class_ofItem = N'",AD69,"'")</f>
        <v>SET @class_ofItem = N'Gun'</v>
      </c>
      <c r="AI69" s="51" t="str">
        <f t="shared" ref="AI69:AI105" si="32">CONCATENATE("SET @WeaponClass = N'",AB69,"'")</f>
        <v>SET @WeaponClass = N'Guns'</v>
      </c>
      <c r="AJ69" s="51" t="str">
        <f t="shared" ref="AJ69:AJ105" si="33">CONCATENATE("SET @WeaponType = N'",AC69,"'")</f>
        <v>SET @WeaponType = N'Rifle'</v>
      </c>
      <c r="AK69" s="51" t="str">
        <f t="shared" ref="AK69:AK105" si="34">CONCATENATE("SET @Weight =",M69,)</f>
        <v>SET @Weight =5.2</v>
      </c>
      <c r="AL69" s="51" t="str">
        <f t="shared" ref="AL69:AL105" si="35">CONCATENATE("SET @ST =",U69)</f>
        <v>SET @ST =6</v>
      </c>
      <c r="AM69" s="51" t="str">
        <f t="shared" ref="AM69:AM105" si="36">CONCATENATE("SET @Bulk = N'",W69,"'")</f>
        <v>SET @Bulk = N'-4'</v>
      </c>
      <c r="AN69" s="51" t="str">
        <f t="shared" ref="AN69:AN105" si="37">CONCATENATE("SET @Cost =",Y69)</f>
        <v>SET @Cost =150</v>
      </c>
      <c r="AO69" s="51" t="str">
        <f t="shared" ref="AO69:AO105" si="38">CONCATENATE("SET @TLin = N'",A69,"'")</f>
        <v>SET @TLin = N'TL7'</v>
      </c>
      <c r="AP69" s="52" t="str">
        <f t="shared" ref="AP69:AP105" si="39">CONCATENATE("SET @Lcin = N'",Z69,"'")</f>
        <v>SET @Lcin = N'LC4'</v>
      </c>
      <c r="AQ69" s="52" t="str">
        <f t="shared" ref="AQ69:AQ105" si="40">CONCATENATE("SET @Desc = N'",AA69,"'")</f>
        <v>SET @Desc = N''</v>
      </c>
      <c r="AR69" s="53" t="str">
        <f t="shared" ref="AR69:AR105" si="41">CONCATENATE("SET @TwoHanded = ",V69)</f>
        <v>SET @TwoHanded = 1</v>
      </c>
      <c r="AS69" s="52" t="str">
        <f t="shared" ref="AS69:AS105" si="42">CONCATENATE("SET @Damagee = N'",C69,"'")</f>
        <v>SET @Damagee = N'1d+2'</v>
      </c>
      <c r="AT69" s="53" t="str">
        <f t="shared" ref="AT69:AT105" si="43">CONCATENATE("SET @Half_Rangee  = ",K69)</f>
        <v>SET @Half_Rangee  = 85</v>
      </c>
      <c r="AU69" s="53" t="str">
        <f t="shared" ref="AU69:AU105" si="44">CONCATENATE("SET @FullRangee = ",L69)</f>
        <v>SET @FullRangee = 1200</v>
      </c>
      <c r="AV69" s="53" t="str">
        <f t="shared" ref="AV69:AV105" si="45">CONCATENATE("SET @ROF  = ",N69)</f>
        <v>SET @ROF  = 3</v>
      </c>
      <c r="AW69" s="53" t="str">
        <f t="shared" ref="AW69:AW105" si="46">CONCATENATE("SET @ROF_for_Sh  = ",O69)</f>
        <v>SET @ROF_for_Sh  = null</v>
      </c>
      <c r="AX69" s="53" t="str">
        <f t="shared" ref="AX69:AX105" si="47">CONCATENATE("SET @Full_auto  = ",P69)</f>
        <v>SET @Full_auto  = 0</v>
      </c>
      <c r="AY69" s="53" t="str">
        <f t="shared" ref="AY69:AY105" si="48">CONCATENATE("SET @Shotss  = ",Q69)</f>
        <v>SET @Shotss  = 10</v>
      </c>
      <c r="AZ69" s="53" t="str">
        <f t="shared" ref="AZ69:AZ105" si="49">CONCATENATE("SET @AddinChamber  = ",R69)</f>
        <v>SET @AddinChamber  = 1</v>
      </c>
      <c r="BA69" s="53" t="str">
        <f t="shared" ref="BA69:BA105" si="50">CONCATENATE("SET @TimeForreload  = ",S69)</f>
        <v>SET @TimeForreload  = 3</v>
      </c>
      <c r="BB69" s="53" t="str">
        <f t="shared" ref="BB69:BB105" si="51">CONCATENATE("SET @singlereload  = ",T69)</f>
        <v>SET @singlereload  = 0</v>
      </c>
      <c r="BC69" s="53" t="str">
        <f t="shared" ref="BC69:BC105" si="52">CONCATENATE("SET @ArmorDivision  = ",D69)</f>
        <v>SET @ArmorDivision  = 1</v>
      </c>
      <c r="BD69" s="53" t="str">
        <f t="shared" ref="BD69:BD105" si="53">CONCATENATE("SET @TypeOfDamage1 = N'",E69,"'")</f>
        <v>SET @TypeOfDamage1 = N'pi-'</v>
      </c>
      <c r="BE69" s="53" t="str">
        <f t="shared" ref="BE69:BE105" si="54">CONCATENATE("SET @TypeOfDam1 = N'",F69,"'")</f>
        <v>SET @TypeOfDam1 = N''</v>
      </c>
      <c r="BF69" s="53" t="str">
        <f t="shared" ref="BF69:BF105" si="55">CONCATENATE("SET @TypeOfDamage2 = N'",G69,"'")</f>
        <v>SET @TypeOfDamage2 = N'null'</v>
      </c>
      <c r="BG69" s="53" t="str">
        <f t="shared" ref="BG69:BG105" si="56">CONCATENATE("SET @TypeOfDam2 = N'",H69,"'")</f>
        <v>SET @TypeOfDam2 = N''</v>
      </c>
      <c r="BH69" s="53" t="str">
        <f t="shared" ref="BH69:BH105" si="57">CONCATENATE("SET @DefACCc = ",I69)</f>
        <v>SET @DefACCc = 3</v>
      </c>
      <c r="BI69" s="53" t="str">
        <f t="shared" ref="BI69:BI105" si="58">CONCATENATE("SET @ACCAddin = ",J69)</f>
        <v>SET @ACCAddin = null</v>
      </c>
      <c r="BJ69" s="53" t="str">
        <f t="shared" ref="BJ69:BJ105" si="59">CONCATENATE("SET @Recoill = ",X69)</f>
        <v>SET @Recoill = 2</v>
      </c>
      <c r="BK69" s="54" t="s">
        <v>6906</v>
      </c>
    </row>
    <row r="70" spans="1:63" ht="120.75" thickBot="1" x14ac:dyDescent="0.3">
      <c r="A70" s="47" t="s">
        <v>6797</v>
      </c>
      <c r="B70" s="39" t="s">
        <v>825</v>
      </c>
      <c r="C70" s="47" t="s">
        <v>265</v>
      </c>
      <c r="D70" s="47" t="s">
        <v>133</v>
      </c>
      <c r="E70" s="47" t="s">
        <v>219</v>
      </c>
      <c r="F70" s="47"/>
      <c r="G70" s="47" t="s">
        <v>6905</v>
      </c>
      <c r="H70" s="47"/>
      <c r="I70" s="47" t="s">
        <v>112</v>
      </c>
      <c r="J70" s="47" t="s">
        <v>6905</v>
      </c>
      <c r="K70" s="47" t="s">
        <v>6871</v>
      </c>
      <c r="L70" s="47" t="s">
        <v>206</v>
      </c>
      <c r="M70" s="47" t="s">
        <v>6840</v>
      </c>
      <c r="N70" s="47" t="s">
        <v>133</v>
      </c>
      <c r="O70" s="47" t="s">
        <v>6905</v>
      </c>
      <c r="P70" s="47" t="s">
        <v>638</v>
      </c>
      <c r="Q70" s="47" t="s">
        <v>364</v>
      </c>
      <c r="R70" s="47" t="s">
        <v>133</v>
      </c>
      <c r="S70" s="47" t="s">
        <v>124</v>
      </c>
      <c r="T70" s="48" t="s">
        <v>133</v>
      </c>
      <c r="U70" s="47" t="s">
        <v>120</v>
      </c>
      <c r="V70" s="34" t="s">
        <v>133</v>
      </c>
      <c r="W70" s="47" t="s">
        <v>240</v>
      </c>
      <c r="X70" s="47" t="s">
        <v>106</v>
      </c>
      <c r="Y70" s="47" t="s">
        <v>1047</v>
      </c>
      <c r="Z70" s="47" t="s">
        <v>6796</v>
      </c>
      <c r="AA70" s="47"/>
      <c r="AB70" s="43" t="s">
        <v>6855</v>
      </c>
      <c r="AC70" s="44" t="s">
        <v>6860</v>
      </c>
      <c r="AD70" s="46" t="s">
        <v>6849</v>
      </c>
      <c r="AE70" s="29" t="s">
        <v>1046</v>
      </c>
      <c r="AG70" s="50" t="str">
        <f t="shared" si="30"/>
        <v>SET @name = N'Marlin Model 881 (.22 LR)'</v>
      </c>
      <c r="AH70" s="51" t="str">
        <f t="shared" si="31"/>
        <v>SET @class_ofItem = N'Gun'</v>
      </c>
      <c r="AI70" s="51" t="str">
        <f t="shared" si="32"/>
        <v>SET @WeaponClass = N'Guns'</v>
      </c>
      <c r="AJ70" s="51" t="str">
        <f t="shared" si="33"/>
        <v>SET @WeaponType = N'Rifle'</v>
      </c>
      <c r="AK70" s="51" t="str">
        <f t="shared" si="34"/>
        <v>SET @Weight =5.6</v>
      </c>
      <c r="AL70" s="51" t="str">
        <f t="shared" si="35"/>
        <v>SET @ST =6</v>
      </c>
      <c r="AM70" s="51" t="str">
        <f t="shared" si="36"/>
        <v>SET @Bulk = N'-4'</v>
      </c>
      <c r="AN70" s="51" t="str">
        <f t="shared" si="37"/>
        <v>SET @Cost =655</v>
      </c>
      <c r="AO70" s="51" t="str">
        <f t="shared" si="38"/>
        <v>SET @TLin = N'TL7'</v>
      </c>
      <c r="AP70" s="52" t="str">
        <f t="shared" si="39"/>
        <v>SET @Lcin = N'LC4'</v>
      </c>
      <c r="AQ70" s="52" t="str">
        <f t="shared" si="40"/>
        <v>SET @Desc = N''</v>
      </c>
      <c r="AR70" s="53" t="str">
        <f t="shared" si="41"/>
        <v>SET @TwoHanded = 1</v>
      </c>
      <c r="AS70" s="52" t="str">
        <f t="shared" si="42"/>
        <v>SET @Damagee = N'1d+2'</v>
      </c>
      <c r="AT70" s="53" t="str">
        <f t="shared" si="43"/>
        <v>SET @Half_Rangee  = 85</v>
      </c>
      <c r="AU70" s="53" t="str">
        <f t="shared" si="44"/>
        <v>SET @FullRangee = 1200</v>
      </c>
      <c r="AV70" s="53" t="str">
        <f t="shared" si="45"/>
        <v>SET @ROF  = 1</v>
      </c>
      <c r="AW70" s="53" t="str">
        <f t="shared" si="46"/>
        <v>SET @ROF_for_Sh  = null</v>
      </c>
      <c r="AX70" s="53" t="str">
        <f t="shared" si="47"/>
        <v>SET @Full_auto  = 0</v>
      </c>
      <c r="AY70" s="53" t="str">
        <f t="shared" si="48"/>
        <v>SET @Shotss  = 17</v>
      </c>
      <c r="AZ70" s="53" t="str">
        <f t="shared" si="49"/>
        <v>SET @AddinChamber  = 1</v>
      </c>
      <c r="BA70" s="53" t="str">
        <f t="shared" si="50"/>
        <v>SET @TimeForreload  = 3</v>
      </c>
      <c r="BB70" s="53" t="str">
        <f t="shared" si="51"/>
        <v>SET @singlereload  = 1</v>
      </c>
      <c r="BC70" s="53" t="str">
        <f t="shared" si="52"/>
        <v>SET @ArmorDivision  = 1</v>
      </c>
      <c r="BD70" s="53" t="str">
        <f t="shared" si="53"/>
        <v>SET @TypeOfDamage1 = N'pi-'</v>
      </c>
      <c r="BE70" s="53" t="str">
        <f t="shared" si="54"/>
        <v>SET @TypeOfDam1 = N''</v>
      </c>
      <c r="BF70" s="53" t="str">
        <f t="shared" si="55"/>
        <v>SET @TypeOfDamage2 = N'null'</v>
      </c>
      <c r="BG70" s="53" t="str">
        <f t="shared" si="56"/>
        <v>SET @TypeOfDam2 = N''</v>
      </c>
      <c r="BH70" s="53" t="str">
        <f t="shared" si="57"/>
        <v>SET @DefACCc = 5</v>
      </c>
      <c r="BI70" s="53" t="str">
        <f t="shared" si="58"/>
        <v>SET @ACCAddin = null</v>
      </c>
      <c r="BJ70" s="53" t="str">
        <f t="shared" si="59"/>
        <v>SET @Recoill = 2</v>
      </c>
      <c r="BK70" s="54" t="s">
        <v>6906</v>
      </c>
    </row>
    <row r="71" spans="1:63" ht="120.75" thickBot="1" x14ac:dyDescent="0.3">
      <c r="A71" s="47" t="s">
        <v>6799</v>
      </c>
      <c r="B71" s="39" t="s">
        <v>704</v>
      </c>
      <c r="C71" s="47" t="s">
        <v>257</v>
      </c>
      <c r="D71" s="47" t="s">
        <v>133</v>
      </c>
      <c r="E71" s="47" t="s">
        <v>219</v>
      </c>
      <c r="F71" s="47"/>
      <c r="G71" s="47" t="s">
        <v>6905</v>
      </c>
      <c r="H71" s="47"/>
      <c r="I71" s="47" t="s">
        <v>106</v>
      </c>
      <c r="J71" s="47" t="s">
        <v>6905</v>
      </c>
      <c r="K71" s="47" t="s">
        <v>1255</v>
      </c>
      <c r="L71" s="47" t="s">
        <v>153</v>
      </c>
      <c r="M71" s="47" t="s">
        <v>1850</v>
      </c>
      <c r="N71" s="47" t="s">
        <v>124</v>
      </c>
      <c r="O71" s="47" t="s">
        <v>6905</v>
      </c>
      <c r="P71" s="47" t="s">
        <v>638</v>
      </c>
      <c r="Q71" s="47" t="s">
        <v>143</v>
      </c>
      <c r="R71" s="47" t="s">
        <v>133</v>
      </c>
      <c r="S71" s="47" t="s">
        <v>124</v>
      </c>
      <c r="T71" s="48" t="s">
        <v>638</v>
      </c>
      <c r="U71" s="47" t="s">
        <v>111</v>
      </c>
      <c r="V71" s="40" t="s">
        <v>638</v>
      </c>
      <c r="W71" s="47" t="s">
        <v>202</v>
      </c>
      <c r="X71" s="47" t="s">
        <v>106</v>
      </c>
      <c r="Y71" s="47" t="s">
        <v>172</v>
      </c>
      <c r="Z71" s="47" t="s">
        <v>6795</v>
      </c>
      <c r="AA71" s="47"/>
      <c r="AB71" s="43" t="s">
        <v>6855</v>
      </c>
      <c r="AC71" s="44" t="s">
        <v>6862</v>
      </c>
      <c r="AD71" s="46" t="s">
        <v>6849</v>
      </c>
      <c r="AE71" s="29" t="s">
        <v>111</v>
      </c>
      <c r="AG71" s="50" t="str">
        <f t="shared" si="30"/>
        <v>SET @name = N'Walther PP (.22 LR)'</v>
      </c>
      <c r="AH71" s="51" t="str">
        <f t="shared" si="31"/>
        <v>SET @class_ofItem = N'Gun'</v>
      </c>
      <c r="AI71" s="51" t="str">
        <f t="shared" si="32"/>
        <v>SET @WeaponClass = N'Guns'</v>
      </c>
      <c r="AJ71" s="51" t="str">
        <f t="shared" si="33"/>
        <v>SET @WeaponType = N'Pistol'</v>
      </c>
      <c r="AK71" s="51" t="str">
        <f t="shared" si="34"/>
        <v>SET @Weight =1.8</v>
      </c>
      <c r="AL71" s="51" t="str">
        <f t="shared" si="35"/>
        <v>SET @ST =7</v>
      </c>
      <c r="AM71" s="51" t="str">
        <f t="shared" si="36"/>
        <v>SET @Bulk = N'-1'</v>
      </c>
      <c r="AN71" s="51" t="str">
        <f t="shared" si="37"/>
        <v>SET @Cost =500</v>
      </c>
      <c r="AO71" s="51" t="str">
        <f t="shared" si="38"/>
        <v>SET @TLin = N'TL6'</v>
      </c>
      <c r="AP71" s="52" t="str">
        <f t="shared" si="39"/>
        <v>SET @Lcin = N'LC3'</v>
      </c>
      <c r="AQ71" s="52" t="str">
        <f t="shared" si="40"/>
        <v>SET @Desc = N''</v>
      </c>
      <c r="AR71" s="53" t="str">
        <f t="shared" si="41"/>
        <v>SET @TwoHanded = 0</v>
      </c>
      <c r="AS71" s="52" t="str">
        <f t="shared" si="42"/>
        <v>SET @Damagee = N'1d+1'</v>
      </c>
      <c r="AT71" s="53" t="str">
        <f t="shared" si="43"/>
        <v>SET @Half_Rangee  = 70</v>
      </c>
      <c r="AU71" s="53" t="str">
        <f t="shared" si="44"/>
        <v>SET @FullRangee = 1400</v>
      </c>
      <c r="AV71" s="53" t="str">
        <f t="shared" si="45"/>
        <v>SET @ROF  = 3</v>
      </c>
      <c r="AW71" s="53" t="str">
        <f t="shared" si="46"/>
        <v>SET @ROF_for_Sh  = null</v>
      </c>
      <c r="AX71" s="53" t="str">
        <f t="shared" si="47"/>
        <v>SET @Full_auto  = 0</v>
      </c>
      <c r="AY71" s="53" t="str">
        <f t="shared" si="48"/>
        <v>SET @Shotss  = 10</v>
      </c>
      <c r="AZ71" s="53" t="str">
        <f t="shared" si="49"/>
        <v>SET @AddinChamber  = 1</v>
      </c>
      <c r="BA71" s="53" t="str">
        <f t="shared" si="50"/>
        <v>SET @TimeForreload  = 3</v>
      </c>
      <c r="BB71" s="53" t="str">
        <f t="shared" si="51"/>
        <v>SET @singlereload  = 0</v>
      </c>
      <c r="BC71" s="53" t="str">
        <f t="shared" si="52"/>
        <v>SET @ArmorDivision  = 1</v>
      </c>
      <c r="BD71" s="53" t="str">
        <f t="shared" si="53"/>
        <v>SET @TypeOfDamage1 = N'pi-'</v>
      </c>
      <c r="BE71" s="53" t="str">
        <f t="shared" si="54"/>
        <v>SET @TypeOfDam1 = N''</v>
      </c>
      <c r="BF71" s="53" t="str">
        <f t="shared" si="55"/>
        <v>SET @TypeOfDamage2 = N'null'</v>
      </c>
      <c r="BG71" s="53" t="str">
        <f t="shared" si="56"/>
        <v>SET @TypeOfDam2 = N''</v>
      </c>
      <c r="BH71" s="53" t="str">
        <f t="shared" si="57"/>
        <v>SET @DefACCc = 2</v>
      </c>
      <c r="BI71" s="53" t="str">
        <f t="shared" si="58"/>
        <v>SET @ACCAddin = null</v>
      </c>
      <c r="BJ71" s="53" t="str">
        <f t="shared" si="59"/>
        <v>SET @Recoill = 2</v>
      </c>
      <c r="BK71" s="54" t="s">
        <v>6906</v>
      </c>
    </row>
    <row r="72" spans="1:63" ht="120.75" thickBot="1" x14ac:dyDescent="0.3">
      <c r="A72" s="47" t="s">
        <v>6797</v>
      </c>
      <c r="B72" s="39" t="s">
        <v>6628</v>
      </c>
      <c r="C72" s="47" t="s">
        <v>257</v>
      </c>
      <c r="D72" s="47" t="s">
        <v>133</v>
      </c>
      <c r="E72" s="47" t="s">
        <v>219</v>
      </c>
      <c r="F72" s="47"/>
      <c r="G72" s="47" t="s">
        <v>6905</v>
      </c>
      <c r="H72" s="47"/>
      <c r="I72" s="47" t="s">
        <v>124</v>
      </c>
      <c r="J72" s="47" t="s">
        <v>6905</v>
      </c>
      <c r="K72" s="47" t="s">
        <v>1255</v>
      </c>
      <c r="L72" s="47" t="s">
        <v>153</v>
      </c>
      <c r="M72" s="47" t="s">
        <v>5490</v>
      </c>
      <c r="N72" s="47" t="s">
        <v>124</v>
      </c>
      <c r="O72" s="47" t="s">
        <v>6905</v>
      </c>
      <c r="P72" s="47" t="s">
        <v>638</v>
      </c>
      <c r="Q72" s="47" t="s">
        <v>145</v>
      </c>
      <c r="R72" s="47" t="s">
        <v>133</v>
      </c>
      <c r="S72" s="47" t="s">
        <v>124</v>
      </c>
      <c r="T72" s="48" t="s">
        <v>638</v>
      </c>
      <c r="U72" s="47" t="s">
        <v>111</v>
      </c>
      <c r="V72" s="40" t="s">
        <v>638</v>
      </c>
      <c r="W72" s="47" t="s">
        <v>148</v>
      </c>
      <c r="X72" s="47" t="s">
        <v>106</v>
      </c>
      <c r="Y72" s="47" t="s">
        <v>136</v>
      </c>
      <c r="Z72" s="47" t="s">
        <v>6795</v>
      </c>
      <c r="AA72" s="47"/>
      <c r="AB72" s="43" t="s">
        <v>6855</v>
      </c>
      <c r="AC72" s="44" t="s">
        <v>6862</v>
      </c>
      <c r="AD72" s="46" t="s">
        <v>6849</v>
      </c>
      <c r="AE72" s="29" t="s">
        <v>111</v>
      </c>
      <c r="AG72" s="50" t="str">
        <f t="shared" si="30"/>
        <v>SET @name = N'Ruger Standard MK1 (.22 LR)'</v>
      </c>
      <c r="AH72" s="51" t="str">
        <f t="shared" si="31"/>
        <v>SET @class_ofItem = N'Gun'</v>
      </c>
      <c r="AI72" s="51" t="str">
        <f t="shared" si="32"/>
        <v>SET @WeaponClass = N'Guns'</v>
      </c>
      <c r="AJ72" s="51" t="str">
        <f t="shared" si="33"/>
        <v>SET @WeaponType = N'Pistol'</v>
      </c>
      <c r="AK72" s="51" t="str">
        <f t="shared" si="34"/>
        <v>SET @Weight =2.5</v>
      </c>
      <c r="AL72" s="51" t="str">
        <f t="shared" si="35"/>
        <v>SET @ST =7</v>
      </c>
      <c r="AM72" s="51" t="str">
        <f t="shared" si="36"/>
        <v>SET @Bulk = N'-2'</v>
      </c>
      <c r="AN72" s="51" t="str">
        <f t="shared" si="37"/>
        <v>SET @Cost =300</v>
      </c>
      <c r="AO72" s="51" t="str">
        <f t="shared" si="38"/>
        <v>SET @TLin = N'TL7'</v>
      </c>
      <c r="AP72" s="52" t="str">
        <f t="shared" si="39"/>
        <v>SET @Lcin = N'LC3'</v>
      </c>
      <c r="AQ72" s="52" t="str">
        <f t="shared" si="40"/>
        <v>SET @Desc = N''</v>
      </c>
      <c r="AR72" s="53" t="str">
        <f t="shared" si="41"/>
        <v>SET @TwoHanded = 0</v>
      </c>
      <c r="AS72" s="52" t="str">
        <f t="shared" si="42"/>
        <v>SET @Damagee = N'1d+1'</v>
      </c>
      <c r="AT72" s="53" t="str">
        <f t="shared" si="43"/>
        <v>SET @Half_Rangee  = 70</v>
      </c>
      <c r="AU72" s="53" t="str">
        <f t="shared" si="44"/>
        <v>SET @FullRangee = 1400</v>
      </c>
      <c r="AV72" s="53" t="str">
        <f t="shared" si="45"/>
        <v>SET @ROF  = 3</v>
      </c>
      <c r="AW72" s="53" t="str">
        <f t="shared" si="46"/>
        <v>SET @ROF_for_Sh  = null</v>
      </c>
      <c r="AX72" s="53" t="str">
        <f t="shared" si="47"/>
        <v>SET @Full_auto  = 0</v>
      </c>
      <c r="AY72" s="53" t="str">
        <f t="shared" si="48"/>
        <v>SET @Shotss  = 9</v>
      </c>
      <c r="AZ72" s="53" t="str">
        <f t="shared" si="49"/>
        <v>SET @AddinChamber  = 1</v>
      </c>
      <c r="BA72" s="53" t="str">
        <f t="shared" si="50"/>
        <v>SET @TimeForreload  = 3</v>
      </c>
      <c r="BB72" s="53" t="str">
        <f t="shared" si="51"/>
        <v>SET @singlereload  = 0</v>
      </c>
      <c r="BC72" s="53" t="str">
        <f t="shared" si="52"/>
        <v>SET @ArmorDivision  = 1</v>
      </c>
      <c r="BD72" s="53" t="str">
        <f t="shared" si="53"/>
        <v>SET @TypeOfDamage1 = N'pi-'</v>
      </c>
      <c r="BE72" s="53" t="str">
        <f t="shared" si="54"/>
        <v>SET @TypeOfDam1 = N''</v>
      </c>
      <c r="BF72" s="53" t="str">
        <f t="shared" si="55"/>
        <v>SET @TypeOfDamage2 = N'null'</v>
      </c>
      <c r="BG72" s="53" t="str">
        <f t="shared" si="56"/>
        <v>SET @TypeOfDam2 = N''</v>
      </c>
      <c r="BH72" s="53" t="str">
        <f t="shared" si="57"/>
        <v>SET @DefACCc = 3</v>
      </c>
      <c r="BI72" s="53" t="str">
        <f t="shared" si="58"/>
        <v>SET @ACCAddin = null</v>
      </c>
      <c r="BJ72" s="53" t="str">
        <f t="shared" si="59"/>
        <v>SET @Recoill = 2</v>
      </c>
      <c r="BK72" s="54" t="s">
        <v>6906</v>
      </c>
    </row>
    <row r="73" spans="1:63" ht="120.75" thickBot="1" x14ac:dyDescent="0.3">
      <c r="A73" s="40" t="s">
        <v>6798</v>
      </c>
      <c r="B73" s="39" t="s">
        <v>6624</v>
      </c>
      <c r="C73" s="47" t="s">
        <v>177</v>
      </c>
      <c r="D73" s="47" t="s">
        <v>133</v>
      </c>
      <c r="E73" s="47" t="s">
        <v>18</v>
      </c>
      <c r="F73" s="47"/>
      <c r="G73" s="47" t="s">
        <v>6905</v>
      </c>
      <c r="H73" s="47"/>
      <c r="I73" s="47" t="s">
        <v>106</v>
      </c>
      <c r="J73" s="47" t="s">
        <v>6905</v>
      </c>
      <c r="K73" s="47" t="s">
        <v>423</v>
      </c>
      <c r="L73" s="47" t="s">
        <v>220</v>
      </c>
      <c r="M73" s="47" t="s">
        <v>5408</v>
      </c>
      <c r="N73" s="47" t="s">
        <v>124</v>
      </c>
      <c r="O73" s="47" t="s">
        <v>6905</v>
      </c>
      <c r="P73" s="47" t="s">
        <v>638</v>
      </c>
      <c r="Q73" s="47" t="s">
        <v>105</v>
      </c>
      <c r="R73" s="47" t="s">
        <v>133</v>
      </c>
      <c r="S73" s="47" t="s">
        <v>124</v>
      </c>
      <c r="T73" s="48" t="s">
        <v>638</v>
      </c>
      <c r="U73" s="47" t="s">
        <v>105</v>
      </c>
      <c r="V73" s="40" t="s">
        <v>638</v>
      </c>
      <c r="W73" s="47" t="s">
        <v>148</v>
      </c>
      <c r="X73" s="47" t="s">
        <v>106</v>
      </c>
      <c r="Y73" s="47" t="s">
        <v>713</v>
      </c>
      <c r="Z73" s="47" t="s">
        <v>6795</v>
      </c>
      <c r="AA73" s="47"/>
      <c r="AB73" s="43" t="s">
        <v>6855</v>
      </c>
      <c r="AC73" s="44" t="s">
        <v>6862</v>
      </c>
      <c r="AD73" s="46" t="s">
        <v>6849</v>
      </c>
      <c r="AE73" s="29" t="s">
        <v>105</v>
      </c>
      <c r="AG73" s="50" t="str">
        <f t="shared" si="30"/>
        <v>SET @name = N'H&amp;K P7K3 (.380 ACP)'</v>
      </c>
      <c r="AH73" s="51" t="str">
        <f t="shared" si="31"/>
        <v>SET @class_ofItem = N'Gun'</v>
      </c>
      <c r="AI73" s="51" t="str">
        <f t="shared" si="32"/>
        <v>SET @WeaponClass = N'Guns'</v>
      </c>
      <c r="AJ73" s="51" t="str">
        <f t="shared" si="33"/>
        <v>SET @WeaponType = N'Pistol'</v>
      </c>
      <c r="AK73" s="51" t="str">
        <f t="shared" si="34"/>
        <v>SET @Weight =1.75</v>
      </c>
      <c r="AL73" s="51" t="str">
        <f t="shared" si="35"/>
        <v>SET @ST =8</v>
      </c>
      <c r="AM73" s="51" t="str">
        <f t="shared" si="36"/>
        <v>SET @Bulk = N'-2'</v>
      </c>
      <c r="AN73" s="51" t="str">
        <f t="shared" si="37"/>
        <v>SET @Cost =1050</v>
      </c>
      <c r="AO73" s="51" t="str">
        <f t="shared" si="38"/>
        <v>SET @TLin = N'TL8'</v>
      </c>
      <c r="AP73" s="52" t="str">
        <f t="shared" si="39"/>
        <v>SET @Lcin = N'LC3'</v>
      </c>
      <c r="AQ73" s="52" t="str">
        <f t="shared" si="40"/>
        <v>SET @Desc = N''</v>
      </c>
      <c r="AR73" s="53" t="str">
        <f t="shared" si="41"/>
        <v>SET @TwoHanded = 0</v>
      </c>
      <c r="AS73" s="52" t="str">
        <f t="shared" si="42"/>
        <v>SET @Damagee = N'2d'</v>
      </c>
      <c r="AT73" s="53" t="str">
        <f t="shared" si="43"/>
        <v>SET @Half_Rangee  = 125</v>
      </c>
      <c r="AU73" s="53" t="str">
        <f t="shared" si="44"/>
        <v>SET @FullRangee = 1500</v>
      </c>
      <c r="AV73" s="53" t="str">
        <f t="shared" si="45"/>
        <v>SET @ROF  = 3</v>
      </c>
      <c r="AW73" s="53" t="str">
        <f t="shared" si="46"/>
        <v>SET @ROF_for_Sh  = null</v>
      </c>
      <c r="AX73" s="53" t="str">
        <f t="shared" si="47"/>
        <v>SET @Full_auto  = 0</v>
      </c>
      <c r="AY73" s="53" t="str">
        <f t="shared" si="48"/>
        <v>SET @Shotss  = 8</v>
      </c>
      <c r="AZ73" s="53" t="str">
        <f t="shared" si="49"/>
        <v>SET @AddinChamber  = 1</v>
      </c>
      <c r="BA73" s="53" t="str">
        <f t="shared" si="50"/>
        <v>SET @TimeForreload  = 3</v>
      </c>
      <c r="BB73" s="53" t="str">
        <f t="shared" si="51"/>
        <v>SET @singlereload  = 0</v>
      </c>
      <c r="BC73" s="53" t="str">
        <f t="shared" si="52"/>
        <v>SET @ArmorDivision  = 1</v>
      </c>
      <c r="BD73" s="53" t="str">
        <f t="shared" si="53"/>
        <v>SET @TypeOfDamage1 = N'pi'</v>
      </c>
      <c r="BE73" s="53" t="str">
        <f t="shared" si="54"/>
        <v>SET @TypeOfDam1 = N''</v>
      </c>
      <c r="BF73" s="53" t="str">
        <f t="shared" si="55"/>
        <v>SET @TypeOfDamage2 = N'null'</v>
      </c>
      <c r="BG73" s="53" t="str">
        <f t="shared" si="56"/>
        <v>SET @TypeOfDam2 = N''</v>
      </c>
      <c r="BH73" s="53" t="str">
        <f t="shared" si="57"/>
        <v>SET @DefACCc = 2</v>
      </c>
      <c r="BI73" s="53" t="str">
        <f t="shared" si="58"/>
        <v>SET @ACCAddin = null</v>
      </c>
      <c r="BJ73" s="53" t="str">
        <f t="shared" si="59"/>
        <v>SET @Recoill = 2</v>
      </c>
      <c r="BK73" s="54" t="s">
        <v>6906</v>
      </c>
    </row>
    <row r="74" spans="1:63" ht="120.75" thickBot="1" x14ac:dyDescent="0.3">
      <c r="A74" s="47" t="s">
        <v>6799</v>
      </c>
      <c r="B74" s="39" t="s">
        <v>701</v>
      </c>
      <c r="C74" s="47" t="s">
        <v>177</v>
      </c>
      <c r="D74" s="47" t="s">
        <v>133</v>
      </c>
      <c r="E74" s="47" t="s">
        <v>18</v>
      </c>
      <c r="F74" s="47"/>
      <c r="G74" s="47" t="s">
        <v>6905</v>
      </c>
      <c r="H74" s="47"/>
      <c r="I74" s="47" t="s">
        <v>133</v>
      </c>
      <c r="J74" s="47" t="s">
        <v>6905</v>
      </c>
      <c r="K74" s="47" t="s">
        <v>205</v>
      </c>
      <c r="L74" s="47" t="s">
        <v>222</v>
      </c>
      <c r="M74" s="47" t="s">
        <v>1850</v>
      </c>
      <c r="N74" s="47" t="s">
        <v>124</v>
      </c>
      <c r="O74" s="47" t="s">
        <v>6905</v>
      </c>
      <c r="P74" s="47" t="s">
        <v>638</v>
      </c>
      <c r="Q74" s="47" t="s">
        <v>111</v>
      </c>
      <c r="R74" s="47" t="s">
        <v>133</v>
      </c>
      <c r="S74" s="47" t="s">
        <v>124</v>
      </c>
      <c r="T74" s="48" t="s">
        <v>638</v>
      </c>
      <c r="U74" s="47" t="s">
        <v>105</v>
      </c>
      <c r="V74" s="40" t="s">
        <v>638</v>
      </c>
      <c r="W74" s="47" t="s">
        <v>202</v>
      </c>
      <c r="X74" s="47" t="s">
        <v>106</v>
      </c>
      <c r="Y74" s="47" t="s">
        <v>172</v>
      </c>
      <c r="Z74" s="47" t="s">
        <v>6795</v>
      </c>
      <c r="AA74" s="47"/>
      <c r="AB74" s="43" t="s">
        <v>6855</v>
      </c>
      <c r="AC74" s="44" t="s">
        <v>6862</v>
      </c>
      <c r="AD74" s="46" t="s">
        <v>6849</v>
      </c>
      <c r="AE74" s="29" t="s">
        <v>105</v>
      </c>
      <c r="AG74" s="50" t="str">
        <f t="shared" si="30"/>
        <v>SET @name = N'Walther PP (.380 ACP)'</v>
      </c>
      <c r="AH74" s="51" t="str">
        <f t="shared" si="31"/>
        <v>SET @class_ofItem = N'Gun'</v>
      </c>
      <c r="AI74" s="51" t="str">
        <f t="shared" si="32"/>
        <v>SET @WeaponClass = N'Guns'</v>
      </c>
      <c r="AJ74" s="51" t="str">
        <f t="shared" si="33"/>
        <v>SET @WeaponType = N'Pistol'</v>
      </c>
      <c r="AK74" s="51" t="str">
        <f t="shared" si="34"/>
        <v>SET @Weight =1.8</v>
      </c>
      <c r="AL74" s="51" t="str">
        <f t="shared" si="35"/>
        <v>SET @ST =8</v>
      </c>
      <c r="AM74" s="51" t="str">
        <f t="shared" si="36"/>
        <v>SET @Bulk = N'-1'</v>
      </c>
      <c r="AN74" s="51" t="str">
        <f t="shared" si="37"/>
        <v>SET @Cost =500</v>
      </c>
      <c r="AO74" s="51" t="str">
        <f t="shared" si="38"/>
        <v>SET @TLin = N'TL6'</v>
      </c>
      <c r="AP74" s="52" t="str">
        <f t="shared" si="39"/>
        <v>SET @Lcin = N'LC3'</v>
      </c>
      <c r="AQ74" s="52" t="str">
        <f t="shared" si="40"/>
        <v>SET @Desc = N''</v>
      </c>
      <c r="AR74" s="53" t="str">
        <f t="shared" si="41"/>
        <v>SET @TwoHanded = 0</v>
      </c>
      <c r="AS74" s="52" t="str">
        <f t="shared" si="42"/>
        <v>SET @Damagee = N'2d'</v>
      </c>
      <c r="AT74" s="53" t="str">
        <f t="shared" si="43"/>
        <v>SET @Half_Rangee  = 120</v>
      </c>
      <c r="AU74" s="53" t="str">
        <f t="shared" si="44"/>
        <v>SET @FullRangee = 1300</v>
      </c>
      <c r="AV74" s="53" t="str">
        <f t="shared" si="45"/>
        <v>SET @ROF  = 3</v>
      </c>
      <c r="AW74" s="53" t="str">
        <f t="shared" si="46"/>
        <v>SET @ROF_for_Sh  = null</v>
      </c>
      <c r="AX74" s="53" t="str">
        <f t="shared" si="47"/>
        <v>SET @Full_auto  = 0</v>
      </c>
      <c r="AY74" s="53" t="str">
        <f t="shared" si="48"/>
        <v>SET @Shotss  = 7</v>
      </c>
      <c r="AZ74" s="53" t="str">
        <f t="shared" si="49"/>
        <v>SET @AddinChamber  = 1</v>
      </c>
      <c r="BA74" s="53" t="str">
        <f t="shared" si="50"/>
        <v>SET @TimeForreload  = 3</v>
      </c>
      <c r="BB74" s="53" t="str">
        <f t="shared" si="51"/>
        <v>SET @singlereload  = 0</v>
      </c>
      <c r="BC74" s="53" t="str">
        <f t="shared" si="52"/>
        <v>SET @ArmorDivision  = 1</v>
      </c>
      <c r="BD74" s="53" t="str">
        <f t="shared" si="53"/>
        <v>SET @TypeOfDamage1 = N'pi'</v>
      </c>
      <c r="BE74" s="53" t="str">
        <f t="shared" si="54"/>
        <v>SET @TypeOfDam1 = N''</v>
      </c>
      <c r="BF74" s="53" t="str">
        <f t="shared" si="55"/>
        <v>SET @TypeOfDamage2 = N'null'</v>
      </c>
      <c r="BG74" s="53" t="str">
        <f t="shared" si="56"/>
        <v>SET @TypeOfDam2 = N''</v>
      </c>
      <c r="BH74" s="53" t="str">
        <f t="shared" si="57"/>
        <v>SET @DefACCc = 1</v>
      </c>
      <c r="BI74" s="53" t="str">
        <f t="shared" si="58"/>
        <v>SET @ACCAddin = null</v>
      </c>
      <c r="BJ74" s="53" t="str">
        <f t="shared" si="59"/>
        <v>SET @Recoill = 2</v>
      </c>
      <c r="BK74" s="54" t="s">
        <v>6906</v>
      </c>
    </row>
    <row r="75" spans="1:63" ht="120.75" thickBot="1" x14ac:dyDescent="0.3">
      <c r="A75" s="47" t="s">
        <v>6797</v>
      </c>
      <c r="B75" s="39" t="s">
        <v>6627</v>
      </c>
      <c r="C75" s="47" t="s">
        <v>177</v>
      </c>
      <c r="D75" s="47" t="s">
        <v>133</v>
      </c>
      <c r="E75" s="47" t="s">
        <v>18</v>
      </c>
      <c r="F75" s="47"/>
      <c r="G75" s="47" t="s">
        <v>6905</v>
      </c>
      <c r="H75" s="47"/>
      <c r="I75" s="47" t="s">
        <v>106</v>
      </c>
      <c r="J75" s="47" t="s">
        <v>6905</v>
      </c>
      <c r="K75" s="47" t="s">
        <v>4692</v>
      </c>
      <c r="L75" s="47" t="s">
        <v>206</v>
      </c>
      <c r="M75" s="47" t="s">
        <v>1850</v>
      </c>
      <c r="N75" s="47" t="s">
        <v>124</v>
      </c>
      <c r="O75" s="47" t="s">
        <v>6905</v>
      </c>
      <c r="P75" s="47" t="s">
        <v>638</v>
      </c>
      <c r="Q75" s="47" t="s">
        <v>105</v>
      </c>
      <c r="R75" s="47" t="s">
        <v>133</v>
      </c>
      <c r="S75" s="47" t="s">
        <v>124</v>
      </c>
      <c r="T75" s="48" t="s">
        <v>638</v>
      </c>
      <c r="U75" s="47" t="s">
        <v>105</v>
      </c>
      <c r="V75" s="40" t="s">
        <v>638</v>
      </c>
      <c r="W75" s="47" t="s">
        <v>148</v>
      </c>
      <c r="X75" s="47" t="s">
        <v>106</v>
      </c>
      <c r="Y75" s="47" t="s">
        <v>151</v>
      </c>
      <c r="Z75" s="47" t="s">
        <v>6795</v>
      </c>
      <c r="AA75" s="47"/>
      <c r="AB75" s="43" t="s">
        <v>6855</v>
      </c>
      <c r="AC75" s="44" t="s">
        <v>6862</v>
      </c>
      <c r="AD75" s="46" t="s">
        <v>6849</v>
      </c>
      <c r="AE75" s="29" t="s">
        <v>105</v>
      </c>
      <c r="AG75" s="50" t="str">
        <f t="shared" si="30"/>
        <v>SET @name = N'Izhmekh Makarov (9x18mm Makarov)'</v>
      </c>
      <c r="AH75" s="51" t="str">
        <f t="shared" si="31"/>
        <v>SET @class_ofItem = N'Gun'</v>
      </c>
      <c r="AI75" s="51" t="str">
        <f t="shared" si="32"/>
        <v>SET @WeaponClass = N'Guns'</v>
      </c>
      <c r="AJ75" s="51" t="str">
        <f t="shared" si="33"/>
        <v>SET @WeaponType = N'Pistol'</v>
      </c>
      <c r="AK75" s="51" t="str">
        <f t="shared" si="34"/>
        <v>SET @Weight =1.8</v>
      </c>
      <c r="AL75" s="51" t="str">
        <f t="shared" si="35"/>
        <v>SET @ST =8</v>
      </c>
      <c r="AM75" s="51" t="str">
        <f t="shared" si="36"/>
        <v>SET @Bulk = N'-2'</v>
      </c>
      <c r="AN75" s="51" t="str">
        <f t="shared" si="37"/>
        <v>SET @Cost =250</v>
      </c>
      <c r="AO75" s="51" t="str">
        <f t="shared" si="38"/>
        <v>SET @TLin = N'TL7'</v>
      </c>
      <c r="AP75" s="52" t="str">
        <f t="shared" si="39"/>
        <v>SET @Lcin = N'LC3'</v>
      </c>
      <c r="AQ75" s="52" t="str">
        <f t="shared" si="40"/>
        <v>SET @Desc = N''</v>
      </c>
      <c r="AR75" s="53" t="str">
        <f t="shared" si="41"/>
        <v>SET @TwoHanded = 0</v>
      </c>
      <c r="AS75" s="52" t="str">
        <f t="shared" si="42"/>
        <v>SET @Damagee = N'2d'</v>
      </c>
      <c r="AT75" s="53" t="str">
        <f t="shared" si="43"/>
        <v>SET @Half_Rangee  = 110</v>
      </c>
      <c r="AU75" s="53" t="str">
        <f t="shared" si="44"/>
        <v>SET @FullRangee = 1200</v>
      </c>
      <c r="AV75" s="53" t="str">
        <f t="shared" si="45"/>
        <v>SET @ROF  = 3</v>
      </c>
      <c r="AW75" s="53" t="str">
        <f t="shared" si="46"/>
        <v>SET @ROF_for_Sh  = null</v>
      </c>
      <c r="AX75" s="53" t="str">
        <f t="shared" si="47"/>
        <v>SET @Full_auto  = 0</v>
      </c>
      <c r="AY75" s="53" t="str">
        <f t="shared" si="48"/>
        <v>SET @Shotss  = 8</v>
      </c>
      <c r="AZ75" s="53" t="str">
        <f t="shared" si="49"/>
        <v>SET @AddinChamber  = 1</v>
      </c>
      <c r="BA75" s="53" t="str">
        <f t="shared" si="50"/>
        <v>SET @TimeForreload  = 3</v>
      </c>
      <c r="BB75" s="53" t="str">
        <f t="shared" si="51"/>
        <v>SET @singlereload  = 0</v>
      </c>
      <c r="BC75" s="53" t="str">
        <f t="shared" si="52"/>
        <v>SET @ArmorDivision  = 1</v>
      </c>
      <c r="BD75" s="53" t="str">
        <f t="shared" si="53"/>
        <v>SET @TypeOfDamage1 = N'pi'</v>
      </c>
      <c r="BE75" s="53" t="str">
        <f t="shared" si="54"/>
        <v>SET @TypeOfDam1 = N''</v>
      </c>
      <c r="BF75" s="53" t="str">
        <f t="shared" si="55"/>
        <v>SET @TypeOfDamage2 = N'null'</v>
      </c>
      <c r="BG75" s="53" t="str">
        <f t="shared" si="56"/>
        <v>SET @TypeOfDam2 = N''</v>
      </c>
      <c r="BH75" s="53" t="str">
        <f t="shared" si="57"/>
        <v>SET @DefACCc = 2</v>
      </c>
      <c r="BI75" s="53" t="str">
        <f t="shared" si="58"/>
        <v>SET @ACCAddin = null</v>
      </c>
      <c r="BJ75" s="53" t="str">
        <f t="shared" si="59"/>
        <v>SET @Recoill = 2</v>
      </c>
      <c r="BK75" s="54" t="s">
        <v>6906</v>
      </c>
    </row>
    <row r="76" spans="1:63" ht="120.75" thickBot="1" x14ac:dyDescent="0.3">
      <c r="A76" s="47" t="s">
        <v>6797</v>
      </c>
      <c r="B76" s="39" t="s">
        <v>6630</v>
      </c>
      <c r="C76" s="47" t="s">
        <v>177</v>
      </c>
      <c r="D76" s="47" t="s">
        <v>133</v>
      </c>
      <c r="E76" s="47" t="s">
        <v>18</v>
      </c>
      <c r="F76" s="47"/>
      <c r="G76" s="47" t="s">
        <v>6905</v>
      </c>
      <c r="H76" s="47"/>
      <c r="I76" s="47" t="s">
        <v>133</v>
      </c>
      <c r="J76" s="47" t="s">
        <v>6905</v>
      </c>
      <c r="K76" s="47" t="s">
        <v>423</v>
      </c>
      <c r="L76" s="47" t="s">
        <v>220</v>
      </c>
      <c r="M76" s="47" t="s">
        <v>1850</v>
      </c>
      <c r="N76" s="47" t="s">
        <v>124</v>
      </c>
      <c r="O76" s="47" t="s">
        <v>6905</v>
      </c>
      <c r="P76" s="47" t="s">
        <v>638</v>
      </c>
      <c r="Q76" s="47" t="s">
        <v>105</v>
      </c>
      <c r="R76" s="47" t="s">
        <v>133</v>
      </c>
      <c r="S76" s="47" t="s">
        <v>124</v>
      </c>
      <c r="T76" s="48" t="s">
        <v>638</v>
      </c>
      <c r="U76" s="47" t="s">
        <v>105</v>
      </c>
      <c r="V76" s="40" t="s">
        <v>638</v>
      </c>
      <c r="W76" s="47" t="s">
        <v>202</v>
      </c>
      <c r="X76" s="47" t="s">
        <v>124</v>
      </c>
      <c r="Y76" s="47" t="s">
        <v>217</v>
      </c>
      <c r="Z76" s="47" t="s">
        <v>6795</v>
      </c>
      <c r="AA76" s="47"/>
      <c r="AB76" s="43" t="s">
        <v>6855</v>
      </c>
      <c r="AC76" s="44" t="s">
        <v>6862</v>
      </c>
      <c r="AD76" s="46" t="s">
        <v>6849</v>
      </c>
      <c r="AE76" s="29" t="s">
        <v>105</v>
      </c>
      <c r="AG76" s="50" t="str">
        <f t="shared" si="30"/>
        <v>SET @name = N'Z.M. Lucznik P-64 (9x18mm Makarov)'</v>
      </c>
      <c r="AH76" s="51" t="str">
        <f t="shared" si="31"/>
        <v>SET @class_ofItem = N'Gun'</v>
      </c>
      <c r="AI76" s="51" t="str">
        <f t="shared" si="32"/>
        <v>SET @WeaponClass = N'Guns'</v>
      </c>
      <c r="AJ76" s="51" t="str">
        <f t="shared" si="33"/>
        <v>SET @WeaponType = N'Pistol'</v>
      </c>
      <c r="AK76" s="51" t="str">
        <f t="shared" si="34"/>
        <v>SET @Weight =1.8</v>
      </c>
      <c r="AL76" s="51" t="str">
        <f t="shared" si="35"/>
        <v>SET @ST =8</v>
      </c>
      <c r="AM76" s="51" t="str">
        <f t="shared" si="36"/>
        <v>SET @Bulk = N'-1'</v>
      </c>
      <c r="AN76" s="51" t="str">
        <f t="shared" si="37"/>
        <v>SET @Cost =450</v>
      </c>
      <c r="AO76" s="51" t="str">
        <f t="shared" si="38"/>
        <v>SET @TLin = N'TL7'</v>
      </c>
      <c r="AP76" s="52" t="str">
        <f t="shared" si="39"/>
        <v>SET @Lcin = N'LC3'</v>
      </c>
      <c r="AQ76" s="52" t="str">
        <f t="shared" si="40"/>
        <v>SET @Desc = N''</v>
      </c>
      <c r="AR76" s="53" t="str">
        <f t="shared" si="41"/>
        <v>SET @TwoHanded = 0</v>
      </c>
      <c r="AS76" s="52" t="str">
        <f t="shared" si="42"/>
        <v>SET @Damagee = N'2d'</v>
      </c>
      <c r="AT76" s="53" t="str">
        <f t="shared" si="43"/>
        <v>SET @Half_Rangee  = 125</v>
      </c>
      <c r="AU76" s="53" t="str">
        <f t="shared" si="44"/>
        <v>SET @FullRangee = 1500</v>
      </c>
      <c r="AV76" s="53" t="str">
        <f t="shared" si="45"/>
        <v>SET @ROF  = 3</v>
      </c>
      <c r="AW76" s="53" t="str">
        <f t="shared" si="46"/>
        <v>SET @ROF_for_Sh  = null</v>
      </c>
      <c r="AX76" s="53" t="str">
        <f t="shared" si="47"/>
        <v>SET @Full_auto  = 0</v>
      </c>
      <c r="AY76" s="53" t="str">
        <f t="shared" si="48"/>
        <v>SET @Shotss  = 8</v>
      </c>
      <c r="AZ76" s="53" t="str">
        <f t="shared" si="49"/>
        <v>SET @AddinChamber  = 1</v>
      </c>
      <c r="BA76" s="53" t="str">
        <f t="shared" si="50"/>
        <v>SET @TimeForreload  = 3</v>
      </c>
      <c r="BB76" s="53" t="str">
        <f t="shared" si="51"/>
        <v>SET @singlereload  = 0</v>
      </c>
      <c r="BC76" s="53" t="str">
        <f t="shared" si="52"/>
        <v>SET @ArmorDivision  = 1</v>
      </c>
      <c r="BD76" s="53" t="str">
        <f t="shared" si="53"/>
        <v>SET @TypeOfDamage1 = N'pi'</v>
      </c>
      <c r="BE76" s="53" t="str">
        <f t="shared" si="54"/>
        <v>SET @TypeOfDam1 = N''</v>
      </c>
      <c r="BF76" s="53" t="str">
        <f t="shared" si="55"/>
        <v>SET @TypeOfDamage2 = N'null'</v>
      </c>
      <c r="BG76" s="53" t="str">
        <f t="shared" si="56"/>
        <v>SET @TypeOfDam2 = N''</v>
      </c>
      <c r="BH76" s="53" t="str">
        <f t="shared" si="57"/>
        <v>SET @DefACCc = 1</v>
      </c>
      <c r="BI76" s="53" t="str">
        <f t="shared" si="58"/>
        <v>SET @ACCAddin = null</v>
      </c>
      <c r="BJ76" s="53" t="str">
        <f t="shared" si="59"/>
        <v>SET @Recoill = 3</v>
      </c>
      <c r="BK76" s="54" t="s">
        <v>6906</v>
      </c>
    </row>
    <row r="77" spans="1:63" ht="120.75" thickBot="1" x14ac:dyDescent="0.3">
      <c r="A77" s="47" t="s">
        <v>6797</v>
      </c>
      <c r="B77" s="39" t="s">
        <v>6631</v>
      </c>
      <c r="C77" s="47" t="s">
        <v>177</v>
      </c>
      <c r="D77" s="47" t="s">
        <v>133</v>
      </c>
      <c r="E77" s="47" t="s">
        <v>18</v>
      </c>
      <c r="F77" s="47"/>
      <c r="G77" s="47" t="s">
        <v>6905</v>
      </c>
      <c r="H77" s="47"/>
      <c r="I77" s="47" t="s">
        <v>133</v>
      </c>
      <c r="J77" s="47" t="s">
        <v>6905</v>
      </c>
      <c r="K77" s="47" t="s">
        <v>423</v>
      </c>
      <c r="L77" s="47" t="s">
        <v>220</v>
      </c>
      <c r="M77" s="47" t="s">
        <v>1850</v>
      </c>
      <c r="N77" s="47" t="s">
        <v>124</v>
      </c>
      <c r="O77" s="47" t="s">
        <v>6905</v>
      </c>
      <c r="P77" s="47" t="s">
        <v>638</v>
      </c>
      <c r="Q77" s="47" t="s">
        <v>105</v>
      </c>
      <c r="R77" s="47" t="s">
        <v>133</v>
      </c>
      <c r="S77" s="47" t="s">
        <v>124</v>
      </c>
      <c r="T77" s="48" t="s">
        <v>638</v>
      </c>
      <c r="U77" s="47" t="s">
        <v>105</v>
      </c>
      <c r="V77" s="40" t="s">
        <v>638</v>
      </c>
      <c r="W77" s="47" t="s">
        <v>202</v>
      </c>
      <c r="X77" s="47" t="s">
        <v>124</v>
      </c>
      <c r="Y77" s="47" t="s">
        <v>217</v>
      </c>
      <c r="Z77" s="47" t="s">
        <v>6795</v>
      </c>
      <c r="AA77" s="47"/>
      <c r="AB77" s="43" t="s">
        <v>6855</v>
      </c>
      <c r="AC77" s="44" t="s">
        <v>6862</v>
      </c>
      <c r="AD77" s="46" t="s">
        <v>6849</v>
      </c>
      <c r="AE77" s="29" t="s">
        <v>105</v>
      </c>
      <c r="AG77" s="50" t="str">
        <f t="shared" si="30"/>
        <v>SET @name = N'Z.M. Lucznik P-83 (9x18mm Makarov)'</v>
      </c>
      <c r="AH77" s="51" t="str">
        <f t="shared" si="31"/>
        <v>SET @class_ofItem = N'Gun'</v>
      </c>
      <c r="AI77" s="51" t="str">
        <f t="shared" si="32"/>
        <v>SET @WeaponClass = N'Guns'</v>
      </c>
      <c r="AJ77" s="51" t="str">
        <f t="shared" si="33"/>
        <v>SET @WeaponType = N'Pistol'</v>
      </c>
      <c r="AK77" s="51" t="str">
        <f t="shared" si="34"/>
        <v>SET @Weight =1.8</v>
      </c>
      <c r="AL77" s="51" t="str">
        <f t="shared" si="35"/>
        <v>SET @ST =8</v>
      </c>
      <c r="AM77" s="51" t="str">
        <f t="shared" si="36"/>
        <v>SET @Bulk = N'-1'</v>
      </c>
      <c r="AN77" s="51" t="str">
        <f t="shared" si="37"/>
        <v>SET @Cost =450</v>
      </c>
      <c r="AO77" s="51" t="str">
        <f t="shared" si="38"/>
        <v>SET @TLin = N'TL7'</v>
      </c>
      <c r="AP77" s="52" t="str">
        <f t="shared" si="39"/>
        <v>SET @Lcin = N'LC3'</v>
      </c>
      <c r="AQ77" s="52" t="str">
        <f t="shared" si="40"/>
        <v>SET @Desc = N''</v>
      </c>
      <c r="AR77" s="53" t="str">
        <f t="shared" si="41"/>
        <v>SET @TwoHanded = 0</v>
      </c>
      <c r="AS77" s="52" t="str">
        <f t="shared" si="42"/>
        <v>SET @Damagee = N'2d'</v>
      </c>
      <c r="AT77" s="53" t="str">
        <f t="shared" si="43"/>
        <v>SET @Half_Rangee  = 125</v>
      </c>
      <c r="AU77" s="53" t="str">
        <f t="shared" si="44"/>
        <v>SET @FullRangee = 1500</v>
      </c>
      <c r="AV77" s="53" t="str">
        <f t="shared" si="45"/>
        <v>SET @ROF  = 3</v>
      </c>
      <c r="AW77" s="53" t="str">
        <f t="shared" si="46"/>
        <v>SET @ROF_for_Sh  = null</v>
      </c>
      <c r="AX77" s="53" t="str">
        <f t="shared" si="47"/>
        <v>SET @Full_auto  = 0</v>
      </c>
      <c r="AY77" s="53" t="str">
        <f t="shared" si="48"/>
        <v>SET @Shotss  = 8</v>
      </c>
      <c r="AZ77" s="53" t="str">
        <f t="shared" si="49"/>
        <v>SET @AddinChamber  = 1</v>
      </c>
      <c r="BA77" s="53" t="str">
        <f t="shared" si="50"/>
        <v>SET @TimeForreload  = 3</v>
      </c>
      <c r="BB77" s="53" t="str">
        <f t="shared" si="51"/>
        <v>SET @singlereload  = 0</v>
      </c>
      <c r="BC77" s="53" t="str">
        <f t="shared" si="52"/>
        <v>SET @ArmorDivision  = 1</v>
      </c>
      <c r="BD77" s="53" t="str">
        <f t="shared" si="53"/>
        <v>SET @TypeOfDamage1 = N'pi'</v>
      </c>
      <c r="BE77" s="53" t="str">
        <f t="shared" si="54"/>
        <v>SET @TypeOfDam1 = N''</v>
      </c>
      <c r="BF77" s="53" t="str">
        <f t="shared" si="55"/>
        <v>SET @TypeOfDamage2 = N'null'</v>
      </c>
      <c r="BG77" s="53" t="str">
        <f t="shared" si="56"/>
        <v>SET @TypeOfDam2 = N''</v>
      </c>
      <c r="BH77" s="53" t="str">
        <f t="shared" si="57"/>
        <v>SET @DefACCc = 1</v>
      </c>
      <c r="BI77" s="53" t="str">
        <f t="shared" si="58"/>
        <v>SET @ACCAddin = null</v>
      </c>
      <c r="BJ77" s="53" t="str">
        <f t="shared" si="59"/>
        <v>SET @Recoill = 3</v>
      </c>
      <c r="BK77" s="54" t="s">
        <v>6906</v>
      </c>
    </row>
    <row r="78" spans="1:63" ht="120.75" thickBot="1" x14ac:dyDescent="0.3">
      <c r="A78" s="47" t="s">
        <v>6799</v>
      </c>
      <c r="B78" s="39" t="s">
        <v>703</v>
      </c>
      <c r="C78" s="47" t="s">
        <v>260</v>
      </c>
      <c r="D78" s="47" t="s">
        <v>133</v>
      </c>
      <c r="E78" s="47" t="s">
        <v>219</v>
      </c>
      <c r="F78" s="47"/>
      <c r="G78" s="47" t="s">
        <v>6905</v>
      </c>
      <c r="H78" s="47"/>
      <c r="I78" s="47" t="s">
        <v>133</v>
      </c>
      <c r="J78" s="47" t="s">
        <v>6905</v>
      </c>
      <c r="K78" s="47" t="s">
        <v>205</v>
      </c>
      <c r="L78" s="47" t="s">
        <v>222</v>
      </c>
      <c r="M78" s="47" t="s">
        <v>1850</v>
      </c>
      <c r="N78" s="47" t="s">
        <v>124</v>
      </c>
      <c r="O78" s="47" t="s">
        <v>6905</v>
      </c>
      <c r="P78" s="47" t="s">
        <v>638</v>
      </c>
      <c r="Q78" s="47" t="s">
        <v>105</v>
      </c>
      <c r="R78" s="47" t="s">
        <v>133</v>
      </c>
      <c r="S78" s="47" t="s">
        <v>124</v>
      </c>
      <c r="T78" s="48" t="s">
        <v>638</v>
      </c>
      <c r="U78" s="47" t="s">
        <v>105</v>
      </c>
      <c r="V78" s="40" t="s">
        <v>638</v>
      </c>
      <c r="W78" s="47" t="s">
        <v>202</v>
      </c>
      <c r="X78" s="47" t="s">
        <v>106</v>
      </c>
      <c r="Y78" s="47" t="s">
        <v>172</v>
      </c>
      <c r="Z78" s="47" t="s">
        <v>6795</v>
      </c>
      <c r="AA78" s="47"/>
      <c r="AB78" s="43" t="s">
        <v>6855</v>
      </c>
      <c r="AC78" s="44" t="s">
        <v>6862</v>
      </c>
      <c r="AD78" s="46" t="s">
        <v>6849</v>
      </c>
      <c r="AE78" s="29" t="s">
        <v>105</v>
      </c>
      <c r="AG78" s="50" t="str">
        <f t="shared" si="30"/>
        <v>SET @name = N'Walther PP (.32 ACP)'</v>
      </c>
      <c r="AH78" s="51" t="str">
        <f t="shared" si="31"/>
        <v>SET @class_ofItem = N'Gun'</v>
      </c>
      <c r="AI78" s="51" t="str">
        <f t="shared" si="32"/>
        <v>SET @WeaponClass = N'Guns'</v>
      </c>
      <c r="AJ78" s="51" t="str">
        <f t="shared" si="33"/>
        <v>SET @WeaponType = N'Pistol'</v>
      </c>
      <c r="AK78" s="51" t="str">
        <f t="shared" si="34"/>
        <v>SET @Weight =1.8</v>
      </c>
      <c r="AL78" s="51" t="str">
        <f t="shared" si="35"/>
        <v>SET @ST =8</v>
      </c>
      <c r="AM78" s="51" t="str">
        <f t="shared" si="36"/>
        <v>SET @Bulk = N'-1'</v>
      </c>
      <c r="AN78" s="51" t="str">
        <f t="shared" si="37"/>
        <v>SET @Cost =500</v>
      </c>
      <c r="AO78" s="51" t="str">
        <f t="shared" si="38"/>
        <v>SET @TLin = N'TL6'</v>
      </c>
      <c r="AP78" s="52" t="str">
        <f t="shared" si="39"/>
        <v>SET @Lcin = N'LC3'</v>
      </c>
      <c r="AQ78" s="52" t="str">
        <f t="shared" si="40"/>
        <v>SET @Desc = N''</v>
      </c>
      <c r="AR78" s="53" t="str">
        <f t="shared" si="41"/>
        <v>SET @TwoHanded = 0</v>
      </c>
      <c r="AS78" s="52" t="str">
        <f t="shared" si="42"/>
        <v>SET @Damagee = N'2d-1'</v>
      </c>
      <c r="AT78" s="53" t="str">
        <f t="shared" si="43"/>
        <v>SET @Half_Rangee  = 120</v>
      </c>
      <c r="AU78" s="53" t="str">
        <f t="shared" si="44"/>
        <v>SET @FullRangee = 1300</v>
      </c>
      <c r="AV78" s="53" t="str">
        <f t="shared" si="45"/>
        <v>SET @ROF  = 3</v>
      </c>
      <c r="AW78" s="53" t="str">
        <f t="shared" si="46"/>
        <v>SET @ROF_for_Sh  = null</v>
      </c>
      <c r="AX78" s="53" t="str">
        <f t="shared" si="47"/>
        <v>SET @Full_auto  = 0</v>
      </c>
      <c r="AY78" s="53" t="str">
        <f t="shared" si="48"/>
        <v>SET @Shotss  = 8</v>
      </c>
      <c r="AZ78" s="53" t="str">
        <f t="shared" si="49"/>
        <v>SET @AddinChamber  = 1</v>
      </c>
      <c r="BA78" s="53" t="str">
        <f t="shared" si="50"/>
        <v>SET @TimeForreload  = 3</v>
      </c>
      <c r="BB78" s="53" t="str">
        <f t="shared" si="51"/>
        <v>SET @singlereload  = 0</v>
      </c>
      <c r="BC78" s="53" t="str">
        <f t="shared" si="52"/>
        <v>SET @ArmorDivision  = 1</v>
      </c>
      <c r="BD78" s="53" t="str">
        <f t="shared" si="53"/>
        <v>SET @TypeOfDamage1 = N'pi-'</v>
      </c>
      <c r="BE78" s="53" t="str">
        <f t="shared" si="54"/>
        <v>SET @TypeOfDam1 = N''</v>
      </c>
      <c r="BF78" s="53" t="str">
        <f t="shared" si="55"/>
        <v>SET @TypeOfDamage2 = N'null'</v>
      </c>
      <c r="BG78" s="53" t="str">
        <f t="shared" si="56"/>
        <v>SET @TypeOfDam2 = N''</v>
      </c>
      <c r="BH78" s="53" t="str">
        <f t="shared" si="57"/>
        <v>SET @DefACCc = 1</v>
      </c>
      <c r="BI78" s="53" t="str">
        <f t="shared" si="58"/>
        <v>SET @ACCAddin = null</v>
      </c>
      <c r="BJ78" s="53" t="str">
        <f t="shared" si="59"/>
        <v>SET @Recoill = 2</v>
      </c>
      <c r="BK78" s="54" t="s">
        <v>6906</v>
      </c>
    </row>
    <row r="79" spans="1:63" ht="120.75" thickBot="1" x14ac:dyDescent="0.3">
      <c r="A79" s="40" t="s">
        <v>6798</v>
      </c>
      <c r="B79" s="39" t="s">
        <v>844</v>
      </c>
      <c r="C79" s="47" t="s">
        <v>29</v>
      </c>
      <c r="D79" s="47" t="s">
        <v>133</v>
      </c>
      <c r="E79" s="47" t="s">
        <v>18</v>
      </c>
      <c r="F79" s="47"/>
      <c r="G79" s="47" t="s">
        <v>6905</v>
      </c>
      <c r="H79" s="47"/>
      <c r="I79" s="47" t="s">
        <v>112</v>
      </c>
      <c r="J79" s="47" t="s">
        <v>6905</v>
      </c>
      <c r="K79" s="47" t="s">
        <v>172</v>
      </c>
      <c r="L79" s="47" t="s">
        <v>4886</v>
      </c>
      <c r="M79" s="47" t="s">
        <v>6817</v>
      </c>
      <c r="N79" s="47" t="s">
        <v>254</v>
      </c>
      <c r="O79" s="47" t="s">
        <v>6905</v>
      </c>
      <c r="P79" s="47" t="s">
        <v>638</v>
      </c>
      <c r="Q79" s="47" t="s">
        <v>174</v>
      </c>
      <c r="R79" s="47" t="s">
        <v>133</v>
      </c>
      <c r="S79" s="47" t="s">
        <v>124</v>
      </c>
      <c r="T79" s="48" t="s">
        <v>638</v>
      </c>
      <c r="U79" s="47" t="s">
        <v>105</v>
      </c>
      <c r="V79" s="34" t="s">
        <v>133</v>
      </c>
      <c r="W79" s="47" t="s">
        <v>118</v>
      </c>
      <c r="X79" s="47" t="s">
        <v>106</v>
      </c>
      <c r="Y79" s="47" t="s">
        <v>152</v>
      </c>
      <c r="Z79" s="47" t="s">
        <v>6794</v>
      </c>
      <c r="AA79" s="38" t="s">
        <v>589</v>
      </c>
      <c r="AB79" s="43" t="s">
        <v>6855</v>
      </c>
      <c r="AC79" s="44" t="s">
        <v>6860</v>
      </c>
      <c r="AD79" s="46" t="s">
        <v>6849</v>
      </c>
      <c r="AE79" s="29" t="s">
        <v>880</v>
      </c>
      <c r="AG79" s="50" t="str">
        <f t="shared" si="30"/>
        <v>SET @name = N'H&amp;K G41 (5.56x45mm NATO)'</v>
      </c>
      <c r="AH79" s="51" t="str">
        <f t="shared" si="31"/>
        <v>SET @class_ofItem = N'Gun'</v>
      </c>
      <c r="AI79" s="51" t="str">
        <f t="shared" si="32"/>
        <v>SET @WeaponClass = N'Guns'</v>
      </c>
      <c r="AJ79" s="51" t="str">
        <f t="shared" si="33"/>
        <v>SET @WeaponType = N'Rifle'</v>
      </c>
      <c r="AK79" s="51" t="str">
        <f t="shared" si="34"/>
        <v>SET @Weight =10.1</v>
      </c>
      <c r="AL79" s="51" t="str">
        <f t="shared" si="35"/>
        <v>SET @ST =8</v>
      </c>
      <c r="AM79" s="51" t="str">
        <f t="shared" si="36"/>
        <v>SET @Bulk = N'-5'</v>
      </c>
      <c r="AN79" s="51" t="str">
        <f t="shared" si="37"/>
        <v>SET @Cost =750</v>
      </c>
      <c r="AO79" s="51" t="str">
        <f t="shared" si="38"/>
        <v>SET @TLin = N'TL8'</v>
      </c>
      <c r="AP79" s="52" t="str">
        <f t="shared" si="39"/>
        <v>SET @Lcin = N'LC2'</v>
      </c>
      <c r="AQ79" s="52" t="str">
        <f t="shared" si="40"/>
        <v>SET @Desc = N'[4]'</v>
      </c>
      <c r="AR79" s="53" t="str">
        <f t="shared" si="41"/>
        <v>SET @TwoHanded = 1</v>
      </c>
      <c r="AS79" s="52" t="str">
        <f t="shared" si="42"/>
        <v>SET @Damagee = N'5d'</v>
      </c>
      <c r="AT79" s="53" t="str">
        <f t="shared" si="43"/>
        <v>SET @Half_Rangee  = 500</v>
      </c>
      <c r="AU79" s="53" t="str">
        <f t="shared" si="44"/>
        <v>SET @FullRangee = 3200</v>
      </c>
      <c r="AV79" s="53" t="str">
        <f t="shared" si="45"/>
        <v>SET @ROF  = 14</v>
      </c>
      <c r="AW79" s="53" t="str">
        <f t="shared" si="46"/>
        <v>SET @ROF_for_Sh  = null</v>
      </c>
      <c r="AX79" s="53" t="str">
        <f t="shared" si="47"/>
        <v>SET @Full_auto  = 0</v>
      </c>
      <c r="AY79" s="53" t="str">
        <f t="shared" si="48"/>
        <v>SET @Shotss  = 30</v>
      </c>
      <c r="AZ79" s="53" t="str">
        <f t="shared" si="49"/>
        <v>SET @AddinChamber  = 1</v>
      </c>
      <c r="BA79" s="53" t="str">
        <f t="shared" si="50"/>
        <v>SET @TimeForreload  = 3</v>
      </c>
      <c r="BB79" s="53" t="str">
        <f t="shared" si="51"/>
        <v>SET @singlereload  = 0</v>
      </c>
      <c r="BC79" s="53" t="str">
        <f t="shared" si="52"/>
        <v>SET @ArmorDivision  = 1</v>
      </c>
      <c r="BD79" s="53" t="str">
        <f t="shared" si="53"/>
        <v>SET @TypeOfDamage1 = N'pi'</v>
      </c>
      <c r="BE79" s="53" t="str">
        <f t="shared" si="54"/>
        <v>SET @TypeOfDam1 = N''</v>
      </c>
      <c r="BF79" s="53" t="str">
        <f t="shared" si="55"/>
        <v>SET @TypeOfDamage2 = N'null'</v>
      </c>
      <c r="BG79" s="53" t="str">
        <f t="shared" si="56"/>
        <v>SET @TypeOfDam2 = N''</v>
      </c>
      <c r="BH79" s="53" t="str">
        <f t="shared" si="57"/>
        <v>SET @DefACCc = 5</v>
      </c>
      <c r="BI79" s="53" t="str">
        <f t="shared" si="58"/>
        <v>SET @ACCAddin = null</v>
      </c>
      <c r="BJ79" s="53" t="str">
        <f t="shared" si="59"/>
        <v>SET @Recoill = 2</v>
      </c>
      <c r="BK79" s="54" t="s">
        <v>6906</v>
      </c>
    </row>
    <row r="80" spans="1:63" ht="120.75" thickBot="1" x14ac:dyDescent="0.3">
      <c r="A80" s="47" t="s">
        <v>6797</v>
      </c>
      <c r="B80" s="39" t="s">
        <v>815</v>
      </c>
      <c r="C80" s="47" t="s">
        <v>29</v>
      </c>
      <c r="D80" s="47" t="s">
        <v>133</v>
      </c>
      <c r="E80" s="47" t="s">
        <v>18</v>
      </c>
      <c r="F80" s="47"/>
      <c r="G80" s="47" t="s">
        <v>6905</v>
      </c>
      <c r="H80" s="47"/>
      <c r="I80" s="47" t="s">
        <v>112</v>
      </c>
      <c r="J80" s="47" t="s">
        <v>133</v>
      </c>
      <c r="K80" s="47" t="s">
        <v>172</v>
      </c>
      <c r="L80" s="47" t="s">
        <v>4886</v>
      </c>
      <c r="M80" s="47" t="s">
        <v>4237</v>
      </c>
      <c r="N80" s="47" t="s">
        <v>246</v>
      </c>
      <c r="O80" s="47" t="s">
        <v>6905</v>
      </c>
      <c r="P80" s="47" t="s">
        <v>638</v>
      </c>
      <c r="Q80" s="47" t="s">
        <v>174</v>
      </c>
      <c r="R80" s="47" t="s">
        <v>133</v>
      </c>
      <c r="S80" s="47" t="s">
        <v>124</v>
      </c>
      <c r="T80" s="48" t="s">
        <v>638</v>
      </c>
      <c r="U80" s="47" t="s">
        <v>105</v>
      </c>
      <c r="V80" s="34" t="s">
        <v>133</v>
      </c>
      <c r="W80" s="47" t="s">
        <v>118</v>
      </c>
      <c r="X80" s="47" t="s">
        <v>106</v>
      </c>
      <c r="Y80" s="47" t="s">
        <v>241</v>
      </c>
      <c r="Z80" s="47" t="s">
        <v>6794</v>
      </c>
      <c r="AA80" s="47"/>
      <c r="AB80" s="43" t="s">
        <v>6855</v>
      </c>
      <c r="AC80" s="44" t="s">
        <v>6860</v>
      </c>
      <c r="AD80" s="46" t="s">
        <v>6849</v>
      </c>
      <c r="AE80" s="29" t="s">
        <v>880</v>
      </c>
      <c r="AG80" s="50" t="str">
        <f t="shared" si="30"/>
        <v>SET @name = N'Diemaco C-7FT w/C79 ELCAN (5.56x45mm NATO)'</v>
      </c>
      <c r="AH80" s="51" t="str">
        <f t="shared" si="31"/>
        <v>SET @class_ofItem = N'Gun'</v>
      </c>
      <c r="AI80" s="51" t="str">
        <f t="shared" si="32"/>
        <v>SET @WeaponClass = N'Guns'</v>
      </c>
      <c r="AJ80" s="51" t="str">
        <f t="shared" si="33"/>
        <v>SET @WeaponType = N'Rifle'</v>
      </c>
      <c r="AK80" s="51" t="str">
        <f t="shared" si="34"/>
        <v>SET @Weight =10.4</v>
      </c>
      <c r="AL80" s="51" t="str">
        <f t="shared" si="35"/>
        <v>SET @ST =8</v>
      </c>
      <c r="AM80" s="51" t="str">
        <f t="shared" si="36"/>
        <v>SET @Bulk = N'-5'</v>
      </c>
      <c r="AN80" s="51" t="str">
        <f t="shared" si="37"/>
        <v>SET @Cost =1600</v>
      </c>
      <c r="AO80" s="51" t="str">
        <f t="shared" si="38"/>
        <v>SET @TLin = N'TL7'</v>
      </c>
      <c r="AP80" s="52" t="str">
        <f t="shared" si="39"/>
        <v>SET @Lcin = N'LC2'</v>
      </c>
      <c r="AQ80" s="52" t="str">
        <f t="shared" si="40"/>
        <v>SET @Desc = N''</v>
      </c>
      <c r="AR80" s="53" t="str">
        <f t="shared" si="41"/>
        <v>SET @TwoHanded = 1</v>
      </c>
      <c r="AS80" s="52" t="str">
        <f t="shared" si="42"/>
        <v>SET @Damagee = N'5d'</v>
      </c>
      <c r="AT80" s="53" t="str">
        <f t="shared" si="43"/>
        <v>SET @Half_Rangee  = 500</v>
      </c>
      <c r="AU80" s="53" t="str">
        <f t="shared" si="44"/>
        <v>SET @FullRangee = 3200</v>
      </c>
      <c r="AV80" s="53" t="str">
        <f t="shared" si="45"/>
        <v>SET @ROF  = 13</v>
      </c>
      <c r="AW80" s="53" t="str">
        <f t="shared" si="46"/>
        <v>SET @ROF_for_Sh  = null</v>
      </c>
      <c r="AX80" s="53" t="str">
        <f t="shared" si="47"/>
        <v>SET @Full_auto  = 0</v>
      </c>
      <c r="AY80" s="53" t="str">
        <f t="shared" si="48"/>
        <v>SET @Shotss  = 30</v>
      </c>
      <c r="AZ80" s="53" t="str">
        <f t="shared" si="49"/>
        <v>SET @AddinChamber  = 1</v>
      </c>
      <c r="BA80" s="53" t="str">
        <f t="shared" si="50"/>
        <v>SET @TimeForreload  = 3</v>
      </c>
      <c r="BB80" s="53" t="str">
        <f t="shared" si="51"/>
        <v>SET @singlereload  = 0</v>
      </c>
      <c r="BC80" s="53" t="str">
        <f t="shared" si="52"/>
        <v>SET @ArmorDivision  = 1</v>
      </c>
      <c r="BD80" s="53" t="str">
        <f t="shared" si="53"/>
        <v>SET @TypeOfDamage1 = N'pi'</v>
      </c>
      <c r="BE80" s="53" t="str">
        <f t="shared" si="54"/>
        <v>SET @TypeOfDam1 = N''</v>
      </c>
      <c r="BF80" s="53" t="str">
        <f t="shared" si="55"/>
        <v>SET @TypeOfDamage2 = N'null'</v>
      </c>
      <c r="BG80" s="53" t="str">
        <f t="shared" si="56"/>
        <v>SET @TypeOfDam2 = N''</v>
      </c>
      <c r="BH80" s="53" t="str">
        <f t="shared" si="57"/>
        <v>SET @DefACCc = 5</v>
      </c>
      <c r="BI80" s="53" t="str">
        <f t="shared" si="58"/>
        <v>SET @ACCAddin = 1</v>
      </c>
      <c r="BJ80" s="53" t="str">
        <f t="shared" si="59"/>
        <v>SET @Recoill = 2</v>
      </c>
      <c r="BK80" s="54" t="s">
        <v>6906</v>
      </c>
    </row>
    <row r="81" spans="1:63" ht="120.75" thickBot="1" x14ac:dyDescent="0.3">
      <c r="A81" s="40" t="s">
        <v>6798</v>
      </c>
      <c r="B81" s="39" t="s">
        <v>857</v>
      </c>
      <c r="C81" s="47" t="s">
        <v>29</v>
      </c>
      <c r="D81" s="47" t="s">
        <v>133</v>
      </c>
      <c r="E81" s="47" t="s">
        <v>18</v>
      </c>
      <c r="F81" s="47"/>
      <c r="G81" s="47" t="s">
        <v>6905</v>
      </c>
      <c r="H81" s="47"/>
      <c r="I81" s="47" t="s">
        <v>150</v>
      </c>
      <c r="J81" s="47" t="s">
        <v>6905</v>
      </c>
      <c r="K81" s="47" t="s">
        <v>172</v>
      </c>
      <c r="L81" s="47" t="s">
        <v>4886</v>
      </c>
      <c r="M81" s="47" t="s">
        <v>6822</v>
      </c>
      <c r="N81" s="47" t="s">
        <v>230</v>
      </c>
      <c r="O81" s="47" t="s">
        <v>6905</v>
      </c>
      <c r="P81" s="47" t="s">
        <v>638</v>
      </c>
      <c r="Q81" s="47" t="s">
        <v>174</v>
      </c>
      <c r="R81" s="47" t="s">
        <v>133</v>
      </c>
      <c r="S81" s="47" t="s">
        <v>124</v>
      </c>
      <c r="T81" s="48" t="s">
        <v>638</v>
      </c>
      <c r="U81" s="47" t="s">
        <v>105</v>
      </c>
      <c r="V81" s="34" t="s">
        <v>133</v>
      </c>
      <c r="W81" s="47" t="s">
        <v>240</v>
      </c>
      <c r="X81" s="47" t="s">
        <v>106</v>
      </c>
      <c r="Y81" s="47" t="s">
        <v>113</v>
      </c>
      <c r="Z81" s="47" t="s">
        <v>6794</v>
      </c>
      <c r="AA81" s="38" t="s">
        <v>487</v>
      </c>
      <c r="AB81" s="43" t="s">
        <v>6855</v>
      </c>
      <c r="AC81" s="44" t="s">
        <v>6860</v>
      </c>
      <c r="AD81" s="46" t="s">
        <v>6849</v>
      </c>
      <c r="AE81" s="29" t="s">
        <v>880</v>
      </c>
      <c r="AG81" s="50" t="str">
        <f t="shared" si="30"/>
        <v>SET @name = N'Royal Ordnance L85A1 (5.56x45mm NATO)'</v>
      </c>
      <c r="AH81" s="51" t="str">
        <f t="shared" si="31"/>
        <v>SET @class_ofItem = N'Gun'</v>
      </c>
      <c r="AI81" s="51" t="str">
        <f t="shared" si="32"/>
        <v>SET @WeaponClass = N'Guns'</v>
      </c>
      <c r="AJ81" s="51" t="str">
        <f t="shared" si="33"/>
        <v>SET @WeaponType = N'Rifle'</v>
      </c>
      <c r="AK81" s="51" t="str">
        <f t="shared" si="34"/>
        <v>SET @Weight =11.2</v>
      </c>
      <c r="AL81" s="51" t="str">
        <f t="shared" si="35"/>
        <v>SET @ST =8</v>
      </c>
      <c r="AM81" s="51" t="str">
        <f t="shared" si="36"/>
        <v>SET @Bulk = N'-4'</v>
      </c>
      <c r="AN81" s="51" t="str">
        <f t="shared" si="37"/>
        <v>SET @Cost =800</v>
      </c>
      <c r="AO81" s="51" t="str">
        <f t="shared" si="38"/>
        <v>SET @TLin = N'TL8'</v>
      </c>
      <c r="AP81" s="52" t="str">
        <f t="shared" si="39"/>
        <v>SET @Lcin = N'LC2'</v>
      </c>
      <c r="AQ81" s="52" t="str">
        <f t="shared" si="40"/>
        <v>SET @Desc = N'[6]'</v>
      </c>
      <c r="AR81" s="53" t="str">
        <f t="shared" si="41"/>
        <v>SET @TwoHanded = 1</v>
      </c>
      <c r="AS81" s="52" t="str">
        <f t="shared" si="42"/>
        <v>SET @Damagee = N'5d'</v>
      </c>
      <c r="AT81" s="53" t="str">
        <f t="shared" si="43"/>
        <v>SET @Half_Rangee  = 500</v>
      </c>
      <c r="AU81" s="53" t="str">
        <f t="shared" si="44"/>
        <v>SET @FullRangee = 3200</v>
      </c>
      <c r="AV81" s="53" t="str">
        <f t="shared" si="45"/>
        <v>SET @ROF  = 12</v>
      </c>
      <c r="AW81" s="53" t="str">
        <f t="shared" si="46"/>
        <v>SET @ROF_for_Sh  = null</v>
      </c>
      <c r="AX81" s="53" t="str">
        <f t="shared" si="47"/>
        <v>SET @Full_auto  = 0</v>
      </c>
      <c r="AY81" s="53" t="str">
        <f t="shared" si="48"/>
        <v>SET @Shotss  = 30</v>
      </c>
      <c r="AZ81" s="53" t="str">
        <f t="shared" si="49"/>
        <v>SET @AddinChamber  = 1</v>
      </c>
      <c r="BA81" s="53" t="str">
        <f t="shared" si="50"/>
        <v>SET @TimeForreload  = 3</v>
      </c>
      <c r="BB81" s="53" t="str">
        <f t="shared" si="51"/>
        <v>SET @singlereload  = 0</v>
      </c>
      <c r="BC81" s="53" t="str">
        <f t="shared" si="52"/>
        <v>SET @ArmorDivision  = 1</v>
      </c>
      <c r="BD81" s="53" t="str">
        <f t="shared" si="53"/>
        <v>SET @TypeOfDamage1 = N'pi'</v>
      </c>
      <c r="BE81" s="53" t="str">
        <f t="shared" si="54"/>
        <v>SET @TypeOfDam1 = N''</v>
      </c>
      <c r="BF81" s="53" t="str">
        <f t="shared" si="55"/>
        <v>SET @TypeOfDamage2 = N'null'</v>
      </c>
      <c r="BG81" s="53" t="str">
        <f t="shared" si="56"/>
        <v>SET @TypeOfDam2 = N''</v>
      </c>
      <c r="BH81" s="53" t="str">
        <f t="shared" si="57"/>
        <v>SET @DefACCc = 4</v>
      </c>
      <c r="BI81" s="53" t="str">
        <f t="shared" si="58"/>
        <v>SET @ACCAddin = null</v>
      </c>
      <c r="BJ81" s="53" t="str">
        <f t="shared" si="59"/>
        <v>SET @Recoill = 2</v>
      </c>
      <c r="BK81" s="54" t="s">
        <v>6906</v>
      </c>
    </row>
    <row r="82" spans="1:63" ht="120.75" thickBot="1" x14ac:dyDescent="0.3">
      <c r="A82" s="40" t="s">
        <v>6798</v>
      </c>
      <c r="B82" s="39" t="s">
        <v>858</v>
      </c>
      <c r="C82" s="47" t="s">
        <v>29</v>
      </c>
      <c r="D82" s="47" t="s">
        <v>133</v>
      </c>
      <c r="E82" s="47" t="s">
        <v>18</v>
      </c>
      <c r="F82" s="47"/>
      <c r="G82" s="47" t="s">
        <v>6905</v>
      </c>
      <c r="H82" s="47"/>
      <c r="I82" s="47" t="s">
        <v>150</v>
      </c>
      <c r="J82" s="47" t="s">
        <v>6905</v>
      </c>
      <c r="K82" s="47" t="s">
        <v>172</v>
      </c>
      <c r="L82" s="47" t="s">
        <v>4886</v>
      </c>
      <c r="M82" s="47" t="s">
        <v>6822</v>
      </c>
      <c r="N82" s="47" t="s">
        <v>230</v>
      </c>
      <c r="O82" s="47" t="s">
        <v>6905</v>
      </c>
      <c r="P82" s="47" t="s">
        <v>638</v>
      </c>
      <c r="Q82" s="47" t="s">
        <v>174</v>
      </c>
      <c r="R82" s="47" t="s">
        <v>133</v>
      </c>
      <c r="S82" s="47" t="s">
        <v>124</v>
      </c>
      <c r="T82" s="48" t="s">
        <v>638</v>
      </c>
      <c r="U82" s="47" t="s">
        <v>105</v>
      </c>
      <c r="V82" s="34" t="s">
        <v>133</v>
      </c>
      <c r="W82" s="47" t="s">
        <v>240</v>
      </c>
      <c r="X82" s="47" t="s">
        <v>106</v>
      </c>
      <c r="Y82" s="47" t="s">
        <v>165</v>
      </c>
      <c r="Z82" s="47" t="s">
        <v>6794</v>
      </c>
      <c r="AA82" s="47"/>
      <c r="AB82" s="43" t="s">
        <v>6855</v>
      </c>
      <c r="AC82" s="44" t="s">
        <v>6860</v>
      </c>
      <c r="AD82" s="46" t="s">
        <v>6849</v>
      </c>
      <c r="AE82" s="29" t="s">
        <v>880</v>
      </c>
      <c r="AG82" s="50" t="str">
        <f t="shared" si="30"/>
        <v>SET @name = N'Royal Ordnance L85A2 (5.56x45mm NATO)'</v>
      </c>
      <c r="AH82" s="51" t="str">
        <f t="shared" si="31"/>
        <v>SET @class_ofItem = N'Gun'</v>
      </c>
      <c r="AI82" s="51" t="str">
        <f t="shared" si="32"/>
        <v>SET @WeaponClass = N'Guns'</v>
      </c>
      <c r="AJ82" s="51" t="str">
        <f t="shared" si="33"/>
        <v>SET @WeaponType = N'Rifle'</v>
      </c>
      <c r="AK82" s="51" t="str">
        <f t="shared" si="34"/>
        <v>SET @Weight =11.2</v>
      </c>
      <c r="AL82" s="51" t="str">
        <f t="shared" si="35"/>
        <v>SET @ST =8</v>
      </c>
      <c r="AM82" s="51" t="str">
        <f t="shared" si="36"/>
        <v>SET @Bulk = N'-4'</v>
      </c>
      <c r="AN82" s="51" t="str">
        <f t="shared" si="37"/>
        <v>SET @Cost =1100</v>
      </c>
      <c r="AO82" s="51" t="str">
        <f t="shared" si="38"/>
        <v>SET @TLin = N'TL8'</v>
      </c>
      <c r="AP82" s="52" t="str">
        <f t="shared" si="39"/>
        <v>SET @Lcin = N'LC2'</v>
      </c>
      <c r="AQ82" s="52" t="str">
        <f t="shared" si="40"/>
        <v>SET @Desc = N''</v>
      </c>
      <c r="AR82" s="53" t="str">
        <f t="shared" si="41"/>
        <v>SET @TwoHanded = 1</v>
      </c>
      <c r="AS82" s="52" t="str">
        <f t="shared" si="42"/>
        <v>SET @Damagee = N'5d'</v>
      </c>
      <c r="AT82" s="53" t="str">
        <f t="shared" si="43"/>
        <v>SET @Half_Rangee  = 500</v>
      </c>
      <c r="AU82" s="53" t="str">
        <f t="shared" si="44"/>
        <v>SET @FullRangee = 3200</v>
      </c>
      <c r="AV82" s="53" t="str">
        <f t="shared" si="45"/>
        <v>SET @ROF  = 12</v>
      </c>
      <c r="AW82" s="53" t="str">
        <f t="shared" si="46"/>
        <v>SET @ROF_for_Sh  = null</v>
      </c>
      <c r="AX82" s="53" t="str">
        <f t="shared" si="47"/>
        <v>SET @Full_auto  = 0</v>
      </c>
      <c r="AY82" s="53" t="str">
        <f t="shared" si="48"/>
        <v>SET @Shotss  = 30</v>
      </c>
      <c r="AZ82" s="53" t="str">
        <f t="shared" si="49"/>
        <v>SET @AddinChamber  = 1</v>
      </c>
      <c r="BA82" s="53" t="str">
        <f t="shared" si="50"/>
        <v>SET @TimeForreload  = 3</v>
      </c>
      <c r="BB82" s="53" t="str">
        <f t="shared" si="51"/>
        <v>SET @singlereload  = 0</v>
      </c>
      <c r="BC82" s="53" t="str">
        <f t="shared" si="52"/>
        <v>SET @ArmorDivision  = 1</v>
      </c>
      <c r="BD82" s="53" t="str">
        <f t="shared" si="53"/>
        <v>SET @TypeOfDamage1 = N'pi'</v>
      </c>
      <c r="BE82" s="53" t="str">
        <f t="shared" si="54"/>
        <v>SET @TypeOfDam1 = N''</v>
      </c>
      <c r="BF82" s="53" t="str">
        <f t="shared" si="55"/>
        <v>SET @TypeOfDamage2 = N'null'</v>
      </c>
      <c r="BG82" s="53" t="str">
        <f t="shared" si="56"/>
        <v>SET @TypeOfDam2 = N''</v>
      </c>
      <c r="BH82" s="53" t="str">
        <f t="shared" si="57"/>
        <v>SET @DefACCc = 4</v>
      </c>
      <c r="BI82" s="53" t="str">
        <f t="shared" si="58"/>
        <v>SET @ACCAddin = null</v>
      </c>
      <c r="BJ82" s="53" t="str">
        <f t="shared" si="59"/>
        <v>SET @Recoill = 2</v>
      </c>
      <c r="BK82" s="54" t="s">
        <v>6906</v>
      </c>
    </row>
    <row r="83" spans="1:63" ht="120.75" thickBot="1" x14ac:dyDescent="0.3">
      <c r="A83" s="40" t="s">
        <v>6798</v>
      </c>
      <c r="B83" s="39" t="s">
        <v>6619</v>
      </c>
      <c r="C83" s="47" t="s">
        <v>363</v>
      </c>
      <c r="D83" s="47" t="s">
        <v>133</v>
      </c>
      <c r="E83" s="47" t="s">
        <v>219</v>
      </c>
      <c r="F83" s="47"/>
      <c r="G83" s="47" t="s">
        <v>6905</v>
      </c>
      <c r="H83" s="47"/>
      <c r="I83" s="47" t="s">
        <v>112</v>
      </c>
      <c r="J83" s="47" t="s">
        <v>6905</v>
      </c>
      <c r="K83" s="47" t="s">
        <v>172</v>
      </c>
      <c r="L83" s="47" t="s">
        <v>108</v>
      </c>
      <c r="M83" s="47" t="s">
        <v>4328</v>
      </c>
      <c r="N83" s="47" t="s">
        <v>145</v>
      </c>
      <c r="O83" s="47" t="s">
        <v>6905</v>
      </c>
      <c r="P83" s="47" t="s">
        <v>638</v>
      </c>
      <c r="Q83" s="47" t="s">
        <v>1889</v>
      </c>
      <c r="R83" s="47" t="s">
        <v>133</v>
      </c>
      <c r="S83" s="47" t="s">
        <v>124</v>
      </c>
      <c r="T83" s="48" t="s">
        <v>638</v>
      </c>
      <c r="U83" s="47" t="s">
        <v>105</v>
      </c>
      <c r="V83" s="34" t="s">
        <v>133</v>
      </c>
      <c r="W83" s="47" t="s">
        <v>240</v>
      </c>
      <c r="X83" s="47" t="s">
        <v>106</v>
      </c>
      <c r="Y83" s="47" t="s">
        <v>220</v>
      </c>
      <c r="Z83" s="47" t="s">
        <v>6793</v>
      </c>
      <c r="AA83" s="38" t="s">
        <v>1071</v>
      </c>
      <c r="AB83" s="43" t="s">
        <v>6855</v>
      </c>
      <c r="AC83" s="44" t="s">
        <v>6860</v>
      </c>
      <c r="AD83" s="46" t="s">
        <v>6849</v>
      </c>
      <c r="AE83" s="29" t="s">
        <v>880</v>
      </c>
      <c r="AG83" s="50" t="str">
        <f t="shared" si="30"/>
        <v>SET @name = N'H&amp;K G11 (4.73x33mm CLTA)'</v>
      </c>
      <c r="AH83" s="51" t="str">
        <f t="shared" si="31"/>
        <v>SET @class_ofItem = N'Gun'</v>
      </c>
      <c r="AI83" s="51" t="str">
        <f t="shared" si="32"/>
        <v>SET @WeaponClass = N'Guns'</v>
      </c>
      <c r="AJ83" s="51" t="str">
        <f t="shared" si="33"/>
        <v>SET @WeaponType = N'Rifle'</v>
      </c>
      <c r="AK83" s="51" t="str">
        <f t="shared" si="34"/>
        <v>SET @Weight =11.25</v>
      </c>
      <c r="AL83" s="51" t="str">
        <f t="shared" si="35"/>
        <v>SET @ST =8</v>
      </c>
      <c r="AM83" s="51" t="str">
        <f t="shared" si="36"/>
        <v>SET @Bulk = N'-4'</v>
      </c>
      <c r="AN83" s="51" t="str">
        <f t="shared" si="37"/>
        <v>SET @Cost =1500</v>
      </c>
      <c r="AO83" s="51" t="str">
        <f t="shared" si="38"/>
        <v>SET @TLin = N'TL8'</v>
      </c>
      <c r="AP83" s="52" t="str">
        <f t="shared" si="39"/>
        <v>SET @Lcin = N'LC1'</v>
      </c>
      <c r="AQ83" s="52" t="str">
        <f t="shared" si="40"/>
        <v>SET @Desc = N'[5,10]'</v>
      </c>
      <c r="AR83" s="53" t="str">
        <f t="shared" si="41"/>
        <v>SET @TwoHanded = 1</v>
      </c>
      <c r="AS83" s="52" t="str">
        <f t="shared" si="42"/>
        <v>SET @Damagee = N'4d+2'</v>
      </c>
      <c r="AT83" s="53" t="str">
        <f t="shared" si="43"/>
        <v>SET @Half_Rangee  = 500</v>
      </c>
      <c r="AU83" s="53" t="str">
        <f t="shared" si="44"/>
        <v>SET @FullRangee = 3000</v>
      </c>
      <c r="AV83" s="53" t="str">
        <f t="shared" si="45"/>
        <v>SET @ROF  = 9</v>
      </c>
      <c r="AW83" s="53" t="str">
        <f t="shared" si="46"/>
        <v>SET @ROF_for_Sh  = null</v>
      </c>
      <c r="AX83" s="53" t="str">
        <f t="shared" si="47"/>
        <v>SET @Full_auto  = 0</v>
      </c>
      <c r="AY83" s="53" t="str">
        <f t="shared" si="48"/>
        <v>SET @Shotss  = 45</v>
      </c>
      <c r="AZ83" s="53" t="str">
        <f t="shared" si="49"/>
        <v>SET @AddinChamber  = 1</v>
      </c>
      <c r="BA83" s="53" t="str">
        <f t="shared" si="50"/>
        <v>SET @TimeForreload  = 3</v>
      </c>
      <c r="BB83" s="53" t="str">
        <f t="shared" si="51"/>
        <v>SET @singlereload  = 0</v>
      </c>
      <c r="BC83" s="53" t="str">
        <f t="shared" si="52"/>
        <v>SET @ArmorDivision  = 1</v>
      </c>
      <c r="BD83" s="53" t="str">
        <f t="shared" si="53"/>
        <v>SET @TypeOfDamage1 = N'pi-'</v>
      </c>
      <c r="BE83" s="53" t="str">
        <f t="shared" si="54"/>
        <v>SET @TypeOfDam1 = N''</v>
      </c>
      <c r="BF83" s="53" t="str">
        <f t="shared" si="55"/>
        <v>SET @TypeOfDamage2 = N'null'</v>
      </c>
      <c r="BG83" s="53" t="str">
        <f t="shared" si="56"/>
        <v>SET @TypeOfDam2 = N''</v>
      </c>
      <c r="BH83" s="53" t="str">
        <f t="shared" si="57"/>
        <v>SET @DefACCc = 5</v>
      </c>
      <c r="BI83" s="53" t="str">
        <f t="shared" si="58"/>
        <v>SET @ACCAddin = null</v>
      </c>
      <c r="BJ83" s="53" t="str">
        <f t="shared" si="59"/>
        <v>SET @Recoill = 2</v>
      </c>
      <c r="BK83" s="54" t="s">
        <v>6906</v>
      </c>
    </row>
    <row r="84" spans="1:63" ht="120.75" thickBot="1" x14ac:dyDescent="0.3">
      <c r="A84" s="40" t="s">
        <v>6798</v>
      </c>
      <c r="B84" s="39" t="s">
        <v>855</v>
      </c>
      <c r="C84" s="47" t="s">
        <v>29</v>
      </c>
      <c r="D84" s="47" t="s">
        <v>133</v>
      </c>
      <c r="E84" s="47" t="s">
        <v>18</v>
      </c>
      <c r="F84" s="47"/>
      <c r="G84" s="47" t="s">
        <v>6905</v>
      </c>
      <c r="H84" s="47"/>
      <c r="I84" s="47" t="s">
        <v>112</v>
      </c>
      <c r="J84" s="47" t="s">
        <v>106</v>
      </c>
      <c r="K84" s="47" t="s">
        <v>172</v>
      </c>
      <c r="L84" s="47" t="s">
        <v>4886</v>
      </c>
      <c r="M84" s="47" t="s">
        <v>6826</v>
      </c>
      <c r="N84" s="47" t="s">
        <v>230</v>
      </c>
      <c r="O84" s="47" t="s">
        <v>6905</v>
      </c>
      <c r="P84" s="47" t="s">
        <v>638</v>
      </c>
      <c r="Q84" s="47" t="s">
        <v>174</v>
      </c>
      <c r="R84" s="47" t="s">
        <v>133</v>
      </c>
      <c r="S84" s="47" t="s">
        <v>124</v>
      </c>
      <c r="T84" s="48" t="s">
        <v>638</v>
      </c>
      <c r="U84" s="47" t="s">
        <v>105</v>
      </c>
      <c r="V84" s="34" t="s">
        <v>133</v>
      </c>
      <c r="W84" s="47" t="s">
        <v>240</v>
      </c>
      <c r="X84" s="47" t="s">
        <v>106</v>
      </c>
      <c r="Y84" s="47" t="s">
        <v>206</v>
      </c>
      <c r="Z84" s="47" t="s">
        <v>6794</v>
      </c>
      <c r="AA84" s="38" t="s">
        <v>487</v>
      </c>
      <c r="AB84" s="43" t="s">
        <v>6855</v>
      </c>
      <c r="AC84" s="44" t="s">
        <v>6860</v>
      </c>
      <c r="AD84" s="46" t="s">
        <v>6849</v>
      </c>
      <c r="AE84" s="29" t="s">
        <v>880</v>
      </c>
      <c r="AG84" s="50" t="str">
        <f t="shared" si="30"/>
        <v>SET @name = N'Royal Ordnance L85A1 w/SUSAT (5.56x45mm NATO)'</v>
      </c>
      <c r="AH84" s="51" t="str">
        <f t="shared" si="31"/>
        <v>SET @class_ofItem = N'Gun'</v>
      </c>
      <c r="AI84" s="51" t="str">
        <f t="shared" si="32"/>
        <v>SET @WeaponClass = N'Guns'</v>
      </c>
      <c r="AJ84" s="51" t="str">
        <f t="shared" si="33"/>
        <v>SET @WeaponType = N'Rifle'</v>
      </c>
      <c r="AK84" s="51" t="str">
        <f t="shared" si="34"/>
        <v>SET @Weight =12.1</v>
      </c>
      <c r="AL84" s="51" t="str">
        <f t="shared" si="35"/>
        <v>SET @ST =8</v>
      </c>
      <c r="AM84" s="51" t="str">
        <f t="shared" si="36"/>
        <v>SET @Bulk = N'-4'</v>
      </c>
      <c r="AN84" s="51" t="str">
        <f t="shared" si="37"/>
        <v>SET @Cost =1200</v>
      </c>
      <c r="AO84" s="51" t="str">
        <f t="shared" si="38"/>
        <v>SET @TLin = N'TL8'</v>
      </c>
      <c r="AP84" s="52" t="str">
        <f t="shared" si="39"/>
        <v>SET @Lcin = N'LC2'</v>
      </c>
      <c r="AQ84" s="52" t="str">
        <f t="shared" si="40"/>
        <v>SET @Desc = N'[6]'</v>
      </c>
      <c r="AR84" s="53" t="str">
        <f t="shared" si="41"/>
        <v>SET @TwoHanded = 1</v>
      </c>
      <c r="AS84" s="52" t="str">
        <f t="shared" si="42"/>
        <v>SET @Damagee = N'5d'</v>
      </c>
      <c r="AT84" s="53" t="str">
        <f t="shared" si="43"/>
        <v>SET @Half_Rangee  = 500</v>
      </c>
      <c r="AU84" s="53" t="str">
        <f t="shared" si="44"/>
        <v>SET @FullRangee = 3200</v>
      </c>
      <c r="AV84" s="53" t="str">
        <f t="shared" si="45"/>
        <v>SET @ROF  = 12</v>
      </c>
      <c r="AW84" s="53" t="str">
        <f t="shared" si="46"/>
        <v>SET @ROF_for_Sh  = null</v>
      </c>
      <c r="AX84" s="53" t="str">
        <f t="shared" si="47"/>
        <v>SET @Full_auto  = 0</v>
      </c>
      <c r="AY84" s="53" t="str">
        <f t="shared" si="48"/>
        <v>SET @Shotss  = 30</v>
      </c>
      <c r="AZ84" s="53" t="str">
        <f t="shared" si="49"/>
        <v>SET @AddinChamber  = 1</v>
      </c>
      <c r="BA84" s="53" t="str">
        <f t="shared" si="50"/>
        <v>SET @TimeForreload  = 3</v>
      </c>
      <c r="BB84" s="53" t="str">
        <f t="shared" si="51"/>
        <v>SET @singlereload  = 0</v>
      </c>
      <c r="BC84" s="53" t="str">
        <f t="shared" si="52"/>
        <v>SET @ArmorDivision  = 1</v>
      </c>
      <c r="BD84" s="53" t="str">
        <f t="shared" si="53"/>
        <v>SET @TypeOfDamage1 = N'pi'</v>
      </c>
      <c r="BE84" s="53" t="str">
        <f t="shared" si="54"/>
        <v>SET @TypeOfDam1 = N''</v>
      </c>
      <c r="BF84" s="53" t="str">
        <f t="shared" si="55"/>
        <v>SET @TypeOfDamage2 = N'null'</v>
      </c>
      <c r="BG84" s="53" t="str">
        <f t="shared" si="56"/>
        <v>SET @TypeOfDam2 = N''</v>
      </c>
      <c r="BH84" s="53" t="str">
        <f t="shared" si="57"/>
        <v>SET @DefACCc = 5</v>
      </c>
      <c r="BI84" s="53" t="str">
        <f t="shared" si="58"/>
        <v>SET @ACCAddin = 2</v>
      </c>
      <c r="BJ84" s="53" t="str">
        <f t="shared" si="59"/>
        <v>SET @Recoill = 2</v>
      </c>
      <c r="BK84" s="54" t="s">
        <v>6906</v>
      </c>
    </row>
    <row r="85" spans="1:63" ht="120.75" thickBot="1" x14ac:dyDescent="0.3">
      <c r="A85" s="40" t="s">
        <v>6798</v>
      </c>
      <c r="B85" s="39" t="s">
        <v>856</v>
      </c>
      <c r="C85" s="47" t="s">
        <v>29</v>
      </c>
      <c r="D85" s="47" t="s">
        <v>133</v>
      </c>
      <c r="E85" s="47" t="s">
        <v>18</v>
      </c>
      <c r="F85" s="47"/>
      <c r="G85" s="47" t="s">
        <v>6905</v>
      </c>
      <c r="H85" s="47"/>
      <c r="I85" s="47" t="s">
        <v>112</v>
      </c>
      <c r="J85" s="47" t="s">
        <v>106</v>
      </c>
      <c r="K85" s="47" t="s">
        <v>172</v>
      </c>
      <c r="L85" s="47" t="s">
        <v>4886</v>
      </c>
      <c r="M85" s="47" t="s">
        <v>6826</v>
      </c>
      <c r="N85" s="47" t="s">
        <v>230</v>
      </c>
      <c r="O85" s="47" t="s">
        <v>6905</v>
      </c>
      <c r="P85" s="47" t="s">
        <v>638</v>
      </c>
      <c r="Q85" s="47" t="s">
        <v>174</v>
      </c>
      <c r="R85" s="47" t="s">
        <v>133</v>
      </c>
      <c r="S85" s="47" t="s">
        <v>124</v>
      </c>
      <c r="T85" s="48" t="s">
        <v>638</v>
      </c>
      <c r="U85" s="47" t="s">
        <v>105</v>
      </c>
      <c r="V85" s="34" t="s">
        <v>133</v>
      </c>
      <c r="W85" s="47" t="s">
        <v>240</v>
      </c>
      <c r="X85" s="47" t="s">
        <v>106</v>
      </c>
      <c r="Y85" s="47" t="s">
        <v>220</v>
      </c>
      <c r="Z85" s="47" t="s">
        <v>6794</v>
      </c>
      <c r="AA85" s="47"/>
      <c r="AB85" s="43" t="s">
        <v>6855</v>
      </c>
      <c r="AC85" s="44" t="s">
        <v>6860</v>
      </c>
      <c r="AD85" s="46" t="s">
        <v>6849</v>
      </c>
      <c r="AE85" s="29" t="s">
        <v>880</v>
      </c>
      <c r="AG85" s="50" t="str">
        <f t="shared" si="30"/>
        <v>SET @name = N'Royal Ordnance L85A2 w/SUSAT (5.56x45mm NATO)'</v>
      </c>
      <c r="AH85" s="51" t="str">
        <f t="shared" si="31"/>
        <v>SET @class_ofItem = N'Gun'</v>
      </c>
      <c r="AI85" s="51" t="str">
        <f t="shared" si="32"/>
        <v>SET @WeaponClass = N'Guns'</v>
      </c>
      <c r="AJ85" s="51" t="str">
        <f t="shared" si="33"/>
        <v>SET @WeaponType = N'Rifle'</v>
      </c>
      <c r="AK85" s="51" t="str">
        <f t="shared" si="34"/>
        <v>SET @Weight =12.1</v>
      </c>
      <c r="AL85" s="51" t="str">
        <f t="shared" si="35"/>
        <v>SET @ST =8</v>
      </c>
      <c r="AM85" s="51" t="str">
        <f t="shared" si="36"/>
        <v>SET @Bulk = N'-4'</v>
      </c>
      <c r="AN85" s="51" t="str">
        <f t="shared" si="37"/>
        <v>SET @Cost =1500</v>
      </c>
      <c r="AO85" s="51" t="str">
        <f t="shared" si="38"/>
        <v>SET @TLin = N'TL8'</v>
      </c>
      <c r="AP85" s="52" t="str">
        <f t="shared" si="39"/>
        <v>SET @Lcin = N'LC2'</v>
      </c>
      <c r="AQ85" s="52" t="str">
        <f t="shared" si="40"/>
        <v>SET @Desc = N''</v>
      </c>
      <c r="AR85" s="53" t="str">
        <f t="shared" si="41"/>
        <v>SET @TwoHanded = 1</v>
      </c>
      <c r="AS85" s="52" t="str">
        <f t="shared" si="42"/>
        <v>SET @Damagee = N'5d'</v>
      </c>
      <c r="AT85" s="53" t="str">
        <f t="shared" si="43"/>
        <v>SET @Half_Rangee  = 500</v>
      </c>
      <c r="AU85" s="53" t="str">
        <f t="shared" si="44"/>
        <v>SET @FullRangee = 3200</v>
      </c>
      <c r="AV85" s="53" t="str">
        <f t="shared" si="45"/>
        <v>SET @ROF  = 12</v>
      </c>
      <c r="AW85" s="53" t="str">
        <f t="shared" si="46"/>
        <v>SET @ROF_for_Sh  = null</v>
      </c>
      <c r="AX85" s="53" t="str">
        <f t="shared" si="47"/>
        <v>SET @Full_auto  = 0</v>
      </c>
      <c r="AY85" s="53" t="str">
        <f t="shared" si="48"/>
        <v>SET @Shotss  = 30</v>
      </c>
      <c r="AZ85" s="53" t="str">
        <f t="shared" si="49"/>
        <v>SET @AddinChamber  = 1</v>
      </c>
      <c r="BA85" s="53" t="str">
        <f t="shared" si="50"/>
        <v>SET @TimeForreload  = 3</v>
      </c>
      <c r="BB85" s="53" t="str">
        <f t="shared" si="51"/>
        <v>SET @singlereload  = 0</v>
      </c>
      <c r="BC85" s="53" t="str">
        <f t="shared" si="52"/>
        <v>SET @ArmorDivision  = 1</v>
      </c>
      <c r="BD85" s="53" t="str">
        <f t="shared" si="53"/>
        <v>SET @TypeOfDamage1 = N'pi'</v>
      </c>
      <c r="BE85" s="53" t="str">
        <f t="shared" si="54"/>
        <v>SET @TypeOfDam1 = N''</v>
      </c>
      <c r="BF85" s="53" t="str">
        <f t="shared" si="55"/>
        <v>SET @TypeOfDamage2 = N'null'</v>
      </c>
      <c r="BG85" s="53" t="str">
        <f t="shared" si="56"/>
        <v>SET @TypeOfDam2 = N''</v>
      </c>
      <c r="BH85" s="53" t="str">
        <f t="shared" si="57"/>
        <v>SET @DefACCc = 5</v>
      </c>
      <c r="BI85" s="53" t="str">
        <f t="shared" si="58"/>
        <v>SET @ACCAddin = 2</v>
      </c>
      <c r="BJ85" s="53" t="str">
        <f t="shared" si="59"/>
        <v>SET @Recoill = 2</v>
      </c>
      <c r="BK85" s="54" t="s">
        <v>6906</v>
      </c>
    </row>
    <row r="86" spans="1:63" ht="120.75" thickBot="1" x14ac:dyDescent="0.3">
      <c r="A86" s="47" t="s">
        <v>6797</v>
      </c>
      <c r="B86" s="39" t="s">
        <v>819</v>
      </c>
      <c r="C86" s="47" t="s">
        <v>0</v>
      </c>
      <c r="D86" s="47" t="s">
        <v>133</v>
      </c>
      <c r="E86" s="47" t="s">
        <v>219</v>
      </c>
      <c r="F86" s="47"/>
      <c r="G86" s="47" t="s">
        <v>6905</v>
      </c>
      <c r="H86" s="47"/>
      <c r="I86" s="47" t="s">
        <v>124</v>
      </c>
      <c r="J86" s="47" t="s">
        <v>6905</v>
      </c>
      <c r="K86" s="47" t="s">
        <v>136</v>
      </c>
      <c r="L86" s="47" t="s">
        <v>138</v>
      </c>
      <c r="M86" s="47" t="s">
        <v>111</v>
      </c>
      <c r="N86" s="47" t="s">
        <v>134</v>
      </c>
      <c r="O86" s="47" t="s">
        <v>6905</v>
      </c>
      <c r="P86" s="47" t="s">
        <v>638</v>
      </c>
      <c r="Q86" s="47" t="s">
        <v>174</v>
      </c>
      <c r="R86" s="47" t="s">
        <v>133</v>
      </c>
      <c r="S86" s="47" t="s">
        <v>124</v>
      </c>
      <c r="T86" s="48" t="s">
        <v>638</v>
      </c>
      <c r="U86" s="47" t="s">
        <v>105</v>
      </c>
      <c r="V86" s="34" t="s">
        <v>133</v>
      </c>
      <c r="W86" s="47" t="s">
        <v>1017</v>
      </c>
      <c r="X86" s="47" t="s">
        <v>124</v>
      </c>
      <c r="Y86" s="47" t="s">
        <v>151</v>
      </c>
      <c r="Z86" s="47" t="s">
        <v>6794</v>
      </c>
      <c r="AA86" s="47"/>
      <c r="AB86" s="43" t="s">
        <v>6855</v>
      </c>
      <c r="AC86" s="44" t="s">
        <v>6860</v>
      </c>
      <c r="AD86" s="46" t="s">
        <v>6849</v>
      </c>
      <c r="AE86" s="29" t="s">
        <v>880</v>
      </c>
      <c r="AG86" s="50" t="str">
        <f t="shared" si="30"/>
        <v>SET @name = N'Izhmash AKS-74U (5.45x39mm M-74)'</v>
      </c>
      <c r="AH86" s="51" t="str">
        <f t="shared" si="31"/>
        <v>SET @class_ofItem = N'Gun'</v>
      </c>
      <c r="AI86" s="51" t="str">
        <f t="shared" si="32"/>
        <v>SET @WeaponClass = N'Guns'</v>
      </c>
      <c r="AJ86" s="51" t="str">
        <f t="shared" si="33"/>
        <v>SET @WeaponType = N'Rifle'</v>
      </c>
      <c r="AK86" s="51" t="str">
        <f t="shared" si="34"/>
        <v>SET @Weight =7</v>
      </c>
      <c r="AL86" s="51" t="str">
        <f t="shared" si="35"/>
        <v>SET @ST =8</v>
      </c>
      <c r="AM86" s="51" t="str">
        <f t="shared" si="36"/>
        <v>SET @Bulk = N'-4*'</v>
      </c>
      <c r="AN86" s="51" t="str">
        <f t="shared" si="37"/>
        <v>SET @Cost =250</v>
      </c>
      <c r="AO86" s="51" t="str">
        <f t="shared" si="38"/>
        <v>SET @TLin = N'TL7'</v>
      </c>
      <c r="AP86" s="52" t="str">
        <f t="shared" si="39"/>
        <v>SET @Lcin = N'LC2'</v>
      </c>
      <c r="AQ86" s="52" t="str">
        <f t="shared" si="40"/>
        <v>SET @Desc = N''</v>
      </c>
      <c r="AR86" s="53" t="str">
        <f t="shared" si="41"/>
        <v>SET @TwoHanded = 1</v>
      </c>
      <c r="AS86" s="52" t="str">
        <f t="shared" si="42"/>
        <v>SET @Damagee = N'4d'</v>
      </c>
      <c r="AT86" s="53" t="str">
        <f t="shared" si="43"/>
        <v>SET @Half_Rangee  = 300</v>
      </c>
      <c r="AU86" s="53" t="str">
        <f t="shared" si="44"/>
        <v>SET @FullRangee = 2500</v>
      </c>
      <c r="AV86" s="53" t="str">
        <f t="shared" si="45"/>
        <v>SET @ROF  = 11</v>
      </c>
      <c r="AW86" s="53" t="str">
        <f t="shared" si="46"/>
        <v>SET @ROF_for_Sh  = null</v>
      </c>
      <c r="AX86" s="53" t="str">
        <f t="shared" si="47"/>
        <v>SET @Full_auto  = 0</v>
      </c>
      <c r="AY86" s="53" t="str">
        <f t="shared" si="48"/>
        <v>SET @Shotss  = 30</v>
      </c>
      <c r="AZ86" s="53" t="str">
        <f t="shared" si="49"/>
        <v>SET @AddinChamber  = 1</v>
      </c>
      <c r="BA86" s="53" t="str">
        <f t="shared" si="50"/>
        <v>SET @TimeForreload  = 3</v>
      </c>
      <c r="BB86" s="53" t="str">
        <f t="shared" si="51"/>
        <v>SET @singlereload  = 0</v>
      </c>
      <c r="BC86" s="53" t="str">
        <f t="shared" si="52"/>
        <v>SET @ArmorDivision  = 1</v>
      </c>
      <c r="BD86" s="53" t="str">
        <f t="shared" si="53"/>
        <v>SET @TypeOfDamage1 = N'pi-'</v>
      </c>
      <c r="BE86" s="53" t="str">
        <f t="shared" si="54"/>
        <v>SET @TypeOfDam1 = N''</v>
      </c>
      <c r="BF86" s="53" t="str">
        <f t="shared" si="55"/>
        <v>SET @TypeOfDamage2 = N'null'</v>
      </c>
      <c r="BG86" s="53" t="str">
        <f t="shared" si="56"/>
        <v>SET @TypeOfDam2 = N''</v>
      </c>
      <c r="BH86" s="53" t="str">
        <f t="shared" si="57"/>
        <v>SET @DefACCc = 3</v>
      </c>
      <c r="BI86" s="53" t="str">
        <f t="shared" si="58"/>
        <v>SET @ACCAddin = null</v>
      </c>
      <c r="BJ86" s="53" t="str">
        <f t="shared" si="59"/>
        <v>SET @Recoill = 3</v>
      </c>
      <c r="BK86" s="54" t="s">
        <v>6906</v>
      </c>
    </row>
    <row r="87" spans="1:63" ht="120.75" thickBot="1" x14ac:dyDescent="0.3">
      <c r="A87" s="40" t="s">
        <v>6798</v>
      </c>
      <c r="B87" s="39" t="s">
        <v>841</v>
      </c>
      <c r="C87" s="47" t="s">
        <v>244</v>
      </c>
      <c r="D87" s="47" t="s">
        <v>133</v>
      </c>
      <c r="E87" s="47" t="s">
        <v>219</v>
      </c>
      <c r="F87" s="47"/>
      <c r="G87" s="47" t="s">
        <v>6905</v>
      </c>
      <c r="H87" s="47"/>
      <c r="I87" s="47" t="s">
        <v>150</v>
      </c>
      <c r="J87" s="47" t="s">
        <v>6905</v>
      </c>
      <c r="K87" s="47" t="s">
        <v>4933</v>
      </c>
      <c r="L87" s="47" t="s">
        <v>4879</v>
      </c>
      <c r="M87" s="47" t="s">
        <v>6841</v>
      </c>
      <c r="N87" s="47" t="s">
        <v>141</v>
      </c>
      <c r="O87" s="47" t="s">
        <v>6905</v>
      </c>
      <c r="P87" s="47" t="s">
        <v>638</v>
      </c>
      <c r="Q87" s="47" t="s">
        <v>174</v>
      </c>
      <c r="R87" s="47" t="s">
        <v>133</v>
      </c>
      <c r="S87" s="47" t="s">
        <v>124</v>
      </c>
      <c r="T87" s="48" t="s">
        <v>638</v>
      </c>
      <c r="U87" s="47" t="s">
        <v>105</v>
      </c>
      <c r="V87" s="34" t="s">
        <v>133</v>
      </c>
      <c r="W87" s="47" t="s">
        <v>240</v>
      </c>
      <c r="X87" s="47" t="s">
        <v>106</v>
      </c>
      <c r="Y87" s="47" t="s">
        <v>154</v>
      </c>
      <c r="Z87" s="47" t="s">
        <v>6794</v>
      </c>
      <c r="AA87" s="47"/>
      <c r="AB87" s="43" t="s">
        <v>6855</v>
      </c>
      <c r="AC87" s="44" t="s">
        <v>6860</v>
      </c>
      <c r="AD87" s="46" t="s">
        <v>6849</v>
      </c>
      <c r="AE87" s="29" t="s">
        <v>880</v>
      </c>
      <c r="AG87" s="50" t="str">
        <f t="shared" si="30"/>
        <v>SET @name = N'Colt M4A1 (5.56x45mm NATO)'</v>
      </c>
      <c r="AH87" s="51" t="str">
        <f t="shared" si="31"/>
        <v>SET @class_ofItem = N'Gun'</v>
      </c>
      <c r="AI87" s="51" t="str">
        <f t="shared" si="32"/>
        <v>SET @WeaponClass = N'Guns'</v>
      </c>
      <c r="AJ87" s="51" t="str">
        <f t="shared" si="33"/>
        <v>SET @WeaponType = N'Rifle'</v>
      </c>
      <c r="AK87" s="51" t="str">
        <f t="shared" si="34"/>
        <v>SET @Weight =7.25</v>
      </c>
      <c r="AL87" s="51" t="str">
        <f t="shared" si="35"/>
        <v>SET @ST =8</v>
      </c>
      <c r="AM87" s="51" t="str">
        <f t="shared" si="36"/>
        <v>SET @Bulk = N'-4'</v>
      </c>
      <c r="AN87" s="51" t="str">
        <f t="shared" si="37"/>
        <v>SET @Cost =900</v>
      </c>
      <c r="AO87" s="51" t="str">
        <f t="shared" si="38"/>
        <v>SET @TLin = N'TL8'</v>
      </c>
      <c r="AP87" s="52" t="str">
        <f t="shared" si="39"/>
        <v>SET @Lcin = N'LC2'</v>
      </c>
      <c r="AQ87" s="52" t="str">
        <f t="shared" si="40"/>
        <v>SET @Desc = N''</v>
      </c>
      <c r="AR87" s="53" t="str">
        <f t="shared" si="41"/>
        <v>SET @TwoHanded = 1</v>
      </c>
      <c r="AS87" s="52" t="str">
        <f t="shared" si="42"/>
        <v>SET @Damagee = N'4d+1'</v>
      </c>
      <c r="AT87" s="53" t="str">
        <f t="shared" si="43"/>
        <v>SET @Half_Rangee  = 420</v>
      </c>
      <c r="AU87" s="53" t="str">
        <f t="shared" si="44"/>
        <v>SET @FullRangee = 2700</v>
      </c>
      <c r="AV87" s="53" t="str">
        <f t="shared" si="45"/>
        <v>SET @ROF  = 15</v>
      </c>
      <c r="AW87" s="53" t="str">
        <f t="shared" si="46"/>
        <v>SET @ROF_for_Sh  = null</v>
      </c>
      <c r="AX87" s="53" t="str">
        <f t="shared" si="47"/>
        <v>SET @Full_auto  = 0</v>
      </c>
      <c r="AY87" s="53" t="str">
        <f t="shared" si="48"/>
        <v>SET @Shotss  = 30</v>
      </c>
      <c r="AZ87" s="53" t="str">
        <f t="shared" si="49"/>
        <v>SET @AddinChamber  = 1</v>
      </c>
      <c r="BA87" s="53" t="str">
        <f t="shared" si="50"/>
        <v>SET @TimeForreload  = 3</v>
      </c>
      <c r="BB87" s="53" t="str">
        <f t="shared" si="51"/>
        <v>SET @singlereload  = 0</v>
      </c>
      <c r="BC87" s="53" t="str">
        <f t="shared" si="52"/>
        <v>SET @ArmorDivision  = 1</v>
      </c>
      <c r="BD87" s="53" t="str">
        <f t="shared" si="53"/>
        <v>SET @TypeOfDamage1 = N'pi-'</v>
      </c>
      <c r="BE87" s="53" t="str">
        <f t="shared" si="54"/>
        <v>SET @TypeOfDam1 = N''</v>
      </c>
      <c r="BF87" s="53" t="str">
        <f t="shared" si="55"/>
        <v>SET @TypeOfDamage2 = N'null'</v>
      </c>
      <c r="BG87" s="53" t="str">
        <f t="shared" si="56"/>
        <v>SET @TypeOfDam2 = N''</v>
      </c>
      <c r="BH87" s="53" t="str">
        <f t="shared" si="57"/>
        <v>SET @DefACCc = 4</v>
      </c>
      <c r="BI87" s="53" t="str">
        <f t="shared" si="58"/>
        <v>SET @ACCAddin = null</v>
      </c>
      <c r="BJ87" s="53" t="str">
        <f t="shared" si="59"/>
        <v>SET @Recoill = 2</v>
      </c>
      <c r="BK87" s="54" t="s">
        <v>6906</v>
      </c>
    </row>
    <row r="88" spans="1:63" ht="120.75" thickBot="1" x14ac:dyDescent="0.3">
      <c r="A88" s="47" t="s">
        <v>6797</v>
      </c>
      <c r="B88" s="39" t="s">
        <v>813</v>
      </c>
      <c r="C88" s="47" t="s">
        <v>29</v>
      </c>
      <c r="D88" s="47" t="s">
        <v>133</v>
      </c>
      <c r="E88" s="47" t="s">
        <v>18</v>
      </c>
      <c r="F88" s="47"/>
      <c r="G88" s="47" t="s">
        <v>6905</v>
      </c>
      <c r="H88" s="47"/>
      <c r="I88" s="47" t="s">
        <v>112</v>
      </c>
      <c r="J88" s="47" t="s">
        <v>6905</v>
      </c>
      <c r="K88" s="47" t="s">
        <v>172</v>
      </c>
      <c r="L88" s="47" t="s">
        <v>4886</v>
      </c>
      <c r="M88" s="47" t="s">
        <v>105</v>
      </c>
      <c r="N88" s="47" t="s">
        <v>246</v>
      </c>
      <c r="O88" s="47" t="s">
        <v>6905</v>
      </c>
      <c r="P88" s="47" t="s">
        <v>638</v>
      </c>
      <c r="Q88" s="47" t="s">
        <v>174</v>
      </c>
      <c r="R88" s="47" t="s">
        <v>133</v>
      </c>
      <c r="S88" s="47" t="s">
        <v>124</v>
      </c>
      <c r="T88" s="48" t="s">
        <v>638</v>
      </c>
      <c r="U88" s="47" t="s">
        <v>105</v>
      </c>
      <c r="V88" s="34" t="s">
        <v>133</v>
      </c>
      <c r="W88" s="47" t="s">
        <v>118</v>
      </c>
      <c r="X88" s="47" t="s">
        <v>106</v>
      </c>
      <c r="Y88" s="47" t="s">
        <v>1023</v>
      </c>
      <c r="Z88" s="47" t="s">
        <v>6794</v>
      </c>
      <c r="AA88" s="47"/>
      <c r="AB88" s="43" t="s">
        <v>6855</v>
      </c>
      <c r="AC88" s="44" t="s">
        <v>6860</v>
      </c>
      <c r="AD88" s="46" t="s">
        <v>6849</v>
      </c>
      <c r="AE88" s="29" t="s">
        <v>880</v>
      </c>
      <c r="AG88" s="50" t="str">
        <f t="shared" si="30"/>
        <v>SET @name = N'Colt M16A1 (5.56x45mm M-193)'</v>
      </c>
      <c r="AH88" s="51" t="str">
        <f t="shared" si="31"/>
        <v>SET @class_ofItem = N'Gun'</v>
      </c>
      <c r="AI88" s="51" t="str">
        <f t="shared" si="32"/>
        <v>SET @WeaponClass = N'Guns'</v>
      </c>
      <c r="AJ88" s="51" t="str">
        <f t="shared" si="33"/>
        <v>SET @WeaponType = N'Rifle'</v>
      </c>
      <c r="AK88" s="51" t="str">
        <f t="shared" si="34"/>
        <v>SET @Weight =8</v>
      </c>
      <c r="AL88" s="51" t="str">
        <f t="shared" si="35"/>
        <v>SET @ST =8</v>
      </c>
      <c r="AM88" s="51" t="str">
        <f t="shared" si="36"/>
        <v>SET @Bulk = N'-5'</v>
      </c>
      <c r="AN88" s="51" t="str">
        <f t="shared" si="37"/>
        <v>SET @Cost =540</v>
      </c>
      <c r="AO88" s="51" t="str">
        <f t="shared" si="38"/>
        <v>SET @TLin = N'TL7'</v>
      </c>
      <c r="AP88" s="52" t="str">
        <f t="shared" si="39"/>
        <v>SET @Lcin = N'LC2'</v>
      </c>
      <c r="AQ88" s="52" t="str">
        <f t="shared" si="40"/>
        <v>SET @Desc = N''</v>
      </c>
      <c r="AR88" s="53" t="str">
        <f t="shared" si="41"/>
        <v>SET @TwoHanded = 1</v>
      </c>
      <c r="AS88" s="52" t="str">
        <f t="shared" si="42"/>
        <v>SET @Damagee = N'5d'</v>
      </c>
      <c r="AT88" s="53" t="str">
        <f t="shared" si="43"/>
        <v>SET @Half_Rangee  = 500</v>
      </c>
      <c r="AU88" s="53" t="str">
        <f t="shared" si="44"/>
        <v>SET @FullRangee = 3200</v>
      </c>
      <c r="AV88" s="53" t="str">
        <f t="shared" si="45"/>
        <v>SET @ROF  = 13</v>
      </c>
      <c r="AW88" s="53" t="str">
        <f t="shared" si="46"/>
        <v>SET @ROF_for_Sh  = null</v>
      </c>
      <c r="AX88" s="53" t="str">
        <f t="shared" si="47"/>
        <v>SET @Full_auto  = 0</v>
      </c>
      <c r="AY88" s="53" t="str">
        <f t="shared" si="48"/>
        <v>SET @Shotss  = 30</v>
      </c>
      <c r="AZ88" s="53" t="str">
        <f t="shared" si="49"/>
        <v>SET @AddinChamber  = 1</v>
      </c>
      <c r="BA88" s="53" t="str">
        <f t="shared" si="50"/>
        <v>SET @TimeForreload  = 3</v>
      </c>
      <c r="BB88" s="53" t="str">
        <f t="shared" si="51"/>
        <v>SET @singlereload  = 0</v>
      </c>
      <c r="BC88" s="53" t="str">
        <f t="shared" si="52"/>
        <v>SET @ArmorDivision  = 1</v>
      </c>
      <c r="BD88" s="53" t="str">
        <f t="shared" si="53"/>
        <v>SET @TypeOfDamage1 = N'pi'</v>
      </c>
      <c r="BE88" s="53" t="str">
        <f t="shared" si="54"/>
        <v>SET @TypeOfDam1 = N''</v>
      </c>
      <c r="BF88" s="53" t="str">
        <f t="shared" si="55"/>
        <v>SET @TypeOfDamage2 = N'null'</v>
      </c>
      <c r="BG88" s="53" t="str">
        <f t="shared" si="56"/>
        <v>SET @TypeOfDam2 = N''</v>
      </c>
      <c r="BH88" s="53" t="str">
        <f t="shared" si="57"/>
        <v>SET @DefACCc = 5</v>
      </c>
      <c r="BI88" s="53" t="str">
        <f t="shared" si="58"/>
        <v>SET @ACCAddin = null</v>
      </c>
      <c r="BJ88" s="53" t="str">
        <f t="shared" si="59"/>
        <v>SET @Recoill = 2</v>
      </c>
      <c r="BK88" s="54" t="s">
        <v>6906</v>
      </c>
    </row>
    <row r="89" spans="1:63" ht="120.75" thickBot="1" x14ac:dyDescent="0.3">
      <c r="A89" s="47" t="s">
        <v>6797</v>
      </c>
      <c r="B89" s="39" t="s">
        <v>814</v>
      </c>
      <c r="C89" s="47" t="s">
        <v>29</v>
      </c>
      <c r="D89" s="47" t="s">
        <v>133</v>
      </c>
      <c r="E89" s="47" t="s">
        <v>18</v>
      </c>
      <c r="F89" s="47"/>
      <c r="G89" s="47" t="s">
        <v>6905</v>
      </c>
      <c r="H89" s="47"/>
      <c r="I89" s="47" t="s">
        <v>112</v>
      </c>
      <c r="J89" s="47" t="s">
        <v>6905</v>
      </c>
      <c r="K89" s="47" t="s">
        <v>172</v>
      </c>
      <c r="L89" s="47" t="s">
        <v>4886</v>
      </c>
      <c r="M89" s="47" t="s">
        <v>5756</v>
      </c>
      <c r="N89" s="47" t="s">
        <v>246</v>
      </c>
      <c r="O89" s="47" t="s">
        <v>6905</v>
      </c>
      <c r="P89" s="47" t="s">
        <v>638</v>
      </c>
      <c r="Q89" s="47" t="s">
        <v>174</v>
      </c>
      <c r="R89" s="47" t="s">
        <v>133</v>
      </c>
      <c r="S89" s="47" t="s">
        <v>124</v>
      </c>
      <c r="T89" s="48" t="s">
        <v>638</v>
      </c>
      <c r="U89" s="47" t="s">
        <v>105</v>
      </c>
      <c r="V89" s="34" t="s">
        <v>133</v>
      </c>
      <c r="W89" s="47" t="s">
        <v>118</v>
      </c>
      <c r="X89" s="47" t="s">
        <v>106</v>
      </c>
      <c r="Y89" s="47" t="s">
        <v>113</v>
      </c>
      <c r="Z89" s="47" t="s">
        <v>6794</v>
      </c>
      <c r="AA89" s="47"/>
      <c r="AB89" s="43" t="s">
        <v>6855</v>
      </c>
      <c r="AC89" s="44" t="s">
        <v>6860</v>
      </c>
      <c r="AD89" s="46" t="s">
        <v>6849</v>
      </c>
      <c r="AE89" s="29" t="s">
        <v>880</v>
      </c>
      <c r="AG89" s="50" t="str">
        <f t="shared" si="30"/>
        <v>SET @name = N'Diemaco C-7 (5.56x45mm NATO)'</v>
      </c>
      <c r="AH89" s="51" t="str">
        <f t="shared" si="31"/>
        <v>SET @class_ofItem = N'Gun'</v>
      </c>
      <c r="AI89" s="51" t="str">
        <f t="shared" si="32"/>
        <v>SET @WeaponClass = N'Guns'</v>
      </c>
      <c r="AJ89" s="51" t="str">
        <f t="shared" si="33"/>
        <v>SET @WeaponType = N'Rifle'</v>
      </c>
      <c r="AK89" s="51" t="str">
        <f t="shared" si="34"/>
        <v>SET @Weight =8.9</v>
      </c>
      <c r="AL89" s="51" t="str">
        <f t="shared" si="35"/>
        <v>SET @ST =8</v>
      </c>
      <c r="AM89" s="51" t="str">
        <f t="shared" si="36"/>
        <v>SET @Bulk = N'-5'</v>
      </c>
      <c r="AN89" s="51" t="str">
        <f t="shared" si="37"/>
        <v>SET @Cost =800</v>
      </c>
      <c r="AO89" s="51" t="str">
        <f t="shared" si="38"/>
        <v>SET @TLin = N'TL7'</v>
      </c>
      <c r="AP89" s="52" t="str">
        <f t="shared" si="39"/>
        <v>SET @Lcin = N'LC2'</v>
      </c>
      <c r="AQ89" s="52" t="str">
        <f t="shared" si="40"/>
        <v>SET @Desc = N''</v>
      </c>
      <c r="AR89" s="53" t="str">
        <f t="shared" si="41"/>
        <v>SET @TwoHanded = 1</v>
      </c>
      <c r="AS89" s="52" t="str">
        <f t="shared" si="42"/>
        <v>SET @Damagee = N'5d'</v>
      </c>
      <c r="AT89" s="53" t="str">
        <f t="shared" si="43"/>
        <v>SET @Half_Rangee  = 500</v>
      </c>
      <c r="AU89" s="53" t="str">
        <f t="shared" si="44"/>
        <v>SET @FullRangee = 3200</v>
      </c>
      <c r="AV89" s="53" t="str">
        <f t="shared" si="45"/>
        <v>SET @ROF  = 13</v>
      </c>
      <c r="AW89" s="53" t="str">
        <f t="shared" si="46"/>
        <v>SET @ROF_for_Sh  = null</v>
      </c>
      <c r="AX89" s="53" t="str">
        <f t="shared" si="47"/>
        <v>SET @Full_auto  = 0</v>
      </c>
      <c r="AY89" s="53" t="str">
        <f t="shared" si="48"/>
        <v>SET @Shotss  = 30</v>
      </c>
      <c r="AZ89" s="53" t="str">
        <f t="shared" si="49"/>
        <v>SET @AddinChamber  = 1</v>
      </c>
      <c r="BA89" s="53" t="str">
        <f t="shared" si="50"/>
        <v>SET @TimeForreload  = 3</v>
      </c>
      <c r="BB89" s="53" t="str">
        <f t="shared" si="51"/>
        <v>SET @singlereload  = 0</v>
      </c>
      <c r="BC89" s="53" t="str">
        <f t="shared" si="52"/>
        <v>SET @ArmorDivision  = 1</v>
      </c>
      <c r="BD89" s="53" t="str">
        <f t="shared" si="53"/>
        <v>SET @TypeOfDamage1 = N'pi'</v>
      </c>
      <c r="BE89" s="53" t="str">
        <f t="shared" si="54"/>
        <v>SET @TypeOfDam1 = N''</v>
      </c>
      <c r="BF89" s="53" t="str">
        <f t="shared" si="55"/>
        <v>SET @TypeOfDamage2 = N'null'</v>
      </c>
      <c r="BG89" s="53" t="str">
        <f t="shared" si="56"/>
        <v>SET @TypeOfDam2 = N''</v>
      </c>
      <c r="BH89" s="53" t="str">
        <f t="shared" si="57"/>
        <v>SET @DefACCc = 5</v>
      </c>
      <c r="BI89" s="53" t="str">
        <f t="shared" si="58"/>
        <v>SET @ACCAddin = null</v>
      </c>
      <c r="BJ89" s="53" t="str">
        <f t="shared" si="59"/>
        <v>SET @Recoill = 2</v>
      </c>
      <c r="BK89" s="54" t="s">
        <v>6906</v>
      </c>
    </row>
    <row r="90" spans="1:63" ht="120.75" thickBot="1" x14ac:dyDescent="0.3">
      <c r="A90" s="40" t="s">
        <v>6798</v>
      </c>
      <c r="B90" s="39" t="s">
        <v>840</v>
      </c>
      <c r="C90" s="47" t="s">
        <v>29</v>
      </c>
      <c r="D90" s="47" t="s">
        <v>133</v>
      </c>
      <c r="E90" s="47" t="s">
        <v>18</v>
      </c>
      <c r="F90" s="47"/>
      <c r="G90" s="47" t="s">
        <v>6905</v>
      </c>
      <c r="H90" s="47"/>
      <c r="I90" s="47" t="s">
        <v>112</v>
      </c>
      <c r="J90" s="47" t="s">
        <v>6905</v>
      </c>
      <c r="K90" s="47" t="s">
        <v>172</v>
      </c>
      <c r="L90" s="47" t="s">
        <v>4886</v>
      </c>
      <c r="M90" s="47" t="s">
        <v>5756</v>
      </c>
      <c r="N90" s="47" t="s">
        <v>124</v>
      </c>
      <c r="O90" s="47" t="s">
        <v>6905</v>
      </c>
      <c r="P90" s="47" t="s">
        <v>638</v>
      </c>
      <c r="Q90" s="47" t="s">
        <v>174</v>
      </c>
      <c r="R90" s="47" t="s">
        <v>133</v>
      </c>
      <c r="S90" s="47" t="s">
        <v>124</v>
      </c>
      <c r="T90" s="48" t="s">
        <v>638</v>
      </c>
      <c r="U90" s="47" t="s">
        <v>105</v>
      </c>
      <c r="V90" s="34" t="s">
        <v>133</v>
      </c>
      <c r="W90" s="47" t="s">
        <v>118</v>
      </c>
      <c r="X90" s="47" t="s">
        <v>106</v>
      </c>
      <c r="Y90" s="47" t="s">
        <v>220</v>
      </c>
      <c r="Z90" s="47" t="s">
        <v>6795</v>
      </c>
      <c r="AA90" s="47"/>
      <c r="AB90" s="43" t="s">
        <v>6855</v>
      </c>
      <c r="AC90" s="44" t="s">
        <v>6860</v>
      </c>
      <c r="AD90" s="46" t="s">
        <v>6849</v>
      </c>
      <c r="AE90" s="29" t="s">
        <v>880</v>
      </c>
      <c r="AG90" s="50" t="str">
        <f t="shared" si="30"/>
        <v>SET @name = N'Bushmaster M15 (5.56x45mm)'</v>
      </c>
      <c r="AH90" s="51" t="str">
        <f t="shared" si="31"/>
        <v>SET @class_ofItem = N'Gun'</v>
      </c>
      <c r="AI90" s="51" t="str">
        <f t="shared" si="32"/>
        <v>SET @WeaponClass = N'Guns'</v>
      </c>
      <c r="AJ90" s="51" t="str">
        <f t="shared" si="33"/>
        <v>SET @WeaponType = N'Rifle'</v>
      </c>
      <c r="AK90" s="51" t="str">
        <f t="shared" si="34"/>
        <v>SET @Weight =8.9</v>
      </c>
      <c r="AL90" s="51" t="str">
        <f t="shared" si="35"/>
        <v>SET @ST =8</v>
      </c>
      <c r="AM90" s="51" t="str">
        <f t="shared" si="36"/>
        <v>SET @Bulk = N'-5'</v>
      </c>
      <c r="AN90" s="51" t="str">
        <f t="shared" si="37"/>
        <v>SET @Cost =1500</v>
      </c>
      <c r="AO90" s="51" t="str">
        <f t="shared" si="38"/>
        <v>SET @TLin = N'TL8'</v>
      </c>
      <c r="AP90" s="52" t="str">
        <f t="shared" si="39"/>
        <v>SET @Lcin = N'LC3'</v>
      </c>
      <c r="AQ90" s="52" t="str">
        <f t="shared" si="40"/>
        <v>SET @Desc = N''</v>
      </c>
      <c r="AR90" s="53" t="str">
        <f t="shared" si="41"/>
        <v>SET @TwoHanded = 1</v>
      </c>
      <c r="AS90" s="52" t="str">
        <f t="shared" si="42"/>
        <v>SET @Damagee = N'5d'</v>
      </c>
      <c r="AT90" s="53" t="str">
        <f t="shared" si="43"/>
        <v>SET @Half_Rangee  = 500</v>
      </c>
      <c r="AU90" s="53" t="str">
        <f t="shared" si="44"/>
        <v>SET @FullRangee = 3200</v>
      </c>
      <c r="AV90" s="53" t="str">
        <f t="shared" si="45"/>
        <v>SET @ROF  = 3</v>
      </c>
      <c r="AW90" s="53" t="str">
        <f t="shared" si="46"/>
        <v>SET @ROF_for_Sh  = null</v>
      </c>
      <c r="AX90" s="53" t="str">
        <f t="shared" si="47"/>
        <v>SET @Full_auto  = 0</v>
      </c>
      <c r="AY90" s="53" t="str">
        <f t="shared" si="48"/>
        <v>SET @Shotss  = 30</v>
      </c>
      <c r="AZ90" s="53" t="str">
        <f t="shared" si="49"/>
        <v>SET @AddinChamber  = 1</v>
      </c>
      <c r="BA90" s="53" t="str">
        <f t="shared" si="50"/>
        <v>SET @TimeForreload  = 3</v>
      </c>
      <c r="BB90" s="53" t="str">
        <f t="shared" si="51"/>
        <v>SET @singlereload  = 0</v>
      </c>
      <c r="BC90" s="53" t="str">
        <f t="shared" si="52"/>
        <v>SET @ArmorDivision  = 1</v>
      </c>
      <c r="BD90" s="53" t="str">
        <f t="shared" si="53"/>
        <v>SET @TypeOfDamage1 = N'pi'</v>
      </c>
      <c r="BE90" s="53" t="str">
        <f t="shared" si="54"/>
        <v>SET @TypeOfDam1 = N''</v>
      </c>
      <c r="BF90" s="53" t="str">
        <f t="shared" si="55"/>
        <v>SET @TypeOfDamage2 = N'null'</v>
      </c>
      <c r="BG90" s="53" t="str">
        <f t="shared" si="56"/>
        <v>SET @TypeOfDam2 = N''</v>
      </c>
      <c r="BH90" s="53" t="str">
        <f t="shared" si="57"/>
        <v>SET @DefACCc = 5</v>
      </c>
      <c r="BI90" s="53" t="str">
        <f t="shared" si="58"/>
        <v>SET @ACCAddin = null</v>
      </c>
      <c r="BJ90" s="53" t="str">
        <f t="shared" si="59"/>
        <v>SET @Recoill = 2</v>
      </c>
      <c r="BK90" s="54" t="s">
        <v>6906</v>
      </c>
    </row>
    <row r="91" spans="1:63" ht="120.75" thickBot="1" x14ac:dyDescent="0.3">
      <c r="A91" s="40" t="s">
        <v>6798</v>
      </c>
      <c r="B91" s="39" t="s">
        <v>843</v>
      </c>
      <c r="C91" s="47" t="s">
        <v>29</v>
      </c>
      <c r="D91" s="47" t="s">
        <v>133</v>
      </c>
      <c r="E91" s="47" t="s">
        <v>18</v>
      </c>
      <c r="F91" s="47"/>
      <c r="G91" s="47" t="s">
        <v>6905</v>
      </c>
      <c r="H91" s="47"/>
      <c r="I91" s="47" t="s">
        <v>112</v>
      </c>
      <c r="J91" s="47" t="s">
        <v>6905</v>
      </c>
      <c r="K91" s="47" t="s">
        <v>172</v>
      </c>
      <c r="L91" s="47" t="s">
        <v>4886</v>
      </c>
      <c r="M91" s="47" t="s">
        <v>5756</v>
      </c>
      <c r="N91" s="47" t="s">
        <v>145</v>
      </c>
      <c r="O91" s="47" t="s">
        <v>6905</v>
      </c>
      <c r="P91" s="47" t="s">
        <v>638</v>
      </c>
      <c r="Q91" s="47" t="s">
        <v>174</v>
      </c>
      <c r="R91" s="47" t="s">
        <v>133</v>
      </c>
      <c r="S91" s="47" t="s">
        <v>124</v>
      </c>
      <c r="T91" s="48" t="s">
        <v>638</v>
      </c>
      <c r="U91" s="47" t="s">
        <v>105</v>
      </c>
      <c r="V91" s="34" t="s">
        <v>133</v>
      </c>
      <c r="W91" s="47" t="s">
        <v>118</v>
      </c>
      <c r="X91" s="47" t="s">
        <v>106</v>
      </c>
      <c r="Y91" s="47" t="s">
        <v>113</v>
      </c>
      <c r="Z91" s="47" t="s">
        <v>6794</v>
      </c>
      <c r="AA91" s="38" t="s">
        <v>878</v>
      </c>
      <c r="AB91" s="43" t="s">
        <v>6855</v>
      </c>
      <c r="AC91" s="44" t="s">
        <v>6860</v>
      </c>
      <c r="AD91" s="46" t="s">
        <v>6849</v>
      </c>
      <c r="AE91" s="29" t="s">
        <v>880</v>
      </c>
      <c r="AG91" s="50" t="str">
        <f t="shared" si="30"/>
        <v>SET @name = N'Colt M16A2 (5.56x45mm NATO)'</v>
      </c>
      <c r="AH91" s="51" t="str">
        <f t="shared" si="31"/>
        <v>SET @class_ofItem = N'Gun'</v>
      </c>
      <c r="AI91" s="51" t="str">
        <f t="shared" si="32"/>
        <v>SET @WeaponClass = N'Guns'</v>
      </c>
      <c r="AJ91" s="51" t="str">
        <f t="shared" si="33"/>
        <v>SET @WeaponType = N'Rifle'</v>
      </c>
      <c r="AK91" s="51" t="str">
        <f t="shared" si="34"/>
        <v>SET @Weight =8.9</v>
      </c>
      <c r="AL91" s="51" t="str">
        <f t="shared" si="35"/>
        <v>SET @ST =8</v>
      </c>
      <c r="AM91" s="51" t="str">
        <f t="shared" si="36"/>
        <v>SET @Bulk = N'-5'</v>
      </c>
      <c r="AN91" s="51" t="str">
        <f t="shared" si="37"/>
        <v>SET @Cost =800</v>
      </c>
      <c r="AO91" s="51" t="str">
        <f t="shared" si="38"/>
        <v>SET @TLin = N'TL8'</v>
      </c>
      <c r="AP91" s="52" t="str">
        <f t="shared" si="39"/>
        <v>SET @Lcin = N'LC2'</v>
      </c>
      <c r="AQ91" s="52" t="str">
        <f t="shared" si="40"/>
        <v>SET @Desc = N'[8]'</v>
      </c>
      <c r="AR91" s="53" t="str">
        <f t="shared" si="41"/>
        <v>SET @TwoHanded = 1</v>
      </c>
      <c r="AS91" s="52" t="str">
        <f t="shared" si="42"/>
        <v>SET @Damagee = N'5d'</v>
      </c>
      <c r="AT91" s="53" t="str">
        <f t="shared" si="43"/>
        <v>SET @Half_Rangee  = 500</v>
      </c>
      <c r="AU91" s="53" t="str">
        <f t="shared" si="44"/>
        <v>SET @FullRangee = 3200</v>
      </c>
      <c r="AV91" s="53" t="str">
        <f t="shared" si="45"/>
        <v>SET @ROF  = 9</v>
      </c>
      <c r="AW91" s="53" t="str">
        <f t="shared" si="46"/>
        <v>SET @ROF_for_Sh  = null</v>
      </c>
      <c r="AX91" s="53" t="str">
        <f t="shared" si="47"/>
        <v>SET @Full_auto  = 0</v>
      </c>
      <c r="AY91" s="53" t="str">
        <f t="shared" si="48"/>
        <v>SET @Shotss  = 30</v>
      </c>
      <c r="AZ91" s="53" t="str">
        <f t="shared" si="49"/>
        <v>SET @AddinChamber  = 1</v>
      </c>
      <c r="BA91" s="53" t="str">
        <f t="shared" si="50"/>
        <v>SET @TimeForreload  = 3</v>
      </c>
      <c r="BB91" s="53" t="str">
        <f t="shared" si="51"/>
        <v>SET @singlereload  = 0</v>
      </c>
      <c r="BC91" s="53" t="str">
        <f t="shared" si="52"/>
        <v>SET @ArmorDivision  = 1</v>
      </c>
      <c r="BD91" s="53" t="str">
        <f t="shared" si="53"/>
        <v>SET @TypeOfDamage1 = N'pi'</v>
      </c>
      <c r="BE91" s="53" t="str">
        <f t="shared" si="54"/>
        <v>SET @TypeOfDam1 = N''</v>
      </c>
      <c r="BF91" s="53" t="str">
        <f t="shared" si="55"/>
        <v>SET @TypeOfDamage2 = N'null'</v>
      </c>
      <c r="BG91" s="53" t="str">
        <f t="shared" si="56"/>
        <v>SET @TypeOfDam2 = N''</v>
      </c>
      <c r="BH91" s="53" t="str">
        <f t="shared" si="57"/>
        <v>SET @DefACCc = 5</v>
      </c>
      <c r="BI91" s="53" t="str">
        <f t="shared" si="58"/>
        <v>SET @ACCAddin = null</v>
      </c>
      <c r="BJ91" s="53" t="str">
        <f t="shared" si="59"/>
        <v>SET @Recoill = 2</v>
      </c>
      <c r="BK91" s="54" t="s">
        <v>6906</v>
      </c>
    </row>
    <row r="92" spans="1:63" ht="120.75" thickBot="1" x14ac:dyDescent="0.3">
      <c r="A92" s="47" t="s">
        <v>6797</v>
      </c>
      <c r="B92" s="39" t="s">
        <v>818</v>
      </c>
      <c r="C92" s="47" t="s">
        <v>29</v>
      </c>
      <c r="D92" s="47" t="s">
        <v>133</v>
      </c>
      <c r="E92" s="47" t="s">
        <v>18</v>
      </c>
      <c r="F92" s="47"/>
      <c r="G92" s="47" t="s">
        <v>6905</v>
      </c>
      <c r="H92" s="47"/>
      <c r="I92" s="47" t="s">
        <v>150</v>
      </c>
      <c r="J92" s="47" t="s">
        <v>6905</v>
      </c>
      <c r="K92" s="47" t="s">
        <v>172</v>
      </c>
      <c r="L92" s="47" t="s">
        <v>4813</v>
      </c>
      <c r="M92" s="47" t="s">
        <v>145</v>
      </c>
      <c r="N92" s="47" t="s">
        <v>134</v>
      </c>
      <c r="O92" s="47" t="s">
        <v>6905</v>
      </c>
      <c r="P92" s="47" t="s">
        <v>638</v>
      </c>
      <c r="Q92" s="47" t="s">
        <v>174</v>
      </c>
      <c r="R92" s="47" t="s">
        <v>133</v>
      </c>
      <c r="S92" s="47" t="s">
        <v>124</v>
      </c>
      <c r="T92" s="48" t="s">
        <v>638</v>
      </c>
      <c r="U92" s="47" t="s">
        <v>105</v>
      </c>
      <c r="V92" s="34" t="s">
        <v>133</v>
      </c>
      <c r="W92" s="47" t="s">
        <v>118</v>
      </c>
      <c r="X92" s="47" t="s">
        <v>106</v>
      </c>
      <c r="Y92" s="47" t="s">
        <v>151</v>
      </c>
      <c r="Z92" s="47" t="s">
        <v>6794</v>
      </c>
      <c r="AA92" s="38" t="s">
        <v>511</v>
      </c>
      <c r="AB92" s="43" t="s">
        <v>6855</v>
      </c>
      <c r="AC92" s="44" t="s">
        <v>6860</v>
      </c>
      <c r="AD92" s="46" t="s">
        <v>6849</v>
      </c>
      <c r="AE92" s="29" t="s">
        <v>880</v>
      </c>
      <c r="AG92" s="50" t="str">
        <f t="shared" si="30"/>
        <v>SET @name = N'Izhmash AK-74 (5.45x39mm M-74)'</v>
      </c>
      <c r="AH92" s="51" t="str">
        <f t="shared" si="31"/>
        <v>SET @class_ofItem = N'Gun'</v>
      </c>
      <c r="AI92" s="51" t="str">
        <f t="shared" si="32"/>
        <v>SET @WeaponClass = N'Guns'</v>
      </c>
      <c r="AJ92" s="51" t="str">
        <f t="shared" si="33"/>
        <v>SET @WeaponType = N'Rifle'</v>
      </c>
      <c r="AK92" s="51" t="str">
        <f t="shared" si="34"/>
        <v>SET @Weight =9</v>
      </c>
      <c r="AL92" s="51" t="str">
        <f t="shared" si="35"/>
        <v>SET @ST =8</v>
      </c>
      <c r="AM92" s="51" t="str">
        <f t="shared" si="36"/>
        <v>SET @Bulk = N'-5'</v>
      </c>
      <c r="AN92" s="51" t="str">
        <f t="shared" si="37"/>
        <v>SET @Cost =250</v>
      </c>
      <c r="AO92" s="51" t="str">
        <f t="shared" si="38"/>
        <v>SET @TLin = N'TL7'</v>
      </c>
      <c r="AP92" s="52" t="str">
        <f t="shared" si="39"/>
        <v>SET @Lcin = N'LC2'</v>
      </c>
      <c r="AQ92" s="52" t="str">
        <f t="shared" si="40"/>
        <v>SET @Desc = N'[2]'</v>
      </c>
      <c r="AR92" s="53" t="str">
        <f t="shared" si="41"/>
        <v>SET @TwoHanded = 1</v>
      </c>
      <c r="AS92" s="52" t="str">
        <f t="shared" si="42"/>
        <v>SET @Damagee = N'5d'</v>
      </c>
      <c r="AT92" s="53" t="str">
        <f t="shared" si="43"/>
        <v>SET @Half_Rangee  = 500</v>
      </c>
      <c r="AU92" s="53" t="str">
        <f t="shared" si="44"/>
        <v>SET @FullRangee = 3800</v>
      </c>
      <c r="AV92" s="53" t="str">
        <f t="shared" si="45"/>
        <v>SET @ROF  = 11</v>
      </c>
      <c r="AW92" s="53" t="str">
        <f t="shared" si="46"/>
        <v>SET @ROF_for_Sh  = null</v>
      </c>
      <c r="AX92" s="53" t="str">
        <f t="shared" si="47"/>
        <v>SET @Full_auto  = 0</v>
      </c>
      <c r="AY92" s="53" t="str">
        <f t="shared" si="48"/>
        <v>SET @Shotss  = 30</v>
      </c>
      <c r="AZ92" s="53" t="str">
        <f t="shared" si="49"/>
        <v>SET @AddinChamber  = 1</v>
      </c>
      <c r="BA92" s="53" t="str">
        <f t="shared" si="50"/>
        <v>SET @TimeForreload  = 3</v>
      </c>
      <c r="BB92" s="53" t="str">
        <f t="shared" si="51"/>
        <v>SET @singlereload  = 0</v>
      </c>
      <c r="BC92" s="53" t="str">
        <f t="shared" si="52"/>
        <v>SET @ArmorDivision  = 1</v>
      </c>
      <c r="BD92" s="53" t="str">
        <f t="shared" si="53"/>
        <v>SET @TypeOfDamage1 = N'pi'</v>
      </c>
      <c r="BE92" s="53" t="str">
        <f t="shared" si="54"/>
        <v>SET @TypeOfDam1 = N''</v>
      </c>
      <c r="BF92" s="53" t="str">
        <f t="shared" si="55"/>
        <v>SET @TypeOfDamage2 = N'null'</v>
      </c>
      <c r="BG92" s="53" t="str">
        <f t="shared" si="56"/>
        <v>SET @TypeOfDam2 = N''</v>
      </c>
      <c r="BH92" s="53" t="str">
        <f t="shared" si="57"/>
        <v>SET @DefACCc = 4</v>
      </c>
      <c r="BI92" s="53" t="str">
        <f t="shared" si="58"/>
        <v>SET @ACCAddin = null</v>
      </c>
      <c r="BJ92" s="53" t="str">
        <f t="shared" si="59"/>
        <v>SET @Recoill = 2</v>
      </c>
      <c r="BK92" s="54" t="s">
        <v>6906</v>
      </c>
    </row>
    <row r="93" spans="1:63" ht="120.75" thickBot="1" x14ac:dyDescent="0.3">
      <c r="A93" s="40" t="s">
        <v>6798</v>
      </c>
      <c r="B93" s="39" t="s">
        <v>845</v>
      </c>
      <c r="C93" s="47" t="s">
        <v>29</v>
      </c>
      <c r="D93" s="47" t="s">
        <v>133</v>
      </c>
      <c r="E93" s="47" t="s">
        <v>18</v>
      </c>
      <c r="F93" s="47"/>
      <c r="G93" s="47" t="s">
        <v>6905</v>
      </c>
      <c r="H93" s="47"/>
      <c r="I93" s="47" t="s">
        <v>150</v>
      </c>
      <c r="J93" s="47" t="s">
        <v>6905</v>
      </c>
      <c r="K93" s="47" t="s">
        <v>172</v>
      </c>
      <c r="L93" s="47" t="s">
        <v>4813</v>
      </c>
      <c r="M93" s="47" t="s">
        <v>5913</v>
      </c>
      <c r="N93" s="47" t="s">
        <v>143</v>
      </c>
      <c r="O93" s="47" t="s">
        <v>6905</v>
      </c>
      <c r="P93" s="47" t="s">
        <v>638</v>
      </c>
      <c r="Q93" s="47" t="s">
        <v>174</v>
      </c>
      <c r="R93" s="47" t="s">
        <v>133</v>
      </c>
      <c r="S93" s="47" t="s">
        <v>124</v>
      </c>
      <c r="T93" s="48" t="s">
        <v>638</v>
      </c>
      <c r="U93" s="47" t="s">
        <v>105</v>
      </c>
      <c r="V93" s="34" t="s">
        <v>133</v>
      </c>
      <c r="W93" s="47" t="s">
        <v>1073</v>
      </c>
      <c r="X93" s="47" t="s">
        <v>106</v>
      </c>
      <c r="Y93" s="47" t="s">
        <v>1074</v>
      </c>
      <c r="Z93" s="47" t="s">
        <v>6794</v>
      </c>
      <c r="AA93" s="38" t="s">
        <v>986</v>
      </c>
      <c r="AB93" s="43" t="s">
        <v>6855</v>
      </c>
      <c r="AC93" s="44" t="s">
        <v>6860</v>
      </c>
      <c r="AD93" s="46" t="s">
        <v>6849</v>
      </c>
      <c r="AE93" s="29" t="s">
        <v>880</v>
      </c>
      <c r="AG93" s="50" t="str">
        <f t="shared" si="30"/>
        <v>SET @name = N'Izhmash AN-94 (5.45x39mm M-74)'</v>
      </c>
      <c r="AH93" s="51" t="str">
        <f t="shared" si="31"/>
        <v>SET @class_ofItem = N'Gun'</v>
      </c>
      <c r="AI93" s="51" t="str">
        <f t="shared" si="32"/>
        <v>SET @WeaponClass = N'Guns'</v>
      </c>
      <c r="AJ93" s="51" t="str">
        <f t="shared" si="33"/>
        <v>SET @WeaponType = N'Rifle'</v>
      </c>
      <c r="AK93" s="51" t="str">
        <f t="shared" si="34"/>
        <v>SET @Weight =9.7</v>
      </c>
      <c r="AL93" s="51" t="str">
        <f t="shared" si="35"/>
        <v>SET @ST =8</v>
      </c>
      <c r="AM93" s="51" t="str">
        <f t="shared" si="36"/>
        <v>SET @Bulk = N'-5*'</v>
      </c>
      <c r="AN93" s="51" t="str">
        <f t="shared" si="37"/>
        <v>SET @Cost =1150</v>
      </c>
      <c r="AO93" s="51" t="str">
        <f t="shared" si="38"/>
        <v>SET @TLin = N'TL8'</v>
      </c>
      <c r="AP93" s="52" t="str">
        <f t="shared" si="39"/>
        <v>SET @Lcin = N'LC2'</v>
      </c>
      <c r="AQ93" s="52" t="str">
        <f t="shared" si="40"/>
        <v>SET @Desc = N'[2, 3]'</v>
      </c>
      <c r="AR93" s="53" t="str">
        <f t="shared" si="41"/>
        <v>SET @TwoHanded = 1</v>
      </c>
      <c r="AS93" s="52" t="str">
        <f t="shared" si="42"/>
        <v>SET @Damagee = N'5d'</v>
      </c>
      <c r="AT93" s="53" t="str">
        <f t="shared" si="43"/>
        <v>SET @Half_Rangee  = 500</v>
      </c>
      <c r="AU93" s="53" t="str">
        <f t="shared" si="44"/>
        <v>SET @FullRangee = 3800</v>
      </c>
      <c r="AV93" s="53" t="str">
        <f t="shared" si="45"/>
        <v>SET @ROF  = 10</v>
      </c>
      <c r="AW93" s="53" t="str">
        <f t="shared" si="46"/>
        <v>SET @ROF_for_Sh  = null</v>
      </c>
      <c r="AX93" s="53" t="str">
        <f t="shared" si="47"/>
        <v>SET @Full_auto  = 0</v>
      </c>
      <c r="AY93" s="53" t="str">
        <f t="shared" si="48"/>
        <v>SET @Shotss  = 30</v>
      </c>
      <c r="AZ93" s="53" t="str">
        <f t="shared" si="49"/>
        <v>SET @AddinChamber  = 1</v>
      </c>
      <c r="BA93" s="53" t="str">
        <f t="shared" si="50"/>
        <v>SET @TimeForreload  = 3</v>
      </c>
      <c r="BB93" s="53" t="str">
        <f t="shared" si="51"/>
        <v>SET @singlereload  = 0</v>
      </c>
      <c r="BC93" s="53" t="str">
        <f t="shared" si="52"/>
        <v>SET @ArmorDivision  = 1</v>
      </c>
      <c r="BD93" s="53" t="str">
        <f t="shared" si="53"/>
        <v>SET @TypeOfDamage1 = N'pi'</v>
      </c>
      <c r="BE93" s="53" t="str">
        <f t="shared" si="54"/>
        <v>SET @TypeOfDam1 = N''</v>
      </c>
      <c r="BF93" s="53" t="str">
        <f t="shared" si="55"/>
        <v>SET @TypeOfDamage2 = N'null'</v>
      </c>
      <c r="BG93" s="53" t="str">
        <f t="shared" si="56"/>
        <v>SET @TypeOfDam2 = N''</v>
      </c>
      <c r="BH93" s="53" t="str">
        <f t="shared" si="57"/>
        <v>SET @DefACCc = 4</v>
      </c>
      <c r="BI93" s="53" t="str">
        <f t="shared" si="58"/>
        <v>SET @ACCAddin = null</v>
      </c>
      <c r="BJ93" s="53" t="str">
        <f t="shared" si="59"/>
        <v>SET @Recoill = 2</v>
      </c>
      <c r="BK93" s="54" t="s">
        <v>6906</v>
      </c>
    </row>
    <row r="94" spans="1:63" ht="120.75" thickBot="1" x14ac:dyDescent="0.3">
      <c r="A94" s="40" t="s">
        <v>6798</v>
      </c>
      <c r="B94" s="39" t="s">
        <v>6625</v>
      </c>
      <c r="C94" s="47" t="s">
        <v>192</v>
      </c>
      <c r="D94" s="47" t="s">
        <v>133</v>
      </c>
      <c r="E94" s="47" t="s">
        <v>18</v>
      </c>
      <c r="F94" s="47"/>
      <c r="G94" s="47" t="s">
        <v>6905</v>
      </c>
      <c r="H94" s="47"/>
      <c r="I94" s="47" t="s">
        <v>106</v>
      </c>
      <c r="J94" s="47" t="s">
        <v>6905</v>
      </c>
      <c r="K94" s="47" t="s">
        <v>394</v>
      </c>
      <c r="L94" s="47" t="s">
        <v>128</v>
      </c>
      <c r="M94" s="47" t="s">
        <v>1850</v>
      </c>
      <c r="N94" s="47" t="s">
        <v>124</v>
      </c>
      <c r="O94" s="47" t="s">
        <v>6905</v>
      </c>
      <c r="P94" s="47" t="s">
        <v>638</v>
      </c>
      <c r="Q94" s="47" t="s">
        <v>105</v>
      </c>
      <c r="R94" s="47" t="s">
        <v>133</v>
      </c>
      <c r="S94" s="47" t="s">
        <v>124</v>
      </c>
      <c r="T94" s="48" t="s">
        <v>638</v>
      </c>
      <c r="U94" s="47" t="s">
        <v>145</v>
      </c>
      <c r="V94" s="40" t="s">
        <v>638</v>
      </c>
      <c r="W94" s="47" t="s">
        <v>148</v>
      </c>
      <c r="X94" s="47" t="s">
        <v>106</v>
      </c>
      <c r="Y94" s="47" t="s">
        <v>713</v>
      </c>
      <c r="Z94" s="47" t="s">
        <v>6795</v>
      </c>
      <c r="AA94" s="47"/>
      <c r="AB94" s="43" t="s">
        <v>6855</v>
      </c>
      <c r="AC94" s="44" t="s">
        <v>6862</v>
      </c>
      <c r="AD94" s="46" t="s">
        <v>6849</v>
      </c>
      <c r="AE94" s="29" t="s">
        <v>145</v>
      </c>
      <c r="AG94" s="50" t="str">
        <f t="shared" si="30"/>
        <v>SET @name = N'H&amp;K P7M8 (9x19mm Parabellum)'</v>
      </c>
      <c r="AH94" s="51" t="str">
        <f t="shared" si="31"/>
        <v>SET @class_ofItem = N'Gun'</v>
      </c>
      <c r="AI94" s="51" t="str">
        <f t="shared" si="32"/>
        <v>SET @WeaponClass = N'Guns'</v>
      </c>
      <c r="AJ94" s="51" t="str">
        <f t="shared" si="33"/>
        <v>SET @WeaponType = N'Pistol'</v>
      </c>
      <c r="AK94" s="51" t="str">
        <f t="shared" si="34"/>
        <v>SET @Weight =1.8</v>
      </c>
      <c r="AL94" s="51" t="str">
        <f t="shared" si="35"/>
        <v>SET @ST =9</v>
      </c>
      <c r="AM94" s="51" t="str">
        <f t="shared" si="36"/>
        <v>SET @Bulk = N'-2'</v>
      </c>
      <c r="AN94" s="51" t="str">
        <f t="shared" si="37"/>
        <v>SET @Cost =1050</v>
      </c>
      <c r="AO94" s="51" t="str">
        <f t="shared" si="38"/>
        <v>SET @TLin = N'TL8'</v>
      </c>
      <c r="AP94" s="52" t="str">
        <f t="shared" si="39"/>
        <v>SET @Lcin = N'LC3'</v>
      </c>
      <c r="AQ94" s="52" t="str">
        <f t="shared" si="40"/>
        <v>SET @Desc = N''</v>
      </c>
      <c r="AR94" s="53" t="str">
        <f t="shared" si="41"/>
        <v>SET @TwoHanded = 0</v>
      </c>
      <c r="AS94" s="52" t="str">
        <f t="shared" si="42"/>
        <v>SET @Damagee = N'2d+2'</v>
      </c>
      <c r="AT94" s="53" t="str">
        <f t="shared" si="43"/>
        <v>SET @Half_Rangee  = 160</v>
      </c>
      <c r="AU94" s="53" t="str">
        <f t="shared" si="44"/>
        <v>SET @FullRangee = 1800</v>
      </c>
      <c r="AV94" s="53" t="str">
        <f t="shared" si="45"/>
        <v>SET @ROF  = 3</v>
      </c>
      <c r="AW94" s="53" t="str">
        <f t="shared" si="46"/>
        <v>SET @ROF_for_Sh  = null</v>
      </c>
      <c r="AX94" s="53" t="str">
        <f t="shared" si="47"/>
        <v>SET @Full_auto  = 0</v>
      </c>
      <c r="AY94" s="53" t="str">
        <f t="shared" si="48"/>
        <v>SET @Shotss  = 8</v>
      </c>
      <c r="AZ94" s="53" t="str">
        <f t="shared" si="49"/>
        <v>SET @AddinChamber  = 1</v>
      </c>
      <c r="BA94" s="53" t="str">
        <f t="shared" si="50"/>
        <v>SET @TimeForreload  = 3</v>
      </c>
      <c r="BB94" s="53" t="str">
        <f t="shared" si="51"/>
        <v>SET @singlereload  = 0</v>
      </c>
      <c r="BC94" s="53" t="str">
        <f t="shared" si="52"/>
        <v>SET @ArmorDivision  = 1</v>
      </c>
      <c r="BD94" s="53" t="str">
        <f t="shared" si="53"/>
        <v>SET @TypeOfDamage1 = N'pi'</v>
      </c>
      <c r="BE94" s="53" t="str">
        <f t="shared" si="54"/>
        <v>SET @TypeOfDam1 = N''</v>
      </c>
      <c r="BF94" s="53" t="str">
        <f t="shared" si="55"/>
        <v>SET @TypeOfDamage2 = N'null'</v>
      </c>
      <c r="BG94" s="53" t="str">
        <f t="shared" si="56"/>
        <v>SET @TypeOfDam2 = N''</v>
      </c>
      <c r="BH94" s="53" t="str">
        <f t="shared" si="57"/>
        <v>SET @DefACCc = 2</v>
      </c>
      <c r="BI94" s="53" t="str">
        <f t="shared" si="58"/>
        <v>SET @ACCAddin = null</v>
      </c>
      <c r="BJ94" s="53" t="str">
        <f t="shared" si="59"/>
        <v>SET @Recoill = 2</v>
      </c>
      <c r="BK94" s="54" t="s">
        <v>6906</v>
      </c>
    </row>
    <row r="95" spans="1:63" ht="120.75" thickBot="1" x14ac:dyDescent="0.3">
      <c r="A95" s="47" t="s">
        <v>6797</v>
      </c>
      <c r="B95" s="39" t="s">
        <v>821</v>
      </c>
      <c r="C95" s="47" t="s">
        <v>17</v>
      </c>
      <c r="D95" s="47" t="s">
        <v>133</v>
      </c>
      <c r="E95" s="47" t="s">
        <v>18</v>
      </c>
      <c r="F95" s="47"/>
      <c r="G95" s="47" t="s">
        <v>6905</v>
      </c>
      <c r="H95" s="47"/>
      <c r="I95" s="47" t="s">
        <v>150</v>
      </c>
      <c r="J95" s="47" t="s">
        <v>6905</v>
      </c>
      <c r="K95" s="47" t="s">
        <v>172</v>
      </c>
      <c r="L95" s="47" t="s">
        <v>4833</v>
      </c>
      <c r="M95" s="47" t="s">
        <v>6823</v>
      </c>
      <c r="N95" s="47" t="s">
        <v>143</v>
      </c>
      <c r="O95" s="47" t="s">
        <v>6905</v>
      </c>
      <c r="P95" s="47" t="s">
        <v>638</v>
      </c>
      <c r="Q95" s="47" t="s">
        <v>174</v>
      </c>
      <c r="R95" s="47" t="s">
        <v>133</v>
      </c>
      <c r="S95" s="47" t="s">
        <v>124</v>
      </c>
      <c r="T95" s="48" t="s">
        <v>638</v>
      </c>
      <c r="U95" s="47" t="s">
        <v>145</v>
      </c>
      <c r="V95" s="34" t="s">
        <v>133</v>
      </c>
      <c r="W95" s="47" t="s">
        <v>118</v>
      </c>
      <c r="X95" s="47" t="s">
        <v>106</v>
      </c>
      <c r="Y95" s="47" t="s">
        <v>1036</v>
      </c>
      <c r="Z95" s="47" t="s">
        <v>6794</v>
      </c>
      <c r="AA95" s="47"/>
      <c r="AB95" s="43" t="s">
        <v>6855</v>
      </c>
      <c r="AC95" s="44" t="s">
        <v>6860</v>
      </c>
      <c r="AD95" s="46" t="s">
        <v>6849</v>
      </c>
      <c r="AE95" s="29" t="s">
        <v>464</v>
      </c>
      <c r="AG95" s="50" t="str">
        <f t="shared" si="30"/>
        <v>SET @name = N'Izhmash AKM (7.62x39mm M-43)'</v>
      </c>
      <c r="AH95" s="51" t="str">
        <f t="shared" si="31"/>
        <v>SET @class_ofItem = N'Gun'</v>
      </c>
      <c r="AI95" s="51" t="str">
        <f t="shared" si="32"/>
        <v>SET @WeaponClass = N'Guns'</v>
      </c>
      <c r="AJ95" s="51" t="str">
        <f t="shared" si="33"/>
        <v>SET @WeaponType = N'Rifle'</v>
      </c>
      <c r="AK95" s="51" t="str">
        <f t="shared" si="34"/>
        <v>SET @Weight =11.3</v>
      </c>
      <c r="AL95" s="51" t="str">
        <f t="shared" si="35"/>
        <v>SET @ST =9</v>
      </c>
      <c r="AM95" s="51" t="str">
        <f t="shared" si="36"/>
        <v>SET @Bulk = N'-5'</v>
      </c>
      <c r="AN95" s="51" t="str">
        <f t="shared" si="37"/>
        <v>SET @Cost =290</v>
      </c>
      <c r="AO95" s="51" t="str">
        <f t="shared" si="38"/>
        <v>SET @TLin = N'TL7'</v>
      </c>
      <c r="AP95" s="52" t="str">
        <f t="shared" si="39"/>
        <v>SET @Lcin = N'LC2'</v>
      </c>
      <c r="AQ95" s="52" t="str">
        <f t="shared" si="40"/>
        <v>SET @Desc = N''</v>
      </c>
      <c r="AR95" s="53" t="str">
        <f t="shared" si="41"/>
        <v>SET @TwoHanded = 1</v>
      </c>
      <c r="AS95" s="52" t="str">
        <f t="shared" si="42"/>
        <v>SET @Damagee = N'5d+1'</v>
      </c>
      <c r="AT95" s="53" t="str">
        <f t="shared" si="43"/>
        <v>SET @Half_Rangee  = 500</v>
      </c>
      <c r="AU95" s="53" t="str">
        <f t="shared" si="44"/>
        <v>SET @FullRangee = 3100</v>
      </c>
      <c r="AV95" s="53" t="str">
        <f t="shared" si="45"/>
        <v>SET @ROF  = 10</v>
      </c>
      <c r="AW95" s="53" t="str">
        <f t="shared" si="46"/>
        <v>SET @ROF_for_Sh  = null</v>
      </c>
      <c r="AX95" s="53" t="str">
        <f t="shared" si="47"/>
        <v>SET @Full_auto  = 0</v>
      </c>
      <c r="AY95" s="53" t="str">
        <f t="shared" si="48"/>
        <v>SET @Shotss  = 30</v>
      </c>
      <c r="AZ95" s="53" t="str">
        <f t="shared" si="49"/>
        <v>SET @AddinChamber  = 1</v>
      </c>
      <c r="BA95" s="53" t="str">
        <f t="shared" si="50"/>
        <v>SET @TimeForreload  = 3</v>
      </c>
      <c r="BB95" s="53" t="str">
        <f t="shared" si="51"/>
        <v>SET @singlereload  = 0</v>
      </c>
      <c r="BC95" s="53" t="str">
        <f t="shared" si="52"/>
        <v>SET @ArmorDivision  = 1</v>
      </c>
      <c r="BD95" s="53" t="str">
        <f t="shared" si="53"/>
        <v>SET @TypeOfDamage1 = N'pi'</v>
      </c>
      <c r="BE95" s="53" t="str">
        <f t="shared" si="54"/>
        <v>SET @TypeOfDam1 = N''</v>
      </c>
      <c r="BF95" s="53" t="str">
        <f t="shared" si="55"/>
        <v>SET @TypeOfDamage2 = N'null'</v>
      </c>
      <c r="BG95" s="53" t="str">
        <f t="shared" si="56"/>
        <v>SET @TypeOfDam2 = N''</v>
      </c>
      <c r="BH95" s="53" t="str">
        <f t="shared" si="57"/>
        <v>SET @DefACCc = 4</v>
      </c>
      <c r="BI95" s="53" t="str">
        <f t="shared" si="58"/>
        <v>SET @ACCAddin = null</v>
      </c>
      <c r="BJ95" s="53" t="str">
        <f t="shared" si="59"/>
        <v>SET @Recoill = 2</v>
      </c>
      <c r="BK95" s="54" t="s">
        <v>6906</v>
      </c>
    </row>
    <row r="96" spans="1:63" ht="120.75" thickBot="1" x14ac:dyDescent="0.3">
      <c r="A96" s="40" t="s">
        <v>6798</v>
      </c>
      <c r="B96" s="39" t="s">
        <v>859</v>
      </c>
      <c r="C96" s="47" t="s">
        <v>29</v>
      </c>
      <c r="D96" s="47" t="s">
        <v>133</v>
      </c>
      <c r="E96" s="47" t="s">
        <v>18</v>
      </c>
      <c r="F96" s="47"/>
      <c r="G96" s="47" t="s">
        <v>6905</v>
      </c>
      <c r="H96" s="47"/>
      <c r="I96" s="40" t="s">
        <v>120</v>
      </c>
      <c r="J96" s="47" t="s">
        <v>106</v>
      </c>
      <c r="K96" s="47" t="s">
        <v>172</v>
      </c>
      <c r="L96" s="47" t="s">
        <v>114</v>
      </c>
      <c r="M96" s="47" t="s">
        <v>246</v>
      </c>
      <c r="N96" s="47" t="s">
        <v>246</v>
      </c>
      <c r="O96" s="47" t="s">
        <v>6905</v>
      </c>
      <c r="P96" s="47" t="s">
        <v>638</v>
      </c>
      <c r="Q96" s="47" t="s">
        <v>174</v>
      </c>
      <c r="R96" s="47" t="s">
        <v>133</v>
      </c>
      <c r="S96" s="47" t="s">
        <v>124</v>
      </c>
      <c r="T96" s="48" t="s">
        <v>638</v>
      </c>
      <c r="U96" s="47" t="s">
        <v>145</v>
      </c>
      <c r="V96" s="34" t="s">
        <v>133</v>
      </c>
      <c r="W96" s="47" t="s">
        <v>118</v>
      </c>
      <c r="X96" s="47" t="s">
        <v>106</v>
      </c>
      <c r="Y96" s="47" t="s">
        <v>241</v>
      </c>
      <c r="Z96" s="47" t="s">
        <v>6794</v>
      </c>
      <c r="AA96" s="38" t="s">
        <v>487</v>
      </c>
      <c r="AB96" s="43" t="s">
        <v>6855</v>
      </c>
      <c r="AC96" s="44" t="s">
        <v>6860</v>
      </c>
      <c r="AD96" s="46" t="s">
        <v>6849</v>
      </c>
      <c r="AE96" s="29" t="s">
        <v>1088</v>
      </c>
      <c r="AG96" s="50" t="str">
        <f t="shared" si="30"/>
        <v>SET @name = N'Royal Ordnance L86A1 (5.56x45mm NATO)'</v>
      </c>
      <c r="AH96" s="51" t="str">
        <f t="shared" si="31"/>
        <v>SET @class_ofItem = N'Gun'</v>
      </c>
      <c r="AI96" s="51" t="str">
        <f t="shared" si="32"/>
        <v>SET @WeaponClass = N'Guns'</v>
      </c>
      <c r="AJ96" s="51" t="str">
        <f t="shared" si="33"/>
        <v>SET @WeaponType = N'Rifle'</v>
      </c>
      <c r="AK96" s="51" t="str">
        <f t="shared" si="34"/>
        <v>SET @Weight =13</v>
      </c>
      <c r="AL96" s="51" t="str">
        <f t="shared" si="35"/>
        <v>SET @ST =9</v>
      </c>
      <c r="AM96" s="51" t="str">
        <f t="shared" si="36"/>
        <v>SET @Bulk = N'-5'</v>
      </c>
      <c r="AN96" s="51" t="str">
        <f t="shared" si="37"/>
        <v>SET @Cost =1600</v>
      </c>
      <c r="AO96" s="51" t="str">
        <f t="shared" si="38"/>
        <v>SET @TLin = N'TL8'</v>
      </c>
      <c r="AP96" s="52" t="str">
        <f t="shared" si="39"/>
        <v>SET @Lcin = N'LC2'</v>
      </c>
      <c r="AQ96" s="52" t="str">
        <f t="shared" si="40"/>
        <v>SET @Desc = N'[6]'</v>
      </c>
      <c r="AR96" s="53" t="str">
        <f t="shared" si="41"/>
        <v>SET @TwoHanded = 1</v>
      </c>
      <c r="AS96" s="52" t="str">
        <f t="shared" si="42"/>
        <v>SET @Damagee = N'5d'</v>
      </c>
      <c r="AT96" s="53" t="str">
        <f t="shared" si="43"/>
        <v>SET @Half_Rangee  = 500</v>
      </c>
      <c r="AU96" s="53" t="str">
        <f t="shared" si="44"/>
        <v>SET @FullRangee = 3500</v>
      </c>
      <c r="AV96" s="53" t="str">
        <f t="shared" si="45"/>
        <v>SET @ROF  = 13</v>
      </c>
      <c r="AW96" s="53" t="str">
        <f t="shared" si="46"/>
        <v>SET @ROF_for_Sh  = null</v>
      </c>
      <c r="AX96" s="53" t="str">
        <f t="shared" si="47"/>
        <v>SET @Full_auto  = 0</v>
      </c>
      <c r="AY96" s="53" t="str">
        <f t="shared" si="48"/>
        <v>SET @Shotss  = 30</v>
      </c>
      <c r="AZ96" s="53" t="str">
        <f t="shared" si="49"/>
        <v>SET @AddinChamber  = 1</v>
      </c>
      <c r="BA96" s="53" t="str">
        <f t="shared" si="50"/>
        <v>SET @TimeForreload  = 3</v>
      </c>
      <c r="BB96" s="53" t="str">
        <f t="shared" si="51"/>
        <v>SET @singlereload  = 0</v>
      </c>
      <c r="BC96" s="53" t="str">
        <f t="shared" si="52"/>
        <v>SET @ArmorDivision  = 1</v>
      </c>
      <c r="BD96" s="53" t="str">
        <f t="shared" si="53"/>
        <v>SET @TypeOfDamage1 = N'pi'</v>
      </c>
      <c r="BE96" s="53" t="str">
        <f t="shared" si="54"/>
        <v>SET @TypeOfDam1 = N''</v>
      </c>
      <c r="BF96" s="53" t="str">
        <f t="shared" si="55"/>
        <v>SET @TypeOfDamage2 = N'null'</v>
      </c>
      <c r="BG96" s="53" t="str">
        <f t="shared" si="56"/>
        <v>SET @TypeOfDam2 = N''</v>
      </c>
      <c r="BH96" s="53" t="str">
        <f t="shared" si="57"/>
        <v>SET @DefACCc = 6</v>
      </c>
      <c r="BI96" s="53" t="str">
        <f t="shared" si="58"/>
        <v>SET @ACCAddin = 2</v>
      </c>
      <c r="BJ96" s="53" t="str">
        <f t="shared" si="59"/>
        <v>SET @Recoill = 2</v>
      </c>
      <c r="BK96" s="54" t="s">
        <v>6906</v>
      </c>
    </row>
    <row r="97" spans="1:63" ht="120.75" thickBot="1" x14ac:dyDescent="0.3">
      <c r="A97" s="40" t="s">
        <v>6798</v>
      </c>
      <c r="B97" s="39" t="s">
        <v>860</v>
      </c>
      <c r="C97" s="47" t="s">
        <v>29</v>
      </c>
      <c r="D97" s="47" t="s">
        <v>133</v>
      </c>
      <c r="E97" s="47" t="s">
        <v>18</v>
      </c>
      <c r="F97" s="47"/>
      <c r="G97" s="47" t="s">
        <v>6905</v>
      </c>
      <c r="H97" s="47"/>
      <c r="I97" s="40" t="s">
        <v>120</v>
      </c>
      <c r="J97" s="47" t="s">
        <v>106</v>
      </c>
      <c r="K97" s="47" t="s">
        <v>172</v>
      </c>
      <c r="L97" s="47" t="s">
        <v>114</v>
      </c>
      <c r="M97" s="47" t="s">
        <v>246</v>
      </c>
      <c r="N97" s="47" t="s">
        <v>246</v>
      </c>
      <c r="O97" s="47" t="s">
        <v>6905</v>
      </c>
      <c r="P97" s="47" t="s">
        <v>638</v>
      </c>
      <c r="Q97" s="47" t="s">
        <v>174</v>
      </c>
      <c r="R97" s="47" t="s">
        <v>133</v>
      </c>
      <c r="S97" s="47" t="s">
        <v>124</v>
      </c>
      <c r="T97" s="48" t="s">
        <v>638</v>
      </c>
      <c r="U97" s="47" t="s">
        <v>145</v>
      </c>
      <c r="V97" s="34" t="s">
        <v>133</v>
      </c>
      <c r="W97" s="47" t="s">
        <v>118</v>
      </c>
      <c r="X97" s="47" t="s">
        <v>106</v>
      </c>
      <c r="Y97" s="47" t="s">
        <v>210</v>
      </c>
      <c r="Z97" s="47" t="s">
        <v>6794</v>
      </c>
      <c r="AA97" s="47"/>
      <c r="AB97" s="43" t="s">
        <v>6855</v>
      </c>
      <c r="AC97" s="44" t="s">
        <v>6860</v>
      </c>
      <c r="AD97" s="46" t="s">
        <v>6849</v>
      </c>
      <c r="AE97" s="29" t="s">
        <v>1088</v>
      </c>
      <c r="AG97" s="50" t="str">
        <f t="shared" si="30"/>
        <v>SET @name = N'Royal Ordnance L86A2 (5.56x45mm NATO)'</v>
      </c>
      <c r="AH97" s="51" t="str">
        <f t="shared" si="31"/>
        <v>SET @class_ofItem = N'Gun'</v>
      </c>
      <c r="AI97" s="51" t="str">
        <f t="shared" si="32"/>
        <v>SET @WeaponClass = N'Guns'</v>
      </c>
      <c r="AJ97" s="51" t="str">
        <f t="shared" si="33"/>
        <v>SET @WeaponType = N'Rifle'</v>
      </c>
      <c r="AK97" s="51" t="str">
        <f t="shared" si="34"/>
        <v>SET @Weight =13</v>
      </c>
      <c r="AL97" s="51" t="str">
        <f t="shared" si="35"/>
        <v>SET @ST =9</v>
      </c>
      <c r="AM97" s="51" t="str">
        <f t="shared" si="36"/>
        <v>SET @Bulk = N'-5'</v>
      </c>
      <c r="AN97" s="51" t="str">
        <f t="shared" si="37"/>
        <v>SET @Cost =1900</v>
      </c>
      <c r="AO97" s="51" t="str">
        <f t="shared" si="38"/>
        <v>SET @TLin = N'TL8'</v>
      </c>
      <c r="AP97" s="52" t="str">
        <f t="shared" si="39"/>
        <v>SET @Lcin = N'LC2'</v>
      </c>
      <c r="AQ97" s="52" t="str">
        <f t="shared" si="40"/>
        <v>SET @Desc = N''</v>
      </c>
      <c r="AR97" s="53" t="str">
        <f t="shared" si="41"/>
        <v>SET @TwoHanded = 1</v>
      </c>
      <c r="AS97" s="52" t="str">
        <f t="shared" si="42"/>
        <v>SET @Damagee = N'5d'</v>
      </c>
      <c r="AT97" s="53" t="str">
        <f t="shared" si="43"/>
        <v>SET @Half_Rangee  = 500</v>
      </c>
      <c r="AU97" s="53" t="str">
        <f t="shared" si="44"/>
        <v>SET @FullRangee = 3500</v>
      </c>
      <c r="AV97" s="53" t="str">
        <f t="shared" si="45"/>
        <v>SET @ROF  = 13</v>
      </c>
      <c r="AW97" s="53" t="str">
        <f t="shared" si="46"/>
        <v>SET @ROF_for_Sh  = null</v>
      </c>
      <c r="AX97" s="53" t="str">
        <f t="shared" si="47"/>
        <v>SET @Full_auto  = 0</v>
      </c>
      <c r="AY97" s="53" t="str">
        <f t="shared" si="48"/>
        <v>SET @Shotss  = 30</v>
      </c>
      <c r="AZ97" s="53" t="str">
        <f t="shared" si="49"/>
        <v>SET @AddinChamber  = 1</v>
      </c>
      <c r="BA97" s="53" t="str">
        <f t="shared" si="50"/>
        <v>SET @TimeForreload  = 3</v>
      </c>
      <c r="BB97" s="53" t="str">
        <f t="shared" si="51"/>
        <v>SET @singlereload  = 0</v>
      </c>
      <c r="BC97" s="53" t="str">
        <f t="shared" si="52"/>
        <v>SET @ArmorDivision  = 1</v>
      </c>
      <c r="BD97" s="53" t="str">
        <f t="shared" si="53"/>
        <v>SET @TypeOfDamage1 = N'pi'</v>
      </c>
      <c r="BE97" s="53" t="str">
        <f t="shared" si="54"/>
        <v>SET @TypeOfDam1 = N''</v>
      </c>
      <c r="BF97" s="53" t="str">
        <f t="shared" si="55"/>
        <v>SET @TypeOfDamage2 = N'null'</v>
      </c>
      <c r="BG97" s="53" t="str">
        <f t="shared" si="56"/>
        <v>SET @TypeOfDam2 = N''</v>
      </c>
      <c r="BH97" s="53" t="str">
        <f t="shared" si="57"/>
        <v>SET @DefACCc = 6</v>
      </c>
      <c r="BI97" s="53" t="str">
        <f t="shared" si="58"/>
        <v>SET @ACCAddin = 2</v>
      </c>
      <c r="BJ97" s="53" t="str">
        <f t="shared" si="59"/>
        <v>SET @Recoill = 2</v>
      </c>
      <c r="BK97" s="54" t="s">
        <v>6906</v>
      </c>
    </row>
    <row r="98" spans="1:63" ht="120.75" thickBot="1" x14ac:dyDescent="0.3">
      <c r="A98" s="40" t="s">
        <v>6798</v>
      </c>
      <c r="B98" s="39" t="s">
        <v>6629</v>
      </c>
      <c r="C98" s="47" t="s">
        <v>410</v>
      </c>
      <c r="D98" s="47" t="s">
        <v>133</v>
      </c>
      <c r="E98" s="47" t="s">
        <v>18</v>
      </c>
      <c r="F98" s="47"/>
      <c r="G98" s="47" t="s">
        <v>6905</v>
      </c>
      <c r="H98" s="47"/>
      <c r="I98" s="47" t="s">
        <v>133</v>
      </c>
      <c r="J98" s="47" t="s">
        <v>6905</v>
      </c>
      <c r="K98" s="47" t="s">
        <v>397</v>
      </c>
      <c r="L98" s="47" t="s">
        <v>128</v>
      </c>
      <c r="M98" s="47" t="s">
        <v>6834</v>
      </c>
      <c r="N98" s="47" t="s">
        <v>124</v>
      </c>
      <c r="O98" s="47" t="s">
        <v>6905</v>
      </c>
      <c r="P98" s="47" t="s">
        <v>638</v>
      </c>
      <c r="Q98" s="47" t="s">
        <v>246</v>
      </c>
      <c r="R98" s="47" t="s">
        <v>133</v>
      </c>
      <c r="S98" s="47" t="s">
        <v>124</v>
      </c>
      <c r="T98" s="48" t="s">
        <v>638</v>
      </c>
      <c r="U98" s="47" t="s">
        <v>145</v>
      </c>
      <c r="V98" s="40" t="s">
        <v>638</v>
      </c>
      <c r="W98" s="47" t="s">
        <v>148</v>
      </c>
      <c r="X98" s="47" t="s">
        <v>106</v>
      </c>
      <c r="Y98" s="47" t="s">
        <v>161</v>
      </c>
      <c r="Z98" s="47" t="s">
        <v>6795</v>
      </c>
      <c r="AA98" s="47"/>
      <c r="AB98" s="43" t="s">
        <v>6855</v>
      </c>
      <c r="AC98" s="44" t="s">
        <v>6862</v>
      </c>
      <c r="AD98" s="46" t="s">
        <v>6849</v>
      </c>
      <c r="AE98" s="29" t="s">
        <v>145</v>
      </c>
      <c r="AG98" s="50" t="str">
        <f t="shared" si="30"/>
        <v>SET @name = N'SIG-Sauer M11 (9x19mm Parabellum)'</v>
      </c>
      <c r="AH98" s="51" t="str">
        <f t="shared" si="31"/>
        <v>SET @class_ofItem = N'Gun'</v>
      </c>
      <c r="AI98" s="51" t="str">
        <f t="shared" si="32"/>
        <v>SET @WeaponClass = N'Guns'</v>
      </c>
      <c r="AJ98" s="51" t="str">
        <f t="shared" si="33"/>
        <v>SET @WeaponType = N'Pistol'</v>
      </c>
      <c r="AK98" s="51" t="str">
        <f t="shared" si="34"/>
        <v>SET @Weight =2.1</v>
      </c>
      <c r="AL98" s="51" t="str">
        <f t="shared" si="35"/>
        <v>SET @ST =9</v>
      </c>
      <c r="AM98" s="51" t="str">
        <f t="shared" si="36"/>
        <v>SET @Bulk = N'-2'</v>
      </c>
      <c r="AN98" s="51" t="str">
        <f t="shared" si="37"/>
        <v>SET @Cost =700</v>
      </c>
      <c r="AO98" s="51" t="str">
        <f t="shared" si="38"/>
        <v>SET @TLin = N'TL8'</v>
      </c>
      <c r="AP98" s="52" t="str">
        <f t="shared" si="39"/>
        <v>SET @Lcin = N'LC3'</v>
      </c>
      <c r="AQ98" s="52" t="str">
        <f t="shared" si="40"/>
        <v>SET @Desc = N''</v>
      </c>
      <c r="AR98" s="53" t="str">
        <f t="shared" si="41"/>
        <v>SET @TwoHanded = 0</v>
      </c>
      <c r="AS98" s="52" t="str">
        <f t="shared" si="42"/>
        <v>SET @Damagee = N'2d+1'</v>
      </c>
      <c r="AT98" s="53" t="str">
        <f t="shared" si="43"/>
        <v>SET @Half_Rangee  = 140</v>
      </c>
      <c r="AU98" s="53" t="str">
        <f t="shared" si="44"/>
        <v>SET @FullRangee = 1800</v>
      </c>
      <c r="AV98" s="53" t="str">
        <f t="shared" si="45"/>
        <v>SET @ROF  = 3</v>
      </c>
      <c r="AW98" s="53" t="str">
        <f t="shared" si="46"/>
        <v>SET @ROF_for_Sh  = null</v>
      </c>
      <c r="AX98" s="53" t="str">
        <f t="shared" si="47"/>
        <v>SET @Full_auto  = 0</v>
      </c>
      <c r="AY98" s="53" t="str">
        <f t="shared" si="48"/>
        <v>SET @Shotss  = 13</v>
      </c>
      <c r="AZ98" s="53" t="str">
        <f t="shared" si="49"/>
        <v>SET @AddinChamber  = 1</v>
      </c>
      <c r="BA98" s="53" t="str">
        <f t="shared" si="50"/>
        <v>SET @TimeForreload  = 3</v>
      </c>
      <c r="BB98" s="53" t="str">
        <f t="shared" si="51"/>
        <v>SET @singlereload  = 0</v>
      </c>
      <c r="BC98" s="53" t="str">
        <f t="shared" si="52"/>
        <v>SET @ArmorDivision  = 1</v>
      </c>
      <c r="BD98" s="53" t="str">
        <f t="shared" si="53"/>
        <v>SET @TypeOfDamage1 = N'pi'</v>
      </c>
      <c r="BE98" s="53" t="str">
        <f t="shared" si="54"/>
        <v>SET @TypeOfDam1 = N''</v>
      </c>
      <c r="BF98" s="53" t="str">
        <f t="shared" si="55"/>
        <v>SET @TypeOfDamage2 = N'null'</v>
      </c>
      <c r="BG98" s="53" t="str">
        <f t="shared" si="56"/>
        <v>SET @TypeOfDam2 = N''</v>
      </c>
      <c r="BH98" s="53" t="str">
        <f t="shared" si="57"/>
        <v>SET @DefACCc = 1</v>
      </c>
      <c r="BI98" s="53" t="str">
        <f t="shared" si="58"/>
        <v>SET @ACCAddin = null</v>
      </c>
      <c r="BJ98" s="53" t="str">
        <f t="shared" si="59"/>
        <v>SET @Recoill = 2</v>
      </c>
      <c r="BK98" s="54" t="s">
        <v>6906</v>
      </c>
    </row>
    <row r="99" spans="1:63" ht="120.75" thickBot="1" x14ac:dyDescent="0.3">
      <c r="A99" s="47" t="s">
        <v>6799</v>
      </c>
      <c r="B99" s="39" t="s">
        <v>677</v>
      </c>
      <c r="C99" s="47" t="s">
        <v>192</v>
      </c>
      <c r="D99" s="47" t="s">
        <v>133</v>
      </c>
      <c r="E99" s="47" t="s">
        <v>219</v>
      </c>
      <c r="F99" s="47"/>
      <c r="G99" s="47" t="s">
        <v>6905</v>
      </c>
      <c r="H99" s="47"/>
      <c r="I99" s="47" t="s">
        <v>106</v>
      </c>
      <c r="J99" s="47" t="s">
        <v>6905</v>
      </c>
      <c r="K99" s="47" t="s">
        <v>232</v>
      </c>
      <c r="L99" s="47" t="s">
        <v>144</v>
      </c>
      <c r="M99" s="47" t="s">
        <v>6834</v>
      </c>
      <c r="N99" s="47" t="s">
        <v>124</v>
      </c>
      <c r="O99" s="47" t="s">
        <v>6905</v>
      </c>
      <c r="P99" s="47" t="s">
        <v>638</v>
      </c>
      <c r="Q99" s="47" t="s">
        <v>105</v>
      </c>
      <c r="R99" s="47" t="s">
        <v>133</v>
      </c>
      <c r="S99" s="47" t="s">
        <v>124</v>
      </c>
      <c r="T99" s="48" t="s">
        <v>638</v>
      </c>
      <c r="U99" s="47" t="s">
        <v>145</v>
      </c>
      <c r="V99" s="40" t="s">
        <v>638</v>
      </c>
      <c r="W99" s="47" t="s">
        <v>148</v>
      </c>
      <c r="X99" s="47" t="s">
        <v>106</v>
      </c>
      <c r="Y99" s="47" t="s">
        <v>182</v>
      </c>
      <c r="Z99" s="47" t="s">
        <v>6795</v>
      </c>
      <c r="AA99" s="47"/>
      <c r="AB99" s="43" t="s">
        <v>6855</v>
      </c>
      <c r="AC99" s="44" t="s">
        <v>6862</v>
      </c>
      <c r="AD99" s="46" t="s">
        <v>6849</v>
      </c>
      <c r="AE99" s="29" t="s">
        <v>145</v>
      </c>
      <c r="AG99" s="50" t="str">
        <f t="shared" si="30"/>
        <v>SET @name = N'Tokarev TT-33 (7.62x25mm Tokarev)'</v>
      </c>
      <c r="AH99" s="51" t="str">
        <f t="shared" si="31"/>
        <v>SET @class_ofItem = N'Gun'</v>
      </c>
      <c r="AI99" s="51" t="str">
        <f t="shared" si="32"/>
        <v>SET @WeaponClass = N'Guns'</v>
      </c>
      <c r="AJ99" s="51" t="str">
        <f t="shared" si="33"/>
        <v>SET @WeaponType = N'Pistol'</v>
      </c>
      <c r="AK99" s="51" t="str">
        <f t="shared" si="34"/>
        <v>SET @Weight =2.1</v>
      </c>
      <c r="AL99" s="51" t="str">
        <f t="shared" si="35"/>
        <v>SET @ST =9</v>
      </c>
      <c r="AM99" s="51" t="str">
        <f t="shared" si="36"/>
        <v>SET @Bulk = N'-2'</v>
      </c>
      <c r="AN99" s="51" t="str">
        <f t="shared" si="37"/>
        <v>SET @Cost =350</v>
      </c>
      <c r="AO99" s="51" t="str">
        <f t="shared" si="38"/>
        <v>SET @TLin = N'TL6'</v>
      </c>
      <c r="AP99" s="52" t="str">
        <f t="shared" si="39"/>
        <v>SET @Lcin = N'LC3'</v>
      </c>
      <c r="AQ99" s="52" t="str">
        <f t="shared" si="40"/>
        <v>SET @Desc = N''</v>
      </c>
      <c r="AR99" s="53" t="str">
        <f t="shared" si="41"/>
        <v>SET @TwoHanded = 0</v>
      </c>
      <c r="AS99" s="52" t="str">
        <f t="shared" si="42"/>
        <v>SET @Damagee = N'2d+2'</v>
      </c>
      <c r="AT99" s="53" t="str">
        <f t="shared" si="43"/>
        <v>SET @Half_Rangee  = 180</v>
      </c>
      <c r="AU99" s="53" t="str">
        <f t="shared" si="44"/>
        <v>SET @FullRangee = 2000</v>
      </c>
      <c r="AV99" s="53" t="str">
        <f t="shared" si="45"/>
        <v>SET @ROF  = 3</v>
      </c>
      <c r="AW99" s="53" t="str">
        <f t="shared" si="46"/>
        <v>SET @ROF_for_Sh  = null</v>
      </c>
      <c r="AX99" s="53" t="str">
        <f t="shared" si="47"/>
        <v>SET @Full_auto  = 0</v>
      </c>
      <c r="AY99" s="53" t="str">
        <f t="shared" si="48"/>
        <v>SET @Shotss  = 8</v>
      </c>
      <c r="AZ99" s="53" t="str">
        <f t="shared" si="49"/>
        <v>SET @AddinChamber  = 1</v>
      </c>
      <c r="BA99" s="53" t="str">
        <f t="shared" si="50"/>
        <v>SET @TimeForreload  = 3</v>
      </c>
      <c r="BB99" s="53" t="str">
        <f t="shared" si="51"/>
        <v>SET @singlereload  = 0</v>
      </c>
      <c r="BC99" s="53" t="str">
        <f t="shared" si="52"/>
        <v>SET @ArmorDivision  = 1</v>
      </c>
      <c r="BD99" s="53" t="str">
        <f t="shared" si="53"/>
        <v>SET @TypeOfDamage1 = N'pi-'</v>
      </c>
      <c r="BE99" s="53" t="str">
        <f t="shared" si="54"/>
        <v>SET @TypeOfDam1 = N''</v>
      </c>
      <c r="BF99" s="53" t="str">
        <f t="shared" si="55"/>
        <v>SET @TypeOfDamage2 = N'null'</v>
      </c>
      <c r="BG99" s="53" t="str">
        <f t="shared" si="56"/>
        <v>SET @TypeOfDam2 = N''</v>
      </c>
      <c r="BH99" s="53" t="str">
        <f t="shared" si="57"/>
        <v>SET @DefACCc = 2</v>
      </c>
      <c r="BI99" s="53" t="str">
        <f t="shared" si="58"/>
        <v>SET @ACCAddin = null</v>
      </c>
      <c r="BJ99" s="53" t="str">
        <f t="shared" si="59"/>
        <v>SET @Recoill = 2</v>
      </c>
      <c r="BK99" s="54" t="s">
        <v>6906</v>
      </c>
    </row>
    <row r="100" spans="1:63" ht="120.75" thickBot="1" x14ac:dyDescent="0.3">
      <c r="A100" s="47" t="s">
        <v>6799</v>
      </c>
      <c r="B100" s="39" t="s">
        <v>693</v>
      </c>
      <c r="C100" s="47" t="s">
        <v>177</v>
      </c>
      <c r="D100" s="47" t="s">
        <v>133</v>
      </c>
      <c r="E100" s="47" t="s">
        <v>18</v>
      </c>
      <c r="F100" s="47"/>
      <c r="G100" s="47" t="s">
        <v>6905</v>
      </c>
      <c r="H100" s="47"/>
      <c r="I100" s="47" t="s">
        <v>106</v>
      </c>
      <c r="J100" s="47" t="s">
        <v>6905</v>
      </c>
      <c r="K100" s="47" t="s">
        <v>4692</v>
      </c>
      <c r="L100" s="47" t="s">
        <v>206</v>
      </c>
      <c r="M100" s="47" t="s">
        <v>6835</v>
      </c>
      <c r="N100" s="47" t="s">
        <v>124</v>
      </c>
      <c r="O100" s="47" t="s">
        <v>6905</v>
      </c>
      <c r="P100" s="47" t="s">
        <v>638</v>
      </c>
      <c r="Q100" s="47" t="s">
        <v>120</v>
      </c>
      <c r="R100" s="47" t="s">
        <v>638</v>
      </c>
      <c r="S100" s="47" t="s">
        <v>124</v>
      </c>
      <c r="T100" s="48" t="s">
        <v>133</v>
      </c>
      <c r="U100" s="47" t="s">
        <v>145</v>
      </c>
      <c r="V100" s="40" t="s">
        <v>638</v>
      </c>
      <c r="W100" s="47" t="s">
        <v>148</v>
      </c>
      <c r="X100" s="47" t="s">
        <v>124</v>
      </c>
      <c r="Y100" s="47" t="s">
        <v>136</v>
      </c>
      <c r="Z100" s="47" t="s">
        <v>6795</v>
      </c>
      <c r="AA100" s="47"/>
      <c r="AB100" s="43" t="s">
        <v>6855</v>
      </c>
      <c r="AC100" s="44" t="s">
        <v>6862</v>
      </c>
      <c r="AD100" s="46" t="s">
        <v>6849</v>
      </c>
      <c r="AE100" s="29" t="s">
        <v>145</v>
      </c>
      <c r="AG100" s="50" t="str">
        <f t="shared" si="30"/>
        <v>SET @name = N'S&amp;W Military and Police (.38 Special)'</v>
      </c>
      <c r="AH100" s="51" t="str">
        <f t="shared" si="31"/>
        <v>SET @class_ofItem = N'Gun'</v>
      </c>
      <c r="AI100" s="51" t="str">
        <f t="shared" si="32"/>
        <v>SET @WeaponClass = N'Guns'</v>
      </c>
      <c r="AJ100" s="51" t="str">
        <f t="shared" si="33"/>
        <v>SET @WeaponType = N'Pistol'</v>
      </c>
      <c r="AK100" s="51" t="str">
        <f t="shared" si="34"/>
        <v>SET @Weight =2.2</v>
      </c>
      <c r="AL100" s="51" t="str">
        <f t="shared" si="35"/>
        <v>SET @ST =9</v>
      </c>
      <c r="AM100" s="51" t="str">
        <f t="shared" si="36"/>
        <v>SET @Bulk = N'-2'</v>
      </c>
      <c r="AN100" s="51" t="str">
        <f t="shared" si="37"/>
        <v>SET @Cost =300</v>
      </c>
      <c r="AO100" s="51" t="str">
        <f t="shared" si="38"/>
        <v>SET @TLin = N'TL6'</v>
      </c>
      <c r="AP100" s="52" t="str">
        <f t="shared" si="39"/>
        <v>SET @Lcin = N'LC3'</v>
      </c>
      <c r="AQ100" s="52" t="str">
        <f t="shared" si="40"/>
        <v>SET @Desc = N''</v>
      </c>
      <c r="AR100" s="53" t="str">
        <f t="shared" si="41"/>
        <v>SET @TwoHanded = 0</v>
      </c>
      <c r="AS100" s="52" t="str">
        <f t="shared" si="42"/>
        <v>SET @Damagee = N'2d'</v>
      </c>
      <c r="AT100" s="53" t="str">
        <f t="shared" si="43"/>
        <v>SET @Half_Rangee  = 110</v>
      </c>
      <c r="AU100" s="53" t="str">
        <f t="shared" si="44"/>
        <v>SET @FullRangee = 1200</v>
      </c>
      <c r="AV100" s="53" t="str">
        <f t="shared" si="45"/>
        <v>SET @ROF  = 3</v>
      </c>
      <c r="AW100" s="53" t="str">
        <f t="shared" si="46"/>
        <v>SET @ROF_for_Sh  = null</v>
      </c>
      <c r="AX100" s="53" t="str">
        <f t="shared" si="47"/>
        <v>SET @Full_auto  = 0</v>
      </c>
      <c r="AY100" s="53" t="str">
        <f t="shared" si="48"/>
        <v>SET @Shotss  = 6</v>
      </c>
      <c r="AZ100" s="53" t="str">
        <f t="shared" si="49"/>
        <v>SET @AddinChamber  = 0</v>
      </c>
      <c r="BA100" s="53" t="str">
        <f t="shared" si="50"/>
        <v>SET @TimeForreload  = 3</v>
      </c>
      <c r="BB100" s="53" t="str">
        <f t="shared" si="51"/>
        <v>SET @singlereload  = 1</v>
      </c>
      <c r="BC100" s="53" t="str">
        <f t="shared" si="52"/>
        <v>SET @ArmorDivision  = 1</v>
      </c>
      <c r="BD100" s="53" t="str">
        <f t="shared" si="53"/>
        <v>SET @TypeOfDamage1 = N'pi'</v>
      </c>
      <c r="BE100" s="53" t="str">
        <f t="shared" si="54"/>
        <v>SET @TypeOfDam1 = N''</v>
      </c>
      <c r="BF100" s="53" t="str">
        <f t="shared" si="55"/>
        <v>SET @TypeOfDamage2 = N'null'</v>
      </c>
      <c r="BG100" s="53" t="str">
        <f t="shared" si="56"/>
        <v>SET @TypeOfDam2 = N''</v>
      </c>
      <c r="BH100" s="53" t="str">
        <f t="shared" si="57"/>
        <v>SET @DefACCc = 2</v>
      </c>
      <c r="BI100" s="53" t="str">
        <f t="shared" si="58"/>
        <v>SET @ACCAddin = null</v>
      </c>
      <c r="BJ100" s="53" t="str">
        <f t="shared" si="59"/>
        <v>SET @Recoill = 3</v>
      </c>
      <c r="BK100" s="54" t="s">
        <v>6906</v>
      </c>
    </row>
    <row r="101" spans="1:63" ht="120.75" thickBot="1" x14ac:dyDescent="0.3">
      <c r="A101" s="40" t="s">
        <v>6798</v>
      </c>
      <c r="B101" s="39" t="s">
        <v>6626</v>
      </c>
      <c r="C101" s="47" t="s">
        <v>192</v>
      </c>
      <c r="D101" s="47" t="s">
        <v>133</v>
      </c>
      <c r="E101" s="47" t="s">
        <v>18</v>
      </c>
      <c r="F101" s="47"/>
      <c r="G101" s="47" t="s">
        <v>6905</v>
      </c>
      <c r="H101" s="47"/>
      <c r="I101" s="47" t="s">
        <v>106</v>
      </c>
      <c r="J101" s="47" t="s">
        <v>6905</v>
      </c>
      <c r="K101" s="47" t="s">
        <v>394</v>
      </c>
      <c r="L101" s="47" t="s">
        <v>128</v>
      </c>
      <c r="M101" s="47" t="s">
        <v>6836</v>
      </c>
      <c r="N101" s="47" t="s">
        <v>124</v>
      </c>
      <c r="O101" s="47" t="s">
        <v>6905</v>
      </c>
      <c r="P101" s="47" t="s">
        <v>638</v>
      </c>
      <c r="Q101" s="47" t="s">
        <v>246</v>
      </c>
      <c r="R101" s="47" t="s">
        <v>133</v>
      </c>
      <c r="S101" s="47" t="s">
        <v>124</v>
      </c>
      <c r="T101" s="48" t="s">
        <v>638</v>
      </c>
      <c r="U101" s="47" t="s">
        <v>145</v>
      </c>
      <c r="V101" s="40" t="s">
        <v>638</v>
      </c>
      <c r="W101" s="47" t="s">
        <v>148</v>
      </c>
      <c r="X101" s="47" t="s">
        <v>106</v>
      </c>
      <c r="Y101" s="47" t="s">
        <v>165</v>
      </c>
      <c r="Z101" s="47" t="s">
        <v>6795</v>
      </c>
      <c r="AA101" s="47"/>
      <c r="AB101" s="43" t="s">
        <v>6855</v>
      </c>
      <c r="AC101" s="44" t="s">
        <v>6862</v>
      </c>
      <c r="AD101" s="46" t="s">
        <v>6849</v>
      </c>
      <c r="AE101" s="29" t="s">
        <v>145</v>
      </c>
      <c r="AG101" s="50" t="str">
        <f t="shared" si="30"/>
        <v>SET @name = N'H&amp;K P7M13 (9x19mm Parabellum)'</v>
      </c>
      <c r="AH101" s="51" t="str">
        <f t="shared" si="31"/>
        <v>SET @class_ofItem = N'Gun'</v>
      </c>
      <c r="AI101" s="51" t="str">
        <f t="shared" si="32"/>
        <v>SET @WeaponClass = N'Guns'</v>
      </c>
      <c r="AJ101" s="51" t="str">
        <f t="shared" si="33"/>
        <v>SET @WeaponType = N'Pistol'</v>
      </c>
      <c r="AK101" s="51" t="str">
        <f t="shared" si="34"/>
        <v>SET @Weight =2.3</v>
      </c>
      <c r="AL101" s="51" t="str">
        <f t="shared" si="35"/>
        <v>SET @ST =9</v>
      </c>
      <c r="AM101" s="51" t="str">
        <f t="shared" si="36"/>
        <v>SET @Bulk = N'-2'</v>
      </c>
      <c r="AN101" s="51" t="str">
        <f t="shared" si="37"/>
        <v>SET @Cost =1100</v>
      </c>
      <c r="AO101" s="51" t="str">
        <f t="shared" si="38"/>
        <v>SET @TLin = N'TL8'</v>
      </c>
      <c r="AP101" s="52" t="str">
        <f t="shared" si="39"/>
        <v>SET @Lcin = N'LC3'</v>
      </c>
      <c r="AQ101" s="52" t="str">
        <f t="shared" si="40"/>
        <v>SET @Desc = N''</v>
      </c>
      <c r="AR101" s="53" t="str">
        <f t="shared" si="41"/>
        <v>SET @TwoHanded = 0</v>
      </c>
      <c r="AS101" s="52" t="str">
        <f t="shared" si="42"/>
        <v>SET @Damagee = N'2d+2'</v>
      </c>
      <c r="AT101" s="53" t="str">
        <f t="shared" si="43"/>
        <v>SET @Half_Rangee  = 160</v>
      </c>
      <c r="AU101" s="53" t="str">
        <f t="shared" si="44"/>
        <v>SET @FullRangee = 1800</v>
      </c>
      <c r="AV101" s="53" t="str">
        <f t="shared" si="45"/>
        <v>SET @ROF  = 3</v>
      </c>
      <c r="AW101" s="53" t="str">
        <f t="shared" si="46"/>
        <v>SET @ROF_for_Sh  = null</v>
      </c>
      <c r="AX101" s="53" t="str">
        <f t="shared" si="47"/>
        <v>SET @Full_auto  = 0</v>
      </c>
      <c r="AY101" s="53" t="str">
        <f t="shared" si="48"/>
        <v>SET @Shotss  = 13</v>
      </c>
      <c r="AZ101" s="53" t="str">
        <f t="shared" si="49"/>
        <v>SET @AddinChamber  = 1</v>
      </c>
      <c r="BA101" s="53" t="str">
        <f t="shared" si="50"/>
        <v>SET @TimeForreload  = 3</v>
      </c>
      <c r="BB101" s="53" t="str">
        <f t="shared" si="51"/>
        <v>SET @singlereload  = 0</v>
      </c>
      <c r="BC101" s="53" t="str">
        <f t="shared" si="52"/>
        <v>SET @ArmorDivision  = 1</v>
      </c>
      <c r="BD101" s="53" t="str">
        <f t="shared" si="53"/>
        <v>SET @TypeOfDamage1 = N'pi'</v>
      </c>
      <c r="BE101" s="53" t="str">
        <f t="shared" si="54"/>
        <v>SET @TypeOfDam1 = N''</v>
      </c>
      <c r="BF101" s="53" t="str">
        <f t="shared" si="55"/>
        <v>SET @TypeOfDamage2 = N'null'</v>
      </c>
      <c r="BG101" s="53" t="str">
        <f t="shared" si="56"/>
        <v>SET @TypeOfDam2 = N''</v>
      </c>
      <c r="BH101" s="53" t="str">
        <f t="shared" si="57"/>
        <v>SET @DefACCc = 2</v>
      </c>
      <c r="BI101" s="53" t="str">
        <f t="shared" si="58"/>
        <v>SET @ACCAddin = null</v>
      </c>
      <c r="BJ101" s="53" t="str">
        <f t="shared" si="59"/>
        <v>SET @Recoill = 2</v>
      </c>
      <c r="BK101" s="54" t="s">
        <v>6906</v>
      </c>
    </row>
    <row r="102" spans="1:63" ht="120.75" thickBot="1" x14ac:dyDescent="0.3">
      <c r="A102" s="47" t="s">
        <v>6799</v>
      </c>
      <c r="B102" s="39" t="s">
        <v>6622</v>
      </c>
      <c r="C102" s="47" t="s">
        <v>192</v>
      </c>
      <c r="D102" s="47" t="s">
        <v>133</v>
      </c>
      <c r="E102" s="47" t="s">
        <v>18</v>
      </c>
      <c r="F102" s="47"/>
      <c r="G102" s="47" t="s">
        <v>6905</v>
      </c>
      <c r="H102" s="47"/>
      <c r="I102" s="47" t="s">
        <v>106</v>
      </c>
      <c r="J102" s="47" t="s">
        <v>6905</v>
      </c>
      <c r="K102" s="47" t="s">
        <v>394</v>
      </c>
      <c r="L102" s="47" t="s">
        <v>128</v>
      </c>
      <c r="M102" s="47" t="s">
        <v>5475</v>
      </c>
      <c r="N102" s="47" t="s">
        <v>124</v>
      </c>
      <c r="O102" s="47" t="s">
        <v>6905</v>
      </c>
      <c r="P102" s="47" t="s">
        <v>638</v>
      </c>
      <c r="Q102" s="47" t="s">
        <v>246</v>
      </c>
      <c r="R102" s="47" t="s">
        <v>133</v>
      </c>
      <c r="S102" s="47" t="s">
        <v>124</v>
      </c>
      <c r="T102" s="48" t="s">
        <v>638</v>
      </c>
      <c r="U102" s="47" t="s">
        <v>145</v>
      </c>
      <c r="V102" s="40" t="s">
        <v>638</v>
      </c>
      <c r="W102" s="47" t="s">
        <v>148</v>
      </c>
      <c r="X102" s="47" t="s">
        <v>106</v>
      </c>
      <c r="Y102" s="47" t="s">
        <v>6027</v>
      </c>
      <c r="Z102" s="47" t="s">
        <v>6795</v>
      </c>
      <c r="AA102" s="47"/>
      <c r="AB102" s="43" t="s">
        <v>6855</v>
      </c>
      <c r="AC102" s="44" t="s">
        <v>6862</v>
      </c>
      <c r="AD102" s="46" t="s">
        <v>6849</v>
      </c>
      <c r="AE102" s="29" t="s">
        <v>145</v>
      </c>
      <c r="AG102" s="50" t="str">
        <f t="shared" si="30"/>
        <v>SET @name = N'Browning "Highpower" (9x19mm Parabellum)'</v>
      </c>
      <c r="AH102" s="51" t="str">
        <f t="shared" si="31"/>
        <v>SET @class_ofItem = N'Gun'</v>
      </c>
      <c r="AI102" s="51" t="str">
        <f t="shared" si="32"/>
        <v>SET @WeaponClass = N'Guns'</v>
      </c>
      <c r="AJ102" s="51" t="str">
        <f t="shared" si="33"/>
        <v>SET @WeaponType = N'Pistol'</v>
      </c>
      <c r="AK102" s="51" t="str">
        <f t="shared" si="34"/>
        <v>SET @Weight =2.4</v>
      </c>
      <c r="AL102" s="51" t="str">
        <f t="shared" si="35"/>
        <v>SET @ST =9</v>
      </c>
      <c r="AM102" s="51" t="str">
        <f t="shared" si="36"/>
        <v>SET @Bulk = N'-2'</v>
      </c>
      <c r="AN102" s="51" t="str">
        <f t="shared" si="37"/>
        <v>SET @Cost =780</v>
      </c>
      <c r="AO102" s="51" t="str">
        <f t="shared" si="38"/>
        <v>SET @TLin = N'TL6'</v>
      </c>
      <c r="AP102" s="52" t="str">
        <f t="shared" si="39"/>
        <v>SET @Lcin = N'LC3'</v>
      </c>
      <c r="AQ102" s="52" t="str">
        <f t="shared" si="40"/>
        <v>SET @Desc = N''</v>
      </c>
      <c r="AR102" s="53" t="str">
        <f t="shared" si="41"/>
        <v>SET @TwoHanded = 0</v>
      </c>
      <c r="AS102" s="52" t="str">
        <f t="shared" si="42"/>
        <v>SET @Damagee = N'2d+2'</v>
      </c>
      <c r="AT102" s="53" t="str">
        <f t="shared" si="43"/>
        <v>SET @Half_Rangee  = 160</v>
      </c>
      <c r="AU102" s="53" t="str">
        <f t="shared" si="44"/>
        <v>SET @FullRangee = 1800</v>
      </c>
      <c r="AV102" s="53" t="str">
        <f t="shared" si="45"/>
        <v>SET @ROF  = 3</v>
      </c>
      <c r="AW102" s="53" t="str">
        <f t="shared" si="46"/>
        <v>SET @ROF_for_Sh  = null</v>
      </c>
      <c r="AX102" s="53" t="str">
        <f t="shared" si="47"/>
        <v>SET @Full_auto  = 0</v>
      </c>
      <c r="AY102" s="53" t="str">
        <f t="shared" si="48"/>
        <v>SET @Shotss  = 13</v>
      </c>
      <c r="AZ102" s="53" t="str">
        <f t="shared" si="49"/>
        <v>SET @AddinChamber  = 1</v>
      </c>
      <c r="BA102" s="53" t="str">
        <f t="shared" si="50"/>
        <v>SET @TimeForreload  = 3</v>
      </c>
      <c r="BB102" s="53" t="str">
        <f t="shared" si="51"/>
        <v>SET @singlereload  = 0</v>
      </c>
      <c r="BC102" s="53" t="str">
        <f t="shared" si="52"/>
        <v>SET @ArmorDivision  = 1</v>
      </c>
      <c r="BD102" s="53" t="str">
        <f t="shared" si="53"/>
        <v>SET @TypeOfDamage1 = N'pi'</v>
      </c>
      <c r="BE102" s="53" t="str">
        <f t="shared" si="54"/>
        <v>SET @TypeOfDam1 = N''</v>
      </c>
      <c r="BF102" s="53" t="str">
        <f t="shared" si="55"/>
        <v>SET @TypeOfDamage2 = N'null'</v>
      </c>
      <c r="BG102" s="53" t="str">
        <f t="shared" si="56"/>
        <v>SET @TypeOfDam2 = N''</v>
      </c>
      <c r="BH102" s="53" t="str">
        <f t="shared" si="57"/>
        <v>SET @DefACCc = 2</v>
      </c>
      <c r="BI102" s="53" t="str">
        <f t="shared" si="58"/>
        <v>SET @ACCAddin = null</v>
      </c>
      <c r="BJ102" s="53" t="str">
        <f t="shared" si="59"/>
        <v>SET @Recoill = 2</v>
      </c>
      <c r="BK102" s="54" t="s">
        <v>6906</v>
      </c>
    </row>
    <row r="103" spans="1:63" ht="120.75" thickBot="1" x14ac:dyDescent="0.3">
      <c r="A103" s="47" t="s">
        <v>6797</v>
      </c>
      <c r="B103" s="39" t="s">
        <v>6621</v>
      </c>
      <c r="C103" s="47" t="s">
        <v>192</v>
      </c>
      <c r="D103" s="47" t="s">
        <v>133</v>
      </c>
      <c r="E103" s="47" t="s">
        <v>18</v>
      </c>
      <c r="F103" s="47"/>
      <c r="G103" s="47" t="s">
        <v>6905</v>
      </c>
      <c r="H103" s="47"/>
      <c r="I103" s="47" t="s">
        <v>106</v>
      </c>
      <c r="J103" s="47" t="s">
        <v>6905</v>
      </c>
      <c r="K103" s="47" t="s">
        <v>394</v>
      </c>
      <c r="L103" s="47" t="s">
        <v>128</v>
      </c>
      <c r="M103" s="47" t="s">
        <v>5746</v>
      </c>
      <c r="N103" s="47" t="s">
        <v>124</v>
      </c>
      <c r="O103" s="47" t="s">
        <v>6905</v>
      </c>
      <c r="P103" s="47" t="s">
        <v>638</v>
      </c>
      <c r="Q103" s="47" t="s">
        <v>141</v>
      </c>
      <c r="R103" s="47" t="s">
        <v>133</v>
      </c>
      <c r="S103" s="47" t="s">
        <v>124</v>
      </c>
      <c r="T103" s="48" t="s">
        <v>638</v>
      </c>
      <c r="U103" s="47" t="s">
        <v>145</v>
      </c>
      <c r="V103" s="40" t="s">
        <v>638</v>
      </c>
      <c r="W103" s="47" t="s">
        <v>148</v>
      </c>
      <c r="X103" s="47" t="s">
        <v>106</v>
      </c>
      <c r="Y103" s="47" t="s">
        <v>161</v>
      </c>
      <c r="Z103" s="47" t="s">
        <v>6795</v>
      </c>
      <c r="AA103" s="47"/>
      <c r="AB103" s="43" t="s">
        <v>6855</v>
      </c>
      <c r="AC103" s="44" t="s">
        <v>6862</v>
      </c>
      <c r="AD103" s="46" t="s">
        <v>6849</v>
      </c>
      <c r="AE103" s="29" t="s">
        <v>145</v>
      </c>
      <c r="AG103" s="50" t="str">
        <f t="shared" si="30"/>
        <v>SET @name = N'Beretta M92 (9x19mm Parabellum)'</v>
      </c>
      <c r="AH103" s="51" t="str">
        <f t="shared" si="31"/>
        <v>SET @class_ofItem = N'Gun'</v>
      </c>
      <c r="AI103" s="51" t="str">
        <f t="shared" si="32"/>
        <v>SET @WeaponClass = N'Guns'</v>
      </c>
      <c r="AJ103" s="51" t="str">
        <f t="shared" si="33"/>
        <v>SET @WeaponType = N'Pistol'</v>
      </c>
      <c r="AK103" s="51" t="str">
        <f t="shared" si="34"/>
        <v>SET @Weight =2.8</v>
      </c>
      <c r="AL103" s="51" t="str">
        <f t="shared" si="35"/>
        <v>SET @ST =9</v>
      </c>
      <c r="AM103" s="51" t="str">
        <f t="shared" si="36"/>
        <v>SET @Bulk = N'-2'</v>
      </c>
      <c r="AN103" s="51" t="str">
        <f t="shared" si="37"/>
        <v>SET @Cost =700</v>
      </c>
      <c r="AO103" s="51" t="str">
        <f t="shared" si="38"/>
        <v>SET @TLin = N'TL7'</v>
      </c>
      <c r="AP103" s="52" t="str">
        <f t="shared" si="39"/>
        <v>SET @Lcin = N'LC3'</v>
      </c>
      <c r="AQ103" s="52" t="str">
        <f t="shared" si="40"/>
        <v>SET @Desc = N''</v>
      </c>
      <c r="AR103" s="53" t="str">
        <f t="shared" si="41"/>
        <v>SET @TwoHanded = 0</v>
      </c>
      <c r="AS103" s="52" t="str">
        <f t="shared" si="42"/>
        <v>SET @Damagee = N'2d+2'</v>
      </c>
      <c r="AT103" s="53" t="str">
        <f t="shared" si="43"/>
        <v>SET @Half_Rangee  = 160</v>
      </c>
      <c r="AU103" s="53" t="str">
        <f t="shared" si="44"/>
        <v>SET @FullRangee = 1800</v>
      </c>
      <c r="AV103" s="53" t="str">
        <f t="shared" si="45"/>
        <v>SET @ROF  = 3</v>
      </c>
      <c r="AW103" s="53" t="str">
        <f t="shared" si="46"/>
        <v>SET @ROF_for_Sh  = null</v>
      </c>
      <c r="AX103" s="53" t="str">
        <f t="shared" si="47"/>
        <v>SET @Full_auto  = 0</v>
      </c>
      <c r="AY103" s="53" t="str">
        <f t="shared" si="48"/>
        <v>SET @Shotss  = 15</v>
      </c>
      <c r="AZ103" s="53" t="str">
        <f t="shared" si="49"/>
        <v>SET @AddinChamber  = 1</v>
      </c>
      <c r="BA103" s="53" t="str">
        <f t="shared" si="50"/>
        <v>SET @TimeForreload  = 3</v>
      </c>
      <c r="BB103" s="53" t="str">
        <f t="shared" si="51"/>
        <v>SET @singlereload  = 0</v>
      </c>
      <c r="BC103" s="53" t="str">
        <f t="shared" si="52"/>
        <v>SET @ArmorDivision  = 1</v>
      </c>
      <c r="BD103" s="53" t="str">
        <f t="shared" si="53"/>
        <v>SET @TypeOfDamage1 = N'pi'</v>
      </c>
      <c r="BE103" s="53" t="str">
        <f t="shared" si="54"/>
        <v>SET @TypeOfDam1 = N''</v>
      </c>
      <c r="BF103" s="53" t="str">
        <f t="shared" si="55"/>
        <v>SET @TypeOfDamage2 = N'null'</v>
      </c>
      <c r="BG103" s="53" t="str">
        <f t="shared" si="56"/>
        <v>SET @TypeOfDam2 = N''</v>
      </c>
      <c r="BH103" s="53" t="str">
        <f t="shared" si="57"/>
        <v>SET @DefACCc = 2</v>
      </c>
      <c r="BI103" s="53" t="str">
        <f t="shared" si="58"/>
        <v>SET @ACCAddin = null</v>
      </c>
      <c r="BJ103" s="53" t="str">
        <f t="shared" si="59"/>
        <v>SET @Recoill = 2</v>
      </c>
      <c r="BK103" s="54" t="s">
        <v>6906</v>
      </c>
    </row>
    <row r="104" spans="1:63" ht="120.75" thickBot="1" x14ac:dyDescent="0.3">
      <c r="A104" s="47" t="s">
        <v>6797</v>
      </c>
      <c r="B104" s="39" t="s">
        <v>831</v>
      </c>
      <c r="C104" s="47" t="s">
        <v>29</v>
      </c>
      <c r="D104" s="47" t="s">
        <v>133</v>
      </c>
      <c r="E104" s="47" t="s">
        <v>18</v>
      </c>
      <c r="F104" s="47"/>
      <c r="G104" s="47" t="s">
        <v>6905</v>
      </c>
      <c r="H104" s="47"/>
      <c r="I104" s="47" t="s">
        <v>112</v>
      </c>
      <c r="J104" s="47" t="s">
        <v>6905</v>
      </c>
      <c r="K104" s="47" t="s">
        <v>172</v>
      </c>
      <c r="L104" s="47" t="s">
        <v>108</v>
      </c>
      <c r="M104" s="47" t="s">
        <v>6842</v>
      </c>
      <c r="N104" s="47" t="s">
        <v>124</v>
      </c>
      <c r="O104" s="47" t="s">
        <v>6905</v>
      </c>
      <c r="P104" s="47" t="s">
        <v>638</v>
      </c>
      <c r="Q104" s="47" t="s">
        <v>399</v>
      </c>
      <c r="R104" s="47" t="s">
        <v>133</v>
      </c>
      <c r="S104" s="47" t="s">
        <v>124</v>
      </c>
      <c r="T104" s="48" t="s">
        <v>638</v>
      </c>
      <c r="U104" s="47" t="s">
        <v>145</v>
      </c>
      <c r="V104" s="34" t="s">
        <v>133</v>
      </c>
      <c r="W104" s="47" t="s">
        <v>240</v>
      </c>
      <c r="X104" s="47" t="s">
        <v>106</v>
      </c>
      <c r="Y104" s="47" t="s">
        <v>169</v>
      </c>
      <c r="Z104" s="47" t="s">
        <v>6795</v>
      </c>
      <c r="AA104" s="47"/>
      <c r="AB104" s="43" t="s">
        <v>6855</v>
      </c>
      <c r="AC104" s="44" t="s">
        <v>6860</v>
      </c>
      <c r="AD104" s="46" t="s">
        <v>6849</v>
      </c>
      <c r="AE104" s="29" t="s">
        <v>464</v>
      </c>
      <c r="AG104" s="50" t="str">
        <f t="shared" si="30"/>
        <v>SET @name = N'Ruger Mini-14 (5.56x45mm)'</v>
      </c>
      <c r="AH104" s="51" t="str">
        <f t="shared" si="31"/>
        <v>SET @class_ofItem = N'Gun'</v>
      </c>
      <c r="AI104" s="51" t="str">
        <f t="shared" si="32"/>
        <v>SET @WeaponClass = N'Guns'</v>
      </c>
      <c r="AJ104" s="51" t="str">
        <f t="shared" si="33"/>
        <v>SET @WeaponType = N'Rifle'</v>
      </c>
      <c r="AK104" s="51" t="str">
        <f t="shared" si="34"/>
        <v>SET @Weight =7.3</v>
      </c>
      <c r="AL104" s="51" t="str">
        <f t="shared" si="35"/>
        <v>SET @ST =9</v>
      </c>
      <c r="AM104" s="51" t="str">
        <f t="shared" si="36"/>
        <v>SET @Bulk = N'-4'</v>
      </c>
      <c r="AN104" s="51" t="str">
        <f t="shared" si="37"/>
        <v>SET @Cost =600</v>
      </c>
      <c r="AO104" s="51" t="str">
        <f t="shared" si="38"/>
        <v>SET @TLin = N'TL7'</v>
      </c>
      <c r="AP104" s="52" t="str">
        <f t="shared" si="39"/>
        <v>SET @Lcin = N'LC3'</v>
      </c>
      <c r="AQ104" s="52" t="str">
        <f t="shared" si="40"/>
        <v>SET @Desc = N''</v>
      </c>
      <c r="AR104" s="53" t="str">
        <f t="shared" si="41"/>
        <v>SET @TwoHanded = 1</v>
      </c>
      <c r="AS104" s="52" t="str">
        <f t="shared" si="42"/>
        <v>SET @Damagee = N'5d'</v>
      </c>
      <c r="AT104" s="53" t="str">
        <f t="shared" si="43"/>
        <v>SET @Half_Rangee  = 500</v>
      </c>
      <c r="AU104" s="53" t="str">
        <f t="shared" si="44"/>
        <v>SET @FullRangee = 3000</v>
      </c>
      <c r="AV104" s="53" t="str">
        <f t="shared" si="45"/>
        <v>SET @ROF  = 3</v>
      </c>
      <c r="AW104" s="53" t="str">
        <f t="shared" si="46"/>
        <v>SET @ROF_for_Sh  = null</v>
      </c>
      <c r="AX104" s="53" t="str">
        <f t="shared" si="47"/>
        <v>SET @Full_auto  = 0</v>
      </c>
      <c r="AY104" s="53" t="str">
        <f t="shared" si="48"/>
        <v>SET @Shotss  = 20</v>
      </c>
      <c r="AZ104" s="53" t="str">
        <f t="shared" si="49"/>
        <v>SET @AddinChamber  = 1</v>
      </c>
      <c r="BA104" s="53" t="str">
        <f t="shared" si="50"/>
        <v>SET @TimeForreload  = 3</v>
      </c>
      <c r="BB104" s="53" t="str">
        <f t="shared" si="51"/>
        <v>SET @singlereload  = 0</v>
      </c>
      <c r="BC104" s="53" t="str">
        <f t="shared" si="52"/>
        <v>SET @ArmorDivision  = 1</v>
      </c>
      <c r="BD104" s="53" t="str">
        <f t="shared" si="53"/>
        <v>SET @TypeOfDamage1 = N'pi'</v>
      </c>
      <c r="BE104" s="53" t="str">
        <f t="shared" si="54"/>
        <v>SET @TypeOfDam1 = N''</v>
      </c>
      <c r="BF104" s="53" t="str">
        <f t="shared" si="55"/>
        <v>SET @TypeOfDamage2 = N'null'</v>
      </c>
      <c r="BG104" s="53" t="str">
        <f t="shared" si="56"/>
        <v>SET @TypeOfDam2 = N''</v>
      </c>
      <c r="BH104" s="53" t="str">
        <f t="shared" si="57"/>
        <v>SET @DefACCc = 5</v>
      </c>
      <c r="BI104" s="53" t="str">
        <f t="shared" si="58"/>
        <v>SET @ACCAddin = null</v>
      </c>
      <c r="BJ104" s="53" t="str">
        <f t="shared" si="59"/>
        <v>SET @Recoill = 2</v>
      </c>
      <c r="BK104" s="54" t="s">
        <v>6906</v>
      </c>
    </row>
    <row r="105" spans="1:63" ht="120.75" thickBot="1" x14ac:dyDescent="0.3">
      <c r="A105" s="47" t="s">
        <v>6797</v>
      </c>
      <c r="B105" s="39" t="s">
        <v>833</v>
      </c>
      <c r="C105" s="47" t="s">
        <v>17</v>
      </c>
      <c r="D105" s="47" t="s">
        <v>133</v>
      </c>
      <c r="E105" s="47" t="s">
        <v>18</v>
      </c>
      <c r="F105" s="47"/>
      <c r="G105" s="47" t="s">
        <v>6905</v>
      </c>
      <c r="H105" s="47"/>
      <c r="I105" s="47" t="s">
        <v>112</v>
      </c>
      <c r="J105" s="47" t="s">
        <v>6905</v>
      </c>
      <c r="K105" s="47" t="s">
        <v>172</v>
      </c>
      <c r="L105" s="47" t="s">
        <v>4833</v>
      </c>
      <c r="M105" s="47" t="s">
        <v>5756</v>
      </c>
      <c r="N105" s="47" t="s">
        <v>124</v>
      </c>
      <c r="O105" s="47" t="s">
        <v>6905</v>
      </c>
      <c r="P105" s="47" t="s">
        <v>638</v>
      </c>
      <c r="Q105" s="47" t="s">
        <v>143</v>
      </c>
      <c r="R105" s="47" t="s">
        <v>638</v>
      </c>
      <c r="S105" s="47" t="s">
        <v>124</v>
      </c>
      <c r="T105" s="48" t="s">
        <v>638</v>
      </c>
      <c r="U105" s="47" t="s">
        <v>145</v>
      </c>
      <c r="V105" s="34" t="s">
        <v>133</v>
      </c>
      <c r="W105" s="47" t="s">
        <v>118</v>
      </c>
      <c r="X105" s="47" t="s">
        <v>106</v>
      </c>
      <c r="Y105" s="47" t="s">
        <v>131</v>
      </c>
      <c r="Z105" s="47" t="s">
        <v>6795</v>
      </c>
      <c r="AA105" s="38" t="s">
        <v>1056</v>
      </c>
      <c r="AB105" s="43" t="s">
        <v>6855</v>
      </c>
      <c r="AC105" s="44" t="s">
        <v>6860</v>
      </c>
      <c r="AD105" s="46" t="s">
        <v>6849</v>
      </c>
      <c r="AE105" s="29" t="s">
        <v>464</v>
      </c>
      <c r="AG105" s="50" t="str">
        <f t="shared" si="30"/>
        <v>SET @name = N'Tulamash SKS (7.62x39mm M-43)'</v>
      </c>
      <c r="AH105" s="51" t="str">
        <f t="shared" si="31"/>
        <v>SET @class_ofItem = N'Gun'</v>
      </c>
      <c r="AI105" s="51" t="str">
        <f t="shared" si="32"/>
        <v>SET @WeaponClass = N'Guns'</v>
      </c>
      <c r="AJ105" s="51" t="str">
        <f t="shared" si="33"/>
        <v>SET @WeaponType = N'Rifle'</v>
      </c>
      <c r="AK105" s="51" t="str">
        <f t="shared" si="34"/>
        <v>SET @Weight =8.9</v>
      </c>
      <c r="AL105" s="51" t="str">
        <f t="shared" si="35"/>
        <v>SET @ST =9</v>
      </c>
      <c r="AM105" s="51" t="str">
        <f t="shared" si="36"/>
        <v>SET @Bulk = N'-5'</v>
      </c>
      <c r="AN105" s="51" t="str">
        <f t="shared" si="37"/>
        <v>SET @Cost =150</v>
      </c>
      <c r="AO105" s="51" t="str">
        <f t="shared" si="38"/>
        <v>SET @TLin = N'TL7'</v>
      </c>
      <c r="AP105" s="52" t="str">
        <f t="shared" si="39"/>
        <v>SET @Lcin = N'LC3'</v>
      </c>
      <c r="AQ105" s="52" t="str">
        <f t="shared" si="40"/>
        <v>SET @Desc = N'[11]'</v>
      </c>
      <c r="AR105" s="53" t="str">
        <f t="shared" si="41"/>
        <v>SET @TwoHanded = 1</v>
      </c>
      <c r="AS105" s="52" t="str">
        <f t="shared" si="42"/>
        <v>SET @Damagee = N'5d+1'</v>
      </c>
      <c r="AT105" s="53" t="str">
        <f t="shared" si="43"/>
        <v>SET @Half_Rangee  = 500</v>
      </c>
      <c r="AU105" s="53" t="str">
        <f t="shared" si="44"/>
        <v>SET @FullRangee = 3100</v>
      </c>
      <c r="AV105" s="53" t="str">
        <f t="shared" si="45"/>
        <v>SET @ROF  = 3</v>
      </c>
      <c r="AW105" s="53" t="str">
        <f t="shared" si="46"/>
        <v>SET @ROF_for_Sh  = null</v>
      </c>
      <c r="AX105" s="53" t="str">
        <f t="shared" si="47"/>
        <v>SET @Full_auto  = 0</v>
      </c>
      <c r="AY105" s="53" t="str">
        <f t="shared" si="48"/>
        <v>SET @Shotss  = 10</v>
      </c>
      <c r="AZ105" s="53" t="str">
        <f t="shared" si="49"/>
        <v>SET @AddinChamber  = 0</v>
      </c>
      <c r="BA105" s="53" t="str">
        <f t="shared" si="50"/>
        <v>SET @TimeForreload  = 3</v>
      </c>
      <c r="BB105" s="53" t="str">
        <f t="shared" si="51"/>
        <v>SET @singlereload  = 0</v>
      </c>
      <c r="BC105" s="53" t="str">
        <f t="shared" si="52"/>
        <v>SET @ArmorDivision  = 1</v>
      </c>
      <c r="BD105" s="53" t="str">
        <f t="shared" si="53"/>
        <v>SET @TypeOfDamage1 = N'pi'</v>
      </c>
      <c r="BE105" s="53" t="str">
        <f t="shared" si="54"/>
        <v>SET @TypeOfDam1 = N''</v>
      </c>
      <c r="BF105" s="53" t="str">
        <f t="shared" si="55"/>
        <v>SET @TypeOfDamage2 = N'null'</v>
      </c>
      <c r="BG105" s="53" t="str">
        <f t="shared" si="56"/>
        <v>SET @TypeOfDam2 = N''</v>
      </c>
      <c r="BH105" s="53" t="str">
        <f t="shared" si="57"/>
        <v>SET @DefACCc = 5</v>
      </c>
      <c r="BI105" s="53" t="str">
        <f t="shared" si="58"/>
        <v>SET @ACCAddin = null</v>
      </c>
      <c r="BJ105" s="53" t="str">
        <f t="shared" si="59"/>
        <v>SET @Recoill = 2</v>
      </c>
      <c r="BK105" s="54" t="s">
        <v>6906</v>
      </c>
    </row>
    <row r="108" spans="1:63" x14ac:dyDescent="0.25">
      <c r="A108" s="49"/>
    </row>
  </sheetData>
  <autoFilter ref="A3:AF3">
    <sortState ref="A4:AF105">
      <sortCondition ref="U3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topLeftCell="A161" workbookViewId="0">
      <selection activeCell="K190" sqref="K190"/>
    </sheetView>
  </sheetViews>
  <sheetFormatPr defaultRowHeight="15" x14ac:dyDescent="0.25"/>
  <sheetData>
    <row r="1" spans="1:15" x14ac:dyDescent="0.25">
      <c r="A1" s="30" t="s">
        <v>2</v>
      </c>
      <c r="B1" s="30" t="s">
        <v>3</v>
      </c>
      <c r="C1" s="30" t="s">
        <v>4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30" t="s">
        <v>13</v>
      </c>
      <c r="L1" s="30" t="s">
        <v>14</v>
      </c>
      <c r="M1" s="30" t="s">
        <v>1994</v>
      </c>
      <c r="N1" s="30" t="s">
        <v>1993</v>
      </c>
    </row>
    <row r="2" spans="1:15" ht="18" x14ac:dyDescent="0.25">
      <c r="A2" s="14" t="s">
        <v>111</v>
      </c>
      <c r="B2" s="14" t="s">
        <v>6587</v>
      </c>
      <c r="C2" s="14" t="s">
        <v>739</v>
      </c>
      <c r="D2" s="14" t="s">
        <v>112</v>
      </c>
      <c r="E2" s="14" t="s">
        <v>1001</v>
      </c>
      <c r="F2" s="14" t="s">
        <v>6776</v>
      </c>
      <c r="G2" s="14" t="s">
        <v>1219</v>
      </c>
      <c r="H2" s="14" t="s">
        <v>1461</v>
      </c>
      <c r="I2" s="14" t="s">
        <v>956</v>
      </c>
      <c r="J2" s="14" t="s">
        <v>116</v>
      </c>
      <c r="K2" s="14" t="s">
        <v>106</v>
      </c>
      <c r="L2" s="14" t="s">
        <v>357</v>
      </c>
      <c r="M2" s="14" t="s">
        <v>133</v>
      </c>
      <c r="N2" s="14" t="s">
        <v>487</v>
      </c>
      <c r="O2" s="23" t="s">
        <v>6586</v>
      </c>
    </row>
    <row r="3" spans="1:15" x14ac:dyDescent="0.25">
      <c r="A3" s="14"/>
      <c r="B3" s="14" t="s">
        <v>6588</v>
      </c>
      <c r="C3" s="14"/>
      <c r="D3" s="14"/>
      <c r="E3" s="14"/>
      <c r="F3" s="14" t="s">
        <v>141</v>
      </c>
      <c r="G3" s="14"/>
      <c r="H3" s="14"/>
      <c r="I3" s="14"/>
      <c r="J3" s="14"/>
      <c r="K3" s="14"/>
      <c r="L3" s="14" t="s">
        <v>136</v>
      </c>
      <c r="M3" s="14"/>
      <c r="N3" s="14"/>
      <c r="O3" s="14"/>
    </row>
    <row r="4" spans="1:15" x14ac:dyDescent="0.25">
      <c r="A4" s="14"/>
      <c r="B4" s="14" t="s">
        <v>6572</v>
      </c>
      <c r="C4" s="14"/>
      <c r="D4" s="14"/>
      <c r="E4" s="14"/>
      <c r="F4" s="14" t="s">
        <v>1826</v>
      </c>
      <c r="G4" s="14"/>
      <c r="H4" s="14"/>
      <c r="I4" s="14"/>
      <c r="J4" s="14"/>
      <c r="K4" s="14"/>
      <c r="L4" s="14" t="s">
        <v>157</v>
      </c>
      <c r="M4" s="14"/>
      <c r="N4" s="14"/>
      <c r="O4" s="14"/>
    </row>
    <row r="5" spans="1:15" ht="18" x14ac:dyDescent="0.25">
      <c r="A5" s="14" t="s">
        <v>105</v>
      </c>
      <c r="B5" s="14" t="s">
        <v>6589</v>
      </c>
      <c r="C5" s="14" t="s">
        <v>734</v>
      </c>
      <c r="D5" s="14" t="s">
        <v>150</v>
      </c>
      <c r="E5" s="14" t="s">
        <v>1021</v>
      </c>
      <c r="F5" s="14" t="s">
        <v>6777</v>
      </c>
      <c r="G5" s="14" t="s">
        <v>1219</v>
      </c>
      <c r="H5" s="14" t="s">
        <v>1461</v>
      </c>
      <c r="I5" s="14" t="s">
        <v>956</v>
      </c>
      <c r="J5" s="14" t="s">
        <v>118</v>
      </c>
      <c r="K5" s="14" t="s">
        <v>106</v>
      </c>
      <c r="L5" s="14" t="s">
        <v>357</v>
      </c>
      <c r="M5" s="14" t="s">
        <v>133</v>
      </c>
      <c r="N5" s="14" t="s">
        <v>487</v>
      </c>
      <c r="O5" s="23" t="s">
        <v>6586</v>
      </c>
    </row>
    <row r="6" spans="1:15" x14ac:dyDescent="0.25">
      <c r="A6" s="14"/>
      <c r="B6" s="14" t="s">
        <v>6588</v>
      </c>
      <c r="C6" s="14"/>
      <c r="D6" s="14"/>
      <c r="E6" s="14"/>
      <c r="F6" s="14" t="s">
        <v>141</v>
      </c>
      <c r="G6" s="14"/>
      <c r="H6" s="14"/>
      <c r="I6" s="14"/>
      <c r="J6" s="14"/>
      <c r="K6" s="14"/>
      <c r="L6" s="14" t="s">
        <v>136</v>
      </c>
      <c r="M6" s="14"/>
      <c r="N6" s="14"/>
      <c r="O6" s="14"/>
    </row>
    <row r="7" spans="1:15" x14ac:dyDescent="0.25">
      <c r="A7" s="14"/>
      <c r="B7" s="14" t="s">
        <v>6572</v>
      </c>
      <c r="C7" s="14"/>
      <c r="D7" s="14"/>
      <c r="E7" s="14"/>
      <c r="F7" s="14" t="s">
        <v>1826</v>
      </c>
      <c r="G7" s="14"/>
      <c r="H7" s="14"/>
      <c r="I7" s="14"/>
      <c r="J7" s="14"/>
      <c r="K7" s="14"/>
      <c r="L7" s="14" t="s">
        <v>157</v>
      </c>
      <c r="M7" s="14"/>
      <c r="N7" s="14"/>
      <c r="O7" s="14"/>
    </row>
    <row r="8" spans="1:15" ht="18" x14ac:dyDescent="0.25">
      <c r="A8" s="14" t="s">
        <v>105</v>
      </c>
      <c r="B8" s="14" t="s">
        <v>6590</v>
      </c>
      <c r="C8" s="14" t="s">
        <v>739</v>
      </c>
      <c r="D8" s="14" t="s">
        <v>112</v>
      </c>
      <c r="E8" s="14" t="s">
        <v>1001</v>
      </c>
      <c r="F8" s="14" t="s">
        <v>6776</v>
      </c>
      <c r="G8" s="14" t="s">
        <v>1219</v>
      </c>
      <c r="H8" s="14" t="s">
        <v>1461</v>
      </c>
      <c r="I8" s="14" t="s">
        <v>956</v>
      </c>
      <c r="J8" s="14" t="s">
        <v>116</v>
      </c>
      <c r="K8" s="14" t="s">
        <v>106</v>
      </c>
      <c r="L8" s="14" t="s">
        <v>357</v>
      </c>
      <c r="M8" s="14" t="s">
        <v>133</v>
      </c>
      <c r="N8" s="14" t="s">
        <v>487</v>
      </c>
      <c r="O8" s="23" t="s">
        <v>6586</v>
      </c>
    </row>
    <row r="9" spans="1:15" x14ac:dyDescent="0.25">
      <c r="A9" s="14"/>
      <c r="B9" s="14" t="s">
        <v>6588</v>
      </c>
      <c r="C9" s="14"/>
      <c r="D9" s="14"/>
      <c r="E9" s="14"/>
      <c r="F9" s="14" t="s">
        <v>141</v>
      </c>
      <c r="G9" s="14"/>
      <c r="H9" s="14"/>
      <c r="I9" s="14"/>
      <c r="J9" s="14"/>
      <c r="K9" s="14"/>
      <c r="L9" s="14" t="s">
        <v>136</v>
      </c>
      <c r="M9" s="14"/>
      <c r="N9" s="14"/>
      <c r="O9" s="14"/>
    </row>
    <row r="10" spans="1:15" x14ac:dyDescent="0.25">
      <c r="A10" s="14"/>
      <c r="B10" s="14" t="s">
        <v>6572</v>
      </c>
      <c r="C10" s="14"/>
      <c r="D10" s="14"/>
      <c r="E10" s="14"/>
      <c r="F10" s="14" t="s">
        <v>1826</v>
      </c>
      <c r="G10" s="14"/>
      <c r="H10" s="14"/>
      <c r="I10" s="14"/>
      <c r="J10" s="14"/>
      <c r="K10" s="14"/>
      <c r="L10" s="14" t="s">
        <v>157</v>
      </c>
      <c r="M10" s="14"/>
      <c r="N10" s="14"/>
      <c r="O10" s="14"/>
    </row>
    <row r="11" spans="1:15" ht="18" x14ac:dyDescent="0.25">
      <c r="A11" s="14" t="s">
        <v>105</v>
      </c>
      <c r="B11" s="14" t="s">
        <v>6591</v>
      </c>
      <c r="C11" s="14" t="s">
        <v>734</v>
      </c>
      <c r="D11" s="14" t="s">
        <v>150</v>
      </c>
      <c r="E11" s="14" t="s">
        <v>1021</v>
      </c>
      <c r="F11" s="14" t="s">
        <v>6777</v>
      </c>
      <c r="G11" s="14" t="s">
        <v>1219</v>
      </c>
      <c r="H11" s="14" t="s">
        <v>1461</v>
      </c>
      <c r="I11" s="14" t="s">
        <v>956</v>
      </c>
      <c r="J11" s="14" t="s">
        <v>118</v>
      </c>
      <c r="K11" s="14" t="s">
        <v>106</v>
      </c>
      <c r="L11" s="14" t="s">
        <v>357</v>
      </c>
      <c r="M11" s="14" t="s">
        <v>133</v>
      </c>
      <c r="N11" s="14"/>
      <c r="O11" s="23" t="s">
        <v>6586</v>
      </c>
    </row>
    <row r="12" spans="1:15" x14ac:dyDescent="0.25">
      <c r="A12" s="14"/>
      <c r="B12" s="14" t="s">
        <v>6572</v>
      </c>
      <c r="C12" s="14"/>
      <c r="D12" s="14"/>
      <c r="E12" s="14"/>
      <c r="F12" s="14" t="s">
        <v>1826</v>
      </c>
      <c r="G12" s="14"/>
      <c r="H12" s="14"/>
      <c r="I12" s="14"/>
      <c r="J12" s="14"/>
      <c r="K12" s="14"/>
      <c r="L12" s="14" t="s">
        <v>157</v>
      </c>
      <c r="M12" s="14"/>
      <c r="N12" s="14"/>
      <c r="O12" s="14"/>
    </row>
    <row r="13" spans="1:15" ht="18" x14ac:dyDescent="0.25">
      <c r="A13" s="14" t="s">
        <v>111</v>
      </c>
      <c r="B13" s="14" t="s">
        <v>6592</v>
      </c>
      <c r="C13" s="14" t="s">
        <v>740</v>
      </c>
      <c r="D13" s="14" t="s">
        <v>112</v>
      </c>
      <c r="E13" s="14" t="s">
        <v>911</v>
      </c>
      <c r="F13" s="14" t="s">
        <v>6593</v>
      </c>
      <c r="G13" s="14" t="s">
        <v>1483</v>
      </c>
      <c r="H13" s="14" t="s">
        <v>1457</v>
      </c>
      <c r="I13" s="14" t="s">
        <v>1064</v>
      </c>
      <c r="J13" s="14" t="s">
        <v>116</v>
      </c>
      <c r="K13" s="14" t="s">
        <v>106</v>
      </c>
      <c r="L13" s="14" t="s">
        <v>6778</v>
      </c>
      <c r="M13" s="14" t="s">
        <v>133</v>
      </c>
      <c r="N13" s="14" t="s">
        <v>487</v>
      </c>
      <c r="O13" s="23" t="s">
        <v>6586</v>
      </c>
    </row>
    <row r="14" spans="1:15" x14ac:dyDescent="0.25">
      <c r="A14" s="14"/>
      <c r="B14" s="14" t="s">
        <v>6594</v>
      </c>
      <c r="C14" s="14"/>
      <c r="D14" s="14"/>
      <c r="E14" s="14"/>
      <c r="F14" s="14" t="s">
        <v>1889</v>
      </c>
      <c r="G14" s="14"/>
      <c r="H14" s="14"/>
      <c r="I14" s="14"/>
      <c r="J14" s="14"/>
      <c r="K14" s="14"/>
      <c r="L14" s="14" t="s">
        <v>138</v>
      </c>
      <c r="M14" s="14"/>
      <c r="N14" s="14"/>
      <c r="O14" s="14"/>
    </row>
    <row r="15" spans="1:15" x14ac:dyDescent="0.25">
      <c r="A15" s="14"/>
      <c r="B15" s="14" t="s">
        <v>6572</v>
      </c>
      <c r="C15" s="14"/>
      <c r="D15" s="14"/>
      <c r="E15" s="14"/>
      <c r="F15" s="14" t="s">
        <v>120</v>
      </c>
      <c r="G15" s="14"/>
      <c r="H15" s="14"/>
      <c r="I15" s="14"/>
      <c r="J15" s="14"/>
      <c r="K15" s="14"/>
      <c r="L15" s="14" t="s">
        <v>172</v>
      </c>
      <c r="M15" s="14"/>
      <c r="N15" s="14"/>
      <c r="O15" s="14"/>
    </row>
    <row r="16" spans="1:15" ht="18" x14ac:dyDescent="0.25">
      <c r="A16" s="14" t="s">
        <v>111</v>
      </c>
      <c r="B16" s="14" t="s">
        <v>6595</v>
      </c>
      <c r="C16" s="14" t="s">
        <v>740</v>
      </c>
      <c r="D16" s="14" t="s">
        <v>112</v>
      </c>
      <c r="E16" s="14" t="s">
        <v>911</v>
      </c>
      <c r="F16" s="14" t="s">
        <v>6596</v>
      </c>
      <c r="G16" s="14" t="s">
        <v>1219</v>
      </c>
      <c r="H16" s="14" t="s">
        <v>1457</v>
      </c>
      <c r="I16" s="14" t="s">
        <v>1064</v>
      </c>
      <c r="J16" s="14" t="s">
        <v>116</v>
      </c>
      <c r="K16" s="14" t="s">
        <v>106</v>
      </c>
      <c r="L16" s="14" t="s">
        <v>6778</v>
      </c>
      <c r="M16" s="14" t="s">
        <v>133</v>
      </c>
      <c r="N16" s="14" t="s">
        <v>487</v>
      </c>
      <c r="O16" s="23" t="s">
        <v>6586</v>
      </c>
    </row>
    <row r="17" spans="1:15" x14ac:dyDescent="0.25">
      <c r="A17" s="14"/>
      <c r="B17" s="14" t="s">
        <v>6597</v>
      </c>
      <c r="C17" s="14"/>
      <c r="D17" s="14"/>
      <c r="E17" s="14"/>
      <c r="F17" s="14" t="s">
        <v>399</v>
      </c>
      <c r="G17" s="14"/>
      <c r="H17" s="14"/>
      <c r="I17" s="14"/>
      <c r="J17" s="14"/>
      <c r="K17" s="14"/>
      <c r="L17" s="14" t="s">
        <v>136</v>
      </c>
      <c r="M17" s="14"/>
      <c r="N17" s="14"/>
      <c r="O17" s="14"/>
    </row>
    <row r="18" spans="1:15" x14ac:dyDescent="0.25">
      <c r="A18" s="14"/>
      <c r="B18" s="14" t="s">
        <v>6598</v>
      </c>
      <c r="C18" s="14"/>
      <c r="D18" s="14"/>
      <c r="E18" s="14"/>
      <c r="F18" s="14" t="s">
        <v>105</v>
      </c>
      <c r="G18" s="14"/>
      <c r="H18" s="14"/>
      <c r="I18" s="14"/>
      <c r="J18" s="14"/>
      <c r="K18" s="14"/>
      <c r="L18" s="14" t="s">
        <v>154</v>
      </c>
      <c r="M18" s="14"/>
      <c r="N18" s="14"/>
      <c r="O18" s="14"/>
    </row>
    <row r="19" spans="1:15" x14ac:dyDescent="0.25">
      <c r="A19" s="14"/>
      <c r="B19" s="14" t="s">
        <v>6572</v>
      </c>
      <c r="C19" s="14"/>
      <c r="D19" s="14"/>
      <c r="E19" s="14"/>
      <c r="F19" s="14" t="s">
        <v>120</v>
      </c>
      <c r="G19" s="14"/>
      <c r="H19" s="14"/>
      <c r="I19" s="14"/>
      <c r="J19" s="14"/>
      <c r="K19" s="14"/>
      <c r="L19" s="14" t="s">
        <v>172</v>
      </c>
      <c r="M19" s="14"/>
      <c r="N19" s="14"/>
      <c r="O19" s="14"/>
    </row>
    <row r="20" spans="1:15" ht="18" x14ac:dyDescent="0.25">
      <c r="A20" s="14" t="s">
        <v>111</v>
      </c>
      <c r="B20" s="14" t="s">
        <v>6599</v>
      </c>
      <c r="C20" s="14" t="s">
        <v>740</v>
      </c>
      <c r="D20" s="14" t="s">
        <v>112</v>
      </c>
      <c r="E20" s="14" t="s">
        <v>911</v>
      </c>
      <c r="F20" s="14" t="s">
        <v>6600</v>
      </c>
      <c r="G20" s="14" t="s">
        <v>1219</v>
      </c>
      <c r="H20" s="14" t="s">
        <v>1457</v>
      </c>
      <c r="I20" s="14" t="s">
        <v>1064</v>
      </c>
      <c r="J20" s="14" t="s">
        <v>116</v>
      </c>
      <c r="K20" s="14" t="s">
        <v>106</v>
      </c>
      <c r="L20" s="14" t="s">
        <v>110</v>
      </c>
      <c r="M20" s="14" t="s">
        <v>133</v>
      </c>
      <c r="N20" s="14" t="s">
        <v>487</v>
      </c>
      <c r="O20" s="23" t="s">
        <v>6586</v>
      </c>
    </row>
    <row r="21" spans="1:15" x14ac:dyDescent="0.25">
      <c r="A21" s="14"/>
      <c r="B21" s="14" t="s">
        <v>6597</v>
      </c>
      <c r="C21" s="14"/>
      <c r="D21" s="14"/>
      <c r="E21" s="14"/>
      <c r="F21" s="14" t="s">
        <v>399</v>
      </c>
      <c r="G21" s="14"/>
      <c r="H21" s="14"/>
      <c r="I21" s="14"/>
      <c r="J21" s="14"/>
      <c r="K21" s="14"/>
      <c r="L21" s="14" t="s">
        <v>136</v>
      </c>
      <c r="M21" s="14"/>
      <c r="N21" s="14"/>
      <c r="O21" s="14"/>
    </row>
    <row r="22" spans="1:15" x14ac:dyDescent="0.25">
      <c r="A22" s="14"/>
      <c r="B22" s="14" t="s">
        <v>6598</v>
      </c>
      <c r="C22" s="14"/>
      <c r="D22" s="14"/>
      <c r="E22" s="14"/>
      <c r="F22" s="14" t="s">
        <v>105</v>
      </c>
      <c r="G22" s="14"/>
      <c r="H22" s="14"/>
      <c r="I22" s="14"/>
      <c r="J22" s="14"/>
      <c r="K22" s="14"/>
      <c r="L22" s="14" t="s">
        <v>154</v>
      </c>
      <c r="M22" s="14"/>
      <c r="N22" s="14"/>
      <c r="O22" s="14"/>
    </row>
    <row r="23" spans="1:15" x14ac:dyDescent="0.25">
      <c r="A23" s="14"/>
      <c r="B23" s="14" t="s">
        <v>6572</v>
      </c>
      <c r="C23" s="14"/>
      <c r="D23" s="14"/>
      <c r="E23" s="14"/>
      <c r="F23" s="14" t="s">
        <v>120</v>
      </c>
      <c r="G23" s="14"/>
      <c r="H23" s="14"/>
      <c r="I23" s="14"/>
      <c r="J23" s="14"/>
      <c r="K23" s="14"/>
      <c r="L23" s="14" t="s">
        <v>172</v>
      </c>
      <c r="M23" s="14"/>
      <c r="N23" s="14"/>
      <c r="O23" s="14"/>
    </row>
    <row r="24" spans="1:15" ht="18" x14ac:dyDescent="0.25">
      <c r="A24" s="14" t="s">
        <v>111</v>
      </c>
      <c r="B24" s="14" t="s">
        <v>6601</v>
      </c>
      <c r="C24" s="14" t="s">
        <v>739</v>
      </c>
      <c r="D24" s="14" t="s">
        <v>112</v>
      </c>
      <c r="E24" s="14" t="s">
        <v>1001</v>
      </c>
      <c r="F24" s="14" t="s">
        <v>6776</v>
      </c>
      <c r="G24" s="14" t="s">
        <v>1219</v>
      </c>
      <c r="H24" s="14" t="s">
        <v>1461</v>
      </c>
      <c r="I24" s="14" t="s">
        <v>956</v>
      </c>
      <c r="J24" s="14" t="s">
        <v>116</v>
      </c>
      <c r="K24" s="14" t="s">
        <v>106</v>
      </c>
      <c r="L24" s="14" t="s">
        <v>6779</v>
      </c>
      <c r="M24" s="14" t="s">
        <v>133</v>
      </c>
      <c r="N24" s="14" t="s">
        <v>487</v>
      </c>
      <c r="O24" s="23" t="s">
        <v>6586</v>
      </c>
    </row>
    <row r="25" spans="1:15" x14ac:dyDescent="0.25">
      <c r="A25" s="14"/>
      <c r="B25" s="14" t="s">
        <v>6597</v>
      </c>
      <c r="C25" s="14"/>
      <c r="D25" s="14"/>
      <c r="E25" s="14"/>
      <c r="F25" s="14" t="s">
        <v>399</v>
      </c>
      <c r="G25" s="14"/>
      <c r="H25" s="14"/>
      <c r="I25" s="14"/>
      <c r="J25" s="14"/>
      <c r="K25" s="14"/>
      <c r="L25" s="14" t="s">
        <v>136</v>
      </c>
      <c r="M25" s="14"/>
      <c r="N25" s="14"/>
      <c r="O25" s="14"/>
    </row>
    <row r="26" spans="1:15" x14ac:dyDescent="0.25">
      <c r="A26" s="14"/>
      <c r="B26" s="14" t="s">
        <v>6572</v>
      </c>
      <c r="C26" s="14"/>
      <c r="D26" s="14"/>
      <c r="E26" s="14"/>
      <c r="F26" s="14" t="s">
        <v>1826</v>
      </c>
      <c r="G26" s="14"/>
      <c r="H26" s="14"/>
      <c r="I26" s="14"/>
      <c r="J26" s="14"/>
      <c r="K26" s="14"/>
      <c r="L26" s="14" t="s">
        <v>157</v>
      </c>
      <c r="M26" s="14"/>
      <c r="N26" s="14"/>
      <c r="O26" s="14"/>
    </row>
    <row r="27" spans="1:15" ht="18" x14ac:dyDescent="0.25">
      <c r="A27" s="14" t="s">
        <v>105</v>
      </c>
      <c r="B27" s="14" t="s">
        <v>6602</v>
      </c>
      <c r="C27" s="14" t="s">
        <v>734</v>
      </c>
      <c r="D27" s="14" t="s">
        <v>150</v>
      </c>
      <c r="E27" s="14" t="s">
        <v>1021</v>
      </c>
      <c r="F27" s="14" t="s">
        <v>6777</v>
      </c>
      <c r="G27" s="14" t="s">
        <v>1219</v>
      </c>
      <c r="H27" s="14" t="s">
        <v>1461</v>
      </c>
      <c r="I27" s="14" t="s">
        <v>956</v>
      </c>
      <c r="J27" s="14" t="s">
        <v>118</v>
      </c>
      <c r="K27" s="14" t="s">
        <v>106</v>
      </c>
      <c r="L27" s="14" t="s">
        <v>357</v>
      </c>
      <c r="M27" s="14" t="s">
        <v>133</v>
      </c>
      <c r="N27" s="14"/>
      <c r="O27" s="23" t="s">
        <v>6586</v>
      </c>
    </row>
    <row r="28" spans="1:15" x14ac:dyDescent="0.25">
      <c r="A28" s="14"/>
      <c r="B28" s="14" t="s">
        <v>6572</v>
      </c>
      <c r="C28" s="14"/>
      <c r="D28" s="14"/>
      <c r="E28" s="14"/>
      <c r="F28" s="14" t="s">
        <v>1826</v>
      </c>
      <c r="G28" s="14"/>
      <c r="H28" s="14"/>
      <c r="I28" s="14"/>
      <c r="J28" s="14"/>
      <c r="K28" s="14"/>
      <c r="L28" s="14" t="s">
        <v>157</v>
      </c>
      <c r="M28" s="14"/>
      <c r="N28" s="14"/>
      <c r="O28" s="14"/>
    </row>
    <row r="29" spans="1:15" ht="18" x14ac:dyDescent="0.25">
      <c r="A29" s="14" t="s">
        <v>105</v>
      </c>
      <c r="B29" s="14" t="s">
        <v>6603</v>
      </c>
      <c r="C29" s="14" t="s">
        <v>734</v>
      </c>
      <c r="D29" s="14" t="s">
        <v>150</v>
      </c>
      <c r="E29" s="14" t="s">
        <v>1021</v>
      </c>
      <c r="F29" s="14" t="s">
        <v>6780</v>
      </c>
      <c r="G29" s="14" t="s">
        <v>1219</v>
      </c>
      <c r="H29" s="14" t="s">
        <v>1457</v>
      </c>
      <c r="I29" s="14" t="s">
        <v>956</v>
      </c>
      <c r="J29" s="14" t="s">
        <v>118</v>
      </c>
      <c r="K29" s="14" t="s">
        <v>106</v>
      </c>
      <c r="L29" s="14" t="s">
        <v>357</v>
      </c>
      <c r="M29" s="14" t="s">
        <v>133</v>
      </c>
      <c r="N29" s="14"/>
      <c r="O29" s="23" t="s">
        <v>6586</v>
      </c>
    </row>
    <row r="30" spans="1:15" x14ac:dyDescent="0.25">
      <c r="A30" s="14"/>
      <c r="B30" s="14" t="s">
        <v>6572</v>
      </c>
      <c r="C30" s="14"/>
      <c r="D30" s="14"/>
      <c r="E30" s="14"/>
      <c r="F30" s="14" t="s">
        <v>1826</v>
      </c>
      <c r="G30" s="14"/>
      <c r="H30" s="14"/>
      <c r="I30" s="14"/>
      <c r="J30" s="14"/>
      <c r="K30" s="14"/>
      <c r="L30" s="14" t="s">
        <v>157</v>
      </c>
      <c r="M30" s="14"/>
      <c r="N30" s="14"/>
      <c r="O30" s="14"/>
    </row>
    <row r="31" spans="1:15" ht="18" x14ac:dyDescent="0.25">
      <c r="A31" s="14" t="s">
        <v>111</v>
      </c>
      <c r="B31" s="14" t="s">
        <v>6604</v>
      </c>
      <c r="C31" s="14" t="s">
        <v>740</v>
      </c>
      <c r="D31" s="14" t="s">
        <v>112</v>
      </c>
      <c r="E31" s="14" t="s">
        <v>899</v>
      </c>
      <c r="F31" s="14" t="s">
        <v>6781</v>
      </c>
      <c r="G31" s="14" t="s">
        <v>1219</v>
      </c>
      <c r="H31" s="14" t="s">
        <v>1457</v>
      </c>
      <c r="I31" s="14" t="s">
        <v>956</v>
      </c>
      <c r="J31" s="14" t="s">
        <v>116</v>
      </c>
      <c r="K31" s="14" t="s">
        <v>106</v>
      </c>
      <c r="L31" s="14" t="s">
        <v>155</v>
      </c>
      <c r="M31" s="14" t="s">
        <v>133</v>
      </c>
      <c r="N31" s="14" t="s">
        <v>487</v>
      </c>
      <c r="O31" s="23" t="s">
        <v>6586</v>
      </c>
    </row>
    <row r="32" spans="1:15" x14ac:dyDescent="0.25">
      <c r="A32" s="14"/>
      <c r="B32" s="14" t="s">
        <v>6568</v>
      </c>
      <c r="C32" s="14"/>
      <c r="D32" s="14"/>
      <c r="E32" s="14"/>
      <c r="F32" s="14" t="s">
        <v>6782</v>
      </c>
      <c r="G32" s="14"/>
      <c r="H32" s="14"/>
      <c r="I32" s="14"/>
      <c r="J32" s="14"/>
      <c r="K32" s="14"/>
      <c r="L32" s="14" t="s">
        <v>151</v>
      </c>
      <c r="M32" s="14"/>
      <c r="N32" s="14"/>
      <c r="O32" s="14"/>
    </row>
    <row r="33" spans="1:15" x14ac:dyDescent="0.25">
      <c r="A33" s="14"/>
      <c r="B33" s="14" t="s">
        <v>6572</v>
      </c>
      <c r="C33" s="14"/>
      <c r="D33" s="14"/>
      <c r="E33" s="14"/>
      <c r="F33" s="14" t="s">
        <v>6783</v>
      </c>
      <c r="G33" s="14"/>
      <c r="H33" s="14"/>
      <c r="I33" s="14"/>
      <c r="J33" s="14"/>
      <c r="K33" s="14"/>
      <c r="L33" s="14" t="s">
        <v>131</v>
      </c>
      <c r="M33" s="14"/>
      <c r="N33" s="14"/>
      <c r="O33" s="14"/>
    </row>
    <row r="34" spans="1:15" ht="18" x14ac:dyDescent="0.25">
      <c r="A34" s="14" t="s">
        <v>111</v>
      </c>
      <c r="B34" s="14" t="s">
        <v>6605</v>
      </c>
      <c r="C34" s="14" t="s">
        <v>740</v>
      </c>
      <c r="D34" s="14" t="s">
        <v>112</v>
      </c>
      <c r="E34" s="14" t="s">
        <v>911</v>
      </c>
      <c r="F34" s="14" t="s">
        <v>6606</v>
      </c>
      <c r="G34" s="14" t="s">
        <v>1472</v>
      </c>
      <c r="H34" s="14" t="s">
        <v>1471</v>
      </c>
      <c r="I34" s="14" t="s">
        <v>1064</v>
      </c>
      <c r="J34" s="14" t="s">
        <v>116</v>
      </c>
      <c r="K34" s="14" t="s">
        <v>106</v>
      </c>
      <c r="L34" s="14" t="s">
        <v>4869</v>
      </c>
      <c r="M34" s="14" t="s">
        <v>133</v>
      </c>
      <c r="N34" s="14" t="s">
        <v>487</v>
      </c>
      <c r="O34" s="23" t="s">
        <v>6586</v>
      </c>
    </row>
    <row r="35" spans="1:15" x14ac:dyDescent="0.25">
      <c r="A35" s="14"/>
      <c r="B35" s="14" t="s">
        <v>6568</v>
      </c>
      <c r="C35" s="14"/>
      <c r="D35" s="14"/>
      <c r="E35" s="14"/>
      <c r="F35" s="14" t="s">
        <v>6784</v>
      </c>
      <c r="G35" s="14"/>
      <c r="H35" s="14"/>
      <c r="I35" s="14"/>
      <c r="J35" s="14"/>
      <c r="K35" s="14"/>
      <c r="L35" s="14" t="s">
        <v>136</v>
      </c>
      <c r="M35" s="14"/>
      <c r="N35" s="14"/>
      <c r="O35" s="14"/>
    </row>
    <row r="36" spans="1:15" x14ac:dyDescent="0.25">
      <c r="A36" s="14"/>
      <c r="B36" s="14" t="s">
        <v>6572</v>
      </c>
      <c r="C36" s="14"/>
      <c r="D36" s="14"/>
      <c r="E36" s="14"/>
      <c r="F36" s="14" t="s">
        <v>150</v>
      </c>
      <c r="G36" s="14"/>
      <c r="H36" s="14"/>
      <c r="I36" s="14"/>
      <c r="J36" s="14"/>
      <c r="K36" s="14"/>
      <c r="L36" s="14" t="s">
        <v>172</v>
      </c>
      <c r="M36" s="14"/>
      <c r="N36" s="14"/>
      <c r="O36" s="14"/>
    </row>
    <row r="37" spans="1:15" ht="18" x14ac:dyDescent="0.25">
      <c r="A37" s="14" t="s">
        <v>111</v>
      </c>
      <c r="B37" s="14" t="s">
        <v>6607</v>
      </c>
      <c r="C37" s="14" t="s">
        <v>740</v>
      </c>
      <c r="D37" s="14" t="s">
        <v>112</v>
      </c>
      <c r="E37" s="14" t="s">
        <v>911</v>
      </c>
      <c r="F37" s="14" t="s">
        <v>5802</v>
      </c>
      <c r="G37" s="14" t="s">
        <v>1242</v>
      </c>
      <c r="H37" s="14" t="s">
        <v>1457</v>
      </c>
      <c r="I37" s="14" t="s">
        <v>1064</v>
      </c>
      <c r="J37" s="14" t="s">
        <v>116</v>
      </c>
      <c r="K37" s="14" t="s">
        <v>106</v>
      </c>
      <c r="L37" s="14" t="s">
        <v>119</v>
      </c>
      <c r="M37" s="14" t="s">
        <v>133</v>
      </c>
      <c r="N37" s="14" t="s">
        <v>487</v>
      </c>
      <c r="O37" s="23" t="s">
        <v>6586</v>
      </c>
    </row>
    <row r="38" spans="1:15" x14ac:dyDescent="0.25">
      <c r="A38" s="14"/>
      <c r="B38" s="14" t="s">
        <v>6588</v>
      </c>
      <c r="C38" s="14"/>
      <c r="D38" s="14"/>
      <c r="E38" s="14"/>
      <c r="F38" s="14" t="s">
        <v>141</v>
      </c>
      <c r="G38" s="14"/>
      <c r="H38" s="14"/>
      <c r="I38" s="14"/>
      <c r="J38" s="14"/>
      <c r="K38" s="14"/>
      <c r="L38" s="14" t="s">
        <v>136</v>
      </c>
      <c r="M38" s="14"/>
      <c r="N38" s="14"/>
      <c r="O38" s="14"/>
    </row>
    <row r="39" spans="1:15" x14ac:dyDescent="0.25">
      <c r="A39" s="14"/>
      <c r="B39" s="14" t="s">
        <v>6598</v>
      </c>
      <c r="C39" s="14"/>
      <c r="D39" s="14"/>
      <c r="E39" s="14"/>
      <c r="F39" s="14" t="s">
        <v>105</v>
      </c>
      <c r="G39" s="14"/>
      <c r="H39" s="14"/>
      <c r="I39" s="14"/>
      <c r="J39" s="14"/>
      <c r="K39" s="14"/>
      <c r="L39" s="14" t="s">
        <v>154</v>
      </c>
      <c r="M39" s="14"/>
      <c r="N39" s="14"/>
      <c r="O39" s="14"/>
    </row>
    <row r="40" spans="1:15" x14ac:dyDescent="0.25">
      <c r="A40" s="14"/>
      <c r="B40" s="14" t="s">
        <v>6572</v>
      </c>
      <c r="C40" s="14"/>
      <c r="D40" s="14"/>
      <c r="E40" s="14"/>
      <c r="F40" s="14" t="s">
        <v>6785</v>
      </c>
      <c r="G40" s="14"/>
      <c r="H40" s="14"/>
      <c r="I40" s="14"/>
      <c r="J40" s="14"/>
      <c r="K40" s="14"/>
      <c r="L40" s="14" t="s">
        <v>172</v>
      </c>
      <c r="M40" s="14"/>
      <c r="N40" s="14"/>
      <c r="O40" s="14"/>
    </row>
    <row r="41" spans="1:15" ht="18" x14ac:dyDescent="0.25">
      <c r="A41" s="14" t="s">
        <v>105</v>
      </c>
      <c r="B41" s="14" t="s">
        <v>6608</v>
      </c>
      <c r="C41" s="14" t="s">
        <v>740</v>
      </c>
      <c r="D41" s="14" t="s">
        <v>112</v>
      </c>
      <c r="E41" s="14" t="s">
        <v>911</v>
      </c>
      <c r="F41" s="14" t="s">
        <v>6786</v>
      </c>
      <c r="G41" s="14" t="s">
        <v>33</v>
      </c>
      <c r="H41" s="14" t="s">
        <v>1457</v>
      </c>
      <c r="I41" s="14" t="s">
        <v>1064</v>
      </c>
      <c r="J41" s="14" t="s">
        <v>118</v>
      </c>
      <c r="K41" s="14" t="s">
        <v>106</v>
      </c>
      <c r="L41" s="14" t="s">
        <v>114</v>
      </c>
      <c r="M41" s="14" t="s">
        <v>133</v>
      </c>
      <c r="N41" s="14" t="s">
        <v>487</v>
      </c>
      <c r="O41" s="23" t="s">
        <v>6586</v>
      </c>
    </row>
    <row r="42" spans="1:15" x14ac:dyDescent="0.25">
      <c r="A42" s="14"/>
      <c r="B42" s="14" t="s">
        <v>6588</v>
      </c>
      <c r="C42" s="14"/>
      <c r="D42" s="14"/>
      <c r="E42" s="14"/>
      <c r="F42" s="14" t="s">
        <v>141</v>
      </c>
      <c r="G42" s="14"/>
      <c r="H42" s="14"/>
      <c r="I42" s="14"/>
      <c r="J42" s="14"/>
      <c r="K42" s="14"/>
      <c r="L42" s="14" t="s">
        <v>136</v>
      </c>
      <c r="M42" s="14"/>
      <c r="N42" s="14"/>
      <c r="O42" s="14"/>
    </row>
    <row r="43" spans="1:15" x14ac:dyDescent="0.25">
      <c r="A43" s="14"/>
      <c r="B43" s="14" t="s">
        <v>6598</v>
      </c>
      <c r="C43" s="14"/>
      <c r="D43" s="14"/>
      <c r="E43" s="14"/>
      <c r="F43" s="14" t="s">
        <v>105</v>
      </c>
      <c r="G43" s="14"/>
      <c r="H43" s="14"/>
      <c r="I43" s="14"/>
      <c r="J43" s="14"/>
      <c r="K43" s="14"/>
      <c r="L43" s="14" t="s">
        <v>154</v>
      </c>
      <c r="M43" s="14"/>
      <c r="N43" s="14"/>
      <c r="O43" s="14"/>
    </row>
    <row r="44" spans="1:15" x14ac:dyDescent="0.25">
      <c r="A44" s="14"/>
      <c r="B44" s="14" t="s">
        <v>6572</v>
      </c>
      <c r="C44" s="14"/>
      <c r="D44" s="14"/>
      <c r="E44" s="14"/>
      <c r="F44" s="14" t="s">
        <v>6785</v>
      </c>
      <c r="G44" s="14"/>
      <c r="H44" s="14"/>
      <c r="I44" s="14"/>
      <c r="J44" s="14"/>
      <c r="K44" s="14"/>
      <c r="L44" s="14" t="s">
        <v>172</v>
      </c>
      <c r="M44" s="14"/>
      <c r="N44" s="14"/>
      <c r="O44" s="14"/>
    </row>
    <row r="45" spans="1:15" ht="18" x14ac:dyDescent="0.25">
      <c r="A45" s="14" t="s">
        <v>111</v>
      </c>
      <c r="B45" s="14" t="s">
        <v>6609</v>
      </c>
      <c r="C45" s="14" t="s">
        <v>740</v>
      </c>
      <c r="D45" s="14" t="s">
        <v>112</v>
      </c>
      <c r="E45" s="14" t="s">
        <v>899</v>
      </c>
      <c r="F45" s="14" t="s">
        <v>6610</v>
      </c>
      <c r="G45" s="14" t="s">
        <v>1200</v>
      </c>
      <c r="H45" s="14" t="s">
        <v>1466</v>
      </c>
      <c r="I45" s="14" t="s">
        <v>1064</v>
      </c>
      <c r="J45" s="14" t="s">
        <v>116</v>
      </c>
      <c r="K45" s="14" t="s">
        <v>106</v>
      </c>
      <c r="L45" s="14" t="s">
        <v>144</v>
      </c>
      <c r="M45" s="14" t="s">
        <v>133</v>
      </c>
      <c r="N45" s="14"/>
      <c r="O45" s="23" t="s">
        <v>6586</v>
      </c>
    </row>
    <row r="46" spans="1:15" x14ac:dyDescent="0.25">
      <c r="A46" s="14"/>
      <c r="B46" s="14" t="s">
        <v>6572</v>
      </c>
      <c r="C46" s="14"/>
      <c r="D46" s="14"/>
      <c r="E46" s="14"/>
      <c r="F46" s="14" t="s">
        <v>6783</v>
      </c>
      <c r="G46" s="14"/>
      <c r="H46" s="14"/>
      <c r="I46" s="14"/>
      <c r="J46" s="14"/>
      <c r="K46" s="14"/>
      <c r="L46" s="14" t="s">
        <v>131</v>
      </c>
      <c r="M46" s="14"/>
      <c r="N46" s="14"/>
      <c r="O46" s="14"/>
    </row>
    <row r="49" spans="1:15" x14ac:dyDescent="0.25">
      <c r="A49" s="14" t="s">
        <v>2</v>
      </c>
      <c r="B49" s="14" t="s">
        <v>3</v>
      </c>
      <c r="C49" s="14" t="s">
        <v>4</v>
      </c>
      <c r="D49" s="14" t="s">
        <v>6</v>
      </c>
      <c r="E49" s="14" t="s">
        <v>7</v>
      </c>
      <c r="F49" s="14" t="s">
        <v>8</v>
      </c>
      <c r="G49" s="14" t="s">
        <v>9</v>
      </c>
      <c r="H49" s="14" t="s">
        <v>10</v>
      </c>
      <c r="I49" s="14" t="s">
        <v>11</v>
      </c>
      <c r="J49" s="14" t="s">
        <v>12</v>
      </c>
      <c r="K49" s="14" t="s">
        <v>13</v>
      </c>
      <c r="L49" s="14" t="s">
        <v>14</v>
      </c>
      <c r="M49" s="14" t="s">
        <v>1994</v>
      </c>
      <c r="N49" s="14" t="s">
        <v>1993</v>
      </c>
      <c r="O49" s="14"/>
    </row>
    <row r="50" spans="1:15" ht="18" x14ac:dyDescent="0.25">
      <c r="A50" s="14" t="s">
        <v>105</v>
      </c>
      <c r="B50" s="14" t="s">
        <v>6419</v>
      </c>
      <c r="C50" s="14" t="s">
        <v>6420</v>
      </c>
      <c r="D50" s="14" t="s">
        <v>111</v>
      </c>
      <c r="E50" s="14" t="s">
        <v>1771</v>
      </c>
      <c r="F50" s="14" t="s">
        <v>1707</v>
      </c>
      <c r="G50" s="14" t="s">
        <v>246</v>
      </c>
      <c r="H50" s="14" t="s">
        <v>1767</v>
      </c>
      <c r="I50" s="14" t="s">
        <v>1707</v>
      </c>
      <c r="J50" s="14" t="s">
        <v>1707</v>
      </c>
      <c r="K50" s="14" t="s">
        <v>1707</v>
      </c>
      <c r="L50" s="14" t="s">
        <v>1707</v>
      </c>
      <c r="M50" s="14" t="s">
        <v>133</v>
      </c>
      <c r="N50" s="14" t="s">
        <v>510</v>
      </c>
      <c r="O50" s="23" t="s">
        <v>1260</v>
      </c>
    </row>
    <row r="51" spans="1:15" x14ac:dyDescent="0.25">
      <c r="A51" s="14"/>
      <c r="B51" s="14" t="s">
        <v>6421</v>
      </c>
      <c r="C51" s="14" t="s">
        <v>1922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8" x14ac:dyDescent="0.25">
      <c r="A52" s="14" t="s">
        <v>105</v>
      </c>
      <c r="B52" s="14" t="s">
        <v>6422</v>
      </c>
      <c r="C52" s="14" t="s">
        <v>6420</v>
      </c>
      <c r="D52" s="14" t="s">
        <v>111</v>
      </c>
      <c r="E52" s="14" t="s">
        <v>1771</v>
      </c>
      <c r="F52" s="14" t="s">
        <v>1707</v>
      </c>
      <c r="G52" s="14" t="s">
        <v>246</v>
      </c>
      <c r="H52" s="14" t="s">
        <v>1767</v>
      </c>
      <c r="I52" s="14" t="s">
        <v>1707</v>
      </c>
      <c r="J52" s="14" t="s">
        <v>1707</v>
      </c>
      <c r="K52" s="14" t="s">
        <v>1707</v>
      </c>
      <c r="L52" s="14" t="s">
        <v>1707</v>
      </c>
      <c r="M52" s="14" t="s">
        <v>133</v>
      </c>
      <c r="N52" s="14" t="s">
        <v>510</v>
      </c>
      <c r="O52" s="23" t="s">
        <v>1260</v>
      </c>
    </row>
    <row r="53" spans="1:15" x14ac:dyDescent="0.25">
      <c r="A53" s="14"/>
      <c r="B53" s="14" t="s">
        <v>6421</v>
      </c>
      <c r="C53" s="14" t="s">
        <v>1922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8" x14ac:dyDescent="0.25">
      <c r="A54" s="14" t="s">
        <v>111</v>
      </c>
      <c r="B54" s="14" t="s">
        <v>6423</v>
      </c>
      <c r="C54" s="14" t="s">
        <v>6424</v>
      </c>
      <c r="D54" s="14" t="s">
        <v>111</v>
      </c>
      <c r="E54" s="14" t="s">
        <v>1805</v>
      </c>
      <c r="F54" s="14" t="s">
        <v>1707</v>
      </c>
      <c r="G54" s="14" t="s">
        <v>133</v>
      </c>
      <c r="H54" s="14" t="s">
        <v>1783</v>
      </c>
      <c r="I54" s="14" t="s">
        <v>1707</v>
      </c>
      <c r="J54" s="14" t="s">
        <v>1707</v>
      </c>
      <c r="K54" s="14" t="s">
        <v>1707</v>
      </c>
      <c r="L54" s="14" t="s">
        <v>1707</v>
      </c>
      <c r="M54" s="14" t="s">
        <v>133</v>
      </c>
      <c r="N54" s="14" t="s">
        <v>511</v>
      </c>
      <c r="O54" s="23" t="s">
        <v>1260</v>
      </c>
    </row>
    <row r="55" spans="1:15" x14ac:dyDescent="0.25">
      <c r="A55" s="14"/>
      <c r="B55" s="14" t="s">
        <v>6425</v>
      </c>
      <c r="C55" s="14" t="s">
        <v>6426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x14ac:dyDescent="0.25">
      <c r="A56" s="14"/>
      <c r="B56" s="14" t="s">
        <v>6427</v>
      </c>
      <c r="C56" s="14" t="s">
        <v>6428</v>
      </c>
      <c r="D56" s="14"/>
      <c r="E56" s="14" t="s">
        <v>6429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x14ac:dyDescent="0.25">
      <c r="A57" s="14"/>
      <c r="B57" s="14" t="s">
        <v>6430</v>
      </c>
      <c r="C57" s="14" t="s">
        <v>6431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8" x14ac:dyDescent="0.25">
      <c r="A58" s="14" t="s">
        <v>111</v>
      </c>
      <c r="B58" s="14" t="s">
        <v>6432</v>
      </c>
      <c r="C58" s="14" t="s">
        <v>6424</v>
      </c>
      <c r="D58" s="14" t="s">
        <v>111</v>
      </c>
      <c r="E58" s="14" t="s">
        <v>1805</v>
      </c>
      <c r="F58" s="14" t="s">
        <v>1707</v>
      </c>
      <c r="G58" s="14" t="s">
        <v>133</v>
      </c>
      <c r="H58" s="14" t="s">
        <v>1781</v>
      </c>
      <c r="I58" s="14" t="s">
        <v>1707</v>
      </c>
      <c r="J58" s="14" t="s">
        <v>1707</v>
      </c>
      <c r="K58" s="14" t="s">
        <v>1707</v>
      </c>
      <c r="L58" s="14" t="s">
        <v>1707</v>
      </c>
      <c r="M58" s="14" t="s">
        <v>133</v>
      </c>
      <c r="N58" s="14" t="s">
        <v>511</v>
      </c>
      <c r="O58" s="23" t="s">
        <v>1260</v>
      </c>
    </row>
    <row r="59" spans="1:15" x14ac:dyDescent="0.25">
      <c r="A59" s="14"/>
      <c r="B59" s="14" t="s">
        <v>6425</v>
      </c>
      <c r="C59" s="14" t="s">
        <v>6426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x14ac:dyDescent="0.25">
      <c r="A60" s="14"/>
      <c r="B60" s="14" t="s">
        <v>6427</v>
      </c>
      <c r="C60" s="14" t="s">
        <v>6428</v>
      </c>
      <c r="D60" s="14"/>
      <c r="E60" s="14" t="s">
        <v>6429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x14ac:dyDescent="0.25">
      <c r="A61" s="14"/>
      <c r="B61" s="14" t="s">
        <v>6430</v>
      </c>
      <c r="C61" s="14" t="s">
        <v>6431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8" x14ac:dyDescent="0.25">
      <c r="A62" s="14" t="s">
        <v>111</v>
      </c>
      <c r="B62" s="14" t="s">
        <v>6433</v>
      </c>
      <c r="C62" s="14" t="s">
        <v>1294</v>
      </c>
      <c r="D62" s="14" t="s">
        <v>120</v>
      </c>
      <c r="E62" s="14" t="s">
        <v>894</v>
      </c>
      <c r="F62" s="14" t="s">
        <v>1707</v>
      </c>
      <c r="G62" s="14" t="s">
        <v>133</v>
      </c>
      <c r="H62" s="14" t="s">
        <v>1780</v>
      </c>
      <c r="I62" s="14" t="s">
        <v>1707</v>
      </c>
      <c r="J62" s="14" t="s">
        <v>1707</v>
      </c>
      <c r="K62" s="14" t="s">
        <v>1707</v>
      </c>
      <c r="L62" s="14" t="s">
        <v>1707</v>
      </c>
      <c r="M62" s="14" t="s">
        <v>133</v>
      </c>
      <c r="N62" s="14"/>
      <c r="O62" s="23" t="s">
        <v>1260</v>
      </c>
    </row>
    <row r="63" spans="1:15" x14ac:dyDescent="0.25">
      <c r="A63" s="14"/>
      <c r="B63" s="14" t="s">
        <v>6434</v>
      </c>
      <c r="C63" s="14" t="s">
        <v>6435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8" x14ac:dyDescent="0.25">
      <c r="A64" s="14" t="s">
        <v>105</v>
      </c>
      <c r="B64" s="14" t="s">
        <v>6436</v>
      </c>
      <c r="C64" s="14" t="s">
        <v>6420</v>
      </c>
      <c r="D64" s="14" t="s">
        <v>111</v>
      </c>
      <c r="E64" s="14" t="s">
        <v>1771</v>
      </c>
      <c r="F64" s="14" t="s">
        <v>1707</v>
      </c>
      <c r="G64" s="14" t="s">
        <v>246</v>
      </c>
      <c r="H64" s="14" t="s">
        <v>1767</v>
      </c>
      <c r="I64" s="14" t="s">
        <v>1707</v>
      </c>
      <c r="J64" s="14" t="s">
        <v>1707</v>
      </c>
      <c r="K64" s="14" t="s">
        <v>1707</v>
      </c>
      <c r="L64" s="14" t="s">
        <v>1707</v>
      </c>
      <c r="M64" s="14" t="s">
        <v>133</v>
      </c>
      <c r="N64" s="14" t="s">
        <v>510</v>
      </c>
      <c r="O64" s="23" t="s">
        <v>1260</v>
      </c>
    </row>
    <row r="65" spans="1:15" x14ac:dyDescent="0.25">
      <c r="A65" s="14"/>
      <c r="B65" s="14" t="s">
        <v>6421</v>
      </c>
      <c r="C65" s="14" t="s">
        <v>1922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8" x14ac:dyDescent="0.25">
      <c r="A66" s="14" t="s">
        <v>111</v>
      </c>
      <c r="B66" s="14" t="s">
        <v>6437</v>
      </c>
      <c r="C66" s="14" t="s">
        <v>6438</v>
      </c>
      <c r="D66" s="14" t="s">
        <v>105</v>
      </c>
      <c r="E66" s="14" t="s">
        <v>6439</v>
      </c>
      <c r="F66" s="14" t="s">
        <v>1707</v>
      </c>
      <c r="G66" s="14" t="s">
        <v>133</v>
      </c>
      <c r="H66" s="14" t="s">
        <v>641</v>
      </c>
      <c r="I66" s="14" t="s">
        <v>1707</v>
      </c>
      <c r="J66" s="14" t="s">
        <v>1707</v>
      </c>
      <c r="K66" s="14" t="s">
        <v>1707</v>
      </c>
      <c r="L66" s="14" t="s">
        <v>1707</v>
      </c>
      <c r="M66" s="14" t="s">
        <v>133</v>
      </c>
      <c r="N66" s="14"/>
      <c r="O66" s="23" t="s">
        <v>1260</v>
      </c>
    </row>
    <row r="67" spans="1:15" x14ac:dyDescent="0.25">
      <c r="A67" s="14"/>
      <c r="B67" s="14" t="s">
        <v>6440</v>
      </c>
      <c r="C67" s="14" t="s">
        <v>6441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x14ac:dyDescent="0.25">
      <c r="A68" s="14"/>
      <c r="B68" s="14" t="s">
        <v>6442</v>
      </c>
      <c r="C68" s="14" t="s">
        <v>6443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x14ac:dyDescent="0.25">
      <c r="A69" s="14"/>
      <c r="B69" s="14" t="s">
        <v>6444</v>
      </c>
      <c r="C69" s="14" t="s">
        <v>6424</v>
      </c>
      <c r="D69" s="14"/>
      <c r="E69" s="14" t="s">
        <v>1805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x14ac:dyDescent="0.25">
      <c r="A70" s="14"/>
      <c r="B70" s="14" t="s">
        <v>6445</v>
      </c>
      <c r="C70" s="14" t="s">
        <v>6438</v>
      </c>
      <c r="D70" s="14"/>
      <c r="E70" s="14" t="s">
        <v>6446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8" x14ac:dyDescent="0.25">
      <c r="A71" s="14" t="s">
        <v>111</v>
      </c>
      <c r="B71" s="14" t="s">
        <v>6447</v>
      </c>
      <c r="C71" s="14" t="s">
        <v>6448</v>
      </c>
      <c r="D71" s="14" t="s">
        <v>105</v>
      </c>
      <c r="E71" s="14" t="s">
        <v>6449</v>
      </c>
      <c r="F71" s="14" t="s">
        <v>1707</v>
      </c>
      <c r="G71" s="14" t="s">
        <v>133</v>
      </c>
      <c r="H71" s="14" t="s">
        <v>1763</v>
      </c>
      <c r="I71" s="14" t="s">
        <v>1707</v>
      </c>
      <c r="J71" s="14" t="s">
        <v>1707</v>
      </c>
      <c r="K71" s="14" t="s">
        <v>1707</v>
      </c>
      <c r="L71" s="14" t="s">
        <v>1707</v>
      </c>
      <c r="M71" s="14" t="s">
        <v>133</v>
      </c>
      <c r="N71" s="14"/>
      <c r="O71" s="23" t="s">
        <v>1260</v>
      </c>
    </row>
    <row r="72" spans="1:15" x14ac:dyDescent="0.25">
      <c r="A72" s="14"/>
      <c r="B72" s="14" t="s">
        <v>6450</v>
      </c>
      <c r="C72" s="14" t="s">
        <v>6451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x14ac:dyDescent="0.25">
      <c r="A73" s="14"/>
      <c r="B73" s="14" t="s">
        <v>6452</v>
      </c>
      <c r="C73" s="14" t="s">
        <v>6453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x14ac:dyDescent="0.25">
      <c r="A74" s="14"/>
      <c r="B74" s="14" t="s">
        <v>6454</v>
      </c>
      <c r="C74" s="14" t="s">
        <v>6455</v>
      </c>
      <c r="D74" s="14"/>
      <c r="E74" s="14" t="s">
        <v>6456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x14ac:dyDescent="0.25">
      <c r="A75" s="14"/>
      <c r="B75" s="14" t="s">
        <v>6457</v>
      </c>
      <c r="C75" s="14" t="s">
        <v>6448</v>
      </c>
      <c r="D75" s="14"/>
      <c r="E75" s="14" t="s">
        <v>6458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8" x14ac:dyDescent="0.25">
      <c r="A76" s="14" t="s">
        <v>105</v>
      </c>
      <c r="B76" s="14" t="s">
        <v>6459</v>
      </c>
      <c r="C76" s="14" t="s">
        <v>6460</v>
      </c>
      <c r="D76" s="14" t="s">
        <v>111</v>
      </c>
      <c r="E76" s="14" t="s">
        <v>6461</v>
      </c>
      <c r="F76" s="14" t="s">
        <v>1707</v>
      </c>
      <c r="G76" s="14" t="s">
        <v>133</v>
      </c>
      <c r="H76" s="14" t="s">
        <v>1769</v>
      </c>
      <c r="I76" s="14" t="s">
        <v>1707</v>
      </c>
      <c r="J76" s="14" t="s">
        <v>1707</v>
      </c>
      <c r="K76" s="14" t="s">
        <v>1707</v>
      </c>
      <c r="L76" s="14" t="s">
        <v>1707</v>
      </c>
      <c r="M76" s="14" t="s">
        <v>133</v>
      </c>
      <c r="N76" s="14" t="s">
        <v>511</v>
      </c>
      <c r="O76" s="23" t="s">
        <v>1260</v>
      </c>
    </row>
    <row r="77" spans="1:15" x14ac:dyDescent="0.25">
      <c r="A77" s="14"/>
      <c r="B77" s="14" t="s">
        <v>6462</v>
      </c>
      <c r="C77" s="14" t="s">
        <v>6463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 t="s">
        <v>545</v>
      </c>
      <c r="O77" s="14"/>
    </row>
    <row r="78" spans="1:15" x14ac:dyDescent="0.25">
      <c r="A78" s="14"/>
      <c r="B78" s="14" t="s">
        <v>6464</v>
      </c>
      <c r="C78" s="14" t="s">
        <v>6465</v>
      </c>
      <c r="D78" s="14"/>
      <c r="E78" s="14" t="s">
        <v>6466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x14ac:dyDescent="0.25">
      <c r="A79" s="14"/>
      <c r="B79" s="14" t="s">
        <v>6467</v>
      </c>
      <c r="C79" s="14" t="s">
        <v>6468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x14ac:dyDescent="0.25">
      <c r="A80" s="14" t="s">
        <v>111</v>
      </c>
      <c r="B80" s="14" t="s">
        <v>6469</v>
      </c>
      <c r="C80" s="14" t="s">
        <v>6470</v>
      </c>
      <c r="D80" s="14" t="s">
        <v>143</v>
      </c>
      <c r="E80" s="14" t="s">
        <v>6471</v>
      </c>
      <c r="F80" s="14" t="s">
        <v>1707</v>
      </c>
      <c r="G80" s="14" t="s">
        <v>142</v>
      </c>
      <c r="H80" s="14" t="s">
        <v>1776</v>
      </c>
      <c r="I80" s="14" t="s">
        <v>1707</v>
      </c>
      <c r="J80" s="14" t="s">
        <v>1707</v>
      </c>
      <c r="K80" s="14" t="s">
        <v>1707</v>
      </c>
      <c r="L80" s="14" t="s">
        <v>1707</v>
      </c>
      <c r="M80" s="14" t="s">
        <v>133</v>
      </c>
      <c r="N80" s="14"/>
      <c r="O80" s="14"/>
    </row>
    <row r="81" spans="1:15" x14ac:dyDescent="0.25">
      <c r="A81" s="14"/>
      <c r="B81" s="14" t="s">
        <v>6472</v>
      </c>
      <c r="C81" s="14" t="s">
        <v>6473</v>
      </c>
      <c r="D81" s="14"/>
      <c r="E81" s="14" t="s">
        <v>6474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x14ac:dyDescent="0.25">
      <c r="A82" s="14" t="s">
        <v>111</v>
      </c>
      <c r="B82" s="14" t="s">
        <v>6475</v>
      </c>
      <c r="C82" s="14" t="s">
        <v>6448</v>
      </c>
      <c r="D82" s="14" t="s">
        <v>105</v>
      </c>
      <c r="E82" s="14" t="s">
        <v>6449</v>
      </c>
      <c r="F82" s="14" t="s">
        <v>1707</v>
      </c>
      <c r="G82" s="14" t="s">
        <v>133</v>
      </c>
      <c r="H82" s="14" t="s">
        <v>1763</v>
      </c>
      <c r="I82" s="14" t="s">
        <v>1707</v>
      </c>
      <c r="J82" s="14" t="s">
        <v>1707</v>
      </c>
      <c r="K82" s="14" t="s">
        <v>1707</v>
      </c>
      <c r="L82" s="14" t="s">
        <v>1707</v>
      </c>
      <c r="M82" s="14" t="s">
        <v>133</v>
      </c>
      <c r="N82" s="14"/>
      <c r="O82" s="14"/>
    </row>
    <row r="83" spans="1:15" x14ac:dyDescent="0.25">
      <c r="A83" s="14"/>
      <c r="B83" s="14" t="s">
        <v>6476</v>
      </c>
      <c r="C83" s="14" t="s">
        <v>6477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x14ac:dyDescent="0.25">
      <c r="A84" s="14"/>
      <c r="B84" s="14" t="s">
        <v>6478</v>
      </c>
      <c r="C84" s="14" t="s">
        <v>6479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x14ac:dyDescent="0.25">
      <c r="A85" s="14"/>
      <c r="B85" s="14" t="s">
        <v>6480</v>
      </c>
      <c r="C85" s="14" t="s">
        <v>6481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 t="s">
        <v>589</v>
      </c>
      <c r="O85" s="14"/>
    </row>
    <row r="86" spans="1:15" x14ac:dyDescent="0.25">
      <c r="A86" s="14"/>
      <c r="B86" s="14" t="s">
        <v>6482</v>
      </c>
      <c r="C86" s="14" t="s">
        <v>6483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 t="s">
        <v>571</v>
      </c>
      <c r="O86" s="14"/>
    </row>
    <row r="87" spans="1:15" x14ac:dyDescent="0.25">
      <c r="A87" s="14"/>
      <c r="B87" s="14" t="s">
        <v>6484</v>
      </c>
      <c r="C87" s="14" t="s">
        <v>6455</v>
      </c>
      <c r="D87" s="14"/>
      <c r="E87" s="14" t="s">
        <v>6456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x14ac:dyDescent="0.25">
      <c r="A88" s="14"/>
      <c r="B88" s="14" t="s">
        <v>6485</v>
      </c>
      <c r="C88" s="14" t="s">
        <v>6448</v>
      </c>
      <c r="D88" s="14"/>
      <c r="E88" s="14" t="s">
        <v>6458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x14ac:dyDescent="0.25">
      <c r="A89" s="14" t="s">
        <v>105</v>
      </c>
      <c r="B89" s="14" t="s">
        <v>6486</v>
      </c>
      <c r="C89" s="14" t="s">
        <v>6487</v>
      </c>
      <c r="D89" s="14" t="s">
        <v>111</v>
      </c>
      <c r="E89" s="14" t="s">
        <v>6488</v>
      </c>
      <c r="F89" s="14" t="s">
        <v>1707</v>
      </c>
      <c r="G89" s="14" t="s">
        <v>1178</v>
      </c>
      <c r="H89" s="14" t="s">
        <v>1767</v>
      </c>
      <c r="I89" s="14" t="s">
        <v>1707</v>
      </c>
      <c r="J89" s="14" t="s">
        <v>1707</v>
      </c>
      <c r="K89" s="14" t="s">
        <v>1707</v>
      </c>
      <c r="L89" s="14" t="s">
        <v>1707</v>
      </c>
      <c r="M89" s="14" t="s">
        <v>133</v>
      </c>
      <c r="N89" s="14" t="s">
        <v>510</v>
      </c>
      <c r="O89" s="14"/>
    </row>
    <row r="90" spans="1:15" x14ac:dyDescent="0.25">
      <c r="A90" s="14"/>
      <c r="B90" s="14" t="s">
        <v>6489</v>
      </c>
      <c r="C90" s="14" t="s">
        <v>6470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x14ac:dyDescent="0.25">
      <c r="A91" s="14"/>
      <c r="B91" s="14" t="s">
        <v>6490</v>
      </c>
      <c r="C91" s="14" t="s">
        <v>6491</v>
      </c>
      <c r="D91" s="14"/>
      <c r="E91" s="14" t="s">
        <v>6492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x14ac:dyDescent="0.25">
      <c r="A92" s="14" t="s">
        <v>105</v>
      </c>
      <c r="B92" s="14" t="s">
        <v>6493</v>
      </c>
      <c r="C92" s="14" t="s">
        <v>6424</v>
      </c>
      <c r="D92" s="14" t="s">
        <v>111</v>
      </c>
      <c r="E92" s="14" t="s">
        <v>6494</v>
      </c>
      <c r="F92" s="14" t="s">
        <v>1707</v>
      </c>
      <c r="G92" s="14" t="s">
        <v>133</v>
      </c>
      <c r="H92" s="14" t="s">
        <v>641</v>
      </c>
      <c r="I92" s="14" t="s">
        <v>1707</v>
      </c>
      <c r="J92" s="14" t="s">
        <v>1707</v>
      </c>
      <c r="K92" s="14" t="s">
        <v>1707</v>
      </c>
      <c r="L92" s="14" t="s">
        <v>1707</v>
      </c>
      <c r="M92" s="14" t="s">
        <v>133</v>
      </c>
      <c r="N92" s="14"/>
      <c r="O92" s="14"/>
    </row>
    <row r="93" spans="1:15" x14ac:dyDescent="0.25">
      <c r="A93" s="14"/>
      <c r="B93" s="14" t="s">
        <v>6495</v>
      </c>
      <c r="C93" s="14" t="s">
        <v>6496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x14ac:dyDescent="0.25">
      <c r="A94" s="14"/>
      <c r="B94" s="14" t="s">
        <v>6497</v>
      </c>
      <c r="C94" s="14" t="s">
        <v>6498</v>
      </c>
      <c r="D94" s="14"/>
      <c r="E94" s="14" t="s">
        <v>6499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x14ac:dyDescent="0.25">
      <c r="A95" s="14"/>
      <c r="B95" s="14" t="s">
        <v>6500</v>
      </c>
      <c r="C95" s="14" t="s">
        <v>6501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x14ac:dyDescent="0.25">
      <c r="A96" s="14" t="s">
        <v>105</v>
      </c>
      <c r="B96" s="14" t="s">
        <v>6502</v>
      </c>
      <c r="C96" s="14" t="s">
        <v>6424</v>
      </c>
      <c r="D96" s="14" t="s">
        <v>111</v>
      </c>
      <c r="E96" s="14" t="s">
        <v>6494</v>
      </c>
      <c r="F96" s="14" t="s">
        <v>1707</v>
      </c>
      <c r="G96" s="14" t="s">
        <v>133</v>
      </c>
      <c r="H96" s="14" t="s">
        <v>1765</v>
      </c>
      <c r="I96" s="14" t="s">
        <v>1707</v>
      </c>
      <c r="J96" s="14" t="s">
        <v>1707</v>
      </c>
      <c r="K96" s="14" t="s">
        <v>1707</v>
      </c>
      <c r="L96" s="14" t="s">
        <v>1707</v>
      </c>
      <c r="M96" s="14" t="s">
        <v>133</v>
      </c>
      <c r="N96" s="14" t="s">
        <v>511</v>
      </c>
      <c r="O96" s="14"/>
    </row>
    <row r="97" spans="1:15" x14ac:dyDescent="0.25">
      <c r="A97" s="14"/>
      <c r="B97" s="14" t="s">
        <v>6495</v>
      </c>
      <c r="C97" s="14" t="s">
        <v>6496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x14ac:dyDescent="0.25">
      <c r="A98" s="14"/>
      <c r="B98" s="14" t="s">
        <v>6497</v>
      </c>
      <c r="C98" s="14" t="s">
        <v>6498</v>
      </c>
      <c r="D98" s="14"/>
      <c r="E98" s="14" t="s">
        <v>6499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x14ac:dyDescent="0.25">
      <c r="A99" s="14"/>
      <c r="B99" s="14" t="s">
        <v>6500</v>
      </c>
      <c r="C99" s="14" t="s">
        <v>6501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x14ac:dyDescent="0.25">
      <c r="A100" s="14" t="s">
        <v>105</v>
      </c>
      <c r="B100" s="14" t="s">
        <v>6503</v>
      </c>
      <c r="C100" s="14" t="s">
        <v>6448</v>
      </c>
      <c r="D100" s="14" t="s">
        <v>105</v>
      </c>
      <c r="E100" s="14" t="s">
        <v>6504</v>
      </c>
      <c r="F100" s="14" t="s">
        <v>1707</v>
      </c>
      <c r="G100" s="14" t="s">
        <v>133</v>
      </c>
      <c r="H100" s="14" t="s">
        <v>1763</v>
      </c>
      <c r="I100" s="14" t="s">
        <v>1707</v>
      </c>
      <c r="J100" s="14" t="s">
        <v>1707</v>
      </c>
      <c r="K100" s="14" t="s">
        <v>1707</v>
      </c>
      <c r="L100" s="14" t="s">
        <v>1707</v>
      </c>
      <c r="M100" s="14" t="s">
        <v>133</v>
      </c>
      <c r="N100" s="14"/>
      <c r="O100" s="14"/>
    </row>
    <row r="101" spans="1:15" x14ac:dyDescent="0.25">
      <c r="A101" s="14"/>
      <c r="B101" s="14" t="s">
        <v>6476</v>
      </c>
      <c r="C101" s="14" t="s">
        <v>6477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x14ac:dyDescent="0.25">
      <c r="A102" s="14"/>
      <c r="B102" s="14" t="s">
        <v>6478</v>
      </c>
      <c r="C102" s="14" t="s">
        <v>6479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x14ac:dyDescent="0.25">
      <c r="A103" s="14"/>
      <c r="B103" s="14" t="s">
        <v>6480</v>
      </c>
      <c r="C103" s="14" t="s">
        <v>6481</v>
      </c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 t="s">
        <v>589</v>
      </c>
      <c r="O103" s="14"/>
    </row>
    <row r="104" spans="1:15" x14ac:dyDescent="0.25">
      <c r="A104" s="14"/>
      <c r="B104" s="14" t="s">
        <v>6482</v>
      </c>
      <c r="C104" s="14" t="s">
        <v>6483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 t="s">
        <v>571</v>
      </c>
      <c r="O104" s="14"/>
    </row>
    <row r="105" spans="1:15" x14ac:dyDescent="0.25">
      <c r="A105" s="14"/>
      <c r="B105" s="14" t="s">
        <v>6484</v>
      </c>
      <c r="C105" s="14" t="s">
        <v>6455</v>
      </c>
      <c r="D105" s="14"/>
      <c r="E105" s="14" t="s">
        <v>6505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14"/>
      <c r="B106" s="14" t="s">
        <v>6485</v>
      </c>
      <c r="C106" s="14" t="s">
        <v>6448</v>
      </c>
      <c r="D106" s="14"/>
      <c r="E106" s="14" t="s">
        <v>6506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x14ac:dyDescent="0.25">
      <c r="A107" s="14" t="s">
        <v>111</v>
      </c>
      <c r="B107" s="14" t="s">
        <v>6507</v>
      </c>
      <c r="C107" s="14" t="s">
        <v>6508</v>
      </c>
      <c r="D107" s="14" t="s">
        <v>105</v>
      </c>
      <c r="E107" s="14" t="s">
        <v>1774</v>
      </c>
      <c r="F107" s="14" t="s">
        <v>1707</v>
      </c>
      <c r="G107" s="14" t="s">
        <v>1773</v>
      </c>
      <c r="H107" s="14" t="s">
        <v>1772</v>
      </c>
      <c r="I107" s="14" t="s">
        <v>1707</v>
      </c>
      <c r="J107" s="14" t="s">
        <v>1707</v>
      </c>
      <c r="K107" s="14" t="s">
        <v>1707</v>
      </c>
      <c r="L107" s="14" t="s">
        <v>1707</v>
      </c>
      <c r="M107" s="14" t="s">
        <v>133</v>
      </c>
      <c r="N107" s="14"/>
      <c r="O107" s="14"/>
    </row>
    <row r="108" spans="1:15" x14ac:dyDescent="0.25">
      <c r="A108" s="14"/>
      <c r="B108" s="14" t="s">
        <v>6509</v>
      </c>
      <c r="C108" s="14" t="s">
        <v>6510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25">
      <c r="A109" s="14"/>
      <c r="B109" s="14" t="s">
        <v>6511</v>
      </c>
      <c r="C109" s="14" t="s">
        <v>6510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2" spans="1:15" ht="18" x14ac:dyDescent="0.25">
      <c r="A112" s="23" t="s">
        <v>1258</v>
      </c>
    </row>
    <row r="114" spans="1:14" x14ac:dyDescent="0.25">
      <c r="A114" s="25" t="s">
        <v>2</v>
      </c>
      <c r="B114" s="25" t="s">
        <v>3</v>
      </c>
      <c r="C114" s="25" t="s">
        <v>4</v>
      </c>
      <c r="D114" s="25" t="s">
        <v>6</v>
      </c>
      <c r="E114" s="25" t="s">
        <v>7</v>
      </c>
      <c r="F114" s="25" t="s">
        <v>8</v>
      </c>
      <c r="G114" s="25" t="s">
        <v>9</v>
      </c>
      <c r="H114" s="25" t="s">
        <v>10</v>
      </c>
      <c r="I114" s="25" t="s">
        <v>11</v>
      </c>
      <c r="J114" s="25" t="s">
        <v>12</v>
      </c>
      <c r="K114" s="25" t="s">
        <v>13</v>
      </c>
      <c r="L114" s="25" t="s">
        <v>14</v>
      </c>
      <c r="M114" s="25" t="s">
        <v>1994</v>
      </c>
      <c r="N114" s="25" t="s">
        <v>1993</v>
      </c>
    </row>
    <row r="115" spans="1:14" ht="75" x14ac:dyDescent="0.25">
      <c r="A115" s="24">
        <v>7</v>
      </c>
      <c r="B115" s="26" t="s">
        <v>6512</v>
      </c>
      <c r="C115" s="24" t="s">
        <v>6513</v>
      </c>
      <c r="D115" s="24">
        <v>4</v>
      </c>
      <c r="E115" s="24" t="s">
        <v>1689</v>
      </c>
      <c r="F115" s="24" t="s">
        <v>1705</v>
      </c>
      <c r="G115" s="24">
        <v>2</v>
      </c>
      <c r="H115" s="24" t="s">
        <v>1704</v>
      </c>
      <c r="I115" s="24" t="s">
        <v>1703</v>
      </c>
      <c r="J115" s="24">
        <v>-10</v>
      </c>
      <c r="K115" s="24">
        <v>-6</v>
      </c>
      <c r="L115" s="24" t="s">
        <v>1702</v>
      </c>
      <c r="M115" s="24">
        <v>1</v>
      </c>
      <c r="N115" s="25" t="s">
        <v>886</v>
      </c>
    </row>
    <row r="116" spans="1:14" ht="30" x14ac:dyDescent="0.25">
      <c r="A116" s="24"/>
      <c r="B116" s="24" t="s">
        <v>6514</v>
      </c>
      <c r="C116" s="24" t="s">
        <v>1292</v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</row>
    <row r="117" spans="1:14" ht="30" x14ac:dyDescent="0.25">
      <c r="A117" s="24"/>
      <c r="B117" s="24" t="s">
        <v>6515</v>
      </c>
      <c r="C117" s="24" t="s">
        <v>6516</v>
      </c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</row>
    <row r="118" spans="1:14" ht="60" x14ac:dyDescent="0.25">
      <c r="A118" s="24">
        <v>8</v>
      </c>
      <c r="B118" s="26" t="s">
        <v>6517</v>
      </c>
      <c r="C118" s="24" t="s">
        <v>6518</v>
      </c>
      <c r="D118" s="24">
        <v>4</v>
      </c>
      <c r="E118" s="24" t="s">
        <v>1689</v>
      </c>
      <c r="F118" s="24" t="s">
        <v>1696</v>
      </c>
      <c r="G118" s="24">
        <v>1</v>
      </c>
      <c r="H118" s="24" t="s">
        <v>1534</v>
      </c>
      <c r="I118" s="24" t="s">
        <v>1687</v>
      </c>
      <c r="J118" s="24">
        <v>-9</v>
      </c>
      <c r="K118" s="24">
        <v>-3</v>
      </c>
      <c r="L118" s="24">
        <v>7300</v>
      </c>
      <c r="M118" s="24">
        <v>1</v>
      </c>
      <c r="N118" s="25" t="s">
        <v>1056</v>
      </c>
    </row>
    <row r="119" spans="1:14" ht="30" x14ac:dyDescent="0.25">
      <c r="A119" s="24"/>
      <c r="B119" s="24" t="s">
        <v>6519</v>
      </c>
      <c r="C119" s="24" t="s">
        <v>6516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</row>
    <row r="120" spans="1:14" ht="75" x14ac:dyDescent="0.25">
      <c r="A120" s="24">
        <v>6</v>
      </c>
      <c r="B120" s="26" t="s">
        <v>6520</v>
      </c>
      <c r="C120" s="24" t="s">
        <v>6521</v>
      </c>
      <c r="D120" s="24">
        <v>4</v>
      </c>
      <c r="E120" s="24" t="s">
        <v>1689</v>
      </c>
      <c r="F120" s="24" t="s">
        <v>1706</v>
      </c>
      <c r="G120" s="24">
        <v>1</v>
      </c>
      <c r="H120" s="24" t="s">
        <v>862</v>
      </c>
      <c r="I120" s="24" t="s">
        <v>1598</v>
      </c>
      <c r="J120" s="24">
        <v>-9</v>
      </c>
      <c r="K120" s="24">
        <v>-5</v>
      </c>
      <c r="L120" s="24" t="s">
        <v>1693</v>
      </c>
      <c r="M120" s="24">
        <v>1</v>
      </c>
      <c r="N120" s="25" t="s">
        <v>1056</v>
      </c>
    </row>
    <row r="121" spans="1:14" ht="30" x14ac:dyDescent="0.25">
      <c r="A121" s="24"/>
      <c r="B121" s="24" t="s">
        <v>6522</v>
      </c>
      <c r="C121" s="24" t="s">
        <v>6523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</row>
    <row r="122" spans="1:14" ht="60" x14ac:dyDescent="0.25">
      <c r="A122" s="24">
        <v>8</v>
      </c>
      <c r="B122" s="26" t="s">
        <v>6524</v>
      </c>
      <c r="C122" s="24" t="s">
        <v>6521</v>
      </c>
      <c r="D122" s="24">
        <v>4</v>
      </c>
      <c r="E122" s="24" t="s">
        <v>1689</v>
      </c>
      <c r="F122" s="24" t="s">
        <v>1694</v>
      </c>
      <c r="G122" s="24">
        <v>1</v>
      </c>
      <c r="H122" s="24" t="s">
        <v>862</v>
      </c>
      <c r="I122" s="24" t="s">
        <v>1598</v>
      </c>
      <c r="J122" s="24">
        <v>-9</v>
      </c>
      <c r="K122" s="24">
        <v>-5</v>
      </c>
      <c r="L122" s="24" t="s">
        <v>1693</v>
      </c>
      <c r="M122" s="24">
        <v>1</v>
      </c>
      <c r="N122" s="25" t="s">
        <v>1056</v>
      </c>
    </row>
    <row r="123" spans="1:14" ht="30" x14ac:dyDescent="0.25">
      <c r="A123" s="24"/>
      <c r="B123" s="24" t="s">
        <v>6522</v>
      </c>
      <c r="C123" s="24" t="s">
        <v>6523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</row>
    <row r="124" spans="1:14" ht="60" x14ac:dyDescent="0.25">
      <c r="A124" s="24">
        <v>8</v>
      </c>
      <c r="B124" s="26" t="s">
        <v>6525</v>
      </c>
      <c r="C124" s="24" t="s">
        <v>1414</v>
      </c>
      <c r="D124" s="24">
        <v>3</v>
      </c>
      <c r="E124" s="24" t="s">
        <v>1692</v>
      </c>
      <c r="F124" s="24" t="s">
        <v>1691</v>
      </c>
      <c r="G124" s="24">
        <v>1</v>
      </c>
      <c r="H124" s="24" t="s">
        <v>862</v>
      </c>
      <c r="I124" s="24" t="s">
        <v>1533</v>
      </c>
      <c r="J124" s="24">
        <v>-8</v>
      </c>
      <c r="K124" s="24">
        <v>-3</v>
      </c>
      <c r="L124" s="24" t="s">
        <v>1690</v>
      </c>
      <c r="M124" s="24">
        <v>1</v>
      </c>
      <c r="N124" s="25" t="s">
        <v>1056</v>
      </c>
    </row>
    <row r="125" spans="1:14" ht="30" x14ac:dyDescent="0.25">
      <c r="A125" s="24"/>
      <c r="B125" s="24" t="s">
        <v>6526</v>
      </c>
      <c r="C125" s="24" t="s">
        <v>6527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</row>
    <row r="126" spans="1:14" ht="60" x14ac:dyDescent="0.25">
      <c r="A126" s="24">
        <v>8</v>
      </c>
      <c r="B126" s="26" t="s">
        <v>6528</v>
      </c>
      <c r="C126" s="24" t="s">
        <v>6529</v>
      </c>
      <c r="D126" s="24">
        <v>4</v>
      </c>
      <c r="E126" s="24" t="s">
        <v>1689</v>
      </c>
      <c r="F126" s="24" t="s">
        <v>1688</v>
      </c>
      <c r="G126" s="24">
        <v>1</v>
      </c>
      <c r="H126" s="24" t="s">
        <v>1534</v>
      </c>
      <c r="I126" s="24" t="s">
        <v>1687</v>
      </c>
      <c r="J126" s="24">
        <v>-9</v>
      </c>
      <c r="K126" s="24">
        <v>-3</v>
      </c>
      <c r="L126" s="24" t="s">
        <v>1685</v>
      </c>
      <c r="M126" s="24">
        <v>1</v>
      </c>
      <c r="N126" s="25" t="s">
        <v>1056</v>
      </c>
    </row>
    <row r="127" spans="1:14" ht="30" x14ac:dyDescent="0.25">
      <c r="A127" s="24"/>
      <c r="B127" s="24" t="s">
        <v>6519</v>
      </c>
      <c r="C127" s="24" t="s">
        <v>6516</v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</row>
    <row r="128" spans="1:14" ht="60" x14ac:dyDescent="0.25">
      <c r="A128" s="24">
        <v>7</v>
      </c>
      <c r="B128" s="26" t="s">
        <v>6530</v>
      </c>
      <c r="C128" s="24" t="s">
        <v>6531</v>
      </c>
      <c r="D128" s="24">
        <v>3</v>
      </c>
      <c r="E128" s="24" t="s">
        <v>1701</v>
      </c>
      <c r="F128" s="24" t="s">
        <v>1700</v>
      </c>
      <c r="G128" s="24">
        <v>1</v>
      </c>
      <c r="H128" s="24" t="s">
        <v>1547</v>
      </c>
      <c r="I128" s="24" t="s">
        <v>1678</v>
      </c>
      <c r="J128" s="24">
        <v>-11</v>
      </c>
      <c r="K128" s="24">
        <v>-10</v>
      </c>
      <c r="L128" s="24" t="s">
        <v>1697</v>
      </c>
      <c r="M128" s="24">
        <v>1</v>
      </c>
      <c r="N128" s="25" t="s">
        <v>1056</v>
      </c>
    </row>
    <row r="129" spans="1:14" ht="30" x14ac:dyDescent="0.25">
      <c r="A129" s="24"/>
      <c r="B129" s="24" t="s">
        <v>6532</v>
      </c>
      <c r="C129" s="24" t="s">
        <v>6533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</row>
    <row r="132" spans="1:14" ht="18" x14ac:dyDescent="0.25">
      <c r="A132" s="32" t="s">
        <v>1257</v>
      </c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</row>
    <row r="133" spans="1:14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</row>
    <row r="134" spans="1:14" x14ac:dyDescent="0.25">
      <c r="A134" s="30" t="s">
        <v>2</v>
      </c>
      <c r="B134" s="30" t="s">
        <v>3</v>
      </c>
      <c r="C134" s="30" t="s">
        <v>4</v>
      </c>
      <c r="D134" s="30" t="s">
        <v>6</v>
      </c>
      <c r="E134" s="30" t="s">
        <v>7</v>
      </c>
      <c r="F134" s="30" t="s">
        <v>8</v>
      </c>
      <c r="G134" s="30" t="s">
        <v>9</v>
      </c>
      <c r="H134" s="30" t="s">
        <v>10</v>
      </c>
      <c r="I134" s="30" t="s">
        <v>11</v>
      </c>
      <c r="J134" s="30" t="s">
        <v>12</v>
      </c>
      <c r="K134" s="30" t="s">
        <v>13</v>
      </c>
      <c r="L134" s="30" t="s">
        <v>14</v>
      </c>
      <c r="M134" s="30" t="s">
        <v>1994</v>
      </c>
      <c r="N134" s="30" t="s">
        <v>1993</v>
      </c>
    </row>
    <row r="135" spans="1:14" ht="75" x14ac:dyDescent="0.25">
      <c r="A135" s="29" t="s">
        <v>111</v>
      </c>
      <c r="B135" s="31" t="s">
        <v>6562</v>
      </c>
      <c r="C135" s="29" t="s">
        <v>1373</v>
      </c>
      <c r="D135" s="29" t="s">
        <v>112</v>
      </c>
      <c r="E135" s="29" t="s">
        <v>1684</v>
      </c>
      <c r="F135" s="29" t="s">
        <v>6563</v>
      </c>
      <c r="G135" s="29" t="s">
        <v>112</v>
      </c>
      <c r="H135" s="29" t="s">
        <v>407</v>
      </c>
      <c r="I135" s="29" t="s">
        <v>1598</v>
      </c>
      <c r="J135" s="29" t="s">
        <v>109</v>
      </c>
      <c r="K135" s="29" t="s">
        <v>106</v>
      </c>
      <c r="L135" s="29" t="s">
        <v>1735</v>
      </c>
      <c r="M135" s="29" t="s">
        <v>133</v>
      </c>
      <c r="N135" s="30" t="s">
        <v>511</v>
      </c>
    </row>
    <row r="136" spans="1:14" ht="30" x14ac:dyDescent="0.25">
      <c r="A136" s="29"/>
      <c r="B136" s="29" t="s">
        <v>6564</v>
      </c>
      <c r="C136" s="29"/>
      <c r="D136" s="29"/>
      <c r="E136" s="29"/>
      <c r="F136" s="29" t="s">
        <v>4317</v>
      </c>
      <c r="G136" s="29"/>
      <c r="H136" s="29"/>
      <c r="I136" s="29"/>
      <c r="J136" s="29"/>
      <c r="K136" s="29"/>
      <c r="L136" s="29" t="s">
        <v>172</v>
      </c>
      <c r="M136" s="29"/>
      <c r="N136" s="29"/>
    </row>
    <row r="137" spans="1:14" ht="45" x14ac:dyDescent="0.25">
      <c r="A137" s="29"/>
      <c r="B137" s="29" t="s">
        <v>6565</v>
      </c>
      <c r="C137" s="29"/>
      <c r="D137" s="29"/>
      <c r="E137" s="29"/>
      <c r="F137" s="29" t="s">
        <v>6787</v>
      </c>
      <c r="G137" s="29"/>
      <c r="H137" s="29"/>
      <c r="I137" s="29"/>
      <c r="J137" s="29"/>
      <c r="K137" s="29"/>
      <c r="L137" s="29" t="s">
        <v>220</v>
      </c>
      <c r="M137" s="29"/>
      <c r="N137" s="29"/>
    </row>
    <row r="138" spans="1:14" ht="60" x14ac:dyDescent="0.25">
      <c r="A138" s="29" t="s">
        <v>111</v>
      </c>
      <c r="B138" s="31" t="s">
        <v>6566</v>
      </c>
      <c r="C138" s="29" t="s">
        <v>1371</v>
      </c>
      <c r="D138" s="29" t="s">
        <v>120</v>
      </c>
      <c r="E138" s="29" t="s">
        <v>1681</v>
      </c>
      <c r="F138" s="29" t="s">
        <v>6567</v>
      </c>
      <c r="G138" s="29" t="s">
        <v>1506</v>
      </c>
      <c r="H138" s="29" t="s">
        <v>1679</v>
      </c>
      <c r="I138" s="29" t="s">
        <v>1678</v>
      </c>
      <c r="J138" s="29" t="s">
        <v>109</v>
      </c>
      <c r="K138" s="29" t="s">
        <v>106</v>
      </c>
      <c r="L138" s="29" t="s">
        <v>119</v>
      </c>
      <c r="M138" s="29" t="s">
        <v>133</v>
      </c>
      <c r="N138" s="30" t="s">
        <v>511</v>
      </c>
    </row>
    <row r="139" spans="1:14" x14ac:dyDescent="0.25">
      <c r="A139" s="29"/>
      <c r="B139" s="29" t="s">
        <v>6568</v>
      </c>
      <c r="C139" s="29"/>
      <c r="D139" s="29"/>
      <c r="E139" s="29"/>
      <c r="F139" s="29" t="s">
        <v>4294</v>
      </c>
      <c r="G139" s="29"/>
      <c r="H139" s="29"/>
      <c r="I139" s="29"/>
      <c r="J139" s="29"/>
      <c r="K139" s="29"/>
      <c r="L139" s="29" t="s">
        <v>154</v>
      </c>
      <c r="M139" s="29"/>
      <c r="N139" s="29"/>
    </row>
    <row r="143" spans="1:14" ht="18" x14ac:dyDescent="0.25">
      <c r="A143" s="32" t="s">
        <v>6569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</row>
    <row r="144" spans="1:14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</row>
    <row r="145" spans="1:14" x14ac:dyDescent="0.25">
      <c r="A145" s="30" t="s">
        <v>2</v>
      </c>
      <c r="B145" s="30" t="s">
        <v>3</v>
      </c>
      <c r="C145" s="30" t="s">
        <v>4</v>
      </c>
      <c r="D145" s="30" t="s">
        <v>6</v>
      </c>
      <c r="E145" s="30" t="s">
        <v>7</v>
      </c>
      <c r="F145" s="30" t="s">
        <v>8</v>
      </c>
      <c r="G145" s="30" t="s">
        <v>9</v>
      </c>
      <c r="H145" s="30" t="s">
        <v>10</v>
      </c>
      <c r="I145" s="30" t="s">
        <v>11</v>
      </c>
      <c r="J145" s="30" t="s">
        <v>12</v>
      </c>
      <c r="K145" s="30" t="s">
        <v>13</v>
      </c>
      <c r="L145" s="30" t="s">
        <v>14</v>
      </c>
      <c r="M145" s="30" t="s">
        <v>1994</v>
      </c>
      <c r="N145" s="30" t="s">
        <v>1993</v>
      </c>
    </row>
    <row r="146" spans="1:14" ht="60" x14ac:dyDescent="0.25">
      <c r="A146" s="29" t="s">
        <v>120</v>
      </c>
      <c r="B146" s="31" t="s">
        <v>6570</v>
      </c>
      <c r="C146" s="29" t="s">
        <v>1344</v>
      </c>
      <c r="D146" s="29" t="s">
        <v>112</v>
      </c>
      <c r="E146" s="29" t="s">
        <v>1615</v>
      </c>
      <c r="F146" s="29" t="s">
        <v>6571</v>
      </c>
      <c r="G146" s="29" t="s">
        <v>1197</v>
      </c>
      <c r="H146" s="29" t="s">
        <v>1457</v>
      </c>
      <c r="I146" s="29" t="s">
        <v>1602</v>
      </c>
      <c r="J146" s="29" t="s">
        <v>126</v>
      </c>
      <c r="K146" s="29" t="s">
        <v>106</v>
      </c>
      <c r="L146" s="29" t="s">
        <v>1803</v>
      </c>
      <c r="M146" s="29" t="s">
        <v>133</v>
      </c>
      <c r="N146" s="29"/>
    </row>
    <row r="147" spans="1:14" ht="30" x14ac:dyDescent="0.25">
      <c r="A147" s="29"/>
      <c r="B147" s="29" t="s">
        <v>6564</v>
      </c>
      <c r="C147" s="29"/>
      <c r="D147" s="29"/>
      <c r="E147" s="29"/>
      <c r="F147" s="29" t="s">
        <v>4317</v>
      </c>
      <c r="G147" s="29"/>
      <c r="H147" s="29"/>
      <c r="I147" s="29"/>
      <c r="J147" s="29"/>
      <c r="K147" s="29"/>
      <c r="L147" s="29" t="s">
        <v>172</v>
      </c>
      <c r="M147" s="29"/>
      <c r="N147" s="29"/>
    </row>
    <row r="148" spans="1:14" ht="45" x14ac:dyDescent="0.25">
      <c r="A148" s="29"/>
      <c r="B148" s="29" t="s">
        <v>6565</v>
      </c>
      <c r="C148" s="29"/>
      <c r="D148" s="29"/>
      <c r="E148" s="29"/>
      <c r="F148" s="29" t="s">
        <v>6787</v>
      </c>
      <c r="G148" s="29"/>
      <c r="H148" s="29"/>
      <c r="I148" s="29"/>
      <c r="J148" s="29"/>
      <c r="K148" s="29"/>
      <c r="L148" s="29" t="s">
        <v>220</v>
      </c>
      <c r="M148" s="29"/>
      <c r="N148" s="29"/>
    </row>
    <row r="149" spans="1:14" ht="30" x14ac:dyDescent="0.25">
      <c r="A149" s="29"/>
      <c r="B149" s="29" t="s">
        <v>6572</v>
      </c>
      <c r="C149" s="29"/>
      <c r="D149" s="29"/>
      <c r="E149" s="29"/>
      <c r="F149" s="29" t="s">
        <v>6788</v>
      </c>
      <c r="G149" s="29"/>
      <c r="H149" s="29"/>
      <c r="I149" s="29"/>
      <c r="J149" s="29"/>
      <c r="K149" s="29"/>
      <c r="L149" s="29" t="s">
        <v>121</v>
      </c>
      <c r="M149" s="29"/>
      <c r="N149" s="29"/>
    </row>
    <row r="150" spans="1:14" ht="105" x14ac:dyDescent="0.25">
      <c r="A150" s="29" t="s">
        <v>120</v>
      </c>
      <c r="B150" s="31" t="s">
        <v>6573</v>
      </c>
      <c r="C150" s="29" t="s">
        <v>1341</v>
      </c>
      <c r="D150" s="29" t="s">
        <v>120</v>
      </c>
      <c r="E150" s="29" t="s">
        <v>1612</v>
      </c>
      <c r="F150" s="29" t="s">
        <v>6574</v>
      </c>
      <c r="G150" s="29" t="s">
        <v>1242</v>
      </c>
      <c r="H150" s="29" t="s">
        <v>1466</v>
      </c>
      <c r="I150" s="29" t="s">
        <v>1598</v>
      </c>
      <c r="J150" s="29" t="s">
        <v>126</v>
      </c>
      <c r="K150" s="29" t="s">
        <v>106</v>
      </c>
      <c r="L150" s="29" t="s">
        <v>108</v>
      </c>
      <c r="M150" s="29" t="s">
        <v>133</v>
      </c>
      <c r="N150" s="29"/>
    </row>
    <row r="151" spans="1:14" ht="30" x14ac:dyDescent="0.25">
      <c r="A151" s="29"/>
      <c r="B151" s="29" t="s">
        <v>6575</v>
      </c>
      <c r="C151" s="29"/>
      <c r="D151" s="29"/>
      <c r="E151" s="29"/>
      <c r="F151" s="29" t="s">
        <v>6789</v>
      </c>
      <c r="G151" s="29"/>
      <c r="H151" s="29"/>
      <c r="I151" s="29"/>
      <c r="J151" s="29"/>
      <c r="K151" s="29"/>
      <c r="L151" s="29" t="s">
        <v>121</v>
      </c>
      <c r="M151" s="29"/>
      <c r="N151" s="29"/>
    </row>
    <row r="152" spans="1:14" ht="30" x14ac:dyDescent="0.25">
      <c r="A152" s="29"/>
      <c r="B152" s="29" t="s">
        <v>6572</v>
      </c>
      <c r="C152" s="29"/>
      <c r="D152" s="29"/>
      <c r="E152" s="29"/>
      <c r="F152" s="29" t="s">
        <v>6576</v>
      </c>
      <c r="G152" s="29"/>
      <c r="H152" s="29"/>
      <c r="I152" s="29"/>
      <c r="J152" s="29"/>
      <c r="K152" s="29"/>
      <c r="L152" s="29" t="s">
        <v>172</v>
      </c>
      <c r="M152" s="29"/>
      <c r="N152" s="29"/>
    </row>
    <row r="153" spans="1:14" ht="45" x14ac:dyDescent="0.25">
      <c r="A153" s="29" t="s">
        <v>111</v>
      </c>
      <c r="B153" s="31" t="s">
        <v>6577</v>
      </c>
      <c r="C153" s="29" t="s">
        <v>1341</v>
      </c>
      <c r="D153" s="29" t="s">
        <v>112</v>
      </c>
      <c r="E153" s="29" t="s">
        <v>1609</v>
      </c>
      <c r="F153" s="29" t="s">
        <v>6578</v>
      </c>
      <c r="G153" s="29" t="s">
        <v>1607</v>
      </c>
      <c r="H153" s="29" t="s">
        <v>1457</v>
      </c>
      <c r="I153" s="29" t="s">
        <v>1598</v>
      </c>
      <c r="J153" s="29" t="s">
        <v>126</v>
      </c>
      <c r="K153" s="29" t="s">
        <v>106</v>
      </c>
      <c r="L153" s="29" t="s">
        <v>339</v>
      </c>
      <c r="M153" s="29" t="s">
        <v>133</v>
      </c>
      <c r="N153" s="29"/>
    </row>
    <row r="154" spans="1:14" ht="60" x14ac:dyDescent="0.25">
      <c r="A154" s="29"/>
      <c r="B154" s="29" t="s">
        <v>6579</v>
      </c>
      <c r="C154" s="29"/>
      <c r="D154" s="29"/>
      <c r="E154" s="29"/>
      <c r="F154" s="29" t="s">
        <v>105</v>
      </c>
      <c r="G154" s="29"/>
      <c r="H154" s="29"/>
      <c r="I154" s="29"/>
      <c r="J154" s="29"/>
      <c r="K154" s="29"/>
      <c r="L154" s="29" t="s">
        <v>157</v>
      </c>
      <c r="M154" s="29"/>
      <c r="N154" s="29"/>
    </row>
    <row r="155" spans="1:14" ht="30" x14ac:dyDescent="0.25">
      <c r="A155" s="29"/>
      <c r="B155" s="29" t="s">
        <v>6564</v>
      </c>
      <c r="C155" s="29"/>
      <c r="D155" s="29"/>
      <c r="E155" s="29"/>
      <c r="F155" s="29" t="s">
        <v>4317</v>
      </c>
      <c r="G155" s="29"/>
      <c r="H155" s="29"/>
      <c r="I155" s="29"/>
      <c r="J155" s="29"/>
      <c r="K155" s="29"/>
      <c r="L155" s="29" t="s">
        <v>172</v>
      </c>
      <c r="M155" s="29"/>
      <c r="N155" s="29"/>
    </row>
    <row r="156" spans="1:14" ht="30" x14ac:dyDescent="0.25">
      <c r="A156" s="29"/>
      <c r="B156" s="29" t="s">
        <v>6572</v>
      </c>
      <c r="C156" s="29"/>
      <c r="D156" s="29"/>
      <c r="E156" s="29"/>
      <c r="F156" s="29" t="s">
        <v>6790</v>
      </c>
      <c r="G156" s="29"/>
      <c r="H156" s="29"/>
      <c r="I156" s="29"/>
      <c r="J156" s="29"/>
      <c r="K156" s="29"/>
      <c r="L156" s="29" t="s">
        <v>121</v>
      </c>
      <c r="M156" s="29"/>
      <c r="N156" s="29"/>
    </row>
    <row r="157" spans="1:14" ht="60" x14ac:dyDescent="0.25">
      <c r="A157" s="29" t="s">
        <v>111</v>
      </c>
      <c r="B157" s="31" t="s">
        <v>6580</v>
      </c>
      <c r="C157" s="29" t="s">
        <v>1339</v>
      </c>
      <c r="D157" s="29" t="s">
        <v>111</v>
      </c>
      <c r="E157" s="29" t="s">
        <v>1600</v>
      </c>
      <c r="F157" s="29" t="s">
        <v>6581</v>
      </c>
      <c r="G157" s="29" t="s">
        <v>1219</v>
      </c>
      <c r="H157" s="29" t="s">
        <v>1466</v>
      </c>
      <c r="I157" s="29" t="s">
        <v>1598</v>
      </c>
      <c r="J157" s="29" t="s">
        <v>126</v>
      </c>
      <c r="K157" s="29" t="s">
        <v>106</v>
      </c>
      <c r="L157" s="29" t="s">
        <v>119</v>
      </c>
      <c r="M157" s="29" t="s">
        <v>133</v>
      </c>
      <c r="N157" s="29"/>
    </row>
    <row r="158" spans="1:14" x14ac:dyDescent="0.25">
      <c r="A158" s="29"/>
      <c r="B158" s="29" t="s">
        <v>6568</v>
      </c>
      <c r="C158" s="29"/>
      <c r="D158" s="29"/>
      <c r="E158" s="29"/>
      <c r="F158" s="29" t="s">
        <v>4294</v>
      </c>
      <c r="G158" s="29"/>
      <c r="H158" s="29"/>
      <c r="I158" s="29"/>
      <c r="J158" s="29"/>
      <c r="K158" s="29"/>
      <c r="L158" s="29" t="s">
        <v>154</v>
      </c>
      <c r="M158" s="29"/>
      <c r="N158" s="29"/>
    </row>
    <row r="159" spans="1:14" ht="30" x14ac:dyDescent="0.25">
      <c r="A159" s="29"/>
      <c r="B159" s="29" t="s">
        <v>6572</v>
      </c>
      <c r="C159" s="29"/>
      <c r="D159" s="29"/>
      <c r="E159" s="29"/>
      <c r="F159" s="29" t="s">
        <v>6293</v>
      </c>
      <c r="G159" s="29"/>
      <c r="H159" s="29"/>
      <c r="I159" s="29"/>
      <c r="J159" s="29"/>
      <c r="K159" s="29"/>
      <c r="L159" s="29" t="s">
        <v>113</v>
      </c>
      <c r="M159" s="29"/>
      <c r="N159" s="29"/>
    </row>
    <row r="160" spans="1:14" ht="90" x14ac:dyDescent="0.25">
      <c r="A160" s="29" t="s">
        <v>111</v>
      </c>
      <c r="B160" s="31" t="s">
        <v>6582</v>
      </c>
      <c r="C160" s="29" t="s">
        <v>1337</v>
      </c>
      <c r="D160" s="29" t="s">
        <v>120</v>
      </c>
      <c r="E160" s="29" t="s">
        <v>1585</v>
      </c>
      <c r="F160" s="29" t="s">
        <v>6583</v>
      </c>
      <c r="G160" s="29" t="s">
        <v>1242</v>
      </c>
      <c r="H160" s="29" t="s">
        <v>1466</v>
      </c>
      <c r="I160" s="29" t="s">
        <v>1602</v>
      </c>
      <c r="J160" s="29" t="s">
        <v>126</v>
      </c>
      <c r="K160" s="29" t="s">
        <v>106</v>
      </c>
      <c r="L160" s="29" t="s">
        <v>6791</v>
      </c>
      <c r="M160" s="29" t="s">
        <v>133</v>
      </c>
      <c r="N160" s="29"/>
    </row>
    <row r="161" spans="1:14" ht="30" x14ac:dyDescent="0.25">
      <c r="A161" s="29"/>
      <c r="B161" s="29" t="s">
        <v>6572</v>
      </c>
      <c r="C161" s="29"/>
      <c r="D161" s="29"/>
      <c r="E161" s="29"/>
      <c r="F161" s="29" t="s">
        <v>6584</v>
      </c>
      <c r="G161" s="29"/>
      <c r="H161" s="29"/>
      <c r="I161" s="29"/>
      <c r="J161" s="29"/>
      <c r="K161" s="29"/>
      <c r="L161" s="29" t="s">
        <v>121</v>
      </c>
      <c r="M161" s="29"/>
      <c r="N161" s="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B15" sqref="B15"/>
    </sheetView>
  </sheetViews>
  <sheetFormatPr defaultRowHeight="15" x14ac:dyDescent="0.25"/>
  <cols>
    <col min="2" max="2" width="32.7109375" bestFit="1" customWidth="1"/>
  </cols>
  <sheetData>
    <row r="1" spans="1:16" x14ac:dyDescent="0.25">
      <c r="A1" s="30" t="s">
        <v>2</v>
      </c>
      <c r="B1" s="30" t="s">
        <v>3</v>
      </c>
      <c r="C1" s="30" t="s">
        <v>4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30" t="s">
        <v>13</v>
      </c>
      <c r="L1" s="30" t="s">
        <v>14</v>
      </c>
      <c r="M1" s="30" t="s">
        <v>1994</v>
      </c>
      <c r="N1" s="30" t="s">
        <v>1993</v>
      </c>
    </row>
    <row r="4" spans="1:16" ht="18" x14ac:dyDescent="0.25">
      <c r="A4" s="14" t="s">
        <v>105</v>
      </c>
      <c r="B4" s="14" t="s">
        <v>6413</v>
      </c>
      <c r="C4" s="14" t="s">
        <v>6414</v>
      </c>
      <c r="D4" s="14" t="s">
        <v>105</v>
      </c>
      <c r="E4" s="14" t="s">
        <v>1721</v>
      </c>
      <c r="F4" s="14" t="s">
        <v>1724</v>
      </c>
      <c r="G4" s="14" t="s">
        <v>133</v>
      </c>
      <c r="H4" s="14" t="s">
        <v>1719</v>
      </c>
      <c r="I4" s="14" t="s">
        <v>1707</v>
      </c>
      <c r="J4" s="14" t="s">
        <v>1707</v>
      </c>
      <c r="K4" s="14" t="s">
        <v>133</v>
      </c>
      <c r="L4" s="14" t="s">
        <v>1723</v>
      </c>
      <c r="M4" s="14" t="s">
        <v>133</v>
      </c>
      <c r="N4" s="14" t="s">
        <v>944</v>
      </c>
      <c r="O4" s="23" t="s">
        <v>1259</v>
      </c>
      <c r="P4" s="14"/>
    </row>
    <row r="5" spans="1:16" x14ac:dyDescent="0.25">
      <c r="A5" s="14"/>
      <c r="B5" s="14" t="s">
        <v>6415</v>
      </c>
      <c r="C5" s="14" t="s">
        <v>6414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16" ht="18" x14ac:dyDescent="0.25">
      <c r="A6" s="14" t="s">
        <v>105</v>
      </c>
      <c r="B6" s="14" t="s">
        <v>6416</v>
      </c>
      <c r="C6" s="14" t="s">
        <v>6414</v>
      </c>
      <c r="D6" s="14" t="s">
        <v>143</v>
      </c>
      <c r="E6" s="14" t="s">
        <v>1721</v>
      </c>
      <c r="F6" s="14" t="s">
        <v>1720</v>
      </c>
      <c r="G6" s="14" t="s">
        <v>133</v>
      </c>
      <c r="H6" s="14" t="s">
        <v>1719</v>
      </c>
      <c r="I6" s="14" t="s">
        <v>1707</v>
      </c>
      <c r="J6" s="14" t="s">
        <v>1707</v>
      </c>
      <c r="K6" s="14" t="s">
        <v>133</v>
      </c>
      <c r="L6" s="14" t="s">
        <v>1722</v>
      </c>
      <c r="M6" s="14" t="s">
        <v>133</v>
      </c>
      <c r="N6" s="14" t="s">
        <v>944</v>
      </c>
      <c r="O6" s="23" t="s">
        <v>1259</v>
      </c>
      <c r="P6" s="14"/>
    </row>
    <row r="7" spans="1:16" x14ac:dyDescent="0.25">
      <c r="A7" s="14"/>
      <c r="B7" s="14" t="s">
        <v>6415</v>
      </c>
      <c r="C7" s="14" t="s">
        <v>6414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1:16" ht="18" x14ac:dyDescent="0.25">
      <c r="A8" s="14" t="s">
        <v>105</v>
      </c>
      <c r="B8" s="14" t="s">
        <v>6417</v>
      </c>
      <c r="C8" s="14" t="s">
        <v>6414</v>
      </c>
      <c r="D8" s="14" t="s">
        <v>105</v>
      </c>
      <c r="E8" s="14" t="s">
        <v>1721</v>
      </c>
      <c r="F8" s="14" t="s">
        <v>1720</v>
      </c>
      <c r="G8" s="14" t="s">
        <v>133</v>
      </c>
      <c r="H8" s="14" t="s">
        <v>1719</v>
      </c>
      <c r="I8" s="14" t="s">
        <v>1707</v>
      </c>
      <c r="J8" s="14" t="s">
        <v>1707</v>
      </c>
      <c r="K8" s="14" t="s">
        <v>133</v>
      </c>
      <c r="L8" s="14" t="s">
        <v>1718</v>
      </c>
      <c r="M8" s="14" t="s">
        <v>133</v>
      </c>
      <c r="N8" s="14" t="s">
        <v>944</v>
      </c>
      <c r="O8" s="23" t="s">
        <v>1259</v>
      </c>
      <c r="P8" s="14"/>
    </row>
    <row r="9" spans="1:16" x14ac:dyDescent="0.25">
      <c r="A9" s="14"/>
      <c r="B9" s="14" t="s">
        <v>6415</v>
      </c>
      <c r="C9" s="14" t="s">
        <v>6414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</row>
    <row r="10" spans="1:16" ht="18" x14ac:dyDescent="0.25">
      <c r="A10" s="14" t="s">
        <v>105</v>
      </c>
      <c r="B10" s="14" t="s">
        <v>6418</v>
      </c>
      <c r="C10" s="14" t="s">
        <v>1390</v>
      </c>
      <c r="D10" s="14" t="s">
        <v>124</v>
      </c>
      <c r="E10" s="14" t="s">
        <v>1713</v>
      </c>
      <c r="F10" s="14" t="s">
        <v>1712</v>
      </c>
      <c r="G10" s="14" t="s">
        <v>133</v>
      </c>
      <c r="H10" s="14" t="s">
        <v>496</v>
      </c>
      <c r="I10" s="14" t="s">
        <v>1707</v>
      </c>
      <c r="J10" s="14" t="s">
        <v>1707</v>
      </c>
      <c r="K10" s="14" t="s">
        <v>133</v>
      </c>
      <c r="L10" s="14" t="s">
        <v>1715</v>
      </c>
      <c r="M10" s="14" t="s">
        <v>133</v>
      </c>
      <c r="N10" s="14" t="s">
        <v>1714</v>
      </c>
      <c r="O10" s="23" t="s">
        <v>1259</v>
      </c>
      <c r="P10" s="14"/>
    </row>
    <row r="11" spans="1:16" x14ac:dyDescent="0.25">
      <c r="A11" s="14"/>
      <c r="B11" s="14" t="s">
        <v>6415</v>
      </c>
      <c r="C11" s="14" t="s">
        <v>1390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abSelected="1" workbookViewId="0">
      <selection activeCell="H2" sqref="H2:H17"/>
    </sheetView>
  </sheetViews>
  <sheetFormatPr defaultRowHeight="15" x14ac:dyDescent="0.25"/>
  <cols>
    <col min="1" max="1" width="9.140625" style="14"/>
    <col min="2" max="2" width="42.85546875" style="14" bestFit="1" customWidth="1"/>
    <col min="3" max="4" width="12.140625" style="14" customWidth="1"/>
    <col min="5" max="5" width="7.7109375" style="14" bestFit="1" customWidth="1"/>
    <col min="6" max="6" width="6.85546875" style="14" bestFit="1" customWidth="1"/>
    <col min="7" max="7" width="11.28515625" style="14" customWidth="1"/>
    <col min="8" max="8" width="59" bestFit="1" customWidth="1"/>
    <col min="9" max="9" width="73.28515625" bestFit="1" customWidth="1"/>
  </cols>
  <sheetData>
    <row r="1" spans="1:9" x14ac:dyDescent="0.25">
      <c r="A1" s="14" t="s">
        <v>6907</v>
      </c>
      <c r="B1" s="14" t="s">
        <v>6908</v>
      </c>
      <c r="C1" s="14" t="s">
        <v>7123</v>
      </c>
      <c r="D1" s="14" t="s">
        <v>7124</v>
      </c>
      <c r="E1" s="14" t="s">
        <v>6634</v>
      </c>
      <c r="F1" s="14" t="s">
        <v>6635</v>
      </c>
      <c r="G1" s="14" t="s">
        <v>6909</v>
      </c>
      <c r="H1" s="14" t="s">
        <v>7121</v>
      </c>
      <c r="I1" s="12" t="s">
        <v>7122</v>
      </c>
    </row>
    <row r="2" spans="1:9" x14ac:dyDescent="0.25">
      <c r="B2" s="14" t="s">
        <v>6910</v>
      </c>
      <c r="C2" s="14" t="s">
        <v>7046</v>
      </c>
      <c r="D2" s="14" t="s">
        <v>7125</v>
      </c>
      <c r="E2" s="14" t="s">
        <v>6911</v>
      </c>
      <c r="F2" s="14" t="s">
        <v>6912</v>
      </c>
      <c r="G2" s="14" t="s">
        <v>5060</v>
      </c>
      <c r="H2" t="str">
        <f>CONCATENATE("(N'",B2,"',N'",G2,"',",C2,",",D2,"),")</f>
        <v>(N'.175 BB',N'винтовки',4.4,0.175),</v>
      </c>
      <c r="I2" s="58" t="str">
        <f>CONCATENATE("EXECUTE @RC = dbo.NEW_ITEM_Ammo @name=N'",B2,"',@weigth=",E2,", @price=",F2)</f>
        <v>EXECUTE @RC = dbo.NEW_ITEM_Ammo @name=N'.175 BB',@weigth=0.0008, @price=0.003</v>
      </c>
    </row>
    <row r="3" spans="1:9" x14ac:dyDescent="0.25">
      <c r="B3" s="14" t="s">
        <v>4107</v>
      </c>
      <c r="C3" s="14" t="s">
        <v>6840</v>
      </c>
      <c r="D3" s="14" t="s">
        <v>7126</v>
      </c>
      <c r="E3" s="14" t="s">
        <v>6640</v>
      </c>
      <c r="F3" s="14" t="s">
        <v>5182</v>
      </c>
      <c r="G3" s="14" t="s">
        <v>5060</v>
      </c>
      <c r="H3" t="str">
        <f t="shared" ref="H3:H66" si="0">CONCATENATE("(N'",B3,"',N'",G3,"',",C3,",",D3,"),")</f>
        <v>(N'.22 Long Rifle (5.7x16mmR)',N'винтовки',5.6,0.22 ),</v>
      </c>
      <c r="I3" s="58" t="str">
        <f t="shared" ref="I3:I66" si="1">CONCATENATE("EXECUTE @RC = dbo.NEW_ITEM_Ammo @name=N'",B3,"',@weigth=",E3,", @price=",F3)</f>
        <v>EXECUTE @RC = dbo.NEW_ITEM_Ammo @name=N'.22 Long Rifle (5.7x16mmR)',@weigth=0.0077, @price=0.1</v>
      </c>
    </row>
    <row r="4" spans="1:9" x14ac:dyDescent="0.25">
      <c r="B4" s="14" t="s">
        <v>7128</v>
      </c>
      <c r="C4" s="14" t="s">
        <v>7127</v>
      </c>
      <c r="D4" s="27" t="s">
        <v>7129</v>
      </c>
      <c r="E4" s="14" t="s">
        <v>6728</v>
      </c>
      <c r="F4" s="14">
        <v>1</v>
      </c>
      <c r="G4" s="14" t="s">
        <v>5060</v>
      </c>
      <c r="H4" t="str">
        <f t="shared" si="0"/>
        <v>(N'.220 Swift (5.56x56mmSR)',N'винтовки',5.56,0.220),</v>
      </c>
      <c r="I4" s="58" t="str">
        <f t="shared" si="1"/>
        <v>EXECUTE @RC = dbo.NEW_ITEM_Ammo @name=N'.220 Swift (5.56x56mmSR)',@weigth=0.033, @price=1</v>
      </c>
    </row>
    <row r="5" spans="1:9" x14ac:dyDescent="0.25">
      <c r="B5" s="14" t="s">
        <v>4089</v>
      </c>
      <c r="C5" s="14" t="s">
        <v>7127</v>
      </c>
      <c r="D5" s="14" t="s">
        <v>7130</v>
      </c>
      <c r="E5" s="14" t="s">
        <v>6665</v>
      </c>
      <c r="F5" s="14" t="s">
        <v>5271</v>
      </c>
      <c r="G5" s="14" t="s">
        <v>5060</v>
      </c>
      <c r="H5" t="str">
        <f t="shared" si="0"/>
        <v>(N'.223 Remington  (5.56x45mm NATO)',N'винтовки',5.56,0.223),</v>
      </c>
      <c r="I5" s="58" t="str">
        <f t="shared" si="1"/>
        <v>EXECUTE @RC = dbo.NEW_ITEM_Ammo @name=N'.223 Remington  (5.56x45mm NATO)',@weigth=0.026, @price=0.5</v>
      </c>
    </row>
    <row r="6" spans="1:9" x14ac:dyDescent="0.25">
      <c r="B6" s="14" t="s">
        <v>6913</v>
      </c>
      <c r="C6" s="14" t="s">
        <v>7141</v>
      </c>
      <c r="D6" s="14" t="s">
        <v>7140</v>
      </c>
      <c r="E6" s="14" t="s">
        <v>6696</v>
      </c>
      <c r="F6" s="14" t="s">
        <v>5182</v>
      </c>
      <c r="G6" s="14" t="s">
        <v>6914</v>
      </c>
      <c r="H6" t="str">
        <f t="shared" si="0"/>
        <v>(N'.25 ACP (6.35x16mmSR Browning)',N'пистолет',6.35,.25 ),</v>
      </c>
      <c r="I6" s="58" t="str">
        <f t="shared" si="1"/>
        <v>EXECUTE @RC = dbo.NEW_ITEM_Ammo @name=N'.25 ACP (6.35x16mmSR Browning)',@weigth=0.012, @price=0.1</v>
      </c>
    </row>
    <row r="7" spans="1:9" x14ac:dyDescent="0.25">
      <c r="B7" s="14" t="s">
        <v>6915</v>
      </c>
      <c r="C7" s="14" t="s">
        <v>638</v>
      </c>
      <c r="D7" s="14" t="s">
        <v>7131</v>
      </c>
      <c r="E7" s="14" t="s">
        <v>6916</v>
      </c>
      <c r="F7" s="14" t="s">
        <v>5182</v>
      </c>
      <c r="G7" s="14" t="s">
        <v>6914</v>
      </c>
      <c r="H7" t="str">
        <f t="shared" si="0"/>
        <v>(N'.28 Caplock (Colt Number 1)',N'пистолет',0,.28 ),</v>
      </c>
      <c r="I7" s="58" t="str">
        <f t="shared" si="1"/>
        <v>EXECUTE @RC = dbo.NEW_ITEM_Ammo @name=N'.28 Caplock (Colt Number 1)',@weigth=0.006, @price=0.1</v>
      </c>
    </row>
    <row r="8" spans="1:9" x14ac:dyDescent="0.25">
      <c r="B8" s="14" t="s">
        <v>6917</v>
      </c>
      <c r="C8" s="14" t="s">
        <v>111</v>
      </c>
      <c r="D8" s="14" t="s">
        <v>7132</v>
      </c>
      <c r="E8" s="14" t="s">
        <v>6700</v>
      </c>
      <c r="F8" s="14">
        <v>1</v>
      </c>
      <c r="G8" s="14" t="s">
        <v>5060</v>
      </c>
      <c r="H8" t="str">
        <f t="shared" si="0"/>
        <v>(N'.280 Remington (7x65mm Express)',N'винтовки',7,.280),</v>
      </c>
      <c r="I8" s="58" t="str">
        <f t="shared" si="1"/>
        <v>EXECUTE @RC = dbo.NEW_ITEM_Ammo @name=N'.280 Remington (7x65mm Express)',@weigth=0.054, @price=1</v>
      </c>
    </row>
    <row r="9" spans="1:9" x14ac:dyDescent="0.25">
      <c r="B9" s="14" t="s">
        <v>4109</v>
      </c>
      <c r="C9" s="14" t="s">
        <v>4146</v>
      </c>
      <c r="D9" s="14" t="s">
        <v>7133</v>
      </c>
      <c r="E9" s="14" t="s">
        <v>6918</v>
      </c>
      <c r="F9" s="14" t="s">
        <v>6919</v>
      </c>
      <c r="G9" s="14" t="s">
        <v>5060</v>
      </c>
      <c r="H9" t="str">
        <f t="shared" si="0"/>
        <v>(N'.30 M1 Carbine (7.62x33mm)',N'винтовки',7.62,.30),</v>
      </c>
      <c r="I9" s="58" t="str">
        <f t="shared" si="1"/>
        <v>EXECUTE @RC = dbo.NEW_ITEM_Ammo @name=N'.30 M1 Carbine (7.62x33mm)',@weigth=0.029, @price=0.4</v>
      </c>
    </row>
    <row r="10" spans="1:9" x14ac:dyDescent="0.25">
      <c r="B10" s="14" t="s">
        <v>6920</v>
      </c>
      <c r="C10" s="14" t="s">
        <v>4146</v>
      </c>
      <c r="D10" s="14" t="s">
        <v>7133</v>
      </c>
      <c r="E10" s="14" t="s">
        <v>6921</v>
      </c>
      <c r="F10" s="14" t="s">
        <v>6561</v>
      </c>
      <c r="G10" s="14" t="s">
        <v>5060</v>
      </c>
      <c r="H10" t="str">
        <f t="shared" si="0"/>
        <v>(N'.30 Remington (7.62x52mm)',N'винтовки',7.62,.30),</v>
      </c>
      <c r="I10" s="58" t="str">
        <f t="shared" si="1"/>
        <v>EXECUTE @RC = dbo.NEW_ITEM_Ammo @name=N'.30 Remington (7.62x52mm)',@weigth=0.044, @price=0.8</v>
      </c>
    </row>
    <row r="11" spans="1:9" x14ac:dyDescent="0.25">
      <c r="B11" s="14" t="s">
        <v>6922</v>
      </c>
      <c r="C11" s="14" t="s">
        <v>4146</v>
      </c>
      <c r="D11" s="14" t="s">
        <v>7133</v>
      </c>
      <c r="E11" s="14" t="s">
        <v>6923</v>
      </c>
      <c r="F11" s="14">
        <v>2</v>
      </c>
      <c r="G11" s="14" t="s">
        <v>5060</v>
      </c>
      <c r="H11" t="str">
        <f t="shared" si="0"/>
        <v>(N'.300 Remington Ultra Magnum (7.62x72mmRB)',N'винтовки',7.62,.30),</v>
      </c>
      <c r="I11" s="58" t="str">
        <f t="shared" si="1"/>
        <v>EXECUTE @RC = dbo.NEW_ITEM_Ammo @name=N'.300 Remington Ultra Magnum (7.62x72mmRB)',@weigth=0.075, @price=2</v>
      </c>
    </row>
    <row r="12" spans="1:9" x14ac:dyDescent="0.25">
      <c r="B12" s="14" t="s">
        <v>4093</v>
      </c>
      <c r="C12" s="14" t="s">
        <v>4146</v>
      </c>
      <c r="D12" s="14" t="s">
        <v>7133</v>
      </c>
      <c r="E12" s="14" t="s">
        <v>6679</v>
      </c>
      <c r="F12" s="14" t="s">
        <v>1868</v>
      </c>
      <c r="G12" s="14" t="s">
        <v>5060</v>
      </c>
      <c r="H12" t="str">
        <f t="shared" si="0"/>
        <v>(N'.300 Winchester Magnum (7.62x66mmB)',N'винтовки',7.62,.30),</v>
      </c>
      <c r="I12" s="58" t="str">
        <f t="shared" si="1"/>
        <v>EXECUTE @RC = dbo.NEW_ITEM_Ammo @name=N'.300 Winchester Magnum (7.62x66mmB)',@weigth=0.068, @price=1.5</v>
      </c>
    </row>
    <row r="13" spans="1:9" x14ac:dyDescent="0.25">
      <c r="B13" s="17" t="s">
        <v>4104</v>
      </c>
      <c r="C13" s="17" t="s">
        <v>4146</v>
      </c>
      <c r="D13" s="17" t="s">
        <v>7134</v>
      </c>
      <c r="E13" s="14" t="s">
        <v>6924</v>
      </c>
      <c r="F13" s="14" t="s">
        <v>6561</v>
      </c>
      <c r="G13" s="14" t="s">
        <v>5060</v>
      </c>
      <c r="H13" t="str">
        <f t="shared" si="0"/>
        <v>(N'.30-06 Springfield (7.62x63mm)',N'винтовки',7.62,.3006),</v>
      </c>
      <c r="I13" s="58" t="str">
        <f t="shared" si="1"/>
        <v>EXECUTE @RC = dbo.NEW_ITEM_Ammo @name=N'.30-06 Springfield (7.62x63mm)',@weigth=0.056, @price=0.8</v>
      </c>
    </row>
    <row r="14" spans="1:9" x14ac:dyDescent="0.25">
      <c r="B14" s="14" t="s">
        <v>4101</v>
      </c>
      <c r="C14" s="14" t="s">
        <v>7139</v>
      </c>
      <c r="D14" s="14" t="s">
        <v>7135</v>
      </c>
      <c r="E14" s="14" t="s">
        <v>6675</v>
      </c>
      <c r="F14" s="14" t="s">
        <v>6561</v>
      </c>
      <c r="G14" s="14" t="s">
        <v>5060</v>
      </c>
      <c r="H14" t="str">
        <f t="shared" si="0"/>
        <v>(N'.303 British (7.7x56mmR)',N'винтовки',7.7,.303),</v>
      </c>
      <c r="I14" s="58" t="str">
        <f t="shared" si="1"/>
        <v>EXECUTE @RC = dbo.NEW_ITEM_Ammo @name=N'.303 British (7.7x56mmR)',@weigth=0.055, @price=0.8</v>
      </c>
    </row>
    <row r="15" spans="1:9" x14ac:dyDescent="0.25">
      <c r="B15" s="14" t="s">
        <v>4102</v>
      </c>
      <c r="C15" s="14" t="s">
        <v>4146</v>
      </c>
      <c r="D15" s="14" t="s">
        <v>7136</v>
      </c>
      <c r="E15" s="14" t="s">
        <v>6651</v>
      </c>
      <c r="F15" s="14" t="s">
        <v>6561</v>
      </c>
      <c r="G15" s="14" t="s">
        <v>5060</v>
      </c>
      <c r="H15" t="str">
        <f t="shared" si="0"/>
        <v>(N'.30-30 Winchester (7.62x51mmR)',N'винтовки',7.62,.3030),</v>
      </c>
      <c r="I15" s="58" t="str">
        <f t="shared" si="1"/>
        <v>EXECUTE @RC = dbo.NEW_ITEM_Ammo @name=N'.30-30 Winchester (7.62x51mmR)',@weigth=0.047, @price=0.8</v>
      </c>
    </row>
    <row r="16" spans="1:9" x14ac:dyDescent="0.25">
      <c r="B16" s="14" t="s">
        <v>6925</v>
      </c>
      <c r="C16" s="14" t="s">
        <v>4146</v>
      </c>
      <c r="D16" s="14" t="s">
        <v>7137</v>
      </c>
      <c r="E16" s="14" t="s">
        <v>6717</v>
      </c>
      <c r="F16" s="14" t="s">
        <v>6561</v>
      </c>
      <c r="G16" s="14" t="s">
        <v>5060</v>
      </c>
      <c r="H16" t="str">
        <f t="shared" si="0"/>
        <v>(N'.30-40 Krag (7.62x59mmR)',N'винтовки',7.62,.3040),</v>
      </c>
      <c r="I16" s="58" t="str">
        <f t="shared" si="1"/>
        <v>EXECUTE @RC = dbo.NEW_ITEM_Ammo @name=N'.30-40 Krag (7.62x59mmR)',@weigth=0.059, @price=0.8</v>
      </c>
    </row>
    <row r="17" spans="2:9" customFormat="1" x14ac:dyDescent="0.25">
      <c r="B17" s="14" t="s">
        <v>6926</v>
      </c>
      <c r="C17" s="14" t="s">
        <v>4146</v>
      </c>
      <c r="D17" s="14" t="s">
        <v>7138</v>
      </c>
      <c r="E17" s="14" t="s">
        <v>6924</v>
      </c>
      <c r="F17" s="14" t="s">
        <v>6561</v>
      </c>
      <c r="G17" s="14" t="s">
        <v>5060</v>
      </c>
      <c r="H17" t="str">
        <f t="shared" si="0"/>
        <v>(N'.308 Winchester (7.62x51mm NATO)',N'винтовки',7.62,.308),</v>
      </c>
      <c r="I17" s="58" t="str">
        <f t="shared" si="1"/>
        <v>EXECUTE @RC = dbo.NEW_ITEM_Ammo @name=N'.308 Winchester (7.62x51mm NATO)',@weigth=0.056, @price=0.8</v>
      </c>
    </row>
    <row r="18" spans="2:9" customFormat="1" x14ac:dyDescent="0.25">
      <c r="B18" s="14" t="s">
        <v>6927</v>
      </c>
      <c r="C18" s="14"/>
      <c r="D18" s="14"/>
      <c r="E18" s="14" t="s">
        <v>6928</v>
      </c>
      <c r="F18" s="14" t="s">
        <v>5182</v>
      </c>
      <c r="G18" s="14" t="s">
        <v>6914</v>
      </c>
      <c r="H18" t="str">
        <f t="shared" si="0"/>
        <v>(N'.31 Caplock (Allen)',N'пистолет',,),</v>
      </c>
      <c r="I18" s="58" t="str">
        <f t="shared" si="1"/>
        <v>EXECUTE @RC = dbo.NEW_ITEM_Ammo @name=N'.31 Caplock (Allen)',@weigth=0.007, @price=0.1</v>
      </c>
    </row>
    <row r="19" spans="2:9" customFormat="1" x14ac:dyDescent="0.25">
      <c r="B19" s="14" t="s">
        <v>4213</v>
      </c>
      <c r="C19" s="14"/>
      <c r="D19" s="14"/>
      <c r="E19" s="14" t="s">
        <v>6649</v>
      </c>
      <c r="F19" s="14" t="s">
        <v>6296</v>
      </c>
      <c r="G19" s="14" t="s">
        <v>5060</v>
      </c>
      <c r="H19" t="str">
        <f t="shared" si="0"/>
        <v>(N'.32 Long Rifle (7.92x24mmR)',N'винтовки',,),</v>
      </c>
      <c r="I19" s="58" t="str">
        <f t="shared" si="1"/>
        <v>EXECUTE @RC = dbo.NEW_ITEM_Ammo @name=N'.32 Long Rifle (7.92x24mmR)',@weigth=0.022, @price=0.2</v>
      </c>
    </row>
    <row r="20" spans="2:9" customFormat="1" x14ac:dyDescent="0.25">
      <c r="B20" s="14" t="s">
        <v>4143</v>
      </c>
      <c r="C20" s="14"/>
      <c r="D20" s="14"/>
      <c r="E20" s="14" t="s">
        <v>6929</v>
      </c>
      <c r="F20" s="14" t="s">
        <v>6930</v>
      </c>
      <c r="G20" s="14" t="s">
        <v>5060</v>
      </c>
      <c r="H20" t="str">
        <f t="shared" si="0"/>
        <v>(N'.338 Lapua Magnum (8.6x70mm)',N'винтовки',,),</v>
      </c>
      <c r="I20" s="58" t="str">
        <f t="shared" si="1"/>
        <v>EXECUTE @RC = dbo.NEW_ITEM_Ammo @name=N'.338 Lapua Magnum (8.6x70mm)',@weigth=0.096, @price=3.50</v>
      </c>
    </row>
    <row r="21" spans="2:9" customFormat="1" x14ac:dyDescent="0.25">
      <c r="B21" s="14" t="s">
        <v>6931</v>
      </c>
      <c r="C21" s="14"/>
      <c r="D21" s="14"/>
      <c r="E21" s="14" t="s">
        <v>6677</v>
      </c>
      <c r="F21" s="14" t="s">
        <v>6561</v>
      </c>
      <c r="G21" s="14" t="s">
        <v>5060</v>
      </c>
      <c r="H21" t="str">
        <f t="shared" si="0"/>
        <v>(N'.35 Remington (8.9x49mm)',N'винтовки',,),</v>
      </c>
      <c r="I21" s="58" t="str">
        <f t="shared" si="1"/>
        <v>EXECUTE @RC = dbo.NEW_ITEM_Ammo @name=N'.35 Remington (8.9x49mm)',@weigth=0.052, @price=0.8</v>
      </c>
    </row>
    <row r="22" spans="2:9" customFormat="1" x14ac:dyDescent="0.25">
      <c r="B22" s="14" t="s">
        <v>4157</v>
      </c>
      <c r="C22" s="14"/>
      <c r="D22" s="14"/>
      <c r="E22" s="14" t="s">
        <v>6730</v>
      </c>
      <c r="F22" s="14" t="s">
        <v>6919</v>
      </c>
      <c r="G22" s="14" t="s">
        <v>6914</v>
      </c>
      <c r="H22" t="str">
        <f t="shared" si="0"/>
        <v>(N'.357 Magnum (9x33mmR)',N'пистолет',,),</v>
      </c>
      <c r="I22" s="58" t="str">
        <f t="shared" si="1"/>
        <v>EXECUTE @RC = dbo.NEW_ITEM_Ammo @name=N'.357 Magnum (9x33mmR)',@weigth=0.035, @price=0.4</v>
      </c>
    </row>
    <row r="23" spans="2:9" customFormat="1" x14ac:dyDescent="0.25">
      <c r="B23" s="14" t="s">
        <v>6932</v>
      </c>
      <c r="C23" s="14"/>
      <c r="D23" s="14"/>
      <c r="E23" s="14" t="s">
        <v>6918</v>
      </c>
      <c r="F23" s="14" t="s">
        <v>6919</v>
      </c>
      <c r="G23" s="14" t="s">
        <v>6914</v>
      </c>
      <c r="H23" t="str">
        <f t="shared" si="0"/>
        <v>(N'.357 SIG (9x22mm)',N'пистолет',,),</v>
      </c>
      <c r="I23" s="58" t="str">
        <f t="shared" si="1"/>
        <v>EXECUTE @RC = dbo.NEW_ITEM_Ammo @name=N'.357 SIG (9x22mm)',@weigth=0.029, @price=0.4</v>
      </c>
    </row>
    <row r="24" spans="2:9" customFormat="1" x14ac:dyDescent="0.25">
      <c r="B24" s="14" t="s">
        <v>6933</v>
      </c>
      <c r="C24" s="14"/>
      <c r="D24" s="14"/>
      <c r="E24" s="14" t="s">
        <v>6650</v>
      </c>
      <c r="F24" s="14" t="s">
        <v>5182</v>
      </c>
      <c r="G24" s="14" t="s">
        <v>6914</v>
      </c>
      <c r="H24" t="str">
        <f t="shared" si="0"/>
        <v>(N'.36 Caplock (M1851 Navy)',N'пистолет',,),</v>
      </c>
      <c r="I24" s="58" t="str">
        <f t="shared" si="1"/>
        <v>EXECUTE @RC = dbo.NEW_ITEM_Ammo @name=N'.36 Caplock (M1851 Navy)',@weigth=0.023, @price=0.1</v>
      </c>
    </row>
    <row r="25" spans="2:9" customFormat="1" x14ac:dyDescent="0.25">
      <c r="B25" s="14" t="s">
        <v>6934</v>
      </c>
      <c r="C25" s="14"/>
      <c r="D25" s="14"/>
      <c r="E25" s="14" t="s">
        <v>6935</v>
      </c>
      <c r="F25" s="14" t="s">
        <v>6936</v>
      </c>
      <c r="G25" s="14" t="s">
        <v>5060</v>
      </c>
      <c r="H25" t="str">
        <f t="shared" si="0"/>
        <v>(N'.375 H&amp;H Magnum (9.35x72mmB)',N'винтовки',,),</v>
      </c>
      <c r="I25" s="58" t="str">
        <f t="shared" si="1"/>
        <v>EXECUTE @RC = dbo.NEW_ITEM_Ammo @name=N'.375 H&amp;H Magnum (9.35x72mmB)',@weigth=0.086, @price=2.50</v>
      </c>
    </row>
    <row r="26" spans="2:9" customFormat="1" x14ac:dyDescent="0.25">
      <c r="B26" s="14" t="s">
        <v>4125</v>
      </c>
      <c r="C26" s="14"/>
      <c r="D26" s="14"/>
      <c r="E26" s="14" t="s">
        <v>6918</v>
      </c>
      <c r="F26" s="14" t="s">
        <v>6296</v>
      </c>
      <c r="G26" s="14" t="s">
        <v>6914</v>
      </c>
      <c r="H26" t="str">
        <f t="shared" si="0"/>
        <v>(N'.38 ACP (9x23mmSR)',N'пистолет',,),</v>
      </c>
      <c r="I26" s="58" t="str">
        <f t="shared" si="1"/>
        <v>EXECUTE @RC = dbo.NEW_ITEM_Ammo @name=N'.38 ACP (9x23mmSR)',@weigth=0.029, @price=0.2</v>
      </c>
    </row>
    <row r="27" spans="2:9" customFormat="1" x14ac:dyDescent="0.25">
      <c r="B27" s="14" t="s">
        <v>6937</v>
      </c>
      <c r="C27" s="14"/>
      <c r="D27" s="14"/>
      <c r="E27" s="14" t="s">
        <v>6728</v>
      </c>
      <c r="F27" s="14" t="s">
        <v>6296</v>
      </c>
      <c r="G27" s="14" t="s">
        <v>6914</v>
      </c>
      <c r="H27" t="str">
        <f t="shared" si="0"/>
        <v>(N'.38 Long Colt (9x26mmR)',N'пистолет',,),</v>
      </c>
      <c r="I27" s="58" t="str">
        <f t="shared" si="1"/>
        <v>EXECUTE @RC = dbo.NEW_ITEM_Ammo @name=N'.38 Long Colt (9x26mmR)',@weigth=0.033, @price=0.2</v>
      </c>
    </row>
    <row r="28" spans="2:9" customFormat="1" x14ac:dyDescent="0.25">
      <c r="B28" s="14" t="s">
        <v>4191</v>
      </c>
      <c r="C28" s="14"/>
      <c r="D28" s="14"/>
      <c r="E28" s="14" t="s">
        <v>6730</v>
      </c>
      <c r="F28" s="14" t="s">
        <v>6296</v>
      </c>
      <c r="G28" s="14" t="s">
        <v>6914</v>
      </c>
      <c r="H28" t="str">
        <f t="shared" si="0"/>
        <v>(N'.38 S&amp;W (9x20mmR)',N'пистолет',,),</v>
      </c>
      <c r="I28" s="58" t="str">
        <f t="shared" si="1"/>
        <v>EXECUTE @RC = dbo.NEW_ITEM_Ammo @name=N'.38 S&amp;W (9x20mmR)',@weigth=0.035, @price=0.2</v>
      </c>
    </row>
    <row r="29" spans="2:9" customFormat="1" x14ac:dyDescent="0.25">
      <c r="B29" s="14" t="s">
        <v>4273</v>
      </c>
      <c r="C29" s="14"/>
      <c r="D29" s="14"/>
      <c r="E29" s="14" t="s">
        <v>6728</v>
      </c>
      <c r="F29" s="14" t="s">
        <v>5070</v>
      </c>
      <c r="G29" s="14" t="s">
        <v>6914</v>
      </c>
      <c r="H29" t="str">
        <f t="shared" si="0"/>
        <v>(N'.38 Special (9x29mmR)',N'пистолет',,),</v>
      </c>
      <c r="I29" s="58" t="str">
        <f t="shared" si="1"/>
        <v>EXECUTE @RC = dbo.NEW_ITEM_Ammo @name=N'.38 Special (9x29mmR)',@weigth=0.033, @price=0.3</v>
      </c>
    </row>
    <row r="30" spans="2:9" customFormat="1" x14ac:dyDescent="0.25">
      <c r="B30" s="14" t="s">
        <v>6938</v>
      </c>
      <c r="C30" s="14"/>
      <c r="D30" s="14"/>
      <c r="E30" s="14" t="s">
        <v>6918</v>
      </c>
      <c r="F30" s="14" t="s">
        <v>5070</v>
      </c>
      <c r="G30" s="14" t="s">
        <v>6914</v>
      </c>
      <c r="H30" t="str">
        <f t="shared" si="0"/>
        <v>(N'.38 Super Auto (9x23mmSR)',N'пистолет',,),</v>
      </c>
      <c r="I30" s="58" t="str">
        <f t="shared" si="1"/>
        <v>EXECUTE @RC = dbo.NEW_ITEM_Ammo @name=N'.38 Super Auto (9x23mmSR)',@weigth=0.029, @price=0.3</v>
      </c>
    </row>
    <row r="31" spans="2:9" customFormat="1" x14ac:dyDescent="0.25">
      <c r="B31" s="14" t="s">
        <v>6939</v>
      </c>
      <c r="C31" s="14"/>
      <c r="D31" s="14"/>
      <c r="E31" s="14" t="s">
        <v>6940</v>
      </c>
      <c r="F31" s="14" t="s">
        <v>1833</v>
      </c>
      <c r="G31" s="14" t="s">
        <v>5060</v>
      </c>
      <c r="H31" t="str">
        <f t="shared" si="0"/>
        <v>(N'.38 Volcanic',N'винтовки',,),</v>
      </c>
      <c r="I31" s="58" t="str">
        <f t="shared" si="1"/>
        <v>EXECUTE @RC = dbo.NEW_ITEM_Ammo @name=N'.38 Volcanic',@weigth=0.015, @price=0.25</v>
      </c>
    </row>
    <row r="32" spans="2:9" customFormat="1" x14ac:dyDescent="0.25">
      <c r="B32" s="14" t="s">
        <v>4321</v>
      </c>
      <c r="C32" s="14"/>
      <c r="D32" s="14"/>
      <c r="E32" s="14" t="s">
        <v>6647</v>
      </c>
      <c r="F32" s="14" t="s">
        <v>6296</v>
      </c>
      <c r="G32" s="14" t="s">
        <v>6914</v>
      </c>
      <c r="H32" t="str">
        <f t="shared" si="0"/>
        <v>(N'.380 ACP (9x17mm)',N'пистолет',,),</v>
      </c>
      <c r="I32" s="58" t="str">
        <f t="shared" si="1"/>
        <v>EXECUTE @RC = dbo.NEW_ITEM_Ammo @name=N'.380 ACP (9x17mm)',@weigth=0.021, @price=0.2</v>
      </c>
    </row>
    <row r="33" spans="2:9" customFormat="1" x14ac:dyDescent="0.25">
      <c r="B33" s="14" t="s">
        <v>6941</v>
      </c>
      <c r="C33" s="14"/>
      <c r="D33" s="14"/>
      <c r="E33" s="14" t="s">
        <v>6942</v>
      </c>
      <c r="F33" s="14" t="s">
        <v>6561</v>
      </c>
      <c r="G33" s="14" t="s">
        <v>5060</v>
      </c>
      <c r="H33" t="str">
        <f t="shared" si="0"/>
        <v>(N'.38-40 Winchester (10x33mmR)',N'винтовки',,),</v>
      </c>
      <c r="I33" s="58" t="str">
        <f t="shared" si="1"/>
        <v>EXECUTE @RC = dbo.NEW_ITEM_Ammo @name=N'.38-40 Winchester (10x33mmR)',@weigth=0.04, @price=0.8</v>
      </c>
    </row>
    <row r="34" spans="2:9" customFormat="1" x14ac:dyDescent="0.25">
      <c r="B34" s="14" t="s">
        <v>4126</v>
      </c>
      <c r="C34" s="14"/>
      <c r="D34" s="14"/>
      <c r="E34" s="14" t="s">
        <v>6730</v>
      </c>
      <c r="F34" s="14" t="s">
        <v>5070</v>
      </c>
      <c r="G34" s="14" t="s">
        <v>6914</v>
      </c>
      <c r="H34" t="str">
        <f t="shared" si="0"/>
        <v>(N'.40 S&amp;W (10x21mm)',N'пистолет',,),</v>
      </c>
      <c r="I34" s="58" t="str">
        <f t="shared" si="1"/>
        <v>EXECUTE @RC = dbo.NEW_ITEM_Ammo @name=N'.40 S&amp;W (10x21mm)',@weigth=0.035, @price=0.3</v>
      </c>
    </row>
    <row r="35" spans="2:9" customFormat="1" x14ac:dyDescent="0.25">
      <c r="B35" s="14" t="s">
        <v>6943</v>
      </c>
      <c r="C35" s="14"/>
      <c r="D35" s="14"/>
      <c r="E35" s="14" t="s">
        <v>6942</v>
      </c>
      <c r="F35" s="14" t="s">
        <v>6296</v>
      </c>
      <c r="G35" s="14" t="s">
        <v>6914</v>
      </c>
      <c r="H35" t="str">
        <f t="shared" si="0"/>
        <v>(N'.41 Long Colt (10x29mmR)',N'пистолет',,),</v>
      </c>
      <c r="I35" s="58" t="str">
        <f t="shared" si="1"/>
        <v>EXECUTE @RC = dbo.NEW_ITEM_Ammo @name=N'.41 Long Colt (10x29mmR)',@weigth=0.04, @price=0.2</v>
      </c>
    </row>
    <row r="36" spans="2:9" customFormat="1" x14ac:dyDescent="0.25">
      <c r="B36" s="14" t="s">
        <v>6944</v>
      </c>
      <c r="C36" s="14"/>
      <c r="D36" s="14"/>
      <c r="E36" s="14" t="s">
        <v>6721</v>
      </c>
      <c r="F36" s="14" t="s">
        <v>6296</v>
      </c>
      <c r="G36" s="14" t="s">
        <v>6914</v>
      </c>
      <c r="H36" t="str">
        <f t="shared" si="0"/>
        <v>(N'.41 Short Remington (10x12mmR)',N'пистолет',,),</v>
      </c>
      <c r="I36" s="58" t="str">
        <f t="shared" si="1"/>
        <v>EXECUTE @RC = dbo.NEW_ITEM_Ammo @name=N'.41 Short Remington (10x12mmR)',@weigth=0.025, @price=0.2</v>
      </c>
    </row>
    <row r="37" spans="2:9" customFormat="1" x14ac:dyDescent="0.25">
      <c r="B37" s="14" t="s">
        <v>6945</v>
      </c>
      <c r="C37" s="14"/>
      <c r="D37" s="14"/>
      <c r="E37" s="14" t="s">
        <v>6645</v>
      </c>
      <c r="F37" s="14" t="s">
        <v>6296</v>
      </c>
      <c r="G37" s="14" t="s">
        <v>6914</v>
      </c>
      <c r="H37" t="str">
        <f t="shared" si="0"/>
        <v>(N'.42 Caplock (LeMat)',N'пистолет',,),</v>
      </c>
      <c r="I37" s="58" t="str">
        <f t="shared" si="1"/>
        <v>EXECUTE @RC = dbo.NEW_ITEM_Ammo @name=N'.42 Caplock (LeMat)',@weigth=0.018, @price=0.2</v>
      </c>
    </row>
    <row r="38" spans="2:9" customFormat="1" x14ac:dyDescent="0.25">
      <c r="B38" s="14" t="s">
        <v>4349</v>
      </c>
      <c r="C38" s="14"/>
      <c r="D38" s="14"/>
      <c r="E38" s="14" t="s">
        <v>6697</v>
      </c>
      <c r="F38" s="14" t="s">
        <v>6919</v>
      </c>
      <c r="G38" s="14" t="s">
        <v>6914</v>
      </c>
      <c r="H38" t="str">
        <f t="shared" si="0"/>
        <v>(N'.44 Colt (11.25x28mmR)',N'пистолет',,),</v>
      </c>
      <c r="I38" s="58" t="str">
        <f t="shared" si="1"/>
        <v>EXECUTE @RC = dbo.NEW_ITEM_Ammo @name=N'.44 Colt (11.25x28mmR)',@weigth=0.045, @price=0.4</v>
      </c>
    </row>
    <row r="39" spans="2:9" customFormat="1" x14ac:dyDescent="0.25">
      <c r="B39" s="14" t="s">
        <v>4214</v>
      </c>
      <c r="C39" s="14"/>
      <c r="D39" s="14"/>
      <c r="E39" s="14" t="s">
        <v>6700</v>
      </c>
      <c r="F39" s="14" t="s">
        <v>6946</v>
      </c>
      <c r="G39" s="14" t="s">
        <v>6914</v>
      </c>
      <c r="H39" t="str">
        <f t="shared" si="0"/>
        <v>(N'.44 Magnum (10.9x33mmR)',N'пистолет',,),</v>
      </c>
      <c r="I39" s="58" t="str">
        <f t="shared" si="1"/>
        <v>EXECUTE @RC = dbo.NEW_ITEM_Ammo @name=N'.44 Magnum (10.9x33mmR)',@weigth=0.054, @price=0.7</v>
      </c>
    </row>
    <row r="40" spans="2:9" customFormat="1" x14ac:dyDescent="0.25">
      <c r="B40" s="14" t="s">
        <v>6947</v>
      </c>
      <c r="C40" s="14"/>
      <c r="D40" s="14"/>
      <c r="E40" s="14" t="s">
        <v>6948</v>
      </c>
      <c r="F40" s="14" t="s">
        <v>6296</v>
      </c>
      <c r="G40" s="14" t="s">
        <v>6914</v>
      </c>
      <c r="H40" t="str">
        <f t="shared" si="0"/>
        <v>(N'.442 Caplock (Adams)',N'пистолет',,),</v>
      </c>
      <c r="I40" s="58" t="str">
        <f t="shared" si="1"/>
        <v>EXECUTE @RC = dbo.NEW_ITEM_Ammo @name=N'.442 Caplock (Adams)',@weigth=0.019, @price=0.2</v>
      </c>
    </row>
    <row r="41" spans="2:9" customFormat="1" x14ac:dyDescent="0.25">
      <c r="B41" s="14" t="s">
        <v>6949</v>
      </c>
      <c r="C41" s="14"/>
      <c r="D41" s="14"/>
      <c r="E41" s="14" t="s">
        <v>6950</v>
      </c>
      <c r="F41" s="14" t="s">
        <v>6919</v>
      </c>
      <c r="G41" s="14" t="s">
        <v>6914</v>
      </c>
      <c r="H41" t="str">
        <f t="shared" si="0"/>
        <v>(N'.442 RIC (11.2x17mmR)',N'пистолет',,),</v>
      </c>
      <c r="I41" s="58" t="str">
        <f t="shared" si="1"/>
        <v>EXECUTE @RC = dbo.NEW_ITEM_Ammo @name=N'.442 RIC (11.2x17mmR)',@weigth=0.043, @price=0.4</v>
      </c>
    </row>
    <row r="42" spans="2:9" customFormat="1" x14ac:dyDescent="0.25">
      <c r="B42" s="14" t="s">
        <v>6951</v>
      </c>
      <c r="C42" s="14"/>
      <c r="D42" s="14"/>
      <c r="E42" s="14" t="s">
        <v>6677</v>
      </c>
      <c r="F42" s="14" t="s">
        <v>1868</v>
      </c>
      <c r="G42" s="14" t="s">
        <v>5060</v>
      </c>
      <c r="H42" t="str">
        <f t="shared" si="0"/>
        <v>(N'.444 Marlin (10.9x57mmR)',N'винтовки',,),</v>
      </c>
      <c r="I42" s="58" t="str">
        <f t="shared" si="1"/>
        <v>EXECUTE @RC = dbo.NEW_ITEM_Ammo @name=N'.444 Marlin (10.9x57mmR)',@weigth=0.052, @price=1.5</v>
      </c>
    </row>
    <row r="43" spans="2:9" customFormat="1" x14ac:dyDescent="0.25">
      <c r="B43" s="14" t="s">
        <v>4098</v>
      </c>
      <c r="C43" s="14"/>
      <c r="D43" s="14"/>
      <c r="E43" s="14" t="s">
        <v>6950</v>
      </c>
      <c r="F43" s="14" t="s">
        <v>5376</v>
      </c>
      <c r="G43" s="14" t="s">
        <v>5060</v>
      </c>
      <c r="H43" t="str">
        <f t="shared" si="0"/>
        <v>(N'.44-40 Winchester (10.8x33mmR)',N'винтовки',,),</v>
      </c>
      <c r="I43" s="58" t="str">
        <f t="shared" si="1"/>
        <v>EXECUTE @RC = dbo.NEW_ITEM_Ammo @name=N'.44-40 Winchester (10.8x33mmR)',@weigth=0.043, @price=0.6</v>
      </c>
    </row>
    <row r="44" spans="2:9" customFormat="1" x14ac:dyDescent="0.25">
      <c r="B44" s="14" t="s">
        <v>6952</v>
      </c>
      <c r="C44" s="14"/>
      <c r="D44" s="14"/>
      <c r="E44" s="14" t="s">
        <v>6756</v>
      </c>
      <c r="F44" s="14" t="s">
        <v>5746</v>
      </c>
      <c r="G44" s="14" t="s">
        <v>5060</v>
      </c>
      <c r="H44" t="str">
        <f t="shared" si="0"/>
        <v>(N'.44-90 Remington Special (11.2x62mmR)',N'винтовки',,),</v>
      </c>
      <c r="I44" s="58" t="str">
        <f t="shared" si="1"/>
        <v>EXECUTE @RC = dbo.NEW_ITEM_Ammo @name=N'.44-90 Remington Special (11.2x62mmR)',@weigth=0.11, @price=2.8</v>
      </c>
    </row>
    <row r="45" spans="2:9" customFormat="1" x14ac:dyDescent="0.25">
      <c r="B45" s="14" t="s">
        <v>6953</v>
      </c>
      <c r="C45" s="14"/>
      <c r="D45" s="14"/>
      <c r="E45" s="14" t="s">
        <v>6756</v>
      </c>
      <c r="F45" s="14" t="s">
        <v>5746</v>
      </c>
      <c r="G45" s="14" t="s">
        <v>5060</v>
      </c>
      <c r="H45" t="str">
        <f t="shared" si="0"/>
        <v>(N'.44-90 Sharps (11.3x61mmR)',N'винтовки',,),</v>
      </c>
      <c r="I45" s="58" t="str">
        <f t="shared" si="1"/>
        <v>EXECUTE @RC = dbo.NEW_ITEM_Ammo @name=N'.44-90 Sharps (11.3x61mmR)',@weigth=0.11, @price=2.8</v>
      </c>
    </row>
    <row r="46" spans="2:9" customFormat="1" x14ac:dyDescent="0.25">
      <c r="B46" s="14" t="s">
        <v>4141</v>
      </c>
      <c r="C46" s="14"/>
      <c r="D46" s="14"/>
      <c r="E46" s="14" t="s">
        <v>6651</v>
      </c>
      <c r="F46" s="14" t="s">
        <v>5271</v>
      </c>
      <c r="G46" s="14" t="s">
        <v>6914</v>
      </c>
      <c r="H46" t="str">
        <f t="shared" si="0"/>
        <v>(N'.45 ACP (11.43x23mm)',N'пистолет',,),</v>
      </c>
      <c r="I46" s="58" t="str">
        <f t="shared" si="1"/>
        <v>EXECUTE @RC = dbo.NEW_ITEM_Ammo @name=N'.45 ACP (11.43x23mm)',@weigth=0.047, @price=0.5</v>
      </c>
    </row>
    <row r="47" spans="2:9" customFormat="1" x14ac:dyDescent="0.25">
      <c r="B47" s="14" t="s">
        <v>6954</v>
      </c>
      <c r="C47" s="14"/>
      <c r="D47" s="14"/>
      <c r="E47" s="14" t="s">
        <v>6721</v>
      </c>
      <c r="F47" s="14" t="s">
        <v>5070</v>
      </c>
      <c r="G47" s="14" t="s">
        <v>5060</v>
      </c>
      <c r="H47" t="str">
        <f t="shared" si="0"/>
        <v>(N'.45 Flintlock (Kentucky)',N'винтовки',,),</v>
      </c>
      <c r="I47" s="58" t="str">
        <f t="shared" si="1"/>
        <v>EXECUTE @RC = dbo.NEW_ITEM_Ammo @name=N'.45 Flintlock (Kentucky)',@weigth=0.025, @price=0.3</v>
      </c>
    </row>
    <row r="48" spans="2:9" customFormat="1" x14ac:dyDescent="0.25">
      <c r="B48" s="14" t="s">
        <v>6955</v>
      </c>
      <c r="C48" s="14"/>
      <c r="D48" s="14"/>
      <c r="E48" s="14" t="s">
        <v>6650</v>
      </c>
      <c r="F48" s="14" t="s">
        <v>6296</v>
      </c>
      <c r="G48" s="14" t="s">
        <v>6914</v>
      </c>
      <c r="H48" t="str">
        <f t="shared" si="0"/>
        <v>(N'.45 Flintlock (Wogdon)',N'пистолет',,),</v>
      </c>
      <c r="I48" s="58" t="str">
        <f t="shared" si="1"/>
        <v>EXECUTE @RC = dbo.NEW_ITEM_Ammo @name=N'.45 Flintlock (Wogdon)',@weigth=0.023, @price=0.2</v>
      </c>
    </row>
    <row r="49" spans="2:9" customFormat="1" x14ac:dyDescent="0.25">
      <c r="B49" s="14" t="s">
        <v>6956</v>
      </c>
      <c r="C49" s="14"/>
      <c r="D49" s="14"/>
      <c r="E49" s="14" t="s">
        <v>6697</v>
      </c>
      <c r="F49" s="14" t="s">
        <v>5271</v>
      </c>
      <c r="G49" s="14" t="s">
        <v>6914</v>
      </c>
      <c r="H49" t="str">
        <f t="shared" si="0"/>
        <v>(N'.45 GAP (11.43x19mm)',N'пистолет',,),</v>
      </c>
      <c r="I49" s="58" t="str">
        <f t="shared" si="1"/>
        <v>EXECUTE @RC = dbo.NEW_ITEM_Ammo @name=N'.45 GAP (11.43x19mm)',@weigth=0.045, @price=0.5</v>
      </c>
    </row>
    <row r="50" spans="2:9" customFormat="1" x14ac:dyDescent="0.25">
      <c r="B50" s="14" t="s">
        <v>4211</v>
      </c>
      <c r="C50" s="14"/>
      <c r="D50" s="14"/>
      <c r="E50" s="14" t="s">
        <v>5445</v>
      </c>
      <c r="F50" s="14" t="s">
        <v>5271</v>
      </c>
      <c r="G50" s="14" t="s">
        <v>6914</v>
      </c>
      <c r="H50" t="str">
        <f t="shared" si="0"/>
        <v>(N'.45 Long Colt (11.43x33mmR)',N'пистолет',,),</v>
      </c>
      <c r="I50" s="58" t="str">
        <f t="shared" si="1"/>
        <v>EXECUTE @RC = dbo.NEW_ITEM_Ammo @name=N'.45 Long Colt (11.43x33mmR)',@weigth=0.05, @price=0.5</v>
      </c>
    </row>
    <row r="51" spans="2:9" customFormat="1" x14ac:dyDescent="0.25">
      <c r="B51" s="14" t="s">
        <v>6957</v>
      </c>
      <c r="C51" s="14"/>
      <c r="D51" s="14"/>
      <c r="E51" s="14" t="s">
        <v>6697</v>
      </c>
      <c r="F51" s="14" t="s">
        <v>5271</v>
      </c>
      <c r="G51" s="14" t="s">
        <v>6914</v>
      </c>
      <c r="H51" t="str">
        <f t="shared" si="0"/>
        <v>(N'.45 S&amp;W (11.43x28mmR)',N'пистолет',,),</v>
      </c>
      <c r="I51" s="58" t="str">
        <f t="shared" si="1"/>
        <v>EXECUTE @RC = dbo.NEW_ITEM_Ammo @name=N'.45 S&amp;W (11.43x28mmR)',@weigth=0.045, @price=0.5</v>
      </c>
    </row>
    <row r="52" spans="2:9" customFormat="1" x14ac:dyDescent="0.25">
      <c r="B52" s="14" t="s">
        <v>6958</v>
      </c>
      <c r="C52" s="14"/>
      <c r="D52" s="14"/>
      <c r="E52" s="14" t="s">
        <v>6697</v>
      </c>
      <c r="F52" s="14" t="s">
        <v>5070</v>
      </c>
      <c r="G52" s="14" t="s">
        <v>6914</v>
      </c>
      <c r="H52" t="str">
        <f t="shared" si="0"/>
        <v>(N'.450 Adams (12.05x17mmR)',N'пистолет',,),</v>
      </c>
      <c r="I52" s="58" t="str">
        <f t="shared" si="1"/>
        <v>EXECUTE @RC = dbo.NEW_ITEM_Ammo @name=N'.450 Adams (12.05x17mmR)',@weigth=0.045, @price=0.3</v>
      </c>
    </row>
    <row r="53" spans="2:9" customFormat="1" x14ac:dyDescent="0.25">
      <c r="B53" s="14" t="s">
        <v>6959</v>
      </c>
      <c r="C53" s="14"/>
      <c r="D53" s="14"/>
      <c r="E53" s="14" t="s">
        <v>6960</v>
      </c>
      <c r="F53" s="14" t="s">
        <v>1830</v>
      </c>
      <c r="G53" s="14" t="s">
        <v>5060</v>
      </c>
      <c r="H53" t="str">
        <f t="shared" si="0"/>
        <v>(N'.450 Gardner-Gatling (11.43x63mmR)',N'винтовки',,),</v>
      </c>
      <c r="I53" s="58" t="str">
        <f t="shared" si="1"/>
        <v>EXECUTE @RC = dbo.NEW_ITEM_Ammo @name=N'.450 Gardner-Gatling (11.43x63mmR)',@weigth=0.12, @price=1.2</v>
      </c>
    </row>
    <row r="54" spans="2:9" customFormat="1" x14ac:dyDescent="0.25">
      <c r="B54" s="14" t="s">
        <v>6961</v>
      </c>
      <c r="C54" s="14"/>
      <c r="D54" s="14"/>
      <c r="E54" s="14" t="s">
        <v>6756</v>
      </c>
      <c r="F54" s="14">
        <v>1</v>
      </c>
      <c r="G54" s="14" t="s">
        <v>5060</v>
      </c>
      <c r="H54" t="str">
        <f t="shared" si="0"/>
        <v>(N'.450 Martini-Henry (11.43x59mmR)',N'винтовки',,),</v>
      </c>
      <c r="I54" s="58" t="str">
        <f t="shared" si="1"/>
        <v>EXECUTE @RC = dbo.NEW_ITEM_Ammo @name=N'.450 Martini-Henry (11.43x59mmR)',@weigth=0.11, @price=1</v>
      </c>
    </row>
    <row r="55" spans="2:9" customFormat="1" x14ac:dyDescent="0.25">
      <c r="B55" s="14" t="s">
        <v>6962</v>
      </c>
      <c r="C55" s="14"/>
      <c r="D55" s="14"/>
      <c r="E55" s="14" t="s">
        <v>6960</v>
      </c>
      <c r="F55" s="14" t="s">
        <v>1850</v>
      </c>
      <c r="G55" s="14" t="s">
        <v>5060</v>
      </c>
      <c r="H55" t="str">
        <f t="shared" si="0"/>
        <v>(N'.45-110 Sharps (11.43x73mmR)',N'винтовки',,),</v>
      </c>
      <c r="I55" s="58" t="str">
        <f t="shared" si="1"/>
        <v>EXECUTE @RC = dbo.NEW_ITEM_Ammo @name=N'.45-110 Sharps (11.43x73mmR)',@weigth=0.12, @price=1.8</v>
      </c>
    </row>
    <row r="56" spans="2:9" customFormat="1" x14ac:dyDescent="0.25">
      <c r="B56" s="14" t="s">
        <v>6963</v>
      </c>
      <c r="C56" s="14"/>
      <c r="D56" s="14"/>
      <c r="E56" s="14" t="s">
        <v>6964</v>
      </c>
      <c r="F56" s="14">
        <v>1</v>
      </c>
      <c r="G56" s="14" t="s">
        <v>6914</v>
      </c>
      <c r="H56" t="str">
        <f t="shared" si="0"/>
        <v>(N'.454 Casull (11.43x35mmR)',N'пистолет',,),</v>
      </c>
      <c r="I56" s="58" t="str">
        <f t="shared" si="1"/>
        <v>EXECUTE @RC = dbo.NEW_ITEM_Ammo @name=N'.454 Casull (11.43x35mmR)',@weigth=0.066, @price=1</v>
      </c>
    </row>
    <row r="57" spans="2:9" customFormat="1" x14ac:dyDescent="0.25">
      <c r="B57" s="14" t="s">
        <v>6965</v>
      </c>
      <c r="C57" s="14"/>
      <c r="D57" s="14"/>
      <c r="E57" s="14" t="s">
        <v>5445</v>
      </c>
      <c r="F57" s="14" t="s">
        <v>5271</v>
      </c>
      <c r="G57" s="14" t="s">
        <v>6914</v>
      </c>
      <c r="H57" t="str">
        <f t="shared" si="0"/>
        <v>(N'.455 Webley (11.5x19mmR)',N'пистолет',,),</v>
      </c>
      <c r="I57" s="58" t="str">
        <f t="shared" si="1"/>
        <v>EXECUTE @RC = dbo.NEW_ITEM_Ammo @name=N'.455 Webley (11.5x19mmR)',@weigth=0.05, @price=0.5</v>
      </c>
    </row>
    <row r="58" spans="2:9" customFormat="1" x14ac:dyDescent="0.25">
      <c r="B58" s="14" t="s">
        <v>6966</v>
      </c>
      <c r="C58" s="14"/>
      <c r="D58" s="14"/>
      <c r="E58" s="14" t="s">
        <v>6967</v>
      </c>
      <c r="F58" s="14" t="s">
        <v>1841</v>
      </c>
      <c r="G58" s="14" t="s">
        <v>5060</v>
      </c>
      <c r="H58" t="str">
        <f t="shared" si="0"/>
        <v>(N'.45-55 Springfield (11.43x53mmR)',N'винтовки',,),</v>
      </c>
      <c r="I58" s="58" t="str">
        <f t="shared" si="1"/>
        <v>EXECUTE @RC = dbo.NEW_ITEM_Ammo @name=N'.45-55 Springfield (11.43x53mmR)',@weigth=0.08, @price=0.9</v>
      </c>
    </row>
    <row r="59" spans="2:9" customFormat="1" x14ac:dyDescent="0.25">
      <c r="B59" s="14" t="s">
        <v>6968</v>
      </c>
      <c r="C59" s="14"/>
      <c r="D59" s="14"/>
      <c r="E59" s="14" t="s">
        <v>6935</v>
      </c>
      <c r="F59" s="14">
        <v>1</v>
      </c>
      <c r="G59" s="14" t="s">
        <v>5060</v>
      </c>
      <c r="H59" t="str">
        <f t="shared" si="0"/>
        <v>(N'.45-70 Springfield (11.43x53mmR)',N'винтовки',,),</v>
      </c>
      <c r="I59" s="58" t="str">
        <f t="shared" si="1"/>
        <v>EXECUTE @RC = dbo.NEW_ITEM_Ammo @name=N'.45-70 Springfield (11.43x53mmR)',@weigth=0.086, @price=1</v>
      </c>
    </row>
    <row r="60" spans="2:9" customFormat="1" x14ac:dyDescent="0.25">
      <c r="B60" s="14" t="s">
        <v>6969</v>
      </c>
      <c r="C60" s="14"/>
      <c r="D60" s="14"/>
      <c r="E60" s="14" t="s">
        <v>6970</v>
      </c>
      <c r="F60" s="14">
        <v>1</v>
      </c>
      <c r="G60" s="14" t="s">
        <v>5060</v>
      </c>
      <c r="H60" t="str">
        <f t="shared" si="0"/>
        <v>(N'.45-75 Winchester (11.43x48mmR)',N'винтовки',,),</v>
      </c>
      <c r="I60" s="58" t="str">
        <f t="shared" si="1"/>
        <v>EXECUTE @RC = dbo.NEW_ITEM_Ammo @name=N'.45-75 Winchester (11.43x48mmR)',@weigth=0.085, @price=1</v>
      </c>
    </row>
    <row r="61" spans="2:9" customFormat="1" x14ac:dyDescent="0.25">
      <c r="B61" s="14" t="s">
        <v>6971</v>
      </c>
      <c r="C61" s="14"/>
      <c r="D61" s="14"/>
      <c r="E61" s="14" t="s">
        <v>6756</v>
      </c>
      <c r="F61" s="14">
        <v>4</v>
      </c>
      <c r="G61" s="14" t="s">
        <v>5060</v>
      </c>
      <c r="H61" t="str">
        <f t="shared" si="0"/>
        <v>(N'.458 Winchester Magnum (11.63x64mmB)',N'винтовки',,),</v>
      </c>
      <c r="I61" s="58" t="str">
        <f t="shared" si="1"/>
        <v>EXECUTE @RC = dbo.NEW_ITEM_Ammo @name=N'.458 Winchester Magnum (11.63x64mmB)',@weigth=0.11, @price=4</v>
      </c>
    </row>
    <row r="62" spans="2:9" customFormat="1" x14ac:dyDescent="0.25">
      <c r="B62" s="14" t="s">
        <v>6972</v>
      </c>
      <c r="C62" s="14"/>
      <c r="D62" s="14"/>
      <c r="E62" s="14" t="s">
        <v>6973</v>
      </c>
      <c r="F62" s="14" t="s">
        <v>6974</v>
      </c>
      <c r="G62" s="14" t="s">
        <v>5060</v>
      </c>
      <c r="H62" t="str">
        <f t="shared" si="0"/>
        <v>(N'.460 Weatherby Magnum (11.63x74mmB)',N'винтовки',,),</v>
      </c>
      <c r="I62" s="58" t="str">
        <f t="shared" si="1"/>
        <v>EXECUTE @RC = dbo.NEW_ITEM_Ammo @name=N'.460 Weatherby Magnum (11.63x74mmB)',@weigth=0.14, @price=7.50</v>
      </c>
    </row>
    <row r="63" spans="2:9" customFormat="1" x14ac:dyDescent="0.25">
      <c r="B63" s="14" t="s">
        <v>6975</v>
      </c>
      <c r="C63" s="14"/>
      <c r="D63" s="14"/>
      <c r="E63" s="14" t="s">
        <v>6960</v>
      </c>
      <c r="F63" s="14">
        <v>10</v>
      </c>
      <c r="G63" s="14" t="s">
        <v>5060</v>
      </c>
      <c r="H63" t="str">
        <f t="shared" si="0"/>
        <v>(N'.470 Nitro Express (12x83mmR)',N'винтовки',,),</v>
      </c>
      <c r="I63" s="58" t="str">
        <f t="shared" si="1"/>
        <v>EXECUTE @RC = dbo.NEW_ITEM_Ammo @name=N'.470 Nitro Express (12x83mmR)',@weigth=0.12, @price=10</v>
      </c>
    </row>
    <row r="64" spans="2:9" customFormat="1" x14ac:dyDescent="0.25">
      <c r="B64" s="14" t="s">
        <v>6976</v>
      </c>
      <c r="C64" s="14"/>
      <c r="D64" s="14"/>
      <c r="E64" s="14" t="s">
        <v>6675</v>
      </c>
      <c r="F64" s="14" t="s">
        <v>5271</v>
      </c>
      <c r="G64" s="14" t="s">
        <v>6914</v>
      </c>
      <c r="H64" t="str">
        <f t="shared" si="0"/>
        <v>(N'.476 Enfield (12.05x22mmR)',N'пистолет',,),</v>
      </c>
      <c r="I64" s="58" t="str">
        <f t="shared" si="1"/>
        <v>EXECUTE @RC = dbo.NEW_ITEM_Ammo @name=N'.476 Enfield (12.05x22mmR)',@weigth=0.055, @price=0.5</v>
      </c>
    </row>
    <row r="65" spans="2:9" customFormat="1" x14ac:dyDescent="0.25">
      <c r="B65" s="14" t="s">
        <v>4342</v>
      </c>
      <c r="C65" s="14"/>
      <c r="D65" s="14"/>
      <c r="E65" s="14" t="s">
        <v>6977</v>
      </c>
      <c r="F65" s="14">
        <v>1</v>
      </c>
      <c r="G65" s="14" t="s">
        <v>6914</v>
      </c>
      <c r="H65" t="str">
        <f t="shared" si="0"/>
        <v>(N'.50 Action Express (12.7x33mm)',N'пистолет',,),</v>
      </c>
      <c r="I65" s="58" t="str">
        <f t="shared" si="1"/>
        <v>EXECUTE @RC = dbo.NEW_ITEM_Ammo @name=N'.50 Action Express (12.7x33mm)',@weigth=0.067, @price=1</v>
      </c>
    </row>
    <row r="66" spans="2:9" customFormat="1" x14ac:dyDescent="0.25">
      <c r="B66" s="14" t="s">
        <v>6978</v>
      </c>
      <c r="C66" s="14"/>
      <c r="D66" s="14"/>
      <c r="E66" s="14" t="s">
        <v>6665</v>
      </c>
      <c r="F66" s="14" t="s">
        <v>5070</v>
      </c>
      <c r="G66" s="14" t="s">
        <v>6914</v>
      </c>
      <c r="H66" t="str">
        <f t="shared" si="0"/>
        <v>(N'.50 Flintlock (Collier)',N'пистолет',,),</v>
      </c>
      <c r="I66" s="58" t="str">
        <f t="shared" si="1"/>
        <v>EXECUTE @RC = dbo.NEW_ITEM_Ammo @name=N'.50 Flintlock (Collier)',@weigth=0.026, @price=0.3</v>
      </c>
    </row>
    <row r="67" spans="2:9" customFormat="1" x14ac:dyDescent="0.25">
      <c r="B67" s="14" t="s">
        <v>6979</v>
      </c>
      <c r="C67" s="14"/>
      <c r="D67" s="14"/>
      <c r="E67" s="14" t="s">
        <v>6730</v>
      </c>
      <c r="F67" s="14" t="s">
        <v>6919</v>
      </c>
      <c r="G67" s="14" t="s">
        <v>5060</v>
      </c>
      <c r="H67" t="str">
        <f t="shared" ref="H67:H130" si="2">CONCATENATE("(N'",B67,"',N'",G67,"',",C67,",",D67,"),")</f>
        <v>(N'.50 Flintlock (North West)',N'винтовки',,),</v>
      </c>
      <c r="I67" s="58" t="str">
        <f t="shared" ref="I67:I130" si="3">CONCATENATE("EXECUTE @RC = dbo.NEW_ITEM_Ammo @name=N'",B67,"',@weigth=",E67,", @price=",F67)</f>
        <v>EXECUTE @RC = dbo.NEW_ITEM_Ammo @name=N'.50 Flintlock (North West)',@weigth=0.035, @price=0.4</v>
      </c>
    </row>
    <row r="68" spans="2:9" customFormat="1" x14ac:dyDescent="0.25">
      <c r="B68" s="14" t="s">
        <v>6980</v>
      </c>
      <c r="C68" s="14"/>
      <c r="D68" s="14"/>
      <c r="E68" s="14" t="s">
        <v>6654</v>
      </c>
      <c r="F68" s="14" t="s">
        <v>1868</v>
      </c>
      <c r="G68" s="14" t="s">
        <v>5060</v>
      </c>
      <c r="H68" t="str">
        <f t="shared" si="2"/>
        <v>(N'.50-140 Sharps (12.9x83mmR)',N'винтовки',,),</v>
      </c>
      <c r="I68" s="58" t="str">
        <f t="shared" si="3"/>
        <v>EXECUTE @RC = dbo.NEW_ITEM_Ammo @name=N'.50-140 Sharps (12.9x83mmR)',@weigth=0.15, @price=1.5</v>
      </c>
    </row>
    <row r="69" spans="2:9" customFormat="1" x14ac:dyDescent="0.25">
      <c r="B69" s="14" t="s">
        <v>6981</v>
      </c>
      <c r="C69" s="14"/>
      <c r="D69" s="14"/>
      <c r="E69" s="14" t="s">
        <v>6935</v>
      </c>
      <c r="F69" s="14">
        <v>1</v>
      </c>
      <c r="G69" s="14" t="s">
        <v>5060</v>
      </c>
      <c r="H69" t="str">
        <f t="shared" si="2"/>
        <v>(N'.50-70 Government (13x44mmR)',N'винтовки',,),</v>
      </c>
      <c r="I69" s="58" t="str">
        <f t="shared" si="3"/>
        <v>EXECUTE @RC = dbo.NEW_ITEM_Ammo @name=N'.50-70 Government (13x44mmR)',@weigth=0.086, @price=1</v>
      </c>
    </row>
    <row r="70" spans="2:9" customFormat="1" x14ac:dyDescent="0.25">
      <c r="B70" s="14" t="s">
        <v>6982</v>
      </c>
      <c r="C70" s="14"/>
      <c r="D70" s="14"/>
      <c r="E70" s="14" t="s">
        <v>6756</v>
      </c>
      <c r="F70" s="14" t="s">
        <v>1854</v>
      </c>
      <c r="G70" s="14" t="s">
        <v>5060</v>
      </c>
      <c r="H70" t="str">
        <f t="shared" si="2"/>
        <v>(N'.50-90 Sharps (12.9x64mmR)',N'винтовки',,),</v>
      </c>
      <c r="I70" s="58" t="str">
        <f t="shared" si="3"/>
        <v>EXECUTE @RC = dbo.NEW_ITEM_Ammo @name=N'.50-90 Sharps (12.9x64mmR)',@weigth=0.11, @price=1.3</v>
      </c>
    </row>
    <row r="71" spans="2:9" customFormat="1" x14ac:dyDescent="0.25">
      <c r="B71" s="14" t="s">
        <v>6983</v>
      </c>
      <c r="C71" s="14"/>
      <c r="D71" s="14"/>
      <c r="E71" s="14" t="s">
        <v>6984</v>
      </c>
      <c r="F71" s="14" t="s">
        <v>1854</v>
      </c>
      <c r="G71" s="14" t="s">
        <v>5060</v>
      </c>
      <c r="H71" t="str">
        <f t="shared" si="2"/>
        <v>(N'.50-95 Winchester Express (12.7x49mmR)',N'винтовки',,),</v>
      </c>
      <c r="I71" s="58" t="str">
        <f t="shared" si="3"/>
        <v>EXECUTE @RC = dbo.NEW_ITEM_Ammo @name=N'.50-95 Winchester Express (12.7x49mmR)',@weigth=0.06, @price=1.3</v>
      </c>
    </row>
    <row r="72" spans="2:9" customFormat="1" x14ac:dyDescent="0.25">
      <c r="B72" s="14" t="s">
        <v>6985</v>
      </c>
      <c r="C72" s="14"/>
      <c r="D72" s="14"/>
      <c r="E72" s="14" t="s">
        <v>1833</v>
      </c>
      <c r="F72" s="14">
        <v>4</v>
      </c>
      <c r="G72" s="14" t="s">
        <v>5060</v>
      </c>
      <c r="H72" t="str">
        <f t="shared" si="2"/>
        <v>(N'.50BMG (12.7x99mm)',N'винтовки',,),</v>
      </c>
      <c r="I72" s="58" t="str">
        <f t="shared" si="3"/>
        <v>EXECUTE @RC = dbo.NEW_ITEM_Ammo @name=N'.50BMG (12.7x99mm)',@weigth=0.25, @price=4</v>
      </c>
    </row>
    <row r="73" spans="2:9" customFormat="1" x14ac:dyDescent="0.25">
      <c r="B73" s="14" t="s">
        <v>6986</v>
      </c>
      <c r="C73" s="14"/>
      <c r="D73" s="14"/>
      <c r="E73" s="14" t="s">
        <v>5445</v>
      </c>
      <c r="F73" s="14" t="s">
        <v>6919</v>
      </c>
      <c r="G73" s="14" t="s">
        <v>6914</v>
      </c>
      <c r="H73" t="str">
        <f t="shared" si="2"/>
        <v>(N'.54 Caplock (Elgin Cutlass)',N'пистолет',,),</v>
      </c>
      <c r="I73" s="58" t="str">
        <f t="shared" si="3"/>
        <v>EXECUTE @RC = dbo.NEW_ITEM_Ammo @name=N'.54 Caplock (Elgin Cutlass)',@weigth=0.05, @price=0.4</v>
      </c>
    </row>
    <row r="74" spans="2:9" customFormat="1" x14ac:dyDescent="0.25">
      <c r="B74" s="14" t="s">
        <v>6987</v>
      </c>
      <c r="C74" s="14"/>
      <c r="D74" s="14"/>
      <c r="E74" s="14" t="s">
        <v>6921</v>
      </c>
      <c r="F74" s="14" t="s">
        <v>5070</v>
      </c>
      <c r="G74" s="14" t="s">
        <v>5060</v>
      </c>
      <c r="H74" t="str">
        <f t="shared" si="2"/>
        <v>(N'.54 Flintlock (Hall M1819)',N'винтовки',,),</v>
      </c>
      <c r="I74" s="58" t="str">
        <f t="shared" si="3"/>
        <v>EXECUTE @RC = dbo.NEW_ITEM_Ammo @name=N'.54 Flintlock (Hall M1819)',@weigth=0.044, @price=0.3</v>
      </c>
    </row>
    <row r="75" spans="2:9" customFormat="1" x14ac:dyDescent="0.25">
      <c r="B75" s="14" t="s">
        <v>6988</v>
      </c>
      <c r="C75" s="14"/>
      <c r="D75" s="14"/>
      <c r="E75" s="14" t="s">
        <v>5445</v>
      </c>
      <c r="F75" s="14" t="s">
        <v>6919</v>
      </c>
      <c r="G75" s="14" t="s">
        <v>6914</v>
      </c>
      <c r="H75" t="str">
        <f t="shared" si="2"/>
        <v>(N'.56 Flintlock (Tower Sea Service)',N'пистолет',,),</v>
      </c>
      <c r="I75" s="58" t="str">
        <f t="shared" si="3"/>
        <v>EXECUTE @RC = dbo.NEW_ITEM_Ammo @name=N'.56 Flintlock (Tower Sea Service)',@weigth=0.05, @price=0.4</v>
      </c>
    </row>
    <row r="76" spans="2:9" customFormat="1" x14ac:dyDescent="0.25">
      <c r="B76" s="14" t="s">
        <v>6989</v>
      </c>
      <c r="C76" s="14"/>
      <c r="D76" s="14"/>
      <c r="E76" s="14" t="s">
        <v>6990</v>
      </c>
      <c r="F76" s="14" t="s">
        <v>5376</v>
      </c>
      <c r="G76" s="14" t="s">
        <v>5060</v>
      </c>
      <c r="H76" t="str">
        <f t="shared" si="2"/>
        <v>(N'.56-50 Spencer (13x29mmR)',N'винтовки',,),</v>
      </c>
      <c r="I76" s="58" t="str">
        <f t="shared" si="3"/>
        <v>EXECUTE @RC = dbo.NEW_ITEM_Ammo @name=N'.56-50 Spencer (13x29mmR)',@weigth=0.062, @price=0.6</v>
      </c>
    </row>
    <row r="77" spans="2:9" customFormat="1" x14ac:dyDescent="0.25">
      <c r="B77" s="14" t="s">
        <v>6991</v>
      </c>
      <c r="C77" s="14"/>
      <c r="D77" s="14"/>
      <c r="E77" s="14" t="s">
        <v>6992</v>
      </c>
      <c r="F77" s="14" t="s">
        <v>5376</v>
      </c>
      <c r="G77" s="14" t="s">
        <v>5060</v>
      </c>
      <c r="H77" t="str">
        <f t="shared" si="2"/>
        <v>(N'.56-56 Spencer (14x22mmR)',N'винтовки',,),</v>
      </c>
      <c r="I77" s="58" t="str">
        <f t="shared" si="3"/>
        <v>EXECUTE @RC = dbo.NEW_ITEM_Ammo @name=N'.56-56 Spencer (14x22mmR)',@weigth=0.073, @price=0.6</v>
      </c>
    </row>
    <row r="78" spans="2:9" customFormat="1" x14ac:dyDescent="0.25">
      <c r="B78" s="14" t="s">
        <v>6993</v>
      </c>
      <c r="C78" s="14"/>
      <c r="D78" s="14"/>
      <c r="E78" s="14" t="s">
        <v>6935</v>
      </c>
      <c r="F78" s="14" t="s">
        <v>6919</v>
      </c>
      <c r="G78" s="14" t="s">
        <v>5060</v>
      </c>
      <c r="H78" t="str">
        <f t="shared" si="2"/>
        <v>(N'.577 Caplock (Enfield)',N'винтовки',,),</v>
      </c>
      <c r="I78" s="58" t="str">
        <f t="shared" si="3"/>
        <v>EXECUTE @RC = dbo.NEW_ITEM_Ammo @name=N'.577 Caplock (Enfield)',@weigth=0.086, @price=0.4</v>
      </c>
    </row>
    <row r="79" spans="2:9" customFormat="1" x14ac:dyDescent="0.25">
      <c r="B79" s="14" t="s">
        <v>6994</v>
      </c>
      <c r="C79" s="14"/>
      <c r="D79" s="14"/>
      <c r="E79" s="14" t="s">
        <v>5182</v>
      </c>
      <c r="F79" s="14" t="s">
        <v>6561</v>
      </c>
      <c r="G79" s="14" t="s">
        <v>5060</v>
      </c>
      <c r="H79" t="str">
        <f t="shared" si="2"/>
        <v>(N'.577 Snider (14.6x51mmR)',N'винтовки',,),</v>
      </c>
      <c r="I79" s="58" t="str">
        <f t="shared" si="3"/>
        <v>EXECUTE @RC = dbo.NEW_ITEM_Ammo @name=N'.577 Snider (14.6x51mmR)',@weigth=0.1, @price=0.8</v>
      </c>
    </row>
    <row r="80" spans="2:9" customFormat="1" x14ac:dyDescent="0.25">
      <c r="B80" s="14" t="s">
        <v>6995</v>
      </c>
      <c r="C80" s="14"/>
      <c r="D80" s="14"/>
      <c r="E80" s="14" t="s">
        <v>6960</v>
      </c>
      <c r="F80" s="14" t="s">
        <v>6946</v>
      </c>
      <c r="G80" s="14" t="s">
        <v>5060</v>
      </c>
      <c r="H80" t="str">
        <f t="shared" si="2"/>
        <v>(N'.58 Berdan (15x44mmR)',N'винтовки',,),</v>
      </c>
      <c r="I80" s="58" t="str">
        <f t="shared" si="3"/>
        <v>EXECUTE @RC = dbo.NEW_ITEM_Ammo @name=N'.58 Berdan (15x44mmR)',@weigth=0.12, @price=0.7</v>
      </c>
    </row>
    <row r="81" spans="2:9" customFormat="1" x14ac:dyDescent="0.25">
      <c r="B81" s="14" t="s">
        <v>6996</v>
      </c>
      <c r="C81" s="14"/>
      <c r="D81" s="14"/>
      <c r="E81" s="14" t="s">
        <v>6296</v>
      </c>
      <c r="F81" s="14">
        <v>20</v>
      </c>
      <c r="G81" s="14" t="s">
        <v>5060</v>
      </c>
      <c r="H81" t="str">
        <f t="shared" si="2"/>
        <v>(N'.600 Nitro Express (15.2x76mmR)',N'винтовки',,),</v>
      </c>
      <c r="I81" s="58" t="str">
        <f t="shared" si="3"/>
        <v>EXECUTE @RC = dbo.NEW_ITEM_Ammo @name=N'.600 Nitro Express (15.2x76mmR)',@weigth=0.2, @price=20</v>
      </c>
    </row>
    <row r="82" spans="2:9" customFormat="1" x14ac:dyDescent="0.25">
      <c r="B82" s="14" t="s">
        <v>6997</v>
      </c>
      <c r="C82" s="14"/>
      <c r="D82" s="14"/>
      <c r="E82" s="14" t="s">
        <v>6990</v>
      </c>
      <c r="F82" s="14" t="s">
        <v>6919</v>
      </c>
      <c r="G82" s="14" t="s">
        <v>5060</v>
      </c>
      <c r="H82" t="str">
        <f t="shared" si="2"/>
        <v>(N'.625 Flintlock (Baker)',N'винтовки',,),</v>
      </c>
      <c r="I82" s="58" t="str">
        <f t="shared" si="3"/>
        <v>EXECUTE @RC = dbo.NEW_ITEM_Ammo @name=N'.625 Flintlock (Baker)',@weigth=0.062, @price=0.4</v>
      </c>
    </row>
    <row r="83" spans="2:9" customFormat="1" x14ac:dyDescent="0.25">
      <c r="B83" s="14" t="s">
        <v>6998</v>
      </c>
      <c r="C83" s="14"/>
      <c r="D83" s="14"/>
      <c r="E83" s="14" t="s">
        <v>6948</v>
      </c>
      <c r="F83" s="14" t="s">
        <v>1868</v>
      </c>
      <c r="G83" s="14" t="s">
        <v>5060</v>
      </c>
      <c r="H83" t="str">
        <f t="shared" si="2"/>
        <v>(N'.68 FN',N'винтовки',,),</v>
      </c>
      <c r="I83" s="58" t="str">
        <f t="shared" si="3"/>
        <v>EXECUTE @RC = dbo.NEW_ITEM_Ammo @name=N'.68 FN',@weigth=0.019, @price=1.5</v>
      </c>
    </row>
    <row r="84" spans="2:9" customFormat="1" x14ac:dyDescent="0.25">
      <c r="B84" s="14" t="s">
        <v>6999</v>
      </c>
      <c r="C84" s="14"/>
      <c r="D84" s="14"/>
      <c r="E84" s="14" t="s">
        <v>7000</v>
      </c>
      <c r="F84" s="14" t="s">
        <v>5445</v>
      </c>
      <c r="G84" s="14" t="s">
        <v>6914</v>
      </c>
      <c r="H84" t="str">
        <f t="shared" si="2"/>
        <v>(N'.68 Paintball',N'пистолет',,),</v>
      </c>
      <c r="I84" s="58" t="str">
        <f t="shared" si="3"/>
        <v>EXECUTE @RC = dbo.NEW_ITEM_Ammo @name=N'.68 Paintball',@weigth=0.0068, @price=0.05</v>
      </c>
    </row>
    <row r="85" spans="2:9" customFormat="1" x14ac:dyDescent="0.25">
      <c r="B85" s="14" t="s">
        <v>7001</v>
      </c>
      <c r="C85" s="14"/>
      <c r="D85" s="14"/>
      <c r="E85" s="14" t="s">
        <v>1833</v>
      </c>
      <c r="F85" s="14">
        <v>75</v>
      </c>
      <c r="G85" s="14" t="s">
        <v>5060</v>
      </c>
      <c r="H85" t="str">
        <f t="shared" si="2"/>
        <v>(N'.700 Nitro Express (17.8x89mmR)',N'винтовки',,),</v>
      </c>
      <c r="I85" s="58" t="str">
        <f t="shared" si="3"/>
        <v>EXECUTE @RC = dbo.NEW_ITEM_Ammo @name=N'.700 Nitro Express (17.8x89mmR)',@weigth=0.25, @price=75</v>
      </c>
    </row>
    <row r="86" spans="2:9" customFormat="1" x14ac:dyDescent="0.25">
      <c r="B86" s="14" t="s">
        <v>7002</v>
      </c>
      <c r="C86" s="14"/>
      <c r="D86" s="14"/>
      <c r="E86" s="14" t="s">
        <v>7003</v>
      </c>
      <c r="F86" s="14" t="s">
        <v>6919</v>
      </c>
      <c r="G86" s="14" t="s">
        <v>5060</v>
      </c>
      <c r="H86" t="str">
        <f t="shared" si="2"/>
        <v>(N'.75 Flintlock (Brown Bess)',N'винтовки',,),</v>
      </c>
      <c r="I86" s="58" t="str">
        <f t="shared" si="3"/>
        <v>EXECUTE @RC = dbo.NEW_ITEM_Ammo @name=N'.75 Flintlock (Brown Bess)',@weigth=0.09, @price=0.4</v>
      </c>
    </row>
    <row r="87" spans="2:9" customFormat="1" x14ac:dyDescent="0.25">
      <c r="B87" s="14" t="s">
        <v>7004</v>
      </c>
      <c r="C87" s="14"/>
      <c r="D87" s="14"/>
      <c r="E87" s="14" t="s">
        <v>6923</v>
      </c>
      <c r="F87" s="14" t="s">
        <v>5271</v>
      </c>
      <c r="G87" s="14" t="s">
        <v>6914</v>
      </c>
      <c r="H87" t="str">
        <f t="shared" si="2"/>
        <v>(N'.75 Flintlock (Rigby)',N'пистолет',,),</v>
      </c>
      <c r="I87" s="58" t="str">
        <f t="shared" si="3"/>
        <v>EXECUTE @RC = dbo.NEW_ITEM_Ammo @name=N'.75 Flintlock (Rigby)',@weigth=0.075, @price=0.5</v>
      </c>
    </row>
    <row r="88" spans="2:9" customFormat="1" x14ac:dyDescent="0.25">
      <c r="B88" s="14" t="s">
        <v>7005</v>
      </c>
      <c r="C88" s="14"/>
      <c r="D88" s="14"/>
      <c r="E88" s="14" t="s">
        <v>6296</v>
      </c>
      <c r="F88" s="14">
        <v>1</v>
      </c>
      <c r="G88" s="14" t="s">
        <v>7006</v>
      </c>
      <c r="H88" t="str">
        <f t="shared" si="2"/>
        <v>(N'1" Flare (25.4x107mmR)',N'Гранатомёты',,),</v>
      </c>
      <c r="I88" s="58" t="str">
        <f t="shared" si="3"/>
        <v>EXECUTE @RC = dbo.NEW_ITEM_Ammo @name=N'1" Flare (25.4x107mmR)',@weigth=0.2, @price=1</v>
      </c>
    </row>
    <row r="89" spans="2:9" customFormat="1" x14ac:dyDescent="0.25">
      <c r="B89" s="14" t="s">
        <v>7007</v>
      </c>
      <c r="C89" s="14"/>
      <c r="D89" s="14"/>
      <c r="E89" s="14" t="s">
        <v>7008</v>
      </c>
      <c r="F89" s="14">
        <v>10</v>
      </c>
      <c r="G89" s="14" t="s">
        <v>7009</v>
      </c>
      <c r="H89" t="str">
        <f t="shared" si="2"/>
        <v>(N'1" Gatling (25.5x97mmR)',N'Автоматические Пушки',,),</v>
      </c>
      <c r="I89" s="58" t="str">
        <f t="shared" si="3"/>
        <v>EXECUTE @RC = dbo.NEW_ITEM_Ammo @name=N'1" Gatling (25.5x97mmR)',@weigth=0.82, @price=10</v>
      </c>
    </row>
    <row r="90" spans="2:9" customFormat="1" x14ac:dyDescent="0.25">
      <c r="B90" s="14" t="s">
        <v>7010</v>
      </c>
      <c r="C90" s="14"/>
      <c r="D90" s="14"/>
      <c r="E90" s="14" t="s">
        <v>112</v>
      </c>
      <c r="F90" s="14">
        <v>10</v>
      </c>
      <c r="G90" s="14" t="s">
        <v>7009</v>
      </c>
      <c r="H90" t="str">
        <f t="shared" si="2"/>
        <v>(N'1.5" Caplock (Greener)',N'Автоматические Пушки',,),</v>
      </c>
      <c r="I90" s="58" t="str">
        <f t="shared" si="3"/>
        <v>EXECUTE @RC = dbo.NEW_ITEM_Ammo @name=N'1.5" Caplock (Greener)',@weigth=5, @price=10</v>
      </c>
    </row>
    <row r="91" spans="2:9" customFormat="1" x14ac:dyDescent="0.25">
      <c r="B91" s="14" t="s">
        <v>7011</v>
      </c>
      <c r="C91" s="14"/>
      <c r="D91" s="14"/>
      <c r="E91" s="14" t="s">
        <v>7012</v>
      </c>
      <c r="F91" s="14">
        <v>1</v>
      </c>
      <c r="G91" s="14" t="s">
        <v>5060</v>
      </c>
      <c r="H91" t="str">
        <f t="shared" si="2"/>
        <v>(N'10.75x58mmR Berdan',N'винтовки',,),</v>
      </c>
      <c r="I91" s="58" t="str">
        <f t="shared" si="3"/>
        <v>EXECUTE @RC = dbo.NEW_ITEM_Ammo @name=N'10.75x58mmR Berdan',@weigth=0.088, @price=1</v>
      </c>
    </row>
    <row r="92" spans="2:9" customFormat="1" x14ac:dyDescent="0.25">
      <c r="B92" s="14" t="s">
        <v>7013</v>
      </c>
      <c r="C92" s="14"/>
      <c r="D92" s="14"/>
      <c r="E92" s="14" t="s">
        <v>7012</v>
      </c>
      <c r="F92" s="14" t="s">
        <v>1868</v>
      </c>
      <c r="G92" s="14" t="s">
        <v>5060</v>
      </c>
      <c r="H92" t="str">
        <f t="shared" si="2"/>
        <v>(N'10.75x68mm Mauser',N'винтовки',,),</v>
      </c>
      <c r="I92" s="58" t="str">
        <f t="shared" si="3"/>
        <v>EXECUTE @RC = dbo.NEW_ITEM_Ammo @name=N'10.75x68mm Mauser',@weigth=0.088, @price=1.5</v>
      </c>
    </row>
    <row r="93" spans="2:9" customFormat="1" x14ac:dyDescent="0.25">
      <c r="B93" s="14" t="s">
        <v>7014</v>
      </c>
      <c r="C93" s="14"/>
      <c r="D93" s="14"/>
      <c r="E93" s="14" t="s">
        <v>146</v>
      </c>
      <c r="F93" s="14">
        <v>75</v>
      </c>
      <c r="G93" s="14" t="s">
        <v>7009</v>
      </c>
      <c r="H93" t="str">
        <f t="shared" si="2"/>
        <v>(N'105x371mmR',N'Автоматические Пушки',,),</v>
      </c>
      <c r="I93" s="58" t="str">
        <f t="shared" si="3"/>
        <v>EXECUTE @RC = dbo.NEW_ITEM_Ammo @name=N'105x371mmR',@weigth=40, @price=75</v>
      </c>
    </row>
    <row r="94" spans="2:9" customFormat="1" x14ac:dyDescent="0.25">
      <c r="B94" s="14" t="s">
        <v>7015</v>
      </c>
      <c r="C94" s="14"/>
      <c r="D94" s="14"/>
      <c r="E94" s="14" t="s">
        <v>7016</v>
      </c>
      <c r="F94" s="14">
        <v>185</v>
      </c>
      <c r="G94" s="14" t="s">
        <v>7009</v>
      </c>
      <c r="H94" t="str">
        <f t="shared" si="2"/>
        <v>(N'106x607mmR',N'Автоматические Пушки',,),</v>
      </c>
      <c r="I94" s="58" t="str">
        <f t="shared" si="3"/>
        <v>EXECUTE @RC = dbo.NEW_ITEM_Ammo @name=N'106x607mmR',@weigth=38, @price=185</v>
      </c>
    </row>
    <row r="95" spans="2:9" customFormat="1" x14ac:dyDescent="0.25">
      <c r="B95" s="14" t="s">
        <v>7017</v>
      </c>
      <c r="C95" s="14"/>
      <c r="D95" s="14"/>
      <c r="E95" s="14" t="s">
        <v>6654</v>
      </c>
      <c r="F95" s="14" t="s">
        <v>1854</v>
      </c>
      <c r="G95" s="14" t="s">
        <v>4984</v>
      </c>
      <c r="H95" t="str">
        <f t="shared" si="2"/>
        <v>(N'10-gauge 2.875" (19.7x73mmR)',N'дробовики',,),</v>
      </c>
      <c r="I95" s="58" t="str">
        <f t="shared" si="3"/>
        <v>EXECUTE @RC = dbo.NEW_ITEM_Ammo @name=N'10-gauge 2.875" (19.7x73mmR)',@weigth=0.15, @price=1.3</v>
      </c>
    </row>
    <row r="96" spans="2:9" customFormat="1" x14ac:dyDescent="0.25">
      <c r="B96" s="14" t="s">
        <v>7018</v>
      </c>
      <c r="C96" s="14"/>
      <c r="D96" s="14"/>
      <c r="E96" s="14" t="s">
        <v>7019</v>
      </c>
      <c r="F96" s="14" t="s">
        <v>5376</v>
      </c>
      <c r="G96" s="14" t="s">
        <v>6914</v>
      </c>
      <c r="H96" t="str">
        <f t="shared" si="2"/>
        <v>(N'10x25mm Auto',N'пистолет',,),</v>
      </c>
      <c r="I96" s="58" t="str">
        <f t="shared" si="3"/>
        <v>EXECUTE @RC = dbo.NEW_ITEM_Ammo @name=N'10x25mm Auto',@weigth=0.042, @price=0.6</v>
      </c>
    </row>
    <row r="97" spans="2:9" customFormat="1" x14ac:dyDescent="0.25">
      <c r="B97" s="14" t="s">
        <v>7020</v>
      </c>
      <c r="C97" s="14"/>
      <c r="D97" s="14"/>
      <c r="E97" s="14" t="s">
        <v>7021</v>
      </c>
      <c r="F97" s="14">
        <v>1</v>
      </c>
      <c r="G97" s="14" t="s">
        <v>5060</v>
      </c>
      <c r="H97" t="str">
        <f t="shared" si="2"/>
        <v>(N'11.15x58mmR (.43 Spanish Remington)',N'винтовки',,),</v>
      </c>
      <c r="I97" s="58" t="str">
        <f t="shared" si="3"/>
        <v>EXECUTE @RC = dbo.NEW_ITEM_Ammo @name=N'11.15x58mmR (.43 Spanish Remington)',@weigth=0.092, @price=1</v>
      </c>
    </row>
    <row r="98" spans="2:9" customFormat="1" x14ac:dyDescent="0.25">
      <c r="B98" s="14" t="s">
        <v>7022</v>
      </c>
      <c r="C98" s="14"/>
      <c r="D98" s="14"/>
      <c r="E98" s="14" t="s">
        <v>7023</v>
      </c>
      <c r="F98" s="14">
        <v>1</v>
      </c>
      <c r="G98" s="14" t="s">
        <v>5060</v>
      </c>
      <c r="H98" t="str">
        <f t="shared" si="2"/>
        <v>(N'11.4x50mmR (.43 Egyptian Remington)',N'винтовки',,),</v>
      </c>
      <c r="I98" s="58" t="str">
        <f t="shared" si="3"/>
        <v>EXECUTE @RC = dbo.NEW_ITEM_Ammo @name=N'11.4x50mmR (.43 Egyptian Remington)',@weigth=0.094, @price=1</v>
      </c>
    </row>
    <row r="99" spans="2:9" customFormat="1" x14ac:dyDescent="0.25">
      <c r="B99" s="14" t="s">
        <v>7024</v>
      </c>
      <c r="C99" s="14"/>
      <c r="D99" s="14"/>
      <c r="E99" s="14" t="s">
        <v>6647</v>
      </c>
      <c r="F99" s="14" t="s">
        <v>6296</v>
      </c>
      <c r="G99" s="14" t="s">
        <v>5060</v>
      </c>
      <c r="H99" t="str">
        <f t="shared" si="2"/>
        <v>(N'11.75mm Girandoni',N'винтовки',,),</v>
      </c>
      <c r="I99" s="58" t="str">
        <f t="shared" si="3"/>
        <v>EXECUTE @RC = dbo.NEW_ITEM_Ammo @name=N'11.75mm Girandoni',@weigth=0.021, @price=0.2</v>
      </c>
    </row>
    <row r="100" spans="2:9" customFormat="1" x14ac:dyDescent="0.25">
      <c r="B100" s="14" t="s">
        <v>7025</v>
      </c>
      <c r="C100" s="14"/>
      <c r="D100" s="14"/>
      <c r="E100" s="14" t="s">
        <v>6960</v>
      </c>
      <c r="F100" s="14" t="s">
        <v>5271</v>
      </c>
      <c r="G100" s="14" t="s">
        <v>4984</v>
      </c>
      <c r="H100" t="str">
        <f t="shared" si="2"/>
        <v>(N'11-gauge Flintlock',N'дробовики',,),</v>
      </c>
      <c r="I100" s="58" t="str">
        <f t="shared" si="3"/>
        <v>EXECUTE @RC = dbo.NEW_ITEM_Ammo @name=N'11-gauge Flintlock',@weigth=0.12, @price=0.5</v>
      </c>
    </row>
    <row r="101" spans="2:9" customFormat="1" x14ac:dyDescent="0.25">
      <c r="B101" s="14" t="s">
        <v>7026</v>
      </c>
      <c r="C101" s="14"/>
      <c r="D101" s="14"/>
      <c r="E101" s="14" t="s">
        <v>7027</v>
      </c>
      <c r="F101" s="14">
        <v>15</v>
      </c>
      <c r="G101" s="14" t="s">
        <v>5060</v>
      </c>
      <c r="H101" t="str">
        <f t="shared" si="2"/>
        <v>(N'11mm Syringe',N'винтовки',,),</v>
      </c>
      <c r="I101" s="58" t="str">
        <f t="shared" si="3"/>
        <v>EXECUTE @RC = dbo.NEW_ITEM_Ammo @name=N'11mm Syringe',@weigth=0.02, @price=15</v>
      </c>
    </row>
    <row r="102" spans="2:9" customFormat="1" x14ac:dyDescent="0.25">
      <c r="B102" s="14" t="s">
        <v>7028</v>
      </c>
      <c r="C102" s="14"/>
      <c r="D102" s="14"/>
      <c r="E102" s="14" t="s">
        <v>7029</v>
      </c>
      <c r="F102" s="14">
        <v>5</v>
      </c>
      <c r="G102" s="14" t="s">
        <v>5060</v>
      </c>
      <c r="H102" t="str">
        <f t="shared" si="2"/>
        <v>(N'12.7x108mm',N'винтовки',,),</v>
      </c>
      <c r="I102" s="58" t="str">
        <f t="shared" si="3"/>
        <v>EXECUTE @RC = dbo.NEW_ITEM_Ammo @name=N'12.7x108mm',@weigth=0.31, @price=5</v>
      </c>
    </row>
    <row r="103" spans="2:9" customFormat="1" x14ac:dyDescent="0.25">
      <c r="B103" s="14" t="s">
        <v>7030</v>
      </c>
      <c r="C103" s="14"/>
      <c r="D103" s="14"/>
      <c r="E103" s="14" t="s">
        <v>1833</v>
      </c>
      <c r="F103" s="14" t="s">
        <v>7031</v>
      </c>
      <c r="G103" s="14" t="s">
        <v>5060</v>
      </c>
      <c r="H103" t="str">
        <f t="shared" si="2"/>
        <v>(N'12.7x77mm',N'винтовки',,),</v>
      </c>
      <c r="I103" s="58" t="str">
        <f t="shared" si="3"/>
        <v>EXECUTE @RC = dbo.NEW_ITEM_Ammo @name=N'12.7x77mm',@weigth=0.25, @price=1.6</v>
      </c>
    </row>
    <row r="104" spans="2:9" customFormat="1" x14ac:dyDescent="0.25">
      <c r="B104" s="14" t="s">
        <v>4238</v>
      </c>
      <c r="C104" s="14"/>
      <c r="D104" s="14"/>
      <c r="E104" s="14" t="s">
        <v>7032</v>
      </c>
      <c r="F104" s="14">
        <v>60</v>
      </c>
      <c r="G104" s="14" t="s">
        <v>7033</v>
      </c>
      <c r="H104" t="str">
        <f t="shared" si="2"/>
        <v>(N'120mm',N'миномёты',,),</v>
      </c>
      <c r="I104" s="58" t="str">
        <f t="shared" si="3"/>
        <v>EXECUTE @RC = dbo.NEW_ITEM_Ammo @name=N'120mm',@weigth=35.2, @price=60</v>
      </c>
    </row>
    <row r="105" spans="2:9" customFormat="1" x14ac:dyDescent="0.25">
      <c r="B105" s="14" t="s">
        <v>7034</v>
      </c>
      <c r="C105" s="14"/>
      <c r="D105" s="14"/>
      <c r="E105" s="14" t="s">
        <v>7035</v>
      </c>
      <c r="F105" s="14">
        <v>255</v>
      </c>
      <c r="G105" s="14" t="s">
        <v>7009</v>
      </c>
      <c r="H105" t="str">
        <f t="shared" si="2"/>
        <v>(N'125x408mmR',N'Автоматические Пушки',,),</v>
      </c>
      <c r="I105" s="58" t="str">
        <f t="shared" si="3"/>
        <v>EXECUTE @RC = dbo.NEW_ITEM_Ammo @name=N'125x408mmR',@weigth=73, @price=255</v>
      </c>
    </row>
    <row r="106" spans="2:9" customFormat="1" x14ac:dyDescent="0.25">
      <c r="B106" s="14" t="s">
        <v>7036</v>
      </c>
      <c r="C106" s="14"/>
      <c r="D106" s="14"/>
      <c r="E106" s="14" t="s">
        <v>5182</v>
      </c>
      <c r="F106" s="14" t="s">
        <v>5271</v>
      </c>
      <c r="G106" s="14" t="s">
        <v>4984</v>
      </c>
      <c r="H106" t="str">
        <f t="shared" si="2"/>
        <v>(N'12-gauge 2.5" (18.5x63mmR)',N'дробовики',,),</v>
      </c>
      <c r="I106" s="58" t="str">
        <f t="shared" si="3"/>
        <v>EXECUTE @RC = dbo.NEW_ITEM_Ammo @name=N'12-gauge 2.5" (18.5x63mmR)',@weigth=0.1, @price=0.5</v>
      </c>
    </row>
    <row r="107" spans="2:9" customFormat="1" x14ac:dyDescent="0.25">
      <c r="B107" s="14" t="s">
        <v>7037</v>
      </c>
      <c r="C107" s="14"/>
      <c r="D107" s="14"/>
      <c r="E107" s="14" t="s">
        <v>6756</v>
      </c>
      <c r="F107" s="14" t="s">
        <v>5271</v>
      </c>
      <c r="G107" s="14" t="s">
        <v>4984</v>
      </c>
      <c r="H107" t="str">
        <f t="shared" si="2"/>
        <v>(N'12-gauge 2.75" (18.5x70mmR)',N'дробовики',,),</v>
      </c>
      <c r="I107" s="58" t="str">
        <f t="shared" si="3"/>
        <v>EXECUTE @RC = dbo.NEW_ITEM_Ammo @name=N'12-gauge 2.75" (18.5x70mmR)',@weigth=0.11, @price=0.5</v>
      </c>
    </row>
    <row r="108" spans="2:9" customFormat="1" x14ac:dyDescent="0.25">
      <c r="B108" s="14" t="s">
        <v>7037</v>
      </c>
      <c r="C108" s="14"/>
      <c r="D108" s="14"/>
      <c r="E108" s="14" t="s">
        <v>7038</v>
      </c>
      <c r="F108" s="14" t="s">
        <v>6946</v>
      </c>
      <c r="G108" s="14" t="s">
        <v>4984</v>
      </c>
      <c r="H108" t="str">
        <f t="shared" si="2"/>
        <v>(N'12-gauge 2.75" (18.5x70mmR)',N'дробовики',,),</v>
      </c>
      <c r="I108" s="58" t="str">
        <f t="shared" si="3"/>
        <v>EXECUTE @RC = dbo.NEW_ITEM_Ammo @name=N'12-gauge 2.75" (18.5x70mmR)',@weigth=0.13, @price=0.7</v>
      </c>
    </row>
    <row r="109" spans="2:9" customFormat="1" x14ac:dyDescent="0.25">
      <c r="B109" s="14" t="s">
        <v>7039</v>
      </c>
      <c r="C109" s="14"/>
      <c r="D109" s="14"/>
      <c r="E109" s="14" t="s">
        <v>6657</v>
      </c>
      <c r="F109" s="14" t="s">
        <v>6946</v>
      </c>
      <c r="G109" s="14" t="s">
        <v>4984</v>
      </c>
      <c r="H109" t="str">
        <f t="shared" si="2"/>
        <v>(N'12-gauge 3" (18.5x76mmR)',N'дробовики',,),</v>
      </c>
      <c r="I109" s="58" t="str">
        <f t="shared" si="3"/>
        <v>EXECUTE @RC = dbo.NEW_ITEM_Ammo @name=N'12-gauge 3" (18.5x76mmR)',@weigth=0.18, @price=0.7</v>
      </c>
    </row>
    <row r="110" spans="2:9" customFormat="1" x14ac:dyDescent="0.25">
      <c r="B110" s="14" t="s">
        <v>7040</v>
      </c>
      <c r="C110" s="14"/>
      <c r="D110" s="14"/>
      <c r="E110" s="14" t="s">
        <v>141</v>
      </c>
      <c r="F110" s="14">
        <v>25</v>
      </c>
      <c r="G110" s="14" t="s">
        <v>7009</v>
      </c>
      <c r="H110" t="str">
        <f t="shared" si="2"/>
        <v>(N'12-pounder Cannonlock',N'Автоматические Пушки',,),</v>
      </c>
      <c r="I110" s="58" t="str">
        <f t="shared" si="3"/>
        <v>EXECUTE @RC = dbo.NEW_ITEM_Ammo @name=N'12-pounder Cannonlock',@weigth=15, @price=25</v>
      </c>
    </row>
    <row r="111" spans="2:9" customFormat="1" x14ac:dyDescent="0.25">
      <c r="B111" s="14" t="s">
        <v>7041</v>
      </c>
      <c r="C111" s="14"/>
      <c r="D111" s="14"/>
      <c r="E111" s="14" t="s">
        <v>5445</v>
      </c>
      <c r="F111" s="14" t="s">
        <v>5271</v>
      </c>
      <c r="G111" s="14" t="s">
        <v>6914</v>
      </c>
      <c r="H111" t="str">
        <f t="shared" si="2"/>
        <v>(N'12x16mm Lefaucheux',N'пистолет',,),</v>
      </c>
      <c r="I111" s="58" t="str">
        <f t="shared" si="3"/>
        <v>EXECUTE @RC = dbo.NEW_ITEM_Ammo @name=N'12x16mm Lefaucheux',@weigth=0.05, @price=0.5</v>
      </c>
    </row>
    <row r="112" spans="2:9" customFormat="1" x14ac:dyDescent="0.25">
      <c r="B112" s="14" t="s">
        <v>7042</v>
      </c>
      <c r="C112" s="14"/>
      <c r="D112" s="14"/>
      <c r="E112" s="14" t="s">
        <v>7043</v>
      </c>
      <c r="F112" s="14" t="s">
        <v>6974</v>
      </c>
      <c r="G112" s="14" t="s">
        <v>6914</v>
      </c>
      <c r="H112" t="str">
        <f t="shared" si="2"/>
        <v>(N'13x36mm Gyrojet',N'пистолет',,),</v>
      </c>
      <c r="I112" s="58" t="str">
        <f t="shared" si="3"/>
        <v>EXECUTE @RC = dbo.NEW_ITEM_Ammo @name=N'13x36mm Gyrojet',@weigth=0.03, @price=7.50</v>
      </c>
    </row>
    <row r="113" spans="2:9" customFormat="1" x14ac:dyDescent="0.25">
      <c r="B113" s="14" t="s">
        <v>7044</v>
      </c>
      <c r="C113" s="14"/>
      <c r="D113" s="14"/>
      <c r="E113" s="14" t="s">
        <v>7045</v>
      </c>
      <c r="F113" s="14" t="s">
        <v>7046</v>
      </c>
      <c r="G113" s="14" t="s">
        <v>5060</v>
      </c>
      <c r="H113" t="str">
        <f t="shared" si="2"/>
        <v>(N'13x92mmSR Mauser',N'винтовки',,),</v>
      </c>
      <c r="I113" s="58" t="str">
        <f t="shared" si="3"/>
        <v>EXECUTE @RC = dbo.NEW_ITEM_Ammo @name=N'13x92mmSR Mauser',@weigth=0.26, @price=4.4</v>
      </c>
    </row>
    <row r="114" spans="2:9" customFormat="1" x14ac:dyDescent="0.25">
      <c r="B114" s="14" t="s">
        <v>4136</v>
      </c>
      <c r="C114" s="14"/>
      <c r="D114" s="14"/>
      <c r="E114" s="14" t="s">
        <v>7047</v>
      </c>
      <c r="F114" s="14" t="s">
        <v>6182</v>
      </c>
      <c r="G114" s="14" t="s">
        <v>5060</v>
      </c>
      <c r="H114" t="str">
        <f t="shared" si="2"/>
        <v>(N'14.5х114 мм (М41/44)',N'винтовки',,),</v>
      </c>
      <c r="I114" s="58" t="str">
        <f t="shared" si="3"/>
        <v>EXECUTE @RC = dbo.NEW_ITEM_Ammo @name=N'14.5х114 мм (М41/44)',@weigth=0.44, @price=6.7</v>
      </c>
    </row>
    <row r="115" spans="2:9" customFormat="1" x14ac:dyDescent="0.25">
      <c r="B115" s="14" t="s">
        <v>7048</v>
      </c>
      <c r="C115" s="14"/>
      <c r="D115" s="14"/>
      <c r="E115" s="14" t="s">
        <v>6970</v>
      </c>
      <c r="F115" s="14" t="s">
        <v>6919</v>
      </c>
      <c r="G115" s="14" t="s">
        <v>5060</v>
      </c>
      <c r="H115" t="str">
        <f t="shared" si="2"/>
        <v>(N'15.43x54mm Dreyse',N'винтовки',,),</v>
      </c>
      <c r="I115" s="58" t="str">
        <f t="shared" si="3"/>
        <v>EXECUTE @RC = dbo.NEW_ITEM_Ammo @name=N'15.43x54mm Dreyse',@weigth=0.085, @price=0.4</v>
      </c>
    </row>
    <row r="116" spans="2:9" customFormat="1" x14ac:dyDescent="0.25">
      <c r="B116" s="14" t="s">
        <v>7049</v>
      </c>
      <c r="C116" s="14"/>
      <c r="D116" s="14"/>
      <c r="E116" s="14" t="s">
        <v>7003</v>
      </c>
      <c r="F116" s="14" t="s">
        <v>6919</v>
      </c>
      <c r="G116" s="14" t="s">
        <v>4984</v>
      </c>
      <c r="H116" t="str">
        <f t="shared" si="2"/>
        <v>(N'16-gauge 2.75" (16.8x70mmR)',N'дробовики',,),</v>
      </c>
      <c r="I116" s="58" t="str">
        <f t="shared" si="3"/>
        <v>EXECUTE @RC = dbo.NEW_ITEM_Ammo @name=N'16-gauge 2.75" (16.8x70mmR)',@weigth=0.09, @price=0.4</v>
      </c>
    </row>
    <row r="117" spans="2:9" customFormat="1" x14ac:dyDescent="0.25">
      <c r="B117" s="14" t="s">
        <v>7050</v>
      </c>
      <c r="C117" s="14"/>
      <c r="D117" s="14"/>
      <c r="E117" s="14" t="s">
        <v>6970</v>
      </c>
      <c r="F117" s="14" t="s">
        <v>5271</v>
      </c>
      <c r="G117" s="14" t="s">
        <v>4984</v>
      </c>
      <c r="H117" t="str">
        <f t="shared" si="2"/>
        <v>(N'16-gauge Flintlock',N'дробовики',,),</v>
      </c>
      <c r="I117" s="58" t="str">
        <f t="shared" si="3"/>
        <v>EXECUTE @RC = dbo.NEW_ITEM_Ammo @name=N'16-gauge Flintlock',@weigth=0.085, @price=0.5</v>
      </c>
    </row>
    <row r="118" spans="2:9" customFormat="1" x14ac:dyDescent="0.25">
      <c r="B118" s="14" t="s">
        <v>7051</v>
      </c>
      <c r="C118" s="14"/>
      <c r="D118" s="14"/>
      <c r="E118" s="14" t="s">
        <v>7052</v>
      </c>
      <c r="F118" s="14" t="s">
        <v>6919</v>
      </c>
      <c r="G118" s="14" t="s">
        <v>6914</v>
      </c>
      <c r="H118" t="str">
        <f t="shared" si="2"/>
        <v>(N'17.1mm Flintlock (AN IX)',N'пистолет',,),</v>
      </c>
      <c r="I118" s="58" t="str">
        <f t="shared" si="3"/>
        <v>EXECUTE @RC = dbo.NEW_ITEM_Ammo @name=N'17.1mm Flintlock (AN IX)',@weigth=0.076, @price=0.4</v>
      </c>
    </row>
    <row r="119" spans="2:9" customFormat="1" x14ac:dyDescent="0.25">
      <c r="B119" s="14" t="s">
        <v>7053</v>
      </c>
      <c r="C119" s="14"/>
      <c r="D119" s="14"/>
      <c r="E119" s="14" t="s">
        <v>7054</v>
      </c>
      <c r="F119" s="14" t="s">
        <v>6919</v>
      </c>
      <c r="G119" s="14" t="s">
        <v>5060</v>
      </c>
      <c r="H119" t="str">
        <f t="shared" si="2"/>
        <v>(N'17.5mm Flintlock (Mle 1777)',N'винтовки',,),</v>
      </c>
      <c r="I119" s="58" t="str">
        <f t="shared" si="3"/>
        <v>EXECUTE @RC = dbo.NEW_ITEM_Ammo @name=N'17.5mm Flintlock (Mle 1777)',@weigth=0.087, @price=0.4</v>
      </c>
    </row>
    <row r="120" spans="2:9" customFormat="1" x14ac:dyDescent="0.25">
      <c r="B120" s="14" t="s">
        <v>7055</v>
      </c>
      <c r="C120" s="14"/>
      <c r="D120" s="14"/>
      <c r="E120" s="14" t="s">
        <v>133</v>
      </c>
      <c r="F120" s="14">
        <v>15</v>
      </c>
      <c r="G120" s="14" t="s">
        <v>7033</v>
      </c>
      <c r="H120" t="str">
        <f t="shared" si="2"/>
        <v>(N'2"2.25',N'миномёты',,),</v>
      </c>
      <c r="I120" s="58" t="str">
        <f t="shared" si="3"/>
        <v>EXECUTE @RC = dbo.NEW_ITEM_Ammo @name=N'2"2.25',@weigth=1, @price=15</v>
      </c>
    </row>
    <row r="121" spans="2:9" customFormat="1" x14ac:dyDescent="0.25">
      <c r="B121" s="14" t="s">
        <v>7056</v>
      </c>
      <c r="C121" s="14"/>
      <c r="D121" s="14"/>
      <c r="E121" s="14" t="s">
        <v>7057</v>
      </c>
      <c r="F121" s="14">
        <v>11</v>
      </c>
      <c r="G121" s="14" t="s">
        <v>7009</v>
      </c>
      <c r="H121" t="str">
        <f t="shared" si="2"/>
        <v>(N'2.5" Caplock (Screw-Gun)',N'Автоматические Пушки',,),</v>
      </c>
      <c r="I121" s="58" t="str">
        <f t="shared" si="3"/>
        <v>EXECUTE @RC = dbo.NEW_ITEM_Ammo @name=N'2.5" Caplock (Screw-Gun)',@weigth=7.4, @price=11</v>
      </c>
    </row>
    <row r="122" spans="2:9" customFormat="1" x14ac:dyDescent="0.25">
      <c r="B122" s="14" t="s">
        <v>7058</v>
      </c>
      <c r="C122" s="14"/>
      <c r="D122" s="14"/>
      <c r="E122" s="14" t="s">
        <v>7059</v>
      </c>
      <c r="F122" s="14" t="s">
        <v>6919</v>
      </c>
      <c r="G122" s="14" t="s">
        <v>4984</v>
      </c>
      <c r="H122" t="str">
        <f t="shared" si="2"/>
        <v>(N'20-gauge 2.5" (15.6x63mmR)',N'дробовики',,),</v>
      </c>
      <c r="I122" s="58" t="str">
        <f t="shared" si="3"/>
        <v>EXECUTE @RC = dbo.NEW_ITEM_Ammo @name=N'20-gauge 2.5" (15.6x63mmR)',@weigth=0.07, @price=0.4</v>
      </c>
    </row>
    <row r="123" spans="2:9" customFormat="1" x14ac:dyDescent="0.25">
      <c r="B123" s="14" t="s">
        <v>7060</v>
      </c>
      <c r="C123" s="14"/>
      <c r="D123" s="14"/>
      <c r="E123" s="14" t="s">
        <v>6967</v>
      </c>
      <c r="F123" s="14" t="s">
        <v>6919</v>
      </c>
      <c r="G123" s="14" t="s">
        <v>4984</v>
      </c>
      <c r="H123" t="str">
        <f t="shared" si="2"/>
        <v>(N'20-gauge 2.75" (15.6x70mmR)',N'дробовики',,),</v>
      </c>
      <c r="I123" s="58" t="str">
        <f t="shared" si="3"/>
        <v>EXECUTE @RC = dbo.NEW_ITEM_Ammo @name=N'20-gauge 2.75" (15.6x70mmR)',@weigth=0.08, @price=0.4</v>
      </c>
    </row>
    <row r="124" spans="2:9" customFormat="1" x14ac:dyDescent="0.25">
      <c r="B124" s="14" t="s">
        <v>7061</v>
      </c>
      <c r="C124" s="14"/>
      <c r="D124" s="14"/>
      <c r="E124" s="14" t="s">
        <v>6923</v>
      </c>
      <c r="F124" s="14" t="s">
        <v>6919</v>
      </c>
      <c r="G124" s="14" t="s">
        <v>4984</v>
      </c>
      <c r="H124" t="str">
        <f t="shared" si="2"/>
        <v>(N'20-gauge Caplock',N'дробовики',,),</v>
      </c>
      <c r="I124" s="58" t="str">
        <f t="shared" si="3"/>
        <v>EXECUTE @RC = dbo.NEW_ITEM_Ammo @name=N'20-gauge Caplock',@weigth=0.075, @price=0.4</v>
      </c>
    </row>
    <row r="125" spans="2:9" customFormat="1" x14ac:dyDescent="0.25">
      <c r="B125" s="14" t="s">
        <v>7062</v>
      </c>
      <c r="C125" s="14"/>
      <c r="D125" s="14"/>
      <c r="E125" s="14" t="s">
        <v>7063</v>
      </c>
      <c r="F125" s="14">
        <v>10</v>
      </c>
      <c r="G125" s="14" t="s">
        <v>7009</v>
      </c>
      <c r="H125" t="str">
        <f t="shared" si="2"/>
        <v>(N'20x102mm',N'Автоматические Пушки',,),</v>
      </c>
      <c r="I125" s="58" t="str">
        <f t="shared" si="3"/>
        <v>EXECUTE @RC = dbo.NEW_ITEM_Ammo @name=N'20x102mm',@weigth=0.57, @price=10</v>
      </c>
    </row>
    <row r="126" spans="2:9" customFormat="1" x14ac:dyDescent="0.25">
      <c r="B126" s="14" t="s">
        <v>7064</v>
      </c>
      <c r="C126" s="14"/>
      <c r="D126" s="14"/>
      <c r="E126" s="14" t="s">
        <v>7065</v>
      </c>
      <c r="F126" s="14">
        <v>10</v>
      </c>
      <c r="G126" s="14" t="s">
        <v>7009</v>
      </c>
      <c r="H126" t="str">
        <f t="shared" si="2"/>
        <v>(N'20x110mmRB Oerlikon',N'Автоматические Пушки',,),</v>
      </c>
      <c r="I126" s="58" t="str">
        <f t="shared" si="3"/>
        <v>EXECUTE @RC = dbo.NEW_ITEM_Ammo @name=N'20x110mmRB Oerlikon',@weigth=0.54, @price=10</v>
      </c>
    </row>
    <row r="127" spans="2:9" customFormat="1" x14ac:dyDescent="0.25">
      <c r="B127" s="14" t="s">
        <v>7066</v>
      </c>
      <c r="C127" s="14"/>
      <c r="D127" s="14"/>
      <c r="E127" s="14" t="s">
        <v>7067</v>
      </c>
      <c r="F127" s="14">
        <v>10</v>
      </c>
      <c r="G127" s="14" t="s">
        <v>7009</v>
      </c>
      <c r="H127" t="str">
        <f t="shared" si="2"/>
        <v>(N'20x138mmB Solothurn',N'Автоматические Пушки',,),</v>
      </c>
      <c r="I127" s="58" t="str">
        <f t="shared" si="3"/>
        <v>EXECUTE @RC = dbo.NEW_ITEM_Ammo @name=N'20x138mmB Solothurn',@weigth=0.74, @price=10</v>
      </c>
    </row>
    <row r="128" spans="2:9" customFormat="1" x14ac:dyDescent="0.25">
      <c r="B128" s="14" t="s">
        <v>7068</v>
      </c>
      <c r="C128" s="14"/>
      <c r="D128" s="14"/>
      <c r="E128" s="14" t="s">
        <v>7069</v>
      </c>
      <c r="F128" s="14">
        <v>6</v>
      </c>
      <c r="G128" s="14" t="s">
        <v>7006</v>
      </c>
      <c r="H128" t="str">
        <f t="shared" si="2"/>
        <v>(N'20x28mm',N'Гранатомёты',,),</v>
      </c>
      <c r="I128" s="58" t="str">
        <f t="shared" si="3"/>
        <v>EXECUTE @RC = dbo.NEW_ITEM_Ammo @name=N'20x28mm',@weigth=0.21, @price=6</v>
      </c>
    </row>
    <row r="129" spans="2:9" customFormat="1" x14ac:dyDescent="0.25">
      <c r="B129" s="14" t="s">
        <v>7070</v>
      </c>
      <c r="C129" s="14"/>
      <c r="D129" s="14"/>
      <c r="E129" s="14" t="s">
        <v>7071</v>
      </c>
      <c r="F129" s="14">
        <v>8</v>
      </c>
      <c r="G129" s="14" t="s">
        <v>7009</v>
      </c>
      <c r="H129" t="str">
        <f t="shared" si="2"/>
        <v>(N'20x82mm Mauser',N'Автоматические Пушки',,),</v>
      </c>
      <c r="I129" s="58" t="str">
        <f t="shared" si="3"/>
        <v>EXECUTE @RC = dbo.NEW_ITEM_Ammo @name=N'20x82mm Mauser',@weigth=0.45, @price=8</v>
      </c>
    </row>
    <row r="130" spans="2:9" customFormat="1" x14ac:dyDescent="0.25">
      <c r="B130" s="14" t="s">
        <v>7072</v>
      </c>
      <c r="C130" s="14"/>
      <c r="D130" s="14"/>
      <c r="E130" s="14" t="s">
        <v>1812</v>
      </c>
      <c r="F130" s="14">
        <v>15</v>
      </c>
      <c r="G130" s="14" t="s">
        <v>7009</v>
      </c>
      <c r="H130" t="str">
        <f t="shared" si="2"/>
        <v>(N'25x137mm Oerlikon',N'Автоматические Пушки',,),</v>
      </c>
      <c r="I130" s="58" t="str">
        <f t="shared" si="3"/>
        <v>EXECUTE @RC = dbo.NEW_ITEM_Ammo @name=N'25x137mm Oerlikon',@weigth=1.1, @price=15</v>
      </c>
    </row>
    <row r="131" spans="2:9" customFormat="1" x14ac:dyDescent="0.25">
      <c r="B131" s="14" t="s">
        <v>4091</v>
      </c>
      <c r="C131" s="14"/>
      <c r="D131" s="14"/>
      <c r="E131" s="14" t="s">
        <v>6743</v>
      </c>
      <c r="F131" s="14" t="s">
        <v>6974</v>
      </c>
      <c r="G131" s="14" t="s">
        <v>7006</v>
      </c>
      <c r="H131" t="str">
        <f t="shared" ref="H131:H188" si="4">CONCATENATE("(N'",B131,"',N'",G131,"',",C131,",",D131,"),")</f>
        <v>(N'25x59mmB',N'Гранатомёты',,),</v>
      </c>
      <c r="I131" s="58" t="str">
        <f t="shared" ref="I131:I188" si="5">CONCATENATE("EXECUTE @RC = dbo.NEW_ITEM_Ammo @name=N'",B131,"',@weigth=",E131,", @price=",F131)</f>
        <v>EXECUTE @RC = dbo.NEW_ITEM_Ammo @name=N'25x59mmB',@weigth=0.37, @price=7.50</v>
      </c>
    </row>
    <row r="132" spans="2:9" customFormat="1" x14ac:dyDescent="0.25">
      <c r="B132" s="14" t="s">
        <v>4129</v>
      </c>
      <c r="C132" s="14"/>
      <c r="D132" s="14"/>
      <c r="E132" s="14" t="s">
        <v>7073</v>
      </c>
      <c r="F132" s="14">
        <v>1</v>
      </c>
      <c r="G132" s="14" t="s">
        <v>7006</v>
      </c>
      <c r="H132" t="str">
        <f t="shared" si="4"/>
        <v>(N'26.5x103mmR',N'Гранатомёты',,),</v>
      </c>
      <c r="I132" s="58" t="str">
        <f t="shared" si="5"/>
        <v>EXECUTE @RC = dbo.NEW_ITEM_Ammo @name=N'26.5x103mmR',@weigth=0.22, @price=1</v>
      </c>
    </row>
    <row r="133" spans="2:9" customFormat="1" x14ac:dyDescent="0.25">
      <c r="B133" s="14" t="s">
        <v>7074</v>
      </c>
      <c r="C133" s="14"/>
      <c r="D133" s="14"/>
      <c r="E133" s="14" t="s">
        <v>133</v>
      </c>
      <c r="F133" s="14" t="s">
        <v>1250</v>
      </c>
      <c r="G133" s="14" t="s">
        <v>7033</v>
      </c>
      <c r="H133" t="str">
        <f t="shared" si="4"/>
        <v>(N'3"10',N'миномёты',,),</v>
      </c>
      <c r="I133" s="58" t="str">
        <f t="shared" si="5"/>
        <v>EXECUTE @RC = dbo.NEW_ITEM_Ammo @name=N'3"10',@weigth=1, @price=35</v>
      </c>
    </row>
    <row r="134" spans="2:9" customFormat="1" x14ac:dyDescent="0.25">
      <c r="B134" s="14" t="s">
        <v>7075</v>
      </c>
      <c r="C134" s="14"/>
      <c r="D134" s="14"/>
      <c r="E134" s="14" t="s">
        <v>7076</v>
      </c>
      <c r="F134" s="14">
        <v>7</v>
      </c>
      <c r="G134" s="14" t="s">
        <v>7006</v>
      </c>
      <c r="H134" t="str">
        <f t="shared" si="4"/>
        <v>(N'30x28mmB',N'Гранатомёты',,),</v>
      </c>
      <c r="I134" s="58" t="str">
        <f t="shared" si="5"/>
        <v>EXECUTE @RC = dbo.NEW_ITEM_Ammo @name=N'30x28mmB',@weigth=0.77, @price=7</v>
      </c>
    </row>
    <row r="135" spans="2:9" customFormat="1" x14ac:dyDescent="0.25">
      <c r="B135" s="14" t="s">
        <v>7077</v>
      </c>
      <c r="C135" s="14"/>
      <c r="D135" s="14"/>
      <c r="E135" s="14" t="s">
        <v>6984</v>
      </c>
      <c r="F135" s="14" t="s">
        <v>6919</v>
      </c>
      <c r="G135" s="14" t="s">
        <v>4984</v>
      </c>
      <c r="H135" t="str">
        <f t="shared" si="4"/>
        <v>(N'32-gauge 2.75" (12.5x70mmR)',N'дробовики',,),</v>
      </c>
      <c r="I135" s="58" t="str">
        <f t="shared" si="5"/>
        <v>EXECUTE @RC = dbo.NEW_ITEM_Ammo @name=N'32-gauge 2.75" (12.5x70mmR)',@weigth=0.06, @price=0.4</v>
      </c>
    </row>
    <row r="136" spans="2:9" customFormat="1" x14ac:dyDescent="0.25">
      <c r="B136" s="14" t="s">
        <v>7078</v>
      </c>
      <c r="C136" s="14"/>
      <c r="D136" s="14"/>
      <c r="E136" s="14" t="s">
        <v>6743</v>
      </c>
      <c r="F136" s="14">
        <v>5</v>
      </c>
      <c r="G136" s="14" t="s">
        <v>7006</v>
      </c>
      <c r="H136" t="str">
        <f t="shared" si="4"/>
        <v>(N'37x122mmR',N'Гранатомёты',,),</v>
      </c>
      <c r="I136" s="58" t="str">
        <f t="shared" si="5"/>
        <v>EXECUTE @RC = dbo.NEW_ITEM_Ammo @name=N'37x122mmR',@weigth=0.37, @price=5</v>
      </c>
    </row>
    <row r="137" spans="2:9" customFormat="1" x14ac:dyDescent="0.25">
      <c r="B137" s="14" t="s">
        <v>7079</v>
      </c>
      <c r="C137" s="14"/>
      <c r="D137" s="14"/>
      <c r="E137" s="14" t="s">
        <v>6139</v>
      </c>
      <c r="F137" s="14">
        <v>20</v>
      </c>
      <c r="G137" s="14" t="s">
        <v>7009</v>
      </c>
      <c r="H137" t="str">
        <f t="shared" si="4"/>
        <v>(N'37x249mmR',N'Автоматические Пушки',,),</v>
      </c>
      <c r="I137" s="58" t="str">
        <f t="shared" si="5"/>
        <v>EXECUTE @RC = dbo.NEW_ITEM_Ammo @name=N'37x249mmR',@weigth=2.9, @price=20</v>
      </c>
    </row>
    <row r="138" spans="2:9" customFormat="1" x14ac:dyDescent="0.25">
      <c r="B138" s="14" t="s">
        <v>7080</v>
      </c>
      <c r="C138" s="14"/>
      <c r="D138" s="14"/>
      <c r="E138" s="14" t="s">
        <v>1859</v>
      </c>
      <c r="F138" s="14" t="s">
        <v>6782</v>
      </c>
      <c r="G138" s="14" t="s">
        <v>7009</v>
      </c>
      <c r="H138" t="str">
        <f t="shared" si="4"/>
        <v>(N'37x94mmR Hotchkiss',N'Автоматические Пушки',,),</v>
      </c>
      <c r="I138" s="58" t="str">
        <f t="shared" si="5"/>
        <v>EXECUTE @RC = dbo.NEW_ITEM_Ammo @name=N'37x94mmR Hotchkiss',@weigth=1.4, @price=16.5</v>
      </c>
    </row>
    <row r="139" spans="2:9" customFormat="1" x14ac:dyDescent="0.25">
      <c r="B139" s="14" t="s">
        <v>7081</v>
      </c>
      <c r="C139" s="14"/>
      <c r="D139" s="14"/>
      <c r="E139" s="14" t="s">
        <v>7082</v>
      </c>
      <c r="F139" s="14" t="s">
        <v>6919</v>
      </c>
      <c r="G139" s="14" t="s">
        <v>6914</v>
      </c>
      <c r="H139" t="str">
        <f t="shared" si="4"/>
        <v>(N'4.6x30mm Royal Ordnance',N'пистолет',,),</v>
      </c>
      <c r="I139" s="58" t="str">
        <f t="shared" si="5"/>
        <v>EXECUTE @RC = dbo.NEW_ITEM_Ammo @name=N'4.6x30mm Royal Ordnance',@weigth=0.013, @price=0.4</v>
      </c>
    </row>
    <row r="140" spans="2:9" customFormat="1" x14ac:dyDescent="0.25">
      <c r="B140" s="14" t="s">
        <v>7083</v>
      </c>
      <c r="C140" s="14"/>
      <c r="D140" s="14"/>
      <c r="E140" s="14" t="s">
        <v>6661</v>
      </c>
      <c r="F140" s="14" t="s">
        <v>5271</v>
      </c>
      <c r="G140" s="14" t="s">
        <v>5060</v>
      </c>
      <c r="H140" t="str">
        <f t="shared" si="4"/>
        <v>(N'4.73x33mm Dynamit-Nobel',N'винтовки',,),</v>
      </c>
      <c r="I140" s="58" t="str">
        <f t="shared" si="5"/>
        <v>EXECUTE @RC = dbo.NEW_ITEM_Ammo @name=N'4.73x33mm Dynamit-Nobel',@weigth=0.011, @price=0.5</v>
      </c>
    </row>
    <row r="141" spans="2:9" customFormat="1" x14ac:dyDescent="0.25">
      <c r="B141" s="14" t="s">
        <v>4153</v>
      </c>
      <c r="C141" s="14"/>
      <c r="D141" s="14"/>
      <c r="E141" s="14" t="s">
        <v>5371</v>
      </c>
      <c r="F141" s="14">
        <v>5</v>
      </c>
      <c r="G141" s="14" t="s">
        <v>7006</v>
      </c>
      <c r="H141" t="str">
        <f t="shared" si="4"/>
        <v>(N'40mm VOG-25',N'Гранатомёты',,),</v>
      </c>
      <c r="I141" s="58" t="str">
        <f t="shared" si="5"/>
        <v>EXECUTE @RC = dbo.NEW_ITEM_Ammo @name=N'40mm VOG-25',@weigth=0.55, @price=5</v>
      </c>
    </row>
    <row r="142" spans="2:9" customFormat="1" x14ac:dyDescent="0.25">
      <c r="B142" s="14" t="s">
        <v>4247</v>
      </c>
      <c r="C142" s="14"/>
      <c r="D142" s="14"/>
      <c r="E142" s="14" t="s">
        <v>1816</v>
      </c>
      <c r="F142" s="14" t="s">
        <v>6974</v>
      </c>
      <c r="G142" s="14" t="s">
        <v>7006</v>
      </c>
      <c r="H142" t="str">
        <f t="shared" si="4"/>
        <v>(N'40x53mmSR',N'Гранатомёты',,),</v>
      </c>
      <c r="I142" s="58" t="str">
        <f t="shared" si="5"/>
        <v>EXECUTE @RC = dbo.NEW_ITEM_Ammo @name=N'40x53mmSR',@weigth=0.75, @price=7.50</v>
      </c>
    </row>
    <row r="143" spans="2:9" customFormat="1" x14ac:dyDescent="0.25">
      <c r="B143" s="14" t="s">
        <v>4152</v>
      </c>
      <c r="C143" s="14"/>
      <c r="D143" s="14"/>
      <c r="E143" s="14" t="s">
        <v>6650</v>
      </c>
      <c r="F143" s="14" t="s">
        <v>6919</v>
      </c>
      <c r="G143" s="14" t="s">
        <v>5060</v>
      </c>
      <c r="H143" t="str">
        <f t="shared" si="4"/>
        <v>(N'5.45x39mm',N'винтовки',,),</v>
      </c>
      <c r="I143" s="58" t="str">
        <f t="shared" si="5"/>
        <v>EXECUTE @RC = dbo.NEW_ITEM_Ammo @name=N'5.45x39mm',@weigth=0.023, @price=0.4</v>
      </c>
    </row>
    <row r="144" spans="2:9" customFormat="1" x14ac:dyDescent="0.25">
      <c r="B144" s="14" t="s">
        <v>7084</v>
      </c>
      <c r="C144" s="14"/>
      <c r="D144" s="14"/>
      <c r="E144" s="14" t="s">
        <v>6990</v>
      </c>
      <c r="F144" s="14">
        <v>2</v>
      </c>
      <c r="G144" s="14" t="s">
        <v>5060</v>
      </c>
      <c r="H144" t="str">
        <f t="shared" si="4"/>
        <v>(N'5.66x39mm',N'винтовки',,),</v>
      </c>
      <c r="I144" s="58" t="str">
        <f t="shared" si="5"/>
        <v>EXECUTE @RC = dbo.NEW_ITEM_Ammo @name=N'5.66x39mm',@weigth=0.062, @price=2</v>
      </c>
    </row>
    <row r="145" spans="2:9" customFormat="1" x14ac:dyDescent="0.25">
      <c r="B145" s="14" t="s">
        <v>7085</v>
      </c>
      <c r="C145" s="14"/>
      <c r="D145" s="14"/>
      <c r="E145" s="14" t="s">
        <v>7086</v>
      </c>
      <c r="F145" s="14">
        <v>1</v>
      </c>
      <c r="G145" s="14" t="s">
        <v>5060</v>
      </c>
      <c r="H145" t="str">
        <f t="shared" si="4"/>
        <v>(N'5.6x57mmB',N'винтовки',,),</v>
      </c>
      <c r="I145" s="58" t="str">
        <f t="shared" si="5"/>
        <v>EXECUTE @RC = dbo.NEW_ITEM_Ammo @name=N'5.6x57mmB',@weigth=0.016, @price=1</v>
      </c>
    </row>
    <row r="146" spans="2:9" customFormat="1" x14ac:dyDescent="0.25">
      <c r="B146" s="14" t="s">
        <v>7087</v>
      </c>
      <c r="C146" s="14"/>
      <c r="D146" s="14"/>
      <c r="E146" s="14" t="s">
        <v>6661</v>
      </c>
      <c r="F146" s="14" t="s">
        <v>6919</v>
      </c>
      <c r="G146" s="14" t="s">
        <v>5060</v>
      </c>
      <c r="H146" t="str">
        <f t="shared" si="4"/>
        <v>(N'5.7x26mm Usel',N'винтовки',,),</v>
      </c>
      <c r="I146" s="58" t="str">
        <f t="shared" si="5"/>
        <v>EXECUTE @RC = dbo.NEW_ITEM_Ammo @name=N'5.7x26mm Usel',@weigth=0.011, @price=0.4</v>
      </c>
    </row>
    <row r="147" spans="2:9" customFormat="1" x14ac:dyDescent="0.25">
      <c r="B147" s="14" t="s">
        <v>7088</v>
      </c>
      <c r="C147" s="14"/>
      <c r="D147" s="14"/>
      <c r="E147" s="14" t="s">
        <v>7082</v>
      </c>
      <c r="F147" s="14" t="s">
        <v>6919</v>
      </c>
      <c r="G147" s="14" t="s">
        <v>6914</v>
      </c>
      <c r="H147" t="str">
        <f t="shared" si="4"/>
        <v>(N'5.7x28mm Fabrique Nationale',N'пистолет',,),</v>
      </c>
      <c r="I147" s="58" t="str">
        <f t="shared" si="5"/>
        <v>EXECUTE @RC = dbo.NEW_ITEM_Ammo @name=N'5.7x28mm Fabrique Nationale',@weigth=0.013, @price=0.4</v>
      </c>
    </row>
    <row r="148" spans="2:9" customFormat="1" x14ac:dyDescent="0.25">
      <c r="B148" s="14" t="s">
        <v>7089</v>
      </c>
      <c r="C148" s="14"/>
      <c r="D148" s="14"/>
      <c r="E148" s="14" t="s">
        <v>6667</v>
      </c>
      <c r="F148" s="14" t="s">
        <v>5271</v>
      </c>
      <c r="G148" s="14" t="s">
        <v>5060</v>
      </c>
      <c r="H148" t="str">
        <f t="shared" si="4"/>
        <v>(N'5.8x42mm',N'винтовки',,),</v>
      </c>
      <c r="I148" s="58" t="str">
        <f t="shared" si="5"/>
        <v>EXECUTE @RC = dbo.NEW_ITEM_Ammo @name=N'5.8x42mm',@weigth=0.028, @price=0.5</v>
      </c>
    </row>
    <row r="149" spans="2:9" customFormat="1" x14ac:dyDescent="0.25">
      <c r="B149" s="14" t="s">
        <v>4333</v>
      </c>
      <c r="C149" s="14"/>
      <c r="D149" s="14"/>
      <c r="E149" s="14" t="s">
        <v>1862</v>
      </c>
      <c r="F149" s="14">
        <v>15</v>
      </c>
      <c r="G149" s="14" t="s">
        <v>7033</v>
      </c>
      <c r="H149" t="str">
        <f t="shared" si="4"/>
        <v>(N'52mm',N'миномёты',,),</v>
      </c>
      <c r="I149" s="58" t="str">
        <f t="shared" si="5"/>
        <v>EXECUTE @RC = dbo.NEW_ITEM_Ammo @name=N'52mm',@weigth=1.7, @price=15</v>
      </c>
    </row>
    <row r="150" spans="2:9" customFormat="1" x14ac:dyDescent="0.25">
      <c r="B150" s="14" t="s">
        <v>7090</v>
      </c>
      <c r="C150" s="14"/>
      <c r="D150" s="14"/>
      <c r="E150" s="14" t="s">
        <v>4316</v>
      </c>
      <c r="F150" s="14">
        <v>70</v>
      </c>
      <c r="G150" s="14" t="s">
        <v>7091</v>
      </c>
      <c r="H150" t="str">
        <f t="shared" si="4"/>
        <v>(N'57x305mmR',N'противотанковые пушки',,),</v>
      </c>
      <c r="I150" s="58" t="str">
        <f t="shared" si="5"/>
        <v>EXECUTE @RC = dbo.NEW_ITEM_Ammo @name=N'57x305mmR',@weigth=5.5, @price=70</v>
      </c>
    </row>
    <row r="151" spans="2:9" customFormat="1" x14ac:dyDescent="0.25">
      <c r="B151" s="14" t="s">
        <v>4280</v>
      </c>
      <c r="C151" s="14"/>
      <c r="D151" s="14"/>
      <c r="E151" s="14" t="s">
        <v>7092</v>
      </c>
      <c r="F151" s="14" t="s">
        <v>6561</v>
      </c>
      <c r="G151" s="14" t="s">
        <v>5060</v>
      </c>
      <c r="H151" t="str">
        <f t="shared" si="4"/>
        <v>(N'6.5x55mm Mauser',N'винтовки',,),</v>
      </c>
      <c r="I151" s="58" t="str">
        <f t="shared" si="5"/>
        <v>EXECUTE @RC = dbo.NEW_ITEM_Ammo @name=N'6.5x55mm Mauser',@weigth=0.053, @price=0.8</v>
      </c>
    </row>
    <row r="152" spans="2:9" customFormat="1" x14ac:dyDescent="0.25">
      <c r="B152" s="14" t="s">
        <v>4252</v>
      </c>
      <c r="C152" s="14"/>
      <c r="D152" s="14"/>
      <c r="E152" s="14" t="s">
        <v>7093</v>
      </c>
      <c r="F152" s="14">
        <v>20</v>
      </c>
      <c r="G152" s="14" t="s">
        <v>7033</v>
      </c>
      <c r="H152" t="str">
        <f t="shared" si="4"/>
        <v>(N'60mm',N'миномёты',,),</v>
      </c>
      <c r="I152" s="58" t="str">
        <f t="shared" si="5"/>
        <v>EXECUTE @RC = dbo.NEW_ITEM_Ammo @name=N'60mm',@weigth=3.2, @price=20</v>
      </c>
    </row>
    <row r="153" spans="2:9" customFormat="1" x14ac:dyDescent="0.25">
      <c r="B153" s="14" t="s">
        <v>7094</v>
      </c>
      <c r="C153" s="14"/>
      <c r="D153" s="14"/>
      <c r="E153" s="14" t="s">
        <v>6921</v>
      </c>
      <c r="F153" s="14" t="s">
        <v>6561</v>
      </c>
      <c r="G153" s="14" t="s">
        <v>5060</v>
      </c>
      <c r="H153" t="str">
        <f t="shared" si="4"/>
        <v>(N'6x60mm Lee (.236 Navy)',N'винтовки',,),</v>
      </c>
      <c r="I153" s="58" t="str">
        <f t="shared" si="5"/>
        <v>EXECUTE @RC = dbo.NEW_ITEM_Ammo @name=N'6x60mm Lee (.236 Navy)',@weigth=0.044, @price=0.8</v>
      </c>
    </row>
    <row r="154" spans="2:9" customFormat="1" x14ac:dyDescent="0.25">
      <c r="B154" s="14" t="s">
        <v>4198</v>
      </c>
      <c r="C154" s="14"/>
      <c r="D154" s="14"/>
      <c r="E154" s="14" t="s">
        <v>7092</v>
      </c>
      <c r="F154" s="14" t="s">
        <v>6561</v>
      </c>
      <c r="G154" s="14" t="s">
        <v>5060</v>
      </c>
      <c r="H154" t="str">
        <f t="shared" si="4"/>
        <v>(N'7.5x54mm MAS',N'винтовки',,),</v>
      </c>
      <c r="I154" s="58" t="str">
        <f t="shared" si="5"/>
        <v>EXECUTE @RC = dbo.NEW_ITEM_Ammo @name=N'7.5x54mm MAS',@weigth=0.053, @price=0.8</v>
      </c>
    </row>
    <row r="155" spans="2:9" customFormat="1" x14ac:dyDescent="0.25">
      <c r="B155" s="14" t="s">
        <v>4134</v>
      </c>
      <c r="C155" s="14"/>
      <c r="D155" s="14"/>
      <c r="E155" s="14" t="s">
        <v>6642</v>
      </c>
      <c r="F155" s="14" t="s">
        <v>6296</v>
      </c>
      <c r="G155" s="14" t="s">
        <v>6914</v>
      </c>
      <c r="H155" t="str">
        <f t="shared" si="4"/>
        <v>(N'7.62x25mm Tokarev',N'пистолет',,),</v>
      </c>
      <c r="I155" s="58" t="str">
        <f t="shared" si="5"/>
        <v>EXECUTE @RC = dbo.NEW_ITEM_Ammo @name=N'7.62x25mm Tokarev',@weigth=0.024, @price=0.2</v>
      </c>
    </row>
    <row r="156" spans="2:9" customFormat="1" x14ac:dyDescent="0.25">
      <c r="B156" s="14" t="s">
        <v>4253</v>
      </c>
      <c r="C156" s="14"/>
      <c r="D156" s="14"/>
      <c r="E156" s="14" t="s">
        <v>6671</v>
      </c>
      <c r="F156" s="14" t="s">
        <v>5376</v>
      </c>
      <c r="G156" s="14" t="s">
        <v>5060</v>
      </c>
      <c r="H156" t="str">
        <f t="shared" si="4"/>
        <v>(N'7.62x39mm',N'винтовки',,),</v>
      </c>
      <c r="I156" s="58" t="str">
        <f t="shared" si="5"/>
        <v>EXECUTE @RC = dbo.NEW_ITEM_Ammo @name=N'7.62x39mm',@weigth=0.036, @price=0.6</v>
      </c>
    </row>
    <row r="157" spans="2:9" customFormat="1" x14ac:dyDescent="0.25">
      <c r="B157" s="14" t="s">
        <v>4262</v>
      </c>
      <c r="C157" s="14"/>
      <c r="D157" s="14"/>
      <c r="E157" s="14" t="s">
        <v>6667</v>
      </c>
      <c r="F157" s="14" t="s">
        <v>6296</v>
      </c>
      <c r="G157" s="14" t="s">
        <v>6914</v>
      </c>
      <c r="H157" t="str">
        <f t="shared" si="4"/>
        <v>(N'7.62x39mmR Nagant',N'пистолет',,),</v>
      </c>
      <c r="I157" s="58" t="str">
        <f t="shared" si="5"/>
        <v>EXECUTE @RC = dbo.NEW_ITEM_Ammo @name=N'7.62x39mmR Nagant',@weigth=0.028, @price=0.2</v>
      </c>
    </row>
    <row r="158" spans="2:9" customFormat="1" x14ac:dyDescent="0.25">
      <c r="B158" s="14" t="s">
        <v>7095</v>
      </c>
      <c r="C158" s="14"/>
      <c r="D158" s="14"/>
      <c r="E158" s="14" t="s">
        <v>7092</v>
      </c>
      <c r="F158" s="14" t="s">
        <v>5271</v>
      </c>
      <c r="G158" s="14" t="s">
        <v>6914</v>
      </c>
      <c r="H158" t="str">
        <f t="shared" si="4"/>
        <v>(N'7.62x42mm',N'пистолет',,),</v>
      </c>
      <c r="I158" s="58" t="str">
        <f t="shared" si="5"/>
        <v>EXECUTE @RC = dbo.NEW_ITEM_Ammo @name=N'7.62x42mm',@weigth=0.053, @price=0.5</v>
      </c>
    </row>
    <row r="159" spans="2:9" customFormat="1" x14ac:dyDescent="0.25">
      <c r="B159" s="14" t="s">
        <v>7096</v>
      </c>
      <c r="C159" s="14"/>
      <c r="D159" s="14"/>
      <c r="E159" s="14" t="s">
        <v>5445</v>
      </c>
      <c r="F159" s="14" t="s">
        <v>6561</v>
      </c>
      <c r="G159" s="14" t="s">
        <v>5060</v>
      </c>
      <c r="H159" t="str">
        <f t="shared" si="4"/>
        <v>(N'7.62x54mmR Mosin',N'винтовки',,),</v>
      </c>
      <c r="I159" s="58" t="str">
        <f t="shared" si="5"/>
        <v>EXECUTE @RC = dbo.NEW_ITEM_Ammo @name=N'7.62x54mmR Mosin',@weigth=0.05, @price=0.8</v>
      </c>
    </row>
    <row r="160" spans="2:9" customFormat="1" x14ac:dyDescent="0.25">
      <c r="B160" s="14" t="s">
        <v>4279</v>
      </c>
      <c r="C160" s="14"/>
      <c r="D160" s="14"/>
      <c r="E160" s="14" t="s">
        <v>6650</v>
      </c>
      <c r="F160" s="14" t="s">
        <v>6296</v>
      </c>
      <c r="G160" s="14" t="s">
        <v>6914</v>
      </c>
      <c r="H160" t="str">
        <f t="shared" si="4"/>
        <v>(N'7.63x25mm Mauser',N'пистолет',,),</v>
      </c>
      <c r="I160" s="58" t="str">
        <f t="shared" si="5"/>
        <v>EXECUTE @RC = dbo.NEW_ITEM_Ammo @name=N'7.63x25mm Mauser',@weigth=0.023, @price=0.2</v>
      </c>
    </row>
    <row r="161" spans="2:9" customFormat="1" x14ac:dyDescent="0.25">
      <c r="B161" s="14" t="s">
        <v>4115</v>
      </c>
      <c r="C161" s="14"/>
      <c r="D161" s="14"/>
      <c r="E161" s="14" t="s">
        <v>6650</v>
      </c>
      <c r="F161" s="14" t="s">
        <v>6296</v>
      </c>
      <c r="G161" s="14" t="s">
        <v>6914</v>
      </c>
      <c r="H161" t="str">
        <f t="shared" si="4"/>
        <v>(N'7.65x21mm Parabellum',N'пистолет',,),</v>
      </c>
      <c r="I161" s="58" t="str">
        <f t="shared" si="5"/>
        <v>EXECUTE @RC = dbo.NEW_ITEM_Ammo @name=N'7.65x21mm Parabellum',@weigth=0.023, @price=0.2</v>
      </c>
    </row>
    <row r="162" spans="2:9" customFormat="1" x14ac:dyDescent="0.25">
      <c r="B162" s="14" t="s">
        <v>4142</v>
      </c>
      <c r="C162" s="14"/>
      <c r="D162" s="14"/>
      <c r="E162" s="14" t="s">
        <v>7092</v>
      </c>
      <c r="F162" s="14" t="s">
        <v>6561</v>
      </c>
      <c r="G162" s="14" t="s">
        <v>5060</v>
      </c>
      <c r="H162" t="str">
        <f t="shared" si="4"/>
        <v>(N'7.65x53mm Mauser',N'винтовки',,),</v>
      </c>
      <c r="I162" s="58" t="str">
        <f t="shared" si="5"/>
        <v>EXECUTE @RC = dbo.NEW_ITEM_Ammo @name=N'7.65x53mm Mauser',@weigth=0.053, @price=0.8</v>
      </c>
    </row>
    <row r="163" spans="2:9" customFormat="1" x14ac:dyDescent="0.25">
      <c r="B163" s="14" t="s">
        <v>6709</v>
      </c>
      <c r="C163" s="14"/>
      <c r="D163" s="14"/>
      <c r="E163" s="14" t="s">
        <v>6737</v>
      </c>
      <c r="F163" s="14" t="s">
        <v>6561</v>
      </c>
      <c r="G163" s="14" t="s">
        <v>5060</v>
      </c>
      <c r="H163" t="str">
        <f t="shared" si="4"/>
        <v>(N'7.7x58mm Arisaka',N'винтовки',,),</v>
      </c>
      <c r="I163" s="58" t="str">
        <f t="shared" si="5"/>
        <v>EXECUTE @RC = dbo.NEW_ITEM_Ammo @name=N'7.7x58mm Arisaka',@weigth=0.049, @price=0.8</v>
      </c>
    </row>
    <row r="164" spans="2:9" customFormat="1" x14ac:dyDescent="0.25">
      <c r="B164" s="14" t="s">
        <v>7097</v>
      </c>
      <c r="C164" s="14"/>
      <c r="D164" s="14"/>
      <c r="E164" s="14" t="s">
        <v>6739</v>
      </c>
      <c r="F164" s="14" t="s">
        <v>6561</v>
      </c>
      <c r="G164" s="14" t="s">
        <v>5060</v>
      </c>
      <c r="H164" t="str">
        <f t="shared" si="4"/>
        <v>(N'7.7x58mmSR Arisaka',N'винтовки',,),</v>
      </c>
      <c r="I164" s="58" t="str">
        <f t="shared" si="5"/>
        <v>EXECUTE @RC = dbo.NEW_ITEM_Ammo @name=N'7.7x58mmSR Arisaka',@weigth=0.061, @price=0.8</v>
      </c>
    </row>
    <row r="165" spans="2:9" customFormat="1" x14ac:dyDescent="0.25">
      <c r="B165" s="14" t="s">
        <v>4127</v>
      </c>
      <c r="C165" s="14"/>
      <c r="D165" s="14"/>
      <c r="E165" s="14" t="s">
        <v>7098</v>
      </c>
      <c r="F165" s="14" t="s">
        <v>5376</v>
      </c>
      <c r="G165" s="14" t="s">
        <v>5060</v>
      </c>
      <c r="H165" t="str">
        <f t="shared" si="4"/>
        <v>(N'7.92x33mm Kurz',N'винтовки',,),</v>
      </c>
      <c r="I165" s="58" t="str">
        <f t="shared" si="5"/>
        <v>EXECUTE @RC = dbo.NEW_ITEM_Ammo @name=N'7.92x33mm Kurz',@weigth=0.037, @price=0.6</v>
      </c>
    </row>
    <row r="166" spans="2:9" customFormat="1" x14ac:dyDescent="0.25">
      <c r="B166" s="14" t="s">
        <v>7099</v>
      </c>
      <c r="C166" s="14"/>
      <c r="D166" s="14"/>
      <c r="E166" s="14" t="s">
        <v>6717</v>
      </c>
      <c r="F166" s="14" t="s">
        <v>6561</v>
      </c>
      <c r="G166" s="14" t="s">
        <v>5060</v>
      </c>
      <c r="H166" t="str">
        <f t="shared" si="4"/>
        <v>(N'7.92x57mm Mauser',N'винтовки',,),</v>
      </c>
      <c r="I166" s="58" t="str">
        <f t="shared" si="5"/>
        <v>EXECUTE @RC = dbo.NEW_ITEM_Ammo @name=N'7.92x57mm Mauser',@weigth=0.059, @price=0.8</v>
      </c>
    </row>
    <row r="167" spans="2:9" customFormat="1" x14ac:dyDescent="0.25">
      <c r="B167" s="14" t="s">
        <v>7100</v>
      </c>
      <c r="C167" s="14"/>
      <c r="D167" s="14"/>
      <c r="E167" s="14" t="s">
        <v>399</v>
      </c>
      <c r="F167" s="14">
        <v>55</v>
      </c>
      <c r="G167" s="14" t="s">
        <v>7009</v>
      </c>
      <c r="H167" t="str">
        <f t="shared" si="4"/>
        <v>(N'75x350mmR',N'Автоматические Пушки',,),</v>
      </c>
      <c r="I167" s="58" t="str">
        <f t="shared" si="5"/>
        <v>EXECUTE @RC = dbo.NEW_ITEM_Ammo @name=N'75x350mmR',@weigth=20, @price=55</v>
      </c>
    </row>
    <row r="168" spans="2:9" customFormat="1" x14ac:dyDescent="0.25">
      <c r="B168" s="14" t="s">
        <v>7101</v>
      </c>
      <c r="C168" s="14"/>
      <c r="D168" s="14"/>
      <c r="E168" s="14" t="s">
        <v>6132</v>
      </c>
      <c r="F168" s="14">
        <v>60</v>
      </c>
      <c r="G168" s="14" t="s">
        <v>7009</v>
      </c>
      <c r="H168" t="str">
        <f t="shared" si="4"/>
        <v>(N'75x495mmR',N'Автоматические Пушки',,),</v>
      </c>
      <c r="I168" s="58" t="str">
        <f t="shared" si="5"/>
        <v>EXECUTE @RC = dbo.NEW_ITEM_Ammo @name=N'75x495mmR',@weigth=23, @price=60</v>
      </c>
    </row>
    <row r="169" spans="2:9" customFormat="1" x14ac:dyDescent="0.25">
      <c r="B169" s="14" t="s">
        <v>7102</v>
      </c>
      <c r="C169" s="14"/>
      <c r="D169" s="14"/>
      <c r="E169" s="14" t="s">
        <v>4354</v>
      </c>
      <c r="F169" s="14">
        <v>60</v>
      </c>
      <c r="G169" s="14" t="s">
        <v>7009</v>
      </c>
      <c r="H169" t="str">
        <f t="shared" si="4"/>
        <v>(N'76.2x539mmR (3")',N'Автоматические Пушки',,),</v>
      </c>
      <c r="I169" s="58" t="str">
        <f t="shared" si="5"/>
        <v>EXECUTE @RC = dbo.NEW_ITEM_Ammo @name=N'76.2x539mmR (3")',@weigth=24, @price=60</v>
      </c>
    </row>
    <row r="170" spans="2:9" customFormat="1" x14ac:dyDescent="0.25">
      <c r="B170" s="14" t="s">
        <v>7103</v>
      </c>
      <c r="C170" s="14"/>
      <c r="D170" s="14"/>
      <c r="E170" s="14" t="s">
        <v>6700</v>
      </c>
      <c r="F170" s="14" t="s">
        <v>6561</v>
      </c>
      <c r="G170" s="14" t="s">
        <v>5060</v>
      </c>
      <c r="H170" t="str">
        <f t="shared" si="4"/>
        <v>(N'7x57mm Mauser',N'винтовки',,),</v>
      </c>
      <c r="I170" s="58" t="str">
        <f t="shared" si="5"/>
        <v>EXECUTE @RC = dbo.NEW_ITEM_Ammo @name=N'7x57mm Mauser',@weigth=0.054, @price=0.8</v>
      </c>
    </row>
    <row r="171" spans="2:9" customFormat="1" x14ac:dyDescent="0.25">
      <c r="B171" s="14" t="s">
        <v>7104</v>
      </c>
      <c r="C171" s="14"/>
      <c r="D171" s="14"/>
      <c r="E171" s="14" t="s">
        <v>6990</v>
      </c>
      <c r="F171" s="14" t="s">
        <v>1868</v>
      </c>
      <c r="G171" s="14" t="s">
        <v>5060</v>
      </c>
      <c r="H171" t="str">
        <f t="shared" si="4"/>
        <v>(N'7x64mmB Remington Magnum',N'винтовки',,),</v>
      </c>
      <c r="I171" s="58" t="str">
        <f t="shared" si="5"/>
        <v>EXECUTE @RC = dbo.NEW_ITEM_Ammo @name=N'7x64mmB Remington Magnum',@weigth=0.062, @price=1.5</v>
      </c>
    </row>
    <row r="172" spans="2:9" customFormat="1" x14ac:dyDescent="0.25">
      <c r="B172" s="14" t="s">
        <v>7105</v>
      </c>
      <c r="C172" s="14"/>
      <c r="D172" s="14"/>
      <c r="E172" s="14" t="s">
        <v>5602</v>
      </c>
      <c r="F172" s="14">
        <v>35</v>
      </c>
      <c r="G172" s="14" t="s">
        <v>7033</v>
      </c>
      <c r="H172" t="str">
        <f t="shared" si="4"/>
        <v>(N'81mm',N'миномёты',,),</v>
      </c>
      <c r="I172" s="58" t="str">
        <f t="shared" si="5"/>
        <v>EXECUTE @RC = dbo.NEW_ITEM_Ammo @name=N'81mm',@weigth=11.7, @price=35</v>
      </c>
    </row>
    <row r="173" spans="2:9" customFormat="1" x14ac:dyDescent="0.25">
      <c r="B173" s="14" t="s">
        <v>7106</v>
      </c>
      <c r="C173" s="14"/>
      <c r="D173" s="14"/>
      <c r="E173" s="14" t="s">
        <v>7057</v>
      </c>
      <c r="F173" s="14">
        <v>25</v>
      </c>
      <c r="G173" s="14" t="s">
        <v>7033</v>
      </c>
      <c r="H173" t="str">
        <f t="shared" si="4"/>
        <v>(N'82mm',N'миномёты',,),</v>
      </c>
      <c r="I173" s="58" t="str">
        <f t="shared" si="5"/>
        <v>EXECUTE @RC = dbo.NEW_ITEM_Ammo @name=N'82mm',@weigth=7.4, @price=25</v>
      </c>
    </row>
    <row r="174" spans="2:9" customFormat="1" x14ac:dyDescent="0.25">
      <c r="B174" s="14" t="s">
        <v>7107</v>
      </c>
      <c r="C174" s="14"/>
      <c r="D174" s="14"/>
      <c r="E174" s="14" t="s">
        <v>7108</v>
      </c>
      <c r="F174" s="14">
        <v>75</v>
      </c>
      <c r="G174" s="14" t="s">
        <v>7091</v>
      </c>
      <c r="H174" t="str">
        <f t="shared" si="4"/>
        <v>(N'84x250mmR',N'противотанковые пушки',,),</v>
      </c>
      <c r="I174" s="58" t="str">
        <f t="shared" si="5"/>
        <v>EXECUTE @RC = dbo.NEW_ITEM_Ammo @name=N'84x250mmR',@weigth=5.7, @price=75</v>
      </c>
    </row>
    <row r="175" spans="2:9" customFormat="1" x14ac:dyDescent="0.25">
      <c r="B175" s="14" t="s">
        <v>7109</v>
      </c>
      <c r="C175" s="14"/>
      <c r="D175" s="14"/>
      <c r="E175" s="14" t="s">
        <v>7045</v>
      </c>
      <c r="F175" s="14">
        <v>4</v>
      </c>
      <c r="G175" s="14" t="s">
        <v>5060</v>
      </c>
      <c r="H175" t="str">
        <f t="shared" si="4"/>
        <v>(N'8-bore (21.2x70mmR)',N'винтовки',,),</v>
      </c>
      <c r="I175" s="58" t="str">
        <f t="shared" si="5"/>
        <v>EXECUTE @RC = dbo.NEW_ITEM_Ammo @name=N'8-bore (21.2x70mmR)',@weigth=0.26, @price=4</v>
      </c>
    </row>
    <row r="176" spans="2:9" customFormat="1" x14ac:dyDescent="0.25">
      <c r="B176" s="14" t="s">
        <v>7110</v>
      </c>
      <c r="C176" s="14"/>
      <c r="D176" s="14"/>
      <c r="E176" s="14" t="s">
        <v>6721</v>
      </c>
      <c r="F176" s="14" t="s">
        <v>6296</v>
      </c>
      <c r="G176" s="14" t="s">
        <v>6914</v>
      </c>
      <c r="H176" t="str">
        <f t="shared" si="4"/>
        <v>(N'8x21mm Nambu',N'пистолет',,),</v>
      </c>
      <c r="I176" s="58" t="str">
        <f t="shared" si="5"/>
        <v>EXECUTE @RC = dbo.NEW_ITEM_Ammo @name=N'8x21mm Nambu',@weigth=0.025, @price=0.2</v>
      </c>
    </row>
    <row r="177" spans="2:9" customFormat="1" x14ac:dyDescent="0.25">
      <c r="B177" s="14" t="s">
        <v>4179</v>
      </c>
      <c r="C177" s="14"/>
      <c r="D177" s="14"/>
      <c r="E177" s="14" t="s">
        <v>6739</v>
      </c>
      <c r="F177" s="14" t="s">
        <v>6561</v>
      </c>
      <c r="G177" s="14" t="s">
        <v>5060</v>
      </c>
      <c r="H177" t="str">
        <f t="shared" si="4"/>
        <v>(N'8x50mmR Lebel',N'винтовки',,),</v>
      </c>
      <c r="I177" s="58" t="str">
        <f t="shared" si="5"/>
        <v>EXECUTE @RC = dbo.NEW_ITEM_Ammo @name=N'8x50mmR Lebel',@weigth=0.061, @price=0.8</v>
      </c>
    </row>
    <row r="178" spans="2:9" customFormat="1" x14ac:dyDescent="0.25">
      <c r="B178" s="14" t="s">
        <v>7111</v>
      </c>
      <c r="C178" s="14"/>
      <c r="D178" s="14"/>
      <c r="E178" s="14" t="s">
        <v>6990</v>
      </c>
      <c r="F178" s="14" t="s">
        <v>6561</v>
      </c>
      <c r="G178" s="14" t="s">
        <v>5060</v>
      </c>
      <c r="H178" t="str">
        <f t="shared" si="4"/>
        <v>(N'8x50mmR Mannlicher',N'винтовки',,),</v>
      </c>
      <c r="I178" s="58" t="str">
        <f t="shared" si="5"/>
        <v>EXECUTE @RC = dbo.NEW_ITEM_Ammo @name=N'8x50mmR Mannlicher',@weigth=0.062, @price=0.8</v>
      </c>
    </row>
    <row r="179" spans="2:9" customFormat="1" x14ac:dyDescent="0.25">
      <c r="B179" s="14" t="s">
        <v>7112</v>
      </c>
      <c r="C179" s="14"/>
      <c r="D179" s="14"/>
      <c r="E179" s="14" t="s">
        <v>6719</v>
      </c>
      <c r="F179" s="14" t="s">
        <v>6561</v>
      </c>
      <c r="G179" s="14" t="s">
        <v>5060</v>
      </c>
      <c r="H179" t="str">
        <f t="shared" si="4"/>
        <v>(N'8x58mmR Krag',N'винтовки',,),</v>
      </c>
      <c r="I179" s="58" t="str">
        <f t="shared" si="5"/>
        <v>EXECUTE @RC = dbo.NEW_ITEM_Ammo @name=N'8x58mmR Krag',@weigth=0.064, @price=0.8</v>
      </c>
    </row>
    <row r="180" spans="2:9" customFormat="1" x14ac:dyDescent="0.25">
      <c r="B180" s="14" t="s">
        <v>7113</v>
      </c>
      <c r="C180" s="14"/>
      <c r="D180" s="14"/>
      <c r="E180" s="14" t="s">
        <v>6675</v>
      </c>
      <c r="F180" s="14" t="s">
        <v>6561</v>
      </c>
      <c r="G180" s="14" t="s">
        <v>5060</v>
      </c>
      <c r="H180" t="str">
        <f t="shared" si="4"/>
        <v>(N'8x60mm Mauser',N'винтовки',,),</v>
      </c>
      <c r="I180" s="58" t="str">
        <f t="shared" si="5"/>
        <v>EXECUTE @RC = dbo.NEW_ITEM_Ammo @name=N'8x60mm Mauser',@weigth=0.055, @price=0.8</v>
      </c>
    </row>
    <row r="181" spans="2:9" customFormat="1" x14ac:dyDescent="0.25">
      <c r="B181" s="14" t="s">
        <v>7114</v>
      </c>
      <c r="C181" s="14"/>
      <c r="D181" s="14"/>
      <c r="E181" s="14" t="s">
        <v>6719</v>
      </c>
      <c r="F181" s="14">
        <v>1</v>
      </c>
      <c r="G181" s="14" t="s">
        <v>5060</v>
      </c>
      <c r="H181" t="str">
        <f t="shared" si="4"/>
        <v>(N'8x63mm Bofors',N'винтовки',,),</v>
      </c>
      <c r="I181" s="58" t="str">
        <f t="shared" si="5"/>
        <v>EXECUTE @RC = dbo.NEW_ITEM_Ammo @name=N'8x63mm Bofors',@weigth=0.064, @price=1</v>
      </c>
    </row>
    <row r="182" spans="2:9" customFormat="1" x14ac:dyDescent="0.25">
      <c r="B182" s="14" t="s">
        <v>7115</v>
      </c>
      <c r="C182" s="14"/>
      <c r="D182" s="14"/>
      <c r="E182" s="14" t="s">
        <v>7116</v>
      </c>
      <c r="F182" s="14">
        <v>2</v>
      </c>
      <c r="G182" s="14" t="s">
        <v>5060</v>
      </c>
      <c r="H182" t="str">
        <f t="shared" si="4"/>
        <v>(N'9.3x74mmR',N'винтовки',,),</v>
      </c>
      <c r="I182" s="58" t="str">
        <f t="shared" si="5"/>
        <v>EXECUTE @RC = dbo.NEW_ITEM_Ammo @name=N'9.3x74mmR',@weigth=0.074, @price=2</v>
      </c>
    </row>
    <row r="183" spans="2:9" customFormat="1" x14ac:dyDescent="0.25">
      <c r="B183" s="14" t="s">
        <v>726</v>
      </c>
      <c r="C183" s="14"/>
      <c r="D183" s="14"/>
      <c r="E183" s="14" t="s">
        <v>6649</v>
      </c>
      <c r="F183" s="14" t="s">
        <v>6296</v>
      </c>
      <c r="G183" s="14" t="s">
        <v>6914</v>
      </c>
      <c r="H183" t="str">
        <f t="shared" si="4"/>
        <v>(N'9x18mm Makarov',N'пистолет',,),</v>
      </c>
      <c r="I183" s="58" t="str">
        <f t="shared" si="5"/>
        <v>EXECUTE @RC = dbo.NEW_ITEM_Ammo @name=N'9x18mm Makarov',@weigth=0.022, @price=0.2</v>
      </c>
    </row>
    <row r="184" spans="2:9" customFormat="1" x14ac:dyDescent="0.25">
      <c r="B184" s="14" t="s">
        <v>719</v>
      </c>
      <c r="C184" s="14"/>
      <c r="D184" s="14"/>
      <c r="E184" s="14" t="s">
        <v>6665</v>
      </c>
      <c r="F184" s="14" t="s">
        <v>5070</v>
      </c>
      <c r="G184" s="14" t="s">
        <v>6914</v>
      </c>
      <c r="H184" t="str">
        <f t="shared" si="4"/>
        <v>(N'9x19mm Parabellum',N'пистолет',,),</v>
      </c>
      <c r="I184" s="58" t="str">
        <f t="shared" si="5"/>
        <v>EXECUTE @RC = dbo.NEW_ITEM_Ammo @name=N'9x19mm Parabellum',@weigth=0.026, @price=0.3</v>
      </c>
    </row>
    <row r="185" spans="2:9" customFormat="1" x14ac:dyDescent="0.25">
      <c r="B185" s="14" t="s">
        <v>7117</v>
      </c>
      <c r="C185" s="14"/>
      <c r="D185" s="14"/>
      <c r="E185" s="14" t="s">
        <v>6642</v>
      </c>
      <c r="F185" s="14" t="s">
        <v>6919</v>
      </c>
      <c r="G185" s="14" t="s">
        <v>6914</v>
      </c>
      <c r="H185" t="str">
        <f t="shared" si="4"/>
        <v>(N'9x21mm Gyurza',N'пистолет',,),</v>
      </c>
      <c r="I185" s="58" t="str">
        <f t="shared" si="5"/>
        <v>EXECUTE @RC = dbo.NEW_ITEM_Ammo @name=N'9x21mm Gyurza',@weigth=0.024, @price=0.4</v>
      </c>
    </row>
    <row r="186" spans="2:9" customFormat="1" x14ac:dyDescent="0.25">
      <c r="B186" s="14" t="s">
        <v>7118</v>
      </c>
      <c r="C186" s="14"/>
      <c r="D186" s="14"/>
      <c r="E186" s="14" t="s">
        <v>6707</v>
      </c>
      <c r="F186" s="14" t="s">
        <v>5070</v>
      </c>
      <c r="G186" s="14" t="s">
        <v>6914</v>
      </c>
      <c r="H186" t="str">
        <f t="shared" si="4"/>
        <v>(N'9x23mm Bergmann-Bayard',N'пистолет',,),</v>
      </c>
      <c r="I186" s="58" t="str">
        <f t="shared" si="5"/>
        <v>EXECUTE @RC = dbo.NEW_ITEM_Ammo @name=N'9x23mm Bergmann-Bayard',@weigth=0.027, @price=0.3</v>
      </c>
    </row>
    <row r="187" spans="2:9" customFormat="1" x14ac:dyDescent="0.25">
      <c r="B187" s="14" t="s">
        <v>4170</v>
      </c>
      <c r="C187" s="14"/>
      <c r="D187" s="14"/>
      <c r="E187" s="14" t="s">
        <v>6918</v>
      </c>
      <c r="F187" s="14" t="s">
        <v>6919</v>
      </c>
      <c r="G187" s="14" t="s">
        <v>6914</v>
      </c>
      <c r="H187" t="str">
        <f t="shared" si="4"/>
        <v>(N'9x25mm Mauser',N'пистолет',,),</v>
      </c>
      <c r="I187" s="58" t="str">
        <f t="shared" si="5"/>
        <v>EXECUTE @RC = dbo.NEW_ITEM_Ammo @name=N'9x25mm Mauser',@weigth=0.029, @price=0.4</v>
      </c>
    </row>
    <row r="188" spans="2:9" customFormat="1" x14ac:dyDescent="0.25">
      <c r="B188" s="14" t="s">
        <v>7119</v>
      </c>
      <c r="C188" s="14"/>
      <c r="D188" s="14"/>
      <c r="E188" s="14" t="s">
        <v>7120</v>
      </c>
      <c r="F188" s="14" t="s">
        <v>5271</v>
      </c>
      <c r="G188" s="14" t="s">
        <v>5060</v>
      </c>
      <c r="H188" t="str">
        <f t="shared" si="4"/>
        <v>(N'9x39mm',N'винтовки',,),</v>
      </c>
      <c r="I188" s="58" t="str">
        <f t="shared" si="5"/>
        <v>EXECUTE @RC = dbo.NEW_ITEM_Ammo @name=N'9x39mm',@weigth=0.051, @price=0.5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"/>
  <sheetViews>
    <sheetView topLeftCell="A64" zoomScale="55" zoomScaleNormal="55" workbookViewId="0">
      <selection activeCell="A108" sqref="A108:XFD109"/>
    </sheetView>
  </sheetViews>
  <sheetFormatPr defaultRowHeight="15" x14ac:dyDescent="0.25"/>
  <cols>
    <col min="1" max="1" width="17" bestFit="1" customWidth="1"/>
    <col min="2" max="2" width="3.7109375" bestFit="1" customWidth="1"/>
    <col min="3" max="3" width="2.85546875" bestFit="1" customWidth="1"/>
    <col min="4" max="4" width="33" bestFit="1" customWidth="1"/>
    <col min="5" max="5" width="57.28515625" bestFit="1" customWidth="1"/>
    <col min="6" max="6" width="5.28515625" bestFit="1" customWidth="1"/>
    <col min="7" max="7" width="4" bestFit="1" customWidth="1"/>
    <col min="8" max="8" width="24" bestFit="1" customWidth="1"/>
    <col min="9" max="9" width="6.42578125" bestFit="1" customWidth="1"/>
    <col min="10" max="10" width="17" bestFit="1" customWidth="1"/>
    <col min="11" max="11" width="4.5703125" bestFit="1" customWidth="1"/>
    <col min="12" max="12" width="4.28515625" bestFit="1" customWidth="1"/>
    <col min="13" max="13" width="9" bestFit="1" customWidth="1"/>
    <col min="14" max="14" width="3" bestFit="1" customWidth="1"/>
    <col min="15" max="15" width="4.85546875" bestFit="1" customWidth="1"/>
    <col min="16" max="16" width="3.5703125" bestFit="1" customWidth="1"/>
    <col min="17" max="17" width="6" bestFit="1" customWidth="1"/>
    <col min="18" max="18" width="2" bestFit="1" customWidth="1"/>
    <col min="19" max="19" width="3.42578125" bestFit="1" customWidth="1"/>
    <col min="20" max="21" width="1.42578125" bestFit="1" customWidth="1"/>
  </cols>
  <sheetData>
    <row r="1" spans="1:22" x14ac:dyDescent="0.25">
      <c r="A1" t="s">
        <v>447</v>
      </c>
      <c r="B1" t="s">
        <v>448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452</v>
      </c>
      <c r="I1" t="s">
        <v>7</v>
      </c>
      <c r="J1" t="s">
        <v>8</v>
      </c>
      <c r="K1" t="s">
        <v>4938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451</v>
      </c>
      <c r="S1" t="s">
        <v>451</v>
      </c>
      <c r="T1" t="s">
        <v>451</v>
      </c>
      <c r="U1" t="s">
        <v>451</v>
      </c>
    </row>
    <row r="2" spans="1:22" ht="30" x14ac:dyDescent="0.25">
      <c r="A2" t="s">
        <v>1260</v>
      </c>
      <c r="C2" t="s">
        <v>105</v>
      </c>
      <c r="D2" s="12" t="s">
        <v>1432</v>
      </c>
      <c r="E2" s="12" t="s">
        <v>1429</v>
      </c>
      <c r="G2" t="s">
        <v>111</v>
      </c>
      <c r="H2" t="s">
        <v>1771</v>
      </c>
      <c r="J2" t="s">
        <v>1707</v>
      </c>
      <c r="L2" t="s">
        <v>246</v>
      </c>
      <c r="M2" t="s">
        <v>1767</v>
      </c>
      <c r="N2" t="s">
        <v>1707</v>
      </c>
      <c r="O2" t="s">
        <v>1707</v>
      </c>
      <c r="P2" t="s">
        <v>1707</v>
      </c>
      <c r="Q2" t="s">
        <v>1707</v>
      </c>
      <c r="R2" t="s">
        <v>133</v>
      </c>
      <c r="S2" t="s">
        <v>510</v>
      </c>
    </row>
    <row r="3" spans="1:22" ht="30" x14ac:dyDescent="0.25">
      <c r="A3" t="s">
        <v>1260</v>
      </c>
      <c r="C3" t="s">
        <v>105</v>
      </c>
      <c r="D3" s="12" t="s">
        <v>1431</v>
      </c>
      <c r="E3" s="12" t="s">
        <v>1429</v>
      </c>
      <c r="G3" t="s">
        <v>111</v>
      </c>
      <c r="H3" t="s">
        <v>1771</v>
      </c>
      <c r="J3" t="s">
        <v>1707</v>
      </c>
      <c r="L3" t="s">
        <v>246</v>
      </c>
      <c r="M3" t="s">
        <v>1767</v>
      </c>
      <c r="N3" t="s">
        <v>1707</v>
      </c>
      <c r="O3" t="s">
        <v>1707</v>
      </c>
      <c r="P3" t="s">
        <v>1707</v>
      </c>
      <c r="Q3" t="s">
        <v>1707</v>
      </c>
      <c r="R3" t="s">
        <v>133</v>
      </c>
      <c r="S3" t="s">
        <v>510</v>
      </c>
    </row>
    <row r="4" spans="1:22" ht="45" x14ac:dyDescent="0.25">
      <c r="A4" t="s">
        <v>1260</v>
      </c>
      <c r="C4" t="s">
        <v>111</v>
      </c>
      <c r="D4" s="12" t="s">
        <v>1455</v>
      </c>
      <c r="E4" s="12" t="s">
        <v>1454</v>
      </c>
      <c r="G4" t="s">
        <v>111</v>
      </c>
      <c r="H4" t="s">
        <v>1805</v>
      </c>
      <c r="J4" t="s">
        <v>1804</v>
      </c>
      <c r="L4" t="s">
        <v>133</v>
      </c>
      <c r="M4" t="s">
        <v>1547</v>
      </c>
      <c r="N4" t="s">
        <v>1707</v>
      </c>
      <c r="O4" t="s">
        <v>1793</v>
      </c>
      <c r="P4" t="s">
        <v>143</v>
      </c>
      <c r="Q4" t="s">
        <v>1803</v>
      </c>
      <c r="R4" t="s">
        <v>133</v>
      </c>
    </row>
    <row r="5" spans="1:22" ht="60" x14ac:dyDescent="0.25">
      <c r="A5" t="s">
        <v>1260</v>
      </c>
      <c r="C5" t="s">
        <v>111</v>
      </c>
      <c r="D5" s="12" t="s">
        <v>1446</v>
      </c>
      <c r="E5" s="12" t="s">
        <v>1444</v>
      </c>
      <c r="G5" t="s">
        <v>111</v>
      </c>
      <c r="H5" t="s">
        <v>1782</v>
      </c>
      <c r="J5" t="s">
        <v>1707</v>
      </c>
      <c r="L5" t="s">
        <v>133</v>
      </c>
      <c r="M5" t="s">
        <v>1783</v>
      </c>
      <c r="N5" t="s">
        <v>1707</v>
      </c>
      <c r="O5" t="s">
        <v>1707</v>
      </c>
      <c r="P5" t="s">
        <v>1707</v>
      </c>
      <c r="Q5" t="s">
        <v>1707</v>
      </c>
      <c r="R5" t="s">
        <v>133</v>
      </c>
      <c r="S5" t="s">
        <v>511</v>
      </c>
    </row>
    <row r="6" spans="1:22" ht="60" x14ac:dyDescent="0.25">
      <c r="A6" t="s">
        <v>1260</v>
      </c>
      <c r="C6" t="s">
        <v>111</v>
      </c>
      <c r="D6" s="12" t="s">
        <v>1445</v>
      </c>
      <c r="E6" s="12" t="s">
        <v>1444</v>
      </c>
      <c r="G6" t="s">
        <v>111</v>
      </c>
      <c r="H6" t="s">
        <v>1782</v>
      </c>
      <c r="J6" t="s">
        <v>1707</v>
      </c>
      <c r="L6" t="s">
        <v>133</v>
      </c>
      <c r="M6" t="s">
        <v>1781</v>
      </c>
      <c r="N6" t="s">
        <v>1707</v>
      </c>
      <c r="O6" t="s">
        <v>1707</v>
      </c>
      <c r="P6" t="s">
        <v>1707</v>
      </c>
      <c r="Q6" t="s">
        <v>1707</v>
      </c>
      <c r="R6" t="s">
        <v>133</v>
      </c>
      <c r="S6" t="s">
        <v>511</v>
      </c>
    </row>
    <row r="7" spans="1:22" ht="30" x14ac:dyDescent="0.25">
      <c r="A7" t="s">
        <v>1260</v>
      </c>
      <c r="C7" t="s">
        <v>111</v>
      </c>
      <c r="D7" s="12" t="s">
        <v>1443</v>
      </c>
      <c r="E7" s="12" t="s">
        <v>1442</v>
      </c>
      <c r="G7" t="s">
        <v>120</v>
      </c>
      <c r="H7" t="s">
        <v>894</v>
      </c>
      <c r="J7" t="s">
        <v>1707</v>
      </c>
      <c r="L7" t="s">
        <v>133</v>
      </c>
      <c r="M7" t="s">
        <v>1780</v>
      </c>
      <c r="N7" t="s">
        <v>1707</v>
      </c>
      <c r="O7" t="s">
        <v>1707</v>
      </c>
      <c r="P7" t="s">
        <v>1707</v>
      </c>
      <c r="Q7" t="s">
        <v>1707</v>
      </c>
      <c r="R7" t="s">
        <v>133</v>
      </c>
    </row>
    <row r="8" spans="1:22" ht="30" x14ac:dyDescent="0.25">
      <c r="A8" t="s">
        <v>1260</v>
      </c>
      <c r="C8" t="s">
        <v>105</v>
      </c>
      <c r="D8" s="12" t="s">
        <v>1430</v>
      </c>
      <c r="E8" s="12" t="s">
        <v>1429</v>
      </c>
      <c r="G8" t="s">
        <v>111</v>
      </c>
      <c r="H8" t="s">
        <v>1771</v>
      </c>
      <c r="J8" t="s">
        <v>1707</v>
      </c>
      <c r="L8" t="s">
        <v>246</v>
      </c>
      <c r="M8" t="s">
        <v>1767</v>
      </c>
      <c r="N8" t="s">
        <v>1707</v>
      </c>
      <c r="O8" t="s">
        <v>1707</v>
      </c>
      <c r="P8" t="s">
        <v>1707</v>
      </c>
      <c r="Q8" t="s">
        <v>1707</v>
      </c>
      <c r="R8" t="s">
        <v>133</v>
      </c>
      <c r="S8" t="s">
        <v>510</v>
      </c>
    </row>
    <row r="9" spans="1:22" ht="75" x14ac:dyDescent="0.25">
      <c r="A9" t="s">
        <v>1260</v>
      </c>
      <c r="C9" t="s">
        <v>111</v>
      </c>
      <c r="D9" s="12" t="s">
        <v>1441</v>
      </c>
      <c r="E9" s="12" t="s">
        <v>1440</v>
      </c>
      <c r="G9" t="s">
        <v>105</v>
      </c>
      <c r="H9" t="s">
        <v>1779</v>
      </c>
      <c r="J9" t="s">
        <v>1707</v>
      </c>
      <c r="L9" t="s">
        <v>133</v>
      </c>
      <c r="M9" t="s">
        <v>641</v>
      </c>
      <c r="N9" t="s">
        <v>1707</v>
      </c>
      <c r="O9" t="s">
        <v>1707</v>
      </c>
      <c r="P9" t="s">
        <v>1707</v>
      </c>
      <c r="Q9" t="s">
        <v>1707</v>
      </c>
      <c r="R9" t="s">
        <v>133</v>
      </c>
    </row>
    <row r="10" spans="1:22" ht="75" x14ac:dyDescent="0.25">
      <c r="A10" t="s">
        <v>1260</v>
      </c>
      <c r="C10" t="s">
        <v>111</v>
      </c>
      <c r="D10" s="12" t="s">
        <v>1439</v>
      </c>
      <c r="E10" s="12" t="s">
        <v>1438</v>
      </c>
      <c r="G10" t="s">
        <v>105</v>
      </c>
      <c r="H10" t="s">
        <v>1778</v>
      </c>
      <c r="J10" t="s">
        <v>1707</v>
      </c>
      <c r="L10" t="s">
        <v>133</v>
      </c>
      <c r="M10" t="s">
        <v>1763</v>
      </c>
      <c r="N10" t="s">
        <v>1707</v>
      </c>
      <c r="O10" t="s">
        <v>1707</v>
      </c>
      <c r="P10" t="s">
        <v>1707</v>
      </c>
      <c r="Q10" t="s">
        <v>1707</v>
      </c>
      <c r="R10" t="s">
        <v>133</v>
      </c>
    </row>
    <row r="11" spans="1:22" x14ac:dyDescent="0.25">
      <c r="A11" t="s">
        <v>1259</v>
      </c>
      <c r="C11" t="s">
        <v>105</v>
      </c>
      <c r="D11" t="s">
        <v>1409</v>
      </c>
      <c r="E11" t="s">
        <v>1408</v>
      </c>
      <c r="G11" t="s">
        <v>124</v>
      </c>
      <c r="H11" t="s">
        <v>1741</v>
      </c>
      <c r="J11" t="s">
        <v>1740</v>
      </c>
      <c r="L11" t="s">
        <v>133</v>
      </c>
      <c r="M11" t="s">
        <v>641</v>
      </c>
      <c r="N11" t="s">
        <v>1707</v>
      </c>
      <c r="O11" t="s">
        <v>1707</v>
      </c>
      <c r="P11" t="s">
        <v>133</v>
      </c>
      <c r="Q11" t="s">
        <v>1739</v>
      </c>
      <c r="R11" t="s">
        <v>133</v>
      </c>
      <c r="S11" t="s">
        <v>625</v>
      </c>
    </row>
    <row r="12" spans="1:22" x14ac:dyDescent="0.25">
      <c r="A12" t="s">
        <v>1259</v>
      </c>
      <c r="B12" t="s">
        <v>4380</v>
      </c>
      <c r="C12" t="s">
        <v>105</v>
      </c>
      <c r="D12" t="s">
        <v>4058</v>
      </c>
      <c r="E12" t="s">
        <v>4670</v>
      </c>
      <c r="G12" t="s">
        <v>124</v>
      </c>
      <c r="H12" t="s">
        <v>151</v>
      </c>
      <c r="I12" t="s">
        <v>334</v>
      </c>
      <c r="J12" t="s">
        <v>1740</v>
      </c>
      <c r="L12" t="s">
        <v>133</v>
      </c>
      <c r="M12" t="s">
        <v>641</v>
      </c>
      <c r="N12" t="s">
        <v>1707</v>
      </c>
      <c r="O12" t="s">
        <v>1707</v>
      </c>
      <c r="P12" t="s">
        <v>133</v>
      </c>
      <c r="Q12" t="s">
        <v>1739</v>
      </c>
      <c r="R12" t="s">
        <v>133</v>
      </c>
      <c r="S12" t="s">
        <v>625</v>
      </c>
      <c r="V12" t="s">
        <v>4939</v>
      </c>
    </row>
    <row r="13" spans="1:22" x14ac:dyDescent="0.25">
      <c r="A13" t="s">
        <v>1259</v>
      </c>
      <c r="C13" t="s">
        <v>105</v>
      </c>
      <c r="D13" t="s">
        <v>1407</v>
      </c>
      <c r="E13" t="s">
        <v>1406</v>
      </c>
      <c r="G13" t="s">
        <v>120</v>
      </c>
      <c r="H13" t="s">
        <v>1737</v>
      </c>
      <c r="J13" t="s">
        <v>1738</v>
      </c>
      <c r="L13" t="s">
        <v>133</v>
      </c>
      <c r="M13" t="s">
        <v>1534</v>
      </c>
      <c r="N13" t="s">
        <v>1707</v>
      </c>
      <c r="O13" t="s">
        <v>1707</v>
      </c>
      <c r="P13" t="s">
        <v>133</v>
      </c>
      <c r="Q13" t="s">
        <v>1732</v>
      </c>
      <c r="R13" t="s">
        <v>133</v>
      </c>
      <c r="S13" t="s">
        <v>618</v>
      </c>
    </row>
    <row r="14" spans="1:22" x14ac:dyDescent="0.25">
      <c r="A14" t="s">
        <v>1259</v>
      </c>
      <c r="B14" t="s">
        <v>4381</v>
      </c>
      <c r="C14" t="s">
        <v>105</v>
      </c>
      <c r="D14" t="s">
        <v>4057</v>
      </c>
      <c r="E14" t="s">
        <v>4669</v>
      </c>
      <c r="G14" t="s">
        <v>120</v>
      </c>
      <c r="H14" t="s">
        <v>139</v>
      </c>
      <c r="I14" t="s">
        <v>168</v>
      </c>
      <c r="J14" t="s">
        <v>1738</v>
      </c>
      <c r="L14" t="s">
        <v>133</v>
      </c>
      <c r="M14" t="s">
        <v>1534</v>
      </c>
      <c r="N14" t="s">
        <v>1707</v>
      </c>
      <c r="O14" t="s">
        <v>1707</v>
      </c>
      <c r="P14" t="s">
        <v>133</v>
      </c>
      <c r="Q14" t="s">
        <v>1732</v>
      </c>
      <c r="R14" t="s">
        <v>133</v>
      </c>
      <c r="S14" t="s">
        <v>618</v>
      </c>
      <c r="V14" t="s">
        <v>4939</v>
      </c>
    </row>
    <row r="15" spans="1:22" x14ac:dyDescent="0.25">
      <c r="A15" t="s">
        <v>1259</v>
      </c>
      <c r="C15" t="s">
        <v>105</v>
      </c>
      <c r="D15" t="s">
        <v>1405</v>
      </c>
      <c r="E15" t="s">
        <v>1403</v>
      </c>
      <c r="G15" t="s">
        <v>111</v>
      </c>
      <c r="H15" t="s">
        <v>1737</v>
      </c>
      <c r="J15" t="s">
        <v>1736</v>
      </c>
      <c r="L15" t="s">
        <v>133</v>
      </c>
      <c r="M15" t="s">
        <v>641</v>
      </c>
      <c r="N15" t="s">
        <v>1707</v>
      </c>
      <c r="O15" t="s">
        <v>1707</v>
      </c>
      <c r="P15" t="s">
        <v>133</v>
      </c>
      <c r="Q15" t="s">
        <v>1735</v>
      </c>
      <c r="R15" t="s">
        <v>133</v>
      </c>
      <c r="S15" t="s">
        <v>618</v>
      </c>
    </row>
    <row r="16" spans="1:22" x14ac:dyDescent="0.25">
      <c r="A16" t="s">
        <v>1259</v>
      </c>
      <c r="B16" t="s">
        <v>4380</v>
      </c>
      <c r="C16" t="s">
        <v>105</v>
      </c>
      <c r="D16" t="s">
        <v>4056</v>
      </c>
      <c r="E16" t="s">
        <v>4668</v>
      </c>
      <c r="G16" t="s">
        <v>111</v>
      </c>
      <c r="H16" t="s">
        <v>139</v>
      </c>
      <c r="I16" t="s">
        <v>168</v>
      </c>
      <c r="J16" t="s">
        <v>1736</v>
      </c>
      <c r="L16" t="s">
        <v>133</v>
      </c>
      <c r="M16" t="s">
        <v>641</v>
      </c>
      <c r="N16" t="s">
        <v>1707</v>
      </c>
      <c r="O16" t="s">
        <v>1707</v>
      </c>
      <c r="P16" t="s">
        <v>133</v>
      </c>
      <c r="Q16" t="s">
        <v>1735</v>
      </c>
      <c r="R16" t="s">
        <v>133</v>
      </c>
      <c r="S16" t="s">
        <v>618</v>
      </c>
      <c r="V16" t="s">
        <v>4939</v>
      </c>
    </row>
    <row r="17" spans="1:22" x14ac:dyDescent="0.25">
      <c r="A17" t="s">
        <v>1259</v>
      </c>
      <c r="C17" t="s">
        <v>105</v>
      </c>
      <c r="D17" t="s">
        <v>1402</v>
      </c>
      <c r="E17" t="s">
        <v>1400</v>
      </c>
      <c r="G17" t="s">
        <v>124</v>
      </c>
      <c r="H17" t="s">
        <v>1731</v>
      </c>
      <c r="J17" t="s">
        <v>1730</v>
      </c>
      <c r="L17" t="s">
        <v>133</v>
      </c>
      <c r="M17" t="s">
        <v>1729</v>
      </c>
      <c r="N17" t="s">
        <v>1707</v>
      </c>
      <c r="O17" t="s">
        <v>1707</v>
      </c>
      <c r="P17" t="s">
        <v>133</v>
      </c>
      <c r="Q17" t="s">
        <v>1728</v>
      </c>
      <c r="R17" t="s">
        <v>133</v>
      </c>
      <c r="S17" t="s">
        <v>1714</v>
      </c>
    </row>
    <row r="18" spans="1:22" x14ac:dyDescent="0.25">
      <c r="A18" t="s">
        <v>1259</v>
      </c>
      <c r="C18" t="s">
        <v>105</v>
      </c>
      <c r="D18" t="s">
        <v>1402</v>
      </c>
      <c r="E18" t="s">
        <v>4667</v>
      </c>
      <c r="G18" t="s">
        <v>124</v>
      </c>
      <c r="H18" t="s">
        <v>217</v>
      </c>
      <c r="I18" t="s">
        <v>168</v>
      </c>
      <c r="J18" t="s">
        <v>1730</v>
      </c>
      <c r="L18" t="s">
        <v>133</v>
      </c>
      <c r="M18" t="s">
        <v>1729</v>
      </c>
      <c r="N18" t="s">
        <v>1707</v>
      </c>
      <c r="O18" t="s">
        <v>1707</v>
      </c>
      <c r="P18" t="s">
        <v>133</v>
      </c>
      <c r="Q18" t="s">
        <v>1728</v>
      </c>
      <c r="R18" t="s">
        <v>133</v>
      </c>
      <c r="S18" t="s">
        <v>1714</v>
      </c>
      <c r="V18" t="s">
        <v>4939</v>
      </c>
    </row>
    <row r="19" spans="1:22" x14ac:dyDescent="0.25">
      <c r="A19" t="s">
        <v>1259</v>
      </c>
      <c r="C19" t="s">
        <v>105</v>
      </c>
      <c r="D19" t="s">
        <v>1404</v>
      </c>
      <c r="E19" t="s">
        <v>1403</v>
      </c>
      <c r="G19" t="s">
        <v>105</v>
      </c>
      <c r="H19" t="s">
        <v>1734</v>
      </c>
      <c r="J19" t="s">
        <v>1733</v>
      </c>
      <c r="L19" t="s">
        <v>133</v>
      </c>
      <c r="M19" t="s">
        <v>641</v>
      </c>
      <c r="N19" t="s">
        <v>1707</v>
      </c>
      <c r="O19" t="s">
        <v>1707</v>
      </c>
      <c r="P19" t="s">
        <v>133</v>
      </c>
      <c r="Q19" t="s">
        <v>1732</v>
      </c>
      <c r="R19" t="s">
        <v>133</v>
      </c>
      <c r="S19" t="s">
        <v>618</v>
      </c>
    </row>
    <row r="20" spans="1:22" x14ac:dyDescent="0.25">
      <c r="A20" t="s">
        <v>1259</v>
      </c>
      <c r="B20" t="s">
        <v>4380</v>
      </c>
      <c r="C20" t="s">
        <v>105</v>
      </c>
      <c r="D20" t="s">
        <v>4055</v>
      </c>
      <c r="E20" t="s">
        <v>4668</v>
      </c>
      <c r="G20" t="s">
        <v>105</v>
      </c>
      <c r="H20" t="s">
        <v>4937</v>
      </c>
      <c r="I20" t="s">
        <v>4936</v>
      </c>
      <c r="J20" t="s">
        <v>1733</v>
      </c>
      <c r="L20" t="s">
        <v>133</v>
      </c>
      <c r="M20" t="s">
        <v>641</v>
      </c>
      <c r="N20" t="s">
        <v>1707</v>
      </c>
      <c r="O20" t="s">
        <v>1707</v>
      </c>
      <c r="P20" t="s">
        <v>133</v>
      </c>
      <c r="Q20" t="s">
        <v>1732</v>
      </c>
      <c r="R20" t="s">
        <v>133</v>
      </c>
      <c r="S20" t="s">
        <v>618</v>
      </c>
      <c r="V20" t="s">
        <v>4939</v>
      </c>
    </row>
    <row r="21" spans="1:22" x14ac:dyDescent="0.25">
      <c r="A21" t="s">
        <v>1259</v>
      </c>
      <c r="C21" t="s">
        <v>105</v>
      </c>
      <c r="D21" t="s">
        <v>1401</v>
      </c>
      <c r="E21" t="s">
        <v>1400</v>
      </c>
      <c r="G21" t="s">
        <v>150</v>
      </c>
      <c r="H21" t="s">
        <v>1727</v>
      </c>
      <c r="J21" t="s">
        <v>1726</v>
      </c>
      <c r="L21" t="s">
        <v>133</v>
      </c>
      <c r="M21" t="s">
        <v>496</v>
      </c>
      <c r="N21" t="s">
        <v>1707</v>
      </c>
      <c r="O21" t="s">
        <v>1707</v>
      </c>
      <c r="P21" t="s">
        <v>133</v>
      </c>
      <c r="Q21" t="s">
        <v>1725</v>
      </c>
      <c r="R21" t="s">
        <v>133</v>
      </c>
      <c r="S21" t="s">
        <v>1714</v>
      </c>
    </row>
    <row r="22" spans="1:22" x14ac:dyDescent="0.25">
      <c r="A22" t="s">
        <v>1259</v>
      </c>
      <c r="C22" t="s">
        <v>105</v>
      </c>
      <c r="D22" t="s">
        <v>1401</v>
      </c>
      <c r="E22" t="s">
        <v>4667</v>
      </c>
      <c r="G22" t="s">
        <v>150</v>
      </c>
      <c r="H22" t="s">
        <v>157</v>
      </c>
      <c r="I22" t="s">
        <v>334</v>
      </c>
      <c r="J22" t="s">
        <v>1726</v>
      </c>
      <c r="L22" t="s">
        <v>133</v>
      </c>
      <c r="M22" t="s">
        <v>496</v>
      </c>
      <c r="N22" t="s">
        <v>1707</v>
      </c>
      <c r="O22" t="s">
        <v>1707</v>
      </c>
      <c r="P22" t="s">
        <v>133</v>
      </c>
      <c r="Q22" t="s">
        <v>1725</v>
      </c>
      <c r="R22" t="s">
        <v>133</v>
      </c>
      <c r="S22" t="s">
        <v>1714</v>
      </c>
      <c r="V22" t="s">
        <v>4939</v>
      </c>
    </row>
    <row r="23" spans="1:22" x14ac:dyDescent="0.25">
      <c r="A23" t="s">
        <v>1259</v>
      </c>
      <c r="C23" t="s">
        <v>105</v>
      </c>
      <c r="D23" t="s">
        <v>1399</v>
      </c>
      <c r="E23" t="s">
        <v>1396</v>
      </c>
      <c r="G23" t="s">
        <v>105</v>
      </c>
      <c r="H23" t="s">
        <v>1721</v>
      </c>
      <c r="J23" t="s">
        <v>1724</v>
      </c>
      <c r="L23" t="s">
        <v>133</v>
      </c>
      <c r="M23" t="s">
        <v>1719</v>
      </c>
      <c r="N23" t="s">
        <v>1707</v>
      </c>
      <c r="O23" t="s">
        <v>1707</v>
      </c>
      <c r="P23" t="s">
        <v>133</v>
      </c>
      <c r="Q23" t="s">
        <v>1723</v>
      </c>
      <c r="R23" t="s">
        <v>133</v>
      </c>
      <c r="S23" t="s">
        <v>944</v>
      </c>
    </row>
    <row r="24" spans="1:22" x14ac:dyDescent="0.25">
      <c r="A24" t="s">
        <v>1259</v>
      </c>
      <c r="C24" t="s">
        <v>105</v>
      </c>
      <c r="D24" t="s">
        <v>1398</v>
      </c>
      <c r="E24" t="s">
        <v>1396</v>
      </c>
      <c r="G24" t="s">
        <v>143</v>
      </c>
      <c r="H24" t="s">
        <v>1721</v>
      </c>
      <c r="J24" t="s">
        <v>1720</v>
      </c>
      <c r="L24" t="s">
        <v>133</v>
      </c>
      <c r="M24" t="s">
        <v>1719</v>
      </c>
      <c r="N24" t="s">
        <v>1707</v>
      </c>
      <c r="O24" t="s">
        <v>1707</v>
      </c>
      <c r="P24" t="s">
        <v>133</v>
      </c>
      <c r="Q24" t="s">
        <v>1722</v>
      </c>
      <c r="R24" t="s">
        <v>133</v>
      </c>
      <c r="S24" t="s">
        <v>944</v>
      </c>
    </row>
    <row r="25" spans="1:22" x14ac:dyDescent="0.25">
      <c r="A25" t="s">
        <v>1259</v>
      </c>
      <c r="C25" t="s">
        <v>105</v>
      </c>
      <c r="D25" t="s">
        <v>1397</v>
      </c>
      <c r="E25" t="s">
        <v>1396</v>
      </c>
      <c r="G25" t="s">
        <v>105</v>
      </c>
      <c r="H25" t="s">
        <v>1721</v>
      </c>
      <c r="J25" t="s">
        <v>1720</v>
      </c>
      <c r="L25" t="s">
        <v>133</v>
      </c>
      <c r="M25" t="s">
        <v>1719</v>
      </c>
      <c r="N25" t="s">
        <v>1707</v>
      </c>
      <c r="O25" t="s">
        <v>1707</v>
      </c>
      <c r="P25" t="s">
        <v>133</v>
      </c>
      <c r="Q25" t="s">
        <v>1718</v>
      </c>
      <c r="R25" t="s">
        <v>133</v>
      </c>
      <c r="S25" t="s">
        <v>944</v>
      </c>
    </row>
    <row r="26" spans="1:22" x14ac:dyDescent="0.25">
      <c r="A26" t="s">
        <v>1258</v>
      </c>
      <c r="C26" t="s">
        <v>111</v>
      </c>
      <c r="D26" t="s">
        <v>1386</v>
      </c>
      <c r="E26" t="s">
        <v>1385</v>
      </c>
      <c r="G26" t="s">
        <v>150</v>
      </c>
      <c r="H26" t="s">
        <v>1689</v>
      </c>
      <c r="J26" t="s">
        <v>1705</v>
      </c>
      <c r="L26" t="s">
        <v>106</v>
      </c>
      <c r="M26" t="s">
        <v>1704</v>
      </c>
      <c r="N26" t="s">
        <v>1703</v>
      </c>
      <c r="O26" t="s">
        <v>1698</v>
      </c>
      <c r="P26" t="s">
        <v>116</v>
      </c>
      <c r="Q26" t="s">
        <v>1702</v>
      </c>
      <c r="R26" t="s">
        <v>133</v>
      </c>
      <c r="S26" t="s">
        <v>886</v>
      </c>
    </row>
    <row r="27" spans="1:22" x14ac:dyDescent="0.25">
      <c r="A27" t="s">
        <v>1259</v>
      </c>
      <c r="C27" t="s">
        <v>105</v>
      </c>
      <c r="D27" t="s">
        <v>1417</v>
      </c>
      <c r="E27" t="s">
        <v>1416</v>
      </c>
      <c r="G27" t="s">
        <v>124</v>
      </c>
      <c r="H27" t="s">
        <v>1759</v>
      </c>
      <c r="J27" t="s">
        <v>1758</v>
      </c>
      <c r="L27" t="s">
        <v>133</v>
      </c>
      <c r="M27" t="s">
        <v>496</v>
      </c>
      <c r="N27" t="s">
        <v>1031</v>
      </c>
      <c r="O27" t="s">
        <v>1698</v>
      </c>
      <c r="P27" t="s">
        <v>133</v>
      </c>
      <c r="Q27" t="s">
        <v>129</v>
      </c>
      <c r="R27" t="s">
        <v>133</v>
      </c>
      <c r="S27" t="s">
        <v>1756</v>
      </c>
    </row>
    <row r="28" spans="1:22" x14ac:dyDescent="0.25">
      <c r="A28" t="s">
        <v>1259</v>
      </c>
      <c r="C28" t="s">
        <v>105</v>
      </c>
      <c r="D28" t="s">
        <v>1417</v>
      </c>
      <c r="E28" t="s">
        <v>1416</v>
      </c>
      <c r="G28" t="s">
        <v>124</v>
      </c>
      <c r="H28" t="s">
        <v>1759</v>
      </c>
      <c r="J28" t="s">
        <v>1758</v>
      </c>
      <c r="L28" t="s">
        <v>133</v>
      </c>
      <c r="M28" t="s">
        <v>496</v>
      </c>
      <c r="N28" t="s">
        <v>1031</v>
      </c>
      <c r="O28" t="s">
        <v>1698</v>
      </c>
      <c r="P28" t="s">
        <v>133</v>
      </c>
      <c r="Q28" t="s">
        <v>129</v>
      </c>
      <c r="R28" t="s">
        <v>133</v>
      </c>
      <c r="S28" t="s">
        <v>1756</v>
      </c>
      <c r="V28" t="s">
        <v>4939</v>
      </c>
    </row>
    <row r="29" spans="1:22" x14ac:dyDescent="0.25">
      <c r="A29" t="s">
        <v>1259</v>
      </c>
      <c r="C29" t="s">
        <v>105</v>
      </c>
      <c r="D29" t="s">
        <v>1395</v>
      </c>
      <c r="E29" t="s">
        <v>1394</v>
      </c>
      <c r="G29" t="s">
        <v>124</v>
      </c>
      <c r="H29" t="s">
        <v>1717</v>
      </c>
      <c r="J29" t="s">
        <v>1755</v>
      </c>
      <c r="L29" t="s">
        <v>133</v>
      </c>
      <c r="M29" t="s">
        <v>496</v>
      </c>
      <c r="N29" t="s">
        <v>1754</v>
      </c>
      <c r="O29" t="s">
        <v>1698</v>
      </c>
      <c r="P29" t="s">
        <v>133</v>
      </c>
      <c r="Q29" t="s">
        <v>1757</v>
      </c>
      <c r="R29" t="s">
        <v>133</v>
      </c>
      <c r="S29" t="s">
        <v>1756</v>
      </c>
    </row>
    <row r="30" spans="1:22" x14ac:dyDescent="0.25">
      <c r="A30" t="s">
        <v>1259</v>
      </c>
      <c r="C30" t="s">
        <v>105</v>
      </c>
      <c r="D30" t="s">
        <v>1395</v>
      </c>
      <c r="E30" t="s">
        <v>1394</v>
      </c>
      <c r="G30" t="s">
        <v>124</v>
      </c>
      <c r="H30" t="s">
        <v>1717</v>
      </c>
      <c r="J30" t="s">
        <v>1712</v>
      </c>
      <c r="L30" t="s">
        <v>133</v>
      </c>
      <c r="M30" t="s">
        <v>496</v>
      </c>
      <c r="N30" t="s">
        <v>1707</v>
      </c>
      <c r="O30" t="s">
        <v>1707</v>
      </c>
      <c r="P30" t="s">
        <v>133</v>
      </c>
      <c r="Q30" t="s">
        <v>1716</v>
      </c>
      <c r="R30" t="s">
        <v>133</v>
      </c>
      <c r="S30" t="s">
        <v>1714</v>
      </c>
    </row>
    <row r="31" spans="1:22" x14ac:dyDescent="0.25">
      <c r="A31" t="s">
        <v>1259</v>
      </c>
      <c r="C31" t="s">
        <v>105</v>
      </c>
      <c r="D31" t="s">
        <v>1393</v>
      </c>
      <c r="E31" t="s">
        <v>1392</v>
      </c>
      <c r="G31" t="s">
        <v>124</v>
      </c>
      <c r="H31" t="s">
        <v>1713</v>
      </c>
      <c r="J31" t="s">
        <v>1755</v>
      </c>
      <c r="L31" t="s">
        <v>133</v>
      </c>
      <c r="M31" t="s">
        <v>496</v>
      </c>
      <c r="N31" t="s">
        <v>1754</v>
      </c>
      <c r="O31" t="s">
        <v>1698</v>
      </c>
      <c r="P31" t="s">
        <v>133</v>
      </c>
      <c r="Q31" t="s">
        <v>1746</v>
      </c>
      <c r="R31" t="s">
        <v>133</v>
      </c>
      <c r="S31" t="s">
        <v>1756</v>
      </c>
    </row>
    <row r="32" spans="1:22" x14ac:dyDescent="0.25">
      <c r="A32" t="s">
        <v>1259</v>
      </c>
      <c r="C32" t="s">
        <v>105</v>
      </c>
      <c r="D32" t="s">
        <v>1393</v>
      </c>
      <c r="E32" t="s">
        <v>1392</v>
      </c>
      <c r="G32" t="s">
        <v>124</v>
      </c>
      <c r="H32" t="s">
        <v>1713</v>
      </c>
      <c r="J32" t="s">
        <v>1712</v>
      </c>
      <c r="L32" t="s">
        <v>133</v>
      </c>
      <c r="M32" t="s">
        <v>496</v>
      </c>
      <c r="N32" t="s">
        <v>1707</v>
      </c>
      <c r="O32" t="s">
        <v>1707</v>
      </c>
      <c r="P32" t="s">
        <v>133</v>
      </c>
      <c r="Q32" t="s">
        <v>1715</v>
      </c>
      <c r="R32" t="s">
        <v>133</v>
      </c>
      <c r="S32" t="s">
        <v>1714</v>
      </c>
    </row>
    <row r="33" spans="1:22" x14ac:dyDescent="0.25">
      <c r="A33" t="s">
        <v>1259</v>
      </c>
      <c r="C33" t="s">
        <v>105</v>
      </c>
      <c r="D33" t="s">
        <v>1391</v>
      </c>
      <c r="E33" t="s">
        <v>1390</v>
      </c>
      <c r="G33" t="s">
        <v>124</v>
      </c>
      <c r="H33" t="s">
        <v>1713</v>
      </c>
      <c r="J33" t="s">
        <v>1755</v>
      </c>
      <c r="L33" t="s">
        <v>133</v>
      </c>
      <c r="M33" t="s">
        <v>496</v>
      </c>
      <c r="N33" t="s">
        <v>1754</v>
      </c>
      <c r="O33" t="s">
        <v>1698</v>
      </c>
      <c r="P33" t="s">
        <v>133</v>
      </c>
      <c r="Q33" t="s">
        <v>1753</v>
      </c>
      <c r="R33" t="s">
        <v>133</v>
      </c>
      <c r="S33" t="s">
        <v>1752</v>
      </c>
    </row>
    <row r="34" spans="1:22" x14ac:dyDescent="0.25">
      <c r="A34" t="s">
        <v>1259</v>
      </c>
      <c r="C34" t="s">
        <v>105</v>
      </c>
      <c r="D34" t="s">
        <v>1391</v>
      </c>
      <c r="E34" t="s">
        <v>1390</v>
      </c>
      <c r="G34" t="s">
        <v>124</v>
      </c>
      <c r="H34" t="s">
        <v>1713</v>
      </c>
      <c r="J34" t="s">
        <v>1712</v>
      </c>
      <c r="L34" t="s">
        <v>133</v>
      </c>
      <c r="M34" t="s">
        <v>496</v>
      </c>
      <c r="N34" t="s">
        <v>1707</v>
      </c>
      <c r="O34" t="s">
        <v>1707</v>
      </c>
      <c r="P34" t="s">
        <v>133</v>
      </c>
      <c r="Q34" t="s">
        <v>1711</v>
      </c>
      <c r="R34" t="s">
        <v>133</v>
      </c>
      <c r="S34" t="s">
        <v>1710</v>
      </c>
    </row>
    <row r="35" spans="1:22" ht="75" x14ac:dyDescent="0.25">
      <c r="A35" t="s">
        <v>1260</v>
      </c>
      <c r="C35" t="s">
        <v>111</v>
      </c>
      <c r="D35" s="12" t="s">
        <v>1453</v>
      </c>
      <c r="E35" t="s">
        <v>1438</v>
      </c>
      <c r="G35" t="s">
        <v>105</v>
      </c>
      <c r="H35" t="s">
        <v>1778</v>
      </c>
      <c r="J35" t="s">
        <v>1802</v>
      </c>
      <c r="L35" t="s">
        <v>133</v>
      </c>
      <c r="M35" t="s">
        <v>1763</v>
      </c>
      <c r="N35" t="s">
        <v>1707</v>
      </c>
      <c r="O35" t="s">
        <v>1793</v>
      </c>
      <c r="P35" t="s">
        <v>143</v>
      </c>
      <c r="Q35" t="s">
        <v>1801</v>
      </c>
      <c r="R35" t="s">
        <v>133</v>
      </c>
    </row>
    <row r="36" spans="1:22" ht="75" x14ac:dyDescent="0.25">
      <c r="A36" t="s">
        <v>1260</v>
      </c>
      <c r="C36" t="s">
        <v>111</v>
      </c>
      <c r="D36" s="12" t="s">
        <v>1452</v>
      </c>
      <c r="E36" t="s">
        <v>1440</v>
      </c>
      <c r="G36" t="s">
        <v>105</v>
      </c>
      <c r="H36" t="s">
        <v>1779</v>
      </c>
      <c r="J36" t="s">
        <v>1800</v>
      </c>
      <c r="L36" t="s">
        <v>133</v>
      </c>
      <c r="M36" t="s">
        <v>641</v>
      </c>
      <c r="N36" t="s">
        <v>1707</v>
      </c>
      <c r="O36" t="s">
        <v>1793</v>
      </c>
      <c r="P36" t="s">
        <v>143</v>
      </c>
      <c r="Q36" t="s">
        <v>1799</v>
      </c>
      <c r="R36" t="s">
        <v>133</v>
      </c>
    </row>
    <row r="37" spans="1:22" ht="120" x14ac:dyDescent="0.25">
      <c r="A37" t="s">
        <v>1260</v>
      </c>
      <c r="C37" t="s">
        <v>111</v>
      </c>
      <c r="D37" s="12" t="s">
        <v>1451</v>
      </c>
      <c r="E37" t="s">
        <v>1420</v>
      </c>
      <c r="G37" t="s">
        <v>105</v>
      </c>
      <c r="H37" t="s">
        <v>1775</v>
      </c>
      <c r="J37" t="s">
        <v>1798</v>
      </c>
      <c r="L37" t="s">
        <v>133</v>
      </c>
      <c r="M37" t="s">
        <v>1763</v>
      </c>
      <c r="N37" t="s">
        <v>1707</v>
      </c>
      <c r="O37" t="s">
        <v>1793</v>
      </c>
      <c r="P37" t="s">
        <v>143</v>
      </c>
      <c r="Q37" t="s">
        <v>1797</v>
      </c>
      <c r="R37" t="s">
        <v>133</v>
      </c>
    </row>
    <row r="38" spans="1:22" x14ac:dyDescent="0.25">
      <c r="A38" t="s">
        <v>1259</v>
      </c>
      <c r="C38" t="s">
        <v>105</v>
      </c>
      <c r="D38" t="s">
        <v>1415</v>
      </c>
      <c r="E38" t="s">
        <v>1414</v>
      </c>
      <c r="G38" t="s">
        <v>111</v>
      </c>
      <c r="H38" t="s">
        <v>1751</v>
      </c>
      <c r="J38" t="s">
        <v>1750</v>
      </c>
      <c r="L38" t="s">
        <v>133</v>
      </c>
      <c r="M38" t="s">
        <v>496</v>
      </c>
      <c r="N38" t="s">
        <v>461</v>
      </c>
      <c r="O38" t="s">
        <v>126</v>
      </c>
      <c r="P38" t="s">
        <v>133</v>
      </c>
      <c r="Q38" t="s">
        <v>1749</v>
      </c>
      <c r="R38" t="s">
        <v>133</v>
      </c>
      <c r="S38" t="s">
        <v>1742</v>
      </c>
    </row>
    <row r="39" spans="1:22" x14ac:dyDescent="0.25">
      <c r="A39" t="s">
        <v>1259</v>
      </c>
      <c r="C39" t="s">
        <v>105</v>
      </c>
      <c r="D39" t="s">
        <v>1415</v>
      </c>
      <c r="E39" t="s">
        <v>4633</v>
      </c>
      <c r="G39" t="s">
        <v>111</v>
      </c>
      <c r="H39" t="s">
        <v>1751</v>
      </c>
      <c r="J39" t="s">
        <v>1750</v>
      </c>
      <c r="L39" t="s">
        <v>133</v>
      </c>
      <c r="M39" t="s">
        <v>496</v>
      </c>
      <c r="N39" t="s">
        <v>461</v>
      </c>
      <c r="O39" t="s">
        <v>126</v>
      </c>
      <c r="P39" t="s">
        <v>133</v>
      </c>
      <c r="Q39" t="s">
        <v>1749</v>
      </c>
      <c r="R39" t="s">
        <v>133</v>
      </c>
      <c r="S39" t="s">
        <v>1742</v>
      </c>
      <c r="V39" t="s">
        <v>4939</v>
      </c>
    </row>
    <row r="40" spans="1:22" x14ac:dyDescent="0.25">
      <c r="A40" t="s">
        <v>1259</v>
      </c>
      <c r="C40" t="s">
        <v>105</v>
      </c>
      <c r="D40" t="s">
        <v>1413</v>
      </c>
      <c r="E40" t="s">
        <v>1412</v>
      </c>
      <c r="G40" t="s">
        <v>111</v>
      </c>
      <c r="H40" t="s">
        <v>1748</v>
      </c>
      <c r="J40" t="s">
        <v>1747</v>
      </c>
      <c r="L40" t="s">
        <v>133</v>
      </c>
      <c r="M40" t="s">
        <v>648</v>
      </c>
      <c r="N40" t="s">
        <v>1031</v>
      </c>
      <c r="O40" t="s">
        <v>126</v>
      </c>
      <c r="P40" t="s">
        <v>133</v>
      </c>
      <c r="Q40" t="s">
        <v>1746</v>
      </c>
      <c r="R40" t="s">
        <v>133</v>
      </c>
      <c r="S40" t="s">
        <v>1745</v>
      </c>
    </row>
    <row r="41" spans="1:22" x14ac:dyDescent="0.25">
      <c r="A41" t="s">
        <v>1259</v>
      </c>
      <c r="C41" t="s">
        <v>105</v>
      </c>
      <c r="D41" t="s">
        <v>1413</v>
      </c>
      <c r="E41" t="s">
        <v>4597</v>
      </c>
      <c r="G41" t="s">
        <v>111</v>
      </c>
      <c r="H41" t="s">
        <v>1748</v>
      </c>
      <c r="J41" t="s">
        <v>1747</v>
      </c>
      <c r="L41" t="s">
        <v>133</v>
      </c>
      <c r="M41" t="s">
        <v>648</v>
      </c>
      <c r="N41" t="s">
        <v>1031</v>
      </c>
      <c r="O41" t="s">
        <v>126</v>
      </c>
      <c r="P41" t="s">
        <v>133</v>
      </c>
      <c r="Q41" t="s">
        <v>1746</v>
      </c>
      <c r="R41" t="s">
        <v>133</v>
      </c>
      <c r="S41" t="s">
        <v>1745</v>
      </c>
      <c r="V41" t="s">
        <v>4939</v>
      </c>
    </row>
    <row r="42" spans="1:22" x14ac:dyDescent="0.25">
      <c r="A42" t="s">
        <v>1258</v>
      </c>
      <c r="C42" t="s">
        <v>105</v>
      </c>
      <c r="D42" t="s">
        <v>1380</v>
      </c>
      <c r="E42" t="s">
        <v>1379</v>
      </c>
      <c r="G42" t="s">
        <v>150</v>
      </c>
      <c r="H42" t="s">
        <v>1689</v>
      </c>
      <c r="J42" t="s">
        <v>1694</v>
      </c>
      <c r="L42" t="s">
        <v>133</v>
      </c>
      <c r="M42" t="s">
        <v>862</v>
      </c>
      <c r="N42" t="s">
        <v>1598</v>
      </c>
      <c r="O42" t="s">
        <v>1686</v>
      </c>
      <c r="P42" t="s">
        <v>118</v>
      </c>
      <c r="Q42" t="s">
        <v>1693</v>
      </c>
      <c r="R42" t="s">
        <v>133</v>
      </c>
      <c r="S42" t="s">
        <v>1056</v>
      </c>
    </row>
    <row r="43" spans="1:22" x14ac:dyDescent="0.25">
      <c r="A43" t="s">
        <v>1260</v>
      </c>
      <c r="C43" t="s">
        <v>111</v>
      </c>
      <c r="D43" t="s">
        <v>1437</v>
      </c>
      <c r="E43" t="s">
        <v>1436</v>
      </c>
      <c r="G43" t="s">
        <v>143</v>
      </c>
      <c r="H43" t="s">
        <v>1777</v>
      </c>
      <c r="J43" t="s">
        <v>1707</v>
      </c>
      <c r="L43" t="s">
        <v>142</v>
      </c>
      <c r="M43" t="s">
        <v>1776</v>
      </c>
      <c r="N43" t="s">
        <v>1707</v>
      </c>
      <c r="O43" t="s">
        <v>1707</v>
      </c>
      <c r="P43" t="s">
        <v>1707</v>
      </c>
      <c r="Q43" t="s">
        <v>1707</v>
      </c>
      <c r="R43" t="s">
        <v>133</v>
      </c>
    </row>
    <row r="44" spans="1:22" x14ac:dyDescent="0.25">
      <c r="A44" t="s">
        <v>1260</v>
      </c>
      <c r="C44" t="s">
        <v>111</v>
      </c>
      <c r="D44" t="s">
        <v>1435</v>
      </c>
      <c r="E44" t="s">
        <v>1420</v>
      </c>
      <c r="G44" t="s">
        <v>105</v>
      </c>
      <c r="H44" t="s">
        <v>1775</v>
      </c>
      <c r="J44" t="s">
        <v>1707</v>
      </c>
      <c r="L44" t="s">
        <v>133</v>
      </c>
      <c r="M44" t="s">
        <v>1763</v>
      </c>
      <c r="N44" t="s">
        <v>1707</v>
      </c>
      <c r="O44" t="s">
        <v>1707</v>
      </c>
      <c r="P44" t="s">
        <v>1707</v>
      </c>
      <c r="Q44" t="s">
        <v>1707</v>
      </c>
      <c r="R44" t="s">
        <v>133</v>
      </c>
    </row>
    <row r="45" spans="1:22" x14ac:dyDescent="0.25">
      <c r="A45" t="s">
        <v>1258</v>
      </c>
      <c r="C45" t="s">
        <v>111</v>
      </c>
      <c r="D45" t="s">
        <v>1384</v>
      </c>
      <c r="E45" t="s">
        <v>1383</v>
      </c>
      <c r="G45" t="s">
        <v>124</v>
      </c>
      <c r="H45" t="s">
        <v>1701</v>
      </c>
      <c r="J45" t="s">
        <v>1700</v>
      </c>
      <c r="L45" t="s">
        <v>133</v>
      </c>
      <c r="M45" t="s">
        <v>1547</v>
      </c>
      <c r="N45" t="s">
        <v>1678</v>
      </c>
      <c r="O45" t="s">
        <v>1699</v>
      </c>
      <c r="P45" t="s">
        <v>1698</v>
      </c>
      <c r="Q45" t="s">
        <v>1697</v>
      </c>
      <c r="R45" t="s">
        <v>133</v>
      </c>
      <c r="S45" t="s">
        <v>1056</v>
      </c>
    </row>
    <row r="46" spans="1:22" x14ac:dyDescent="0.25">
      <c r="A46" t="s">
        <v>1260</v>
      </c>
      <c r="C46" t="s">
        <v>111</v>
      </c>
      <c r="D46" t="s">
        <v>1450</v>
      </c>
      <c r="E46" t="s">
        <v>1420</v>
      </c>
      <c r="G46" t="s">
        <v>105</v>
      </c>
      <c r="H46" t="s">
        <v>1775</v>
      </c>
      <c r="J46" t="s">
        <v>1796</v>
      </c>
      <c r="L46" t="s">
        <v>133</v>
      </c>
      <c r="M46" t="s">
        <v>1763</v>
      </c>
      <c r="N46" t="s">
        <v>1707</v>
      </c>
      <c r="O46" t="s">
        <v>1793</v>
      </c>
      <c r="P46" t="s">
        <v>143</v>
      </c>
      <c r="Q46" t="s">
        <v>1795</v>
      </c>
      <c r="R46" t="s">
        <v>133</v>
      </c>
    </row>
    <row r="47" spans="1:22" x14ac:dyDescent="0.25">
      <c r="A47" t="s">
        <v>1258</v>
      </c>
      <c r="C47" t="s">
        <v>105</v>
      </c>
      <c r="D47" t="s">
        <v>1378</v>
      </c>
      <c r="E47" t="s">
        <v>1377</v>
      </c>
      <c r="G47" t="s">
        <v>124</v>
      </c>
      <c r="H47" t="s">
        <v>1692</v>
      </c>
      <c r="J47" t="s">
        <v>1691</v>
      </c>
      <c r="L47" t="s">
        <v>133</v>
      </c>
      <c r="M47" t="s">
        <v>862</v>
      </c>
      <c r="N47" t="s">
        <v>1533</v>
      </c>
      <c r="O47" t="s">
        <v>126</v>
      </c>
      <c r="P47" t="s">
        <v>135</v>
      </c>
      <c r="Q47" t="s">
        <v>1690</v>
      </c>
      <c r="R47" t="s">
        <v>133</v>
      </c>
      <c r="S47" t="s">
        <v>1056</v>
      </c>
    </row>
    <row r="48" spans="1:22" x14ac:dyDescent="0.25">
      <c r="A48" t="s">
        <v>1260</v>
      </c>
      <c r="C48" t="s">
        <v>105</v>
      </c>
      <c r="D48" t="s">
        <v>1426</v>
      </c>
      <c r="E48" t="s">
        <v>1425</v>
      </c>
      <c r="G48" t="s">
        <v>111</v>
      </c>
      <c r="H48" t="s">
        <v>1768</v>
      </c>
      <c r="J48" t="s">
        <v>1707</v>
      </c>
      <c r="L48" t="s">
        <v>1178</v>
      </c>
      <c r="M48" t="s">
        <v>1767</v>
      </c>
      <c r="N48" t="s">
        <v>1707</v>
      </c>
      <c r="O48" t="s">
        <v>1707</v>
      </c>
      <c r="P48" t="s">
        <v>1707</v>
      </c>
      <c r="Q48" t="s">
        <v>1707</v>
      </c>
      <c r="R48" t="s">
        <v>133</v>
      </c>
      <c r="S48" t="s">
        <v>510</v>
      </c>
    </row>
    <row r="49" spans="1:22" x14ac:dyDescent="0.25">
      <c r="A49" t="s">
        <v>1258</v>
      </c>
      <c r="C49" t="s">
        <v>105</v>
      </c>
      <c r="D49" t="s">
        <v>1376</v>
      </c>
      <c r="E49" t="s">
        <v>1375</v>
      </c>
      <c r="G49" t="s">
        <v>150</v>
      </c>
      <c r="H49" t="s">
        <v>1689</v>
      </c>
      <c r="J49" t="s">
        <v>1688</v>
      </c>
      <c r="L49" t="s">
        <v>133</v>
      </c>
      <c r="M49" t="s">
        <v>1534</v>
      </c>
      <c r="N49" t="s">
        <v>1687</v>
      </c>
      <c r="O49" t="s">
        <v>1686</v>
      </c>
      <c r="P49" t="s">
        <v>135</v>
      </c>
      <c r="Q49" t="s">
        <v>1685</v>
      </c>
      <c r="R49" t="s">
        <v>133</v>
      </c>
      <c r="S49" t="s">
        <v>1056</v>
      </c>
    </row>
    <row r="50" spans="1:22" x14ac:dyDescent="0.25">
      <c r="A50" t="s">
        <v>1260</v>
      </c>
      <c r="C50" t="s">
        <v>105</v>
      </c>
      <c r="D50" t="s">
        <v>1424</v>
      </c>
      <c r="E50" t="s">
        <v>1422</v>
      </c>
      <c r="G50" t="s">
        <v>111</v>
      </c>
      <c r="H50" t="s">
        <v>1766</v>
      </c>
      <c r="J50" t="s">
        <v>1707</v>
      </c>
      <c r="L50" t="s">
        <v>133</v>
      </c>
      <c r="M50" t="s">
        <v>641</v>
      </c>
      <c r="N50" t="s">
        <v>1707</v>
      </c>
      <c r="O50" t="s">
        <v>1707</v>
      </c>
      <c r="P50" t="s">
        <v>1707</v>
      </c>
      <c r="Q50" t="s">
        <v>1707</v>
      </c>
      <c r="R50" t="s">
        <v>133</v>
      </c>
    </row>
    <row r="51" spans="1:22" x14ac:dyDescent="0.25">
      <c r="A51" t="s">
        <v>1260</v>
      </c>
      <c r="C51" t="s">
        <v>105</v>
      </c>
      <c r="D51" t="s">
        <v>1423</v>
      </c>
      <c r="E51" t="s">
        <v>1422</v>
      </c>
      <c r="G51" t="s">
        <v>111</v>
      </c>
      <c r="H51" t="s">
        <v>1766</v>
      </c>
      <c r="J51" t="s">
        <v>1707</v>
      </c>
      <c r="L51" t="s">
        <v>133</v>
      </c>
      <c r="M51" t="s">
        <v>1765</v>
      </c>
      <c r="N51" t="s">
        <v>1707</v>
      </c>
      <c r="O51" t="s">
        <v>1707</v>
      </c>
      <c r="P51" t="s">
        <v>1707</v>
      </c>
      <c r="Q51" t="s">
        <v>1707</v>
      </c>
      <c r="R51" t="s">
        <v>133</v>
      </c>
      <c r="S51" t="s">
        <v>511</v>
      </c>
    </row>
    <row r="52" spans="1:22" x14ac:dyDescent="0.25">
      <c r="A52" t="s">
        <v>1260</v>
      </c>
      <c r="C52" t="s">
        <v>105</v>
      </c>
      <c r="D52" t="s">
        <v>1421</v>
      </c>
      <c r="E52" t="s">
        <v>1420</v>
      </c>
      <c r="G52" t="s">
        <v>105</v>
      </c>
      <c r="H52" t="s">
        <v>1764</v>
      </c>
      <c r="J52" t="s">
        <v>1707</v>
      </c>
      <c r="L52" t="s">
        <v>133</v>
      </c>
      <c r="M52" t="s">
        <v>1763</v>
      </c>
      <c r="N52" t="s">
        <v>1707</v>
      </c>
      <c r="O52" t="s">
        <v>1707</v>
      </c>
      <c r="P52" t="s">
        <v>1707</v>
      </c>
      <c r="Q52" t="s">
        <v>1707</v>
      </c>
      <c r="R52" t="s">
        <v>133</v>
      </c>
    </row>
    <row r="53" spans="1:22" x14ac:dyDescent="0.25">
      <c r="A53" t="s">
        <v>1258</v>
      </c>
      <c r="C53" t="s">
        <v>105</v>
      </c>
      <c r="D53" t="s">
        <v>1382</v>
      </c>
      <c r="E53" t="s">
        <v>1381</v>
      </c>
      <c r="G53" t="s">
        <v>150</v>
      </c>
      <c r="H53" t="s">
        <v>1689</v>
      </c>
      <c r="J53" t="s">
        <v>1696</v>
      </c>
      <c r="L53" t="s">
        <v>133</v>
      </c>
      <c r="M53" t="s">
        <v>1534</v>
      </c>
      <c r="N53" t="s">
        <v>1687</v>
      </c>
      <c r="O53" t="s">
        <v>1686</v>
      </c>
      <c r="P53" t="s">
        <v>135</v>
      </c>
      <c r="Q53" t="s">
        <v>1695</v>
      </c>
      <c r="R53" t="s">
        <v>133</v>
      </c>
      <c r="S53" t="s">
        <v>1056</v>
      </c>
    </row>
    <row r="54" spans="1:22" x14ac:dyDescent="0.25">
      <c r="A54" t="s">
        <v>1260</v>
      </c>
      <c r="C54" t="s">
        <v>105</v>
      </c>
      <c r="D54" t="s">
        <v>1428</v>
      </c>
      <c r="E54" t="s">
        <v>1427</v>
      </c>
      <c r="G54" t="s">
        <v>111</v>
      </c>
      <c r="H54" t="s">
        <v>1770</v>
      </c>
      <c r="J54" t="s">
        <v>1707</v>
      </c>
      <c r="L54" t="s">
        <v>133</v>
      </c>
      <c r="M54" t="s">
        <v>1769</v>
      </c>
      <c r="N54" t="s">
        <v>1707</v>
      </c>
      <c r="O54" t="s">
        <v>1707</v>
      </c>
      <c r="P54" t="s">
        <v>1707</v>
      </c>
      <c r="Q54" t="s">
        <v>1707</v>
      </c>
      <c r="R54" t="s">
        <v>133</v>
      </c>
      <c r="S54" t="s">
        <v>511</v>
      </c>
    </row>
    <row r="55" spans="1:22" x14ac:dyDescent="0.25">
      <c r="A55" t="s">
        <v>1258</v>
      </c>
      <c r="C55" t="s">
        <v>120</v>
      </c>
      <c r="D55" t="s">
        <v>1387</v>
      </c>
      <c r="E55" t="s">
        <v>1379</v>
      </c>
      <c r="G55" t="s">
        <v>150</v>
      </c>
      <c r="H55" t="s">
        <v>1689</v>
      </c>
      <c r="J55" t="s">
        <v>1706</v>
      </c>
      <c r="L55" t="s">
        <v>133</v>
      </c>
      <c r="M55" t="s">
        <v>862</v>
      </c>
      <c r="N55" t="s">
        <v>1598</v>
      </c>
      <c r="O55" t="s">
        <v>1686</v>
      </c>
      <c r="P55" t="s">
        <v>118</v>
      </c>
      <c r="Q55" t="s">
        <v>1693</v>
      </c>
      <c r="R55" t="s">
        <v>133</v>
      </c>
      <c r="S55" t="s">
        <v>1056</v>
      </c>
    </row>
    <row r="56" spans="1:22" x14ac:dyDescent="0.25">
      <c r="A56" t="s">
        <v>1260</v>
      </c>
      <c r="C56" t="s">
        <v>111</v>
      </c>
      <c r="D56" t="s">
        <v>1449</v>
      </c>
      <c r="E56" t="s">
        <v>1420</v>
      </c>
      <c r="G56" t="s">
        <v>105</v>
      </c>
      <c r="H56" t="s">
        <v>1775</v>
      </c>
      <c r="J56" t="s">
        <v>1794</v>
      </c>
      <c r="L56" t="s">
        <v>133</v>
      </c>
      <c r="M56" t="s">
        <v>1763</v>
      </c>
      <c r="N56" t="s">
        <v>1707</v>
      </c>
      <c r="O56" t="s">
        <v>1793</v>
      </c>
      <c r="P56" t="s">
        <v>143</v>
      </c>
      <c r="Q56" t="s">
        <v>1792</v>
      </c>
      <c r="R56" t="s">
        <v>133</v>
      </c>
    </row>
    <row r="57" spans="1:22" x14ac:dyDescent="0.25">
      <c r="A57" t="s">
        <v>4074</v>
      </c>
      <c r="B57" t="s">
        <v>1821</v>
      </c>
      <c r="C57" t="s">
        <v>111</v>
      </c>
      <c r="D57" t="s">
        <v>2888</v>
      </c>
      <c r="E57" t="s">
        <v>4434</v>
      </c>
      <c r="G57" t="s">
        <v>106</v>
      </c>
      <c r="H57" t="s">
        <v>4695</v>
      </c>
      <c r="I57">
        <v>2000</v>
      </c>
      <c r="J57" t="s">
        <v>5702</v>
      </c>
      <c r="L57" t="s">
        <v>133</v>
      </c>
      <c r="M57" t="s">
        <v>5701</v>
      </c>
      <c r="N57" t="s">
        <v>5079</v>
      </c>
      <c r="O57" t="s">
        <v>1686</v>
      </c>
      <c r="P57" t="s">
        <v>124</v>
      </c>
      <c r="Q57" t="s">
        <v>5700</v>
      </c>
      <c r="R57" t="s">
        <v>133</v>
      </c>
      <c r="T57" t="s">
        <v>510</v>
      </c>
      <c r="V57" t="s">
        <v>4939</v>
      </c>
    </row>
    <row r="58" spans="1:22" x14ac:dyDescent="0.25">
      <c r="A58" t="s">
        <v>4074</v>
      </c>
      <c r="C58" t="s">
        <v>111</v>
      </c>
      <c r="D58" t="s">
        <v>2840</v>
      </c>
      <c r="E58" t="s">
        <v>4540</v>
      </c>
      <c r="G58" t="s">
        <v>124</v>
      </c>
      <c r="H58">
        <v>1000</v>
      </c>
      <c r="I58">
        <v>3900</v>
      </c>
      <c r="J58" t="s">
        <v>5676</v>
      </c>
      <c r="L58" t="s">
        <v>133</v>
      </c>
      <c r="M58" t="s">
        <v>5675</v>
      </c>
      <c r="N58" t="s">
        <v>5674</v>
      </c>
      <c r="O58" t="s">
        <v>1785</v>
      </c>
      <c r="P58" t="s">
        <v>150</v>
      </c>
      <c r="Q58" t="s">
        <v>5673</v>
      </c>
      <c r="R58" t="s">
        <v>133</v>
      </c>
      <c r="T58" t="s">
        <v>510</v>
      </c>
      <c r="V58" t="s">
        <v>4939</v>
      </c>
    </row>
    <row r="59" spans="1:22" x14ac:dyDescent="0.25">
      <c r="A59" t="s">
        <v>1259</v>
      </c>
      <c r="C59" t="s">
        <v>105</v>
      </c>
      <c r="D59" t="s">
        <v>1411</v>
      </c>
      <c r="E59" t="s">
        <v>1410</v>
      </c>
      <c r="G59" t="s">
        <v>120</v>
      </c>
      <c r="H59" t="s">
        <v>1744</v>
      </c>
      <c r="J59" t="s">
        <v>1743</v>
      </c>
      <c r="L59" t="s">
        <v>133</v>
      </c>
      <c r="M59" t="s">
        <v>496</v>
      </c>
      <c r="N59" t="s">
        <v>461</v>
      </c>
      <c r="O59" t="s">
        <v>126</v>
      </c>
      <c r="P59" t="s">
        <v>133</v>
      </c>
      <c r="Q59" t="s">
        <v>339</v>
      </c>
      <c r="R59" t="s">
        <v>133</v>
      </c>
      <c r="S59" t="s">
        <v>1742</v>
      </c>
    </row>
    <row r="60" spans="1:22" x14ac:dyDescent="0.25">
      <c r="A60" t="s">
        <v>1259</v>
      </c>
      <c r="C60" t="s">
        <v>105</v>
      </c>
      <c r="D60" t="s">
        <v>1411</v>
      </c>
      <c r="E60" t="s">
        <v>4499</v>
      </c>
      <c r="G60" t="s">
        <v>120</v>
      </c>
      <c r="H60" t="s">
        <v>1744</v>
      </c>
      <c r="J60" t="s">
        <v>1743</v>
      </c>
      <c r="L60" t="s">
        <v>133</v>
      </c>
      <c r="M60" t="s">
        <v>496</v>
      </c>
      <c r="N60" t="s">
        <v>461</v>
      </c>
      <c r="O60" t="s">
        <v>126</v>
      </c>
      <c r="P60" t="s">
        <v>133</v>
      </c>
      <c r="Q60" t="s">
        <v>339</v>
      </c>
      <c r="R60" t="s">
        <v>133</v>
      </c>
      <c r="S60" t="s">
        <v>1742</v>
      </c>
      <c r="V60" t="s">
        <v>4939</v>
      </c>
    </row>
    <row r="61" spans="1:22" x14ac:dyDescent="0.25">
      <c r="A61" t="s">
        <v>1259</v>
      </c>
      <c r="C61" t="s">
        <v>105</v>
      </c>
      <c r="D61" t="s">
        <v>1389</v>
      </c>
      <c r="E61" t="s">
        <v>1388</v>
      </c>
      <c r="G61" t="s">
        <v>120</v>
      </c>
      <c r="H61" t="s">
        <v>1709</v>
      </c>
      <c r="J61" t="s">
        <v>1708</v>
      </c>
      <c r="L61" t="s">
        <v>133</v>
      </c>
      <c r="M61" t="s">
        <v>496</v>
      </c>
      <c r="N61" t="s">
        <v>1707</v>
      </c>
      <c r="O61" t="s">
        <v>1707</v>
      </c>
      <c r="P61" t="s">
        <v>133</v>
      </c>
      <c r="Q61" t="s">
        <v>160</v>
      </c>
      <c r="R61" t="s">
        <v>133</v>
      </c>
      <c r="S61" t="s">
        <v>944</v>
      </c>
    </row>
    <row r="62" spans="1:22" x14ac:dyDescent="0.25">
      <c r="A62" t="s">
        <v>1259</v>
      </c>
      <c r="C62" t="s">
        <v>105</v>
      </c>
      <c r="D62" t="s">
        <v>1389</v>
      </c>
      <c r="E62" t="s">
        <v>4498</v>
      </c>
      <c r="G62" t="s">
        <v>120</v>
      </c>
      <c r="H62" t="s">
        <v>1709</v>
      </c>
      <c r="J62" t="s">
        <v>1708</v>
      </c>
      <c r="L62" t="s">
        <v>133</v>
      </c>
      <c r="M62" t="s">
        <v>496</v>
      </c>
      <c r="N62" t="s">
        <v>1707</v>
      </c>
      <c r="O62" t="s">
        <v>1707</v>
      </c>
      <c r="P62" t="s">
        <v>133</v>
      </c>
      <c r="Q62" t="s">
        <v>160</v>
      </c>
      <c r="R62" t="s">
        <v>133</v>
      </c>
      <c r="S62" t="s">
        <v>944</v>
      </c>
      <c r="V62" t="s">
        <v>4939</v>
      </c>
    </row>
    <row r="63" spans="1:22" x14ac:dyDescent="0.25">
      <c r="A63" t="s">
        <v>1259</v>
      </c>
      <c r="C63" t="s">
        <v>111</v>
      </c>
      <c r="D63" t="s">
        <v>1419</v>
      </c>
      <c r="E63" t="s">
        <v>1418</v>
      </c>
      <c r="G63" t="s">
        <v>112</v>
      </c>
      <c r="H63" t="s">
        <v>1762</v>
      </c>
      <c r="J63" t="s">
        <v>1761</v>
      </c>
      <c r="L63" t="s">
        <v>133</v>
      </c>
      <c r="M63" t="s">
        <v>496</v>
      </c>
      <c r="N63" t="s">
        <v>461</v>
      </c>
      <c r="O63" t="s">
        <v>126</v>
      </c>
      <c r="P63" t="s">
        <v>133</v>
      </c>
      <c r="Q63" t="s">
        <v>1760</v>
      </c>
      <c r="R63" t="s">
        <v>133</v>
      </c>
      <c r="S63" t="s">
        <v>1742</v>
      </c>
    </row>
    <row r="64" spans="1:22" x14ac:dyDescent="0.25">
      <c r="A64" t="s">
        <v>1259</v>
      </c>
      <c r="C64" t="s">
        <v>111</v>
      </c>
      <c r="D64" t="s">
        <v>1419</v>
      </c>
      <c r="E64" t="s">
        <v>4497</v>
      </c>
      <c r="G64" t="s">
        <v>112</v>
      </c>
      <c r="H64" t="s">
        <v>1762</v>
      </c>
      <c r="J64" t="s">
        <v>1761</v>
      </c>
      <c r="L64" t="s">
        <v>133</v>
      </c>
      <c r="M64" t="s">
        <v>496</v>
      </c>
      <c r="N64" t="s">
        <v>461</v>
      </c>
      <c r="O64" t="s">
        <v>126</v>
      </c>
      <c r="P64" t="s">
        <v>133</v>
      </c>
      <c r="Q64" t="s">
        <v>1760</v>
      </c>
      <c r="R64" t="s">
        <v>133</v>
      </c>
      <c r="S64" t="s">
        <v>1742</v>
      </c>
      <c r="V64" t="s">
        <v>4939</v>
      </c>
    </row>
    <row r="65" spans="1:22" x14ac:dyDescent="0.25">
      <c r="A65" t="s">
        <v>1259</v>
      </c>
      <c r="C65" t="s">
        <v>105</v>
      </c>
      <c r="D65" t="s">
        <v>2180</v>
      </c>
      <c r="E65" t="s">
        <v>4454</v>
      </c>
      <c r="G65" t="s">
        <v>124</v>
      </c>
      <c r="H65" t="s">
        <v>1717</v>
      </c>
      <c r="J65" t="s">
        <v>1755</v>
      </c>
      <c r="L65" t="s">
        <v>133</v>
      </c>
      <c r="M65" t="s">
        <v>496</v>
      </c>
      <c r="N65" t="s">
        <v>1754</v>
      </c>
      <c r="O65" t="s">
        <v>1698</v>
      </c>
      <c r="P65" t="s">
        <v>133</v>
      </c>
      <c r="Q65" t="s">
        <v>1757</v>
      </c>
      <c r="R65" t="s">
        <v>133</v>
      </c>
      <c r="S65" t="s">
        <v>1756</v>
      </c>
      <c r="V65" t="s">
        <v>4939</v>
      </c>
    </row>
    <row r="66" spans="1:22" x14ac:dyDescent="0.25">
      <c r="A66" t="s">
        <v>1259</v>
      </c>
      <c r="C66" t="s">
        <v>105</v>
      </c>
      <c r="D66" t="s">
        <v>2179</v>
      </c>
      <c r="E66" t="s">
        <v>4453</v>
      </c>
      <c r="G66" t="s">
        <v>124</v>
      </c>
      <c r="H66" t="s">
        <v>1713</v>
      </c>
      <c r="J66" t="s">
        <v>1755</v>
      </c>
      <c r="L66" t="s">
        <v>133</v>
      </c>
      <c r="M66" t="s">
        <v>496</v>
      </c>
      <c r="N66" t="s">
        <v>1754</v>
      </c>
      <c r="O66" t="s">
        <v>1698</v>
      </c>
      <c r="P66" t="s">
        <v>133</v>
      </c>
      <c r="Q66" t="s">
        <v>1746</v>
      </c>
      <c r="R66" t="s">
        <v>133</v>
      </c>
      <c r="S66" t="s">
        <v>1756</v>
      </c>
      <c r="V66" t="s">
        <v>4939</v>
      </c>
    </row>
    <row r="67" spans="1:22" x14ac:dyDescent="0.25">
      <c r="A67" t="s">
        <v>1259</v>
      </c>
      <c r="C67" t="s">
        <v>105</v>
      </c>
      <c r="D67" t="s">
        <v>2178</v>
      </c>
      <c r="E67" t="s">
        <v>4452</v>
      </c>
      <c r="G67" t="s">
        <v>124</v>
      </c>
      <c r="H67" t="s">
        <v>1713</v>
      </c>
      <c r="J67" t="s">
        <v>1755</v>
      </c>
      <c r="L67" t="s">
        <v>133</v>
      </c>
      <c r="M67" t="s">
        <v>496</v>
      </c>
      <c r="N67" t="s">
        <v>1754</v>
      </c>
      <c r="O67" t="s">
        <v>1698</v>
      </c>
      <c r="P67" t="s">
        <v>133</v>
      </c>
      <c r="Q67" t="s">
        <v>1753</v>
      </c>
      <c r="R67" t="s">
        <v>133</v>
      </c>
      <c r="S67" t="s">
        <v>1752</v>
      </c>
      <c r="V67" t="s">
        <v>4939</v>
      </c>
    </row>
    <row r="68" spans="1:22" x14ac:dyDescent="0.25">
      <c r="A68" t="s">
        <v>4074</v>
      </c>
      <c r="B68" t="s">
        <v>1821</v>
      </c>
      <c r="C68" t="s">
        <v>111</v>
      </c>
      <c r="D68" t="s">
        <v>2076</v>
      </c>
      <c r="E68" t="s">
        <v>4434</v>
      </c>
      <c r="G68" t="s">
        <v>106</v>
      </c>
      <c r="H68" t="s">
        <v>4695</v>
      </c>
      <c r="I68">
        <v>2000</v>
      </c>
      <c r="J68" t="s">
        <v>5081</v>
      </c>
      <c r="L68" t="s">
        <v>133</v>
      </c>
      <c r="M68" t="s">
        <v>5080</v>
      </c>
      <c r="N68" t="s">
        <v>5079</v>
      </c>
      <c r="O68" t="s">
        <v>63</v>
      </c>
      <c r="P68" t="s">
        <v>143</v>
      </c>
      <c r="Q68" t="s">
        <v>5078</v>
      </c>
      <c r="R68" t="s">
        <v>133</v>
      </c>
      <c r="T68" t="s">
        <v>510</v>
      </c>
      <c r="V68" t="s">
        <v>4939</v>
      </c>
    </row>
    <row r="69" spans="1:22" x14ac:dyDescent="0.25">
      <c r="A69" t="s">
        <v>1260</v>
      </c>
      <c r="C69" t="s">
        <v>111</v>
      </c>
      <c r="D69" t="s">
        <v>1434</v>
      </c>
      <c r="E69" t="s">
        <v>1433</v>
      </c>
      <c r="G69" t="s">
        <v>105</v>
      </c>
      <c r="H69" t="s">
        <v>1774</v>
      </c>
      <c r="J69" t="s">
        <v>1707</v>
      </c>
      <c r="L69" t="s">
        <v>1773</v>
      </c>
      <c r="M69" t="s">
        <v>1772</v>
      </c>
      <c r="N69" t="s">
        <v>1707</v>
      </c>
      <c r="O69" t="s">
        <v>1707</v>
      </c>
      <c r="P69" t="s">
        <v>1707</v>
      </c>
      <c r="Q69" t="s">
        <v>1707</v>
      </c>
      <c r="R69" t="s">
        <v>133</v>
      </c>
    </row>
    <row r="70" spans="1:22" x14ac:dyDescent="0.25">
      <c r="A70" t="s">
        <v>1260</v>
      </c>
      <c r="C70" t="s">
        <v>111</v>
      </c>
      <c r="D70" t="s">
        <v>1448</v>
      </c>
      <c r="E70" t="s">
        <v>1433</v>
      </c>
      <c r="G70" t="s">
        <v>105</v>
      </c>
      <c r="H70" t="s">
        <v>1774</v>
      </c>
      <c r="J70" t="s">
        <v>1791</v>
      </c>
      <c r="L70" t="s">
        <v>1790</v>
      </c>
      <c r="M70" t="s">
        <v>1789</v>
      </c>
      <c r="N70" t="s">
        <v>1678</v>
      </c>
      <c r="O70" t="s">
        <v>1785</v>
      </c>
      <c r="P70" t="s">
        <v>124</v>
      </c>
      <c r="Q70" t="s">
        <v>1788</v>
      </c>
      <c r="R70" t="s">
        <v>133</v>
      </c>
    </row>
    <row r="71" spans="1:22" x14ac:dyDescent="0.25">
      <c r="A71" t="s">
        <v>1260</v>
      </c>
      <c r="C71" t="s">
        <v>111</v>
      </c>
      <c r="D71" t="s">
        <v>1447</v>
      </c>
      <c r="E71" t="s">
        <v>1433</v>
      </c>
      <c r="G71" t="s">
        <v>105</v>
      </c>
      <c r="H71" t="s">
        <v>1774</v>
      </c>
      <c r="J71" t="s">
        <v>1787</v>
      </c>
      <c r="L71" t="s">
        <v>1773</v>
      </c>
      <c r="M71" t="s">
        <v>1786</v>
      </c>
      <c r="N71" t="s">
        <v>1678</v>
      </c>
      <c r="O71" t="s">
        <v>1785</v>
      </c>
      <c r="P71" t="s">
        <v>124</v>
      </c>
      <c r="Q71" t="s">
        <v>1784</v>
      </c>
      <c r="R71" t="s">
        <v>133</v>
      </c>
    </row>
    <row r="73" spans="1:22" ht="60" x14ac:dyDescent="0.25">
      <c r="A73" t="s">
        <v>6348</v>
      </c>
      <c r="C73" s="13" t="s">
        <v>120</v>
      </c>
      <c r="D73" s="12" t="s">
        <v>1345</v>
      </c>
      <c r="E73">
        <v>4</v>
      </c>
      <c r="F73" t="s">
        <v>1344</v>
      </c>
      <c r="H73" t="s">
        <v>112</v>
      </c>
      <c r="I73" t="s">
        <v>1615</v>
      </c>
      <c r="K73" t="s">
        <v>1614</v>
      </c>
      <c r="M73" t="s">
        <v>1197</v>
      </c>
      <c r="N73" t="s">
        <v>1457</v>
      </c>
      <c r="O73" t="s">
        <v>1602</v>
      </c>
      <c r="P73" t="s">
        <v>126</v>
      </c>
      <c r="Q73" t="s">
        <v>106</v>
      </c>
      <c r="R73" t="s">
        <v>1613</v>
      </c>
      <c r="S73" t="s">
        <v>133</v>
      </c>
    </row>
    <row r="74" spans="1:22" ht="45" x14ac:dyDescent="0.25">
      <c r="A74" t="s">
        <v>6348</v>
      </c>
      <c r="C74" s="13" t="s">
        <v>120</v>
      </c>
      <c r="D74" s="12" t="s">
        <v>1347</v>
      </c>
      <c r="E74">
        <v>4</v>
      </c>
      <c r="F74" t="s">
        <v>1341</v>
      </c>
      <c r="H74" t="s">
        <v>120</v>
      </c>
      <c r="I74" t="s">
        <v>1612</v>
      </c>
      <c r="K74" t="s">
        <v>1624</v>
      </c>
      <c r="M74" t="s">
        <v>1197</v>
      </c>
      <c r="N74" t="s">
        <v>1623</v>
      </c>
      <c r="O74" t="s">
        <v>1598</v>
      </c>
      <c r="P74" t="s">
        <v>126</v>
      </c>
      <c r="Q74" t="s">
        <v>106</v>
      </c>
      <c r="R74" t="s">
        <v>1622</v>
      </c>
      <c r="S74" t="s">
        <v>133</v>
      </c>
      <c r="T74" t="s">
        <v>510</v>
      </c>
      <c r="V74" t="s">
        <v>680</v>
      </c>
    </row>
    <row r="78" spans="1:22" x14ac:dyDescent="0.25">
      <c r="A78" t="s">
        <v>6348</v>
      </c>
      <c r="C78" s="13" t="s">
        <v>120</v>
      </c>
      <c r="D78" t="s">
        <v>1346</v>
      </c>
      <c r="E78">
        <v>4</v>
      </c>
      <c r="F78" t="s">
        <v>1341</v>
      </c>
      <c r="H78" t="s">
        <v>120</v>
      </c>
      <c r="I78" t="s">
        <v>1612</v>
      </c>
      <c r="K78" t="s">
        <v>1618</v>
      </c>
      <c r="M78" t="s">
        <v>143</v>
      </c>
      <c r="N78" t="s">
        <v>1617</v>
      </c>
      <c r="O78" t="s">
        <v>1598</v>
      </c>
      <c r="P78" t="s">
        <v>126</v>
      </c>
      <c r="Q78" t="s">
        <v>106</v>
      </c>
      <c r="R78" t="s">
        <v>1616</v>
      </c>
      <c r="S78" t="s">
        <v>133</v>
      </c>
      <c r="T78" t="s">
        <v>511</v>
      </c>
      <c r="V78" t="s">
        <v>680</v>
      </c>
    </row>
    <row r="79" spans="1:22" ht="30" x14ac:dyDescent="0.25">
      <c r="A79" t="s">
        <v>6348</v>
      </c>
      <c r="C79" s="13">
        <v>6</v>
      </c>
      <c r="D79" s="12" t="s">
        <v>1369</v>
      </c>
      <c r="E79">
        <v>4</v>
      </c>
      <c r="F79" t="s">
        <v>740</v>
      </c>
      <c r="H79">
        <v>5</v>
      </c>
      <c r="I79" t="s">
        <v>911</v>
      </c>
      <c r="K79" t="s">
        <v>1671</v>
      </c>
      <c r="M79" t="s">
        <v>1242</v>
      </c>
      <c r="N79" t="s">
        <v>1495</v>
      </c>
      <c r="O79" t="s">
        <v>1661</v>
      </c>
      <c r="P79">
        <v>-8</v>
      </c>
      <c r="Q79">
        <v>2</v>
      </c>
      <c r="R79" t="s">
        <v>1670</v>
      </c>
      <c r="S79">
        <v>3</v>
      </c>
      <c r="U79">
        <v>1915</v>
      </c>
    </row>
    <row r="80" spans="1:22" x14ac:dyDescent="0.25">
      <c r="A80" t="s">
        <v>6348</v>
      </c>
      <c r="C80" s="13" t="s">
        <v>120</v>
      </c>
      <c r="D80" t="s">
        <v>1343</v>
      </c>
      <c r="E80">
        <v>4</v>
      </c>
      <c r="F80" t="s">
        <v>1341</v>
      </c>
      <c r="H80" t="s">
        <v>120</v>
      </c>
      <c r="I80" t="s">
        <v>1612</v>
      </c>
      <c r="K80" t="s">
        <v>1611</v>
      </c>
      <c r="M80" t="s">
        <v>1242</v>
      </c>
      <c r="N80" t="s">
        <v>1466</v>
      </c>
      <c r="O80" t="s">
        <v>1598</v>
      </c>
      <c r="P80" t="s">
        <v>126</v>
      </c>
      <c r="Q80" t="s">
        <v>106</v>
      </c>
      <c r="R80" t="s">
        <v>1610</v>
      </c>
      <c r="S80" t="s">
        <v>133</v>
      </c>
    </row>
    <row r="81" spans="1:23" x14ac:dyDescent="0.25">
      <c r="C81" s="13">
        <v>7</v>
      </c>
      <c r="D81" t="s">
        <v>3525</v>
      </c>
      <c r="F81" t="s">
        <v>4632</v>
      </c>
      <c r="H81" t="s">
        <v>120</v>
      </c>
      <c r="I81" t="s">
        <v>157</v>
      </c>
      <c r="J81" t="s">
        <v>161</v>
      </c>
      <c r="K81" t="s">
        <v>134</v>
      </c>
      <c r="M81" t="s">
        <v>5180</v>
      </c>
      <c r="N81" t="s">
        <v>133</v>
      </c>
      <c r="R81" t="s">
        <v>154</v>
      </c>
      <c r="U81" t="s">
        <v>5220</v>
      </c>
      <c r="W81" t="s">
        <v>4980</v>
      </c>
    </row>
    <row r="82" spans="1:23" x14ac:dyDescent="0.25">
      <c r="A82" t="s">
        <v>4076</v>
      </c>
      <c r="B82" t="s">
        <v>4333</v>
      </c>
      <c r="C82" s="13" t="s">
        <v>111</v>
      </c>
      <c r="D82" t="s">
        <v>3524</v>
      </c>
      <c r="E82">
        <v>4</v>
      </c>
      <c r="F82" t="s">
        <v>4631</v>
      </c>
      <c r="H82" t="s">
        <v>120</v>
      </c>
      <c r="I82" t="s">
        <v>157</v>
      </c>
      <c r="J82" t="s">
        <v>161</v>
      </c>
      <c r="K82" t="s">
        <v>134</v>
      </c>
      <c r="M82" t="s">
        <v>5180</v>
      </c>
      <c r="R82" t="s">
        <v>5334</v>
      </c>
      <c r="W82" t="s">
        <v>4939</v>
      </c>
    </row>
    <row r="84" spans="1:23" x14ac:dyDescent="0.25">
      <c r="A84" t="s">
        <v>6350</v>
      </c>
      <c r="C84" s="13" t="s">
        <v>105</v>
      </c>
      <c r="D84" t="s">
        <v>1308</v>
      </c>
      <c r="E84">
        <v>4</v>
      </c>
      <c r="F84" t="s">
        <v>1307</v>
      </c>
      <c r="H84" t="s">
        <v>133</v>
      </c>
      <c r="I84" t="s">
        <v>1563</v>
      </c>
      <c r="K84" t="s">
        <v>1564</v>
      </c>
      <c r="M84" t="s">
        <v>133</v>
      </c>
      <c r="N84" t="s">
        <v>503</v>
      </c>
      <c r="O84" t="s">
        <v>461</v>
      </c>
      <c r="P84" t="s">
        <v>63</v>
      </c>
      <c r="Q84" t="s">
        <v>106</v>
      </c>
      <c r="R84" t="s">
        <v>159</v>
      </c>
      <c r="S84" t="s">
        <v>133</v>
      </c>
      <c r="T84" t="s">
        <v>1561</v>
      </c>
    </row>
    <row r="85" spans="1:23" x14ac:dyDescent="0.25">
      <c r="A85" t="s">
        <v>6350</v>
      </c>
      <c r="C85" s="13" t="s">
        <v>105</v>
      </c>
      <c r="D85" t="s">
        <v>1308</v>
      </c>
      <c r="E85">
        <v>4</v>
      </c>
      <c r="F85" t="s">
        <v>4552</v>
      </c>
      <c r="H85" t="s">
        <v>133</v>
      </c>
      <c r="I85" t="s">
        <v>1563</v>
      </c>
      <c r="K85" t="s">
        <v>1564</v>
      </c>
      <c r="M85" t="s">
        <v>133</v>
      </c>
      <c r="N85" t="s">
        <v>503</v>
      </c>
      <c r="O85" t="s">
        <v>461</v>
      </c>
      <c r="P85" t="s">
        <v>63</v>
      </c>
      <c r="Q85" t="s">
        <v>106</v>
      </c>
      <c r="R85" t="s">
        <v>159</v>
      </c>
      <c r="S85" t="s">
        <v>133</v>
      </c>
      <c r="T85" t="s">
        <v>1561</v>
      </c>
      <c r="W85" t="s">
        <v>4939</v>
      </c>
    </row>
    <row r="87" spans="1:23" x14ac:dyDescent="0.25">
      <c r="A87" t="s">
        <v>6347</v>
      </c>
      <c r="C87" s="13" t="s">
        <v>105</v>
      </c>
      <c r="D87" t="s">
        <v>1265</v>
      </c>
      <c r="E87">
        <v>4</v>
      </c>
      <c r="F87" t="s">
        <v>739</v>
      </c>
      <c r="H87" t="s">
        <v>112</v>
      </c>
      <c r="I87" t="s">
        <v>1001</v>
      </c>
      <c r="K87" t="s">
        <v>1464</v>
      </c>
      <c r="M87" t="s">
        <v>1219</v>
      </c>
      <c r="N87" t="s">
        <v>1461</v>
      </c>
      <c r="O87" t="s">
        <v>956</v>
      </c>
      <c r="P87" t="s">
        <v>116</v>
      </c>
      <c r="Q87" t="s">
        <v>106</v>
      </c>
      <c r="R87" t="s">
        <v>1463</v>
      </c>
      <c r="S87" t="s">
        <v>133</v>
      </c>
      <c r="T87" t="s">
        <v>487</v>
      </c>
    </row>
    <row r="89" spans="1:23" x14ac:dyDescent="0.25">
      <c r="A89" t="s">
        <v>6347</v>
      </c>
      <c r="C89" s="13" t="s">
        <v>105</v>
      </c>
      <c r="D89" t="s">
        <v>1264</v>
      </c>
      <c r="E89">
        <v>4</v>
      </c>
      <c r="F89" t="s">
        <v>734</v>
      </c>
      <c r="H89" t="s">
        <v>150</v>
      </c>
      <c r="I89" t="s">
        <v>1021</v>
      </c>
      <c r="K89" t="s">
        <v>1462</v>
      </c>
      <c r="M89" t="s">
        <v>1219</v>
      </c>
      <c r="N89" t="s">
        <v>1461</v>
      </c>
      <c r="O89" t="s">
        <v>956</v>
      </c>
      <c r="P89" t="s">
        <v>118</v>
      </c>
      <c r="Q89" t="s">
        <v>106</v>
      </c>
      <c r="R89" t="s">
        <v>1459</v>
      </c>
      <c r="S89" t="s">
        <v>133</v>
      </c>
    </row>
    <row r="91" spans="1:23" ht="60" x14ac:dyDescent="0.25">
      <c r="A91" t="s">
        <v>6347</v>
      </c>
      <c r="C91" s="13" t="s">
        <v>111</v>
      </c>
      <c r="D91" s="12" t="s">
        <v>1272</v>
      </c>
      <c r="E91">
        <v>4</v>
      </c>
      <c r="F91" t="s">
        <v>740</v>
      </c>
      <c r="H91" t="s">
        <v>112</v>
      </c>
      <c r="I91" t="s">
        <v>911</v>
      </c>
      <c r="K91" t="s">
        <v>1481</v>
      </c>
      <c r="M91" t="s">
        <v>1219</v>
      </c>
      <c r="N91" t="s">
        <v>1457</v>
      </c>
      <c r="O91" t="s">
        <v>1064</v>
      </c>
      <c r="P91" t="s">
        <v>116</v>
      </c>
      <c r="Q91" t="s">
        <v>106</v>
      </c>
      <c r="R91" t="s">
        <v>1480</v>
      </c>
      <c r="S91" t="s">
        <v>133</v>
      </c>
      <c r="T91" t="s">
        <v>487</v>
      </c>
    </row>
    <row r="92" spans="1:23" ht="60" x14ac:dyDescent="0.25">
      <c r="A92" t="s">
        <v>6347</v>
      </c>
      <c r="C92" s="13" t="s">
        <v>111</v>
      </c>
      <c r="D92" s="12" t="s">
        <v>1271</v>
      </c>
      <c r="E92">
        <v>4</v>
      </c>
      <c r="F92" t="s">
        <v>740</v>
      </c>
      <c r="H92" t="s">
        <v>112</v>
      </c>
      <c r="I92" t="s">
        <v>911</v>
      </c>
      <c r="K92" t="s">
        <v>1479</v>
      </c>
      <c r="M92" t="s">
        <v>1219</v>
      </c>
      <c r="N92" t="s">
        <v>1457</v>
      </c>
      <c r="O92" t="s">
        <v>1064</v>
      </c>
      <c r="P92" t="s">
        <v>116</v>
      </c>
      <c r="Q92" t="s">
        <v>106</v>
      </c>
      <c r="R92" t="s">
        <v>1478</v>
      </c>
      <c r="S92" t="s">
        <v>133</v>
      </c>
      <c r="T92" t="s">
        <v>487</v>
      </c>
    </row>
    <row r="93" spans="1:23" ht="45" x14ac:dyDescent="0.25">
      <c r="A93" t="s">
        <v>6347</v>
      </c>
      <c r="C93" s="13" t="s">
        <v>111</v>
      </c>
      <c r="D93" s="12" t="s">
        <v>1270</v>
      </c>
      <c r="E93">
        <v>4</v>
      </c>
      <c r="F93" t="s">
        <v>739</v>
      </c>
      <c r="H93" t="s">
        <v>112</v>
      </c>
      <c r="I93" t="s">
        <v>1001</v>
      </c>
      <c r="K93" t="s">
        <v>1477</v>
      </c>
      <c r="M93" t="s">
        <v>1219</v>
      </c>
      <c r="N93" t="s">
        <v>1461</v>
      </c>
      <c r="O93" t="s">
        <v>956</v>
      </c>
      <c r="P93" t="s">
        <v>116</v>
      </c>
      <c r="Q93" t="s">
        <v>106</v>
      </c>
      <c r="R93" t="s">
        <v>1476</v>
      </c>
      <c r="S93" t="s">
        <v>133</v>
      </c>
      <c r="T93" t="s">
        <v>487</v>
      </c>
    </row>
    <row r="94" spans="1:23" ht="45" x14ac:dyDescent="0.25">
      <c r="A94" t="s">
        <v>6347</v>
      </c>
      <c r="C94" s="13" t="s">
        <v>105</v>
      </c>
      <c r="D94" s="12" t="s">
        <v>1263</v>
      </c>
      <c r="E94">
        <v>4</v>
      </c>
      <c r="F94" t="s">
        <v>734</v>
      </c>
      <c r="H94" t="s">
        <v>150</v>
      </c>
      <c r="I94" t="s">
        <v>1021</v>
      </c>
      <c r="K94" t="s">
        <v>1462</v>
      </c>
      <c r="M94" t="s">
        <v>1219</v>
      </c>
      <c r="N94" t="s">
        <v>1461</v>
      </c>
      <c r="O94" t="s">
        <v>956</v>
      </c>
      <c r="P94" t="s">
        <v>118</v>
      </c>
      <c r="Q94" t="s">
        <v>106</v>
      </c>
      <c r="R94" t="s">
        <v>1459</v>
      </c>
      <c r="S94" t="s">
        <v>133</v>
      </c>
    </row>
    <row r="95" spans="1:23" x14ac:dyDescent="0.25">
      <c r="A95" t="s">
        <v>1</v>
      </c>
      <c r="B95" t="s">
        <v>35</v>
      </c>
      <c r="C95" s="13" t="s">
        <v>120</v>
      </c>
      <c r="D95" t="s">
        <v>36</v>
      </c>
      <c r="E95">
        <v>4</v>
      </c>
      <c r="F95" t="s">
        <v>32</v>
      </c>
      <c r="G95" t="s">
        <v>18</v>
      </c>
      <c r="H95" t="s">
        <v>112</v>
      </c>
      <c r="I95" t="s">
        <v>121</v>
      </c>
      <c r="J95" t="s">
        <v>122</v>
      </c>
      <c r="K95" t="s">
        <v>125</v>
      </c>
      <c r="M95" t="s">
        <v>37</v>
      </c>
      <c r="N95" t="s">
        <v>34</v>
      </c>
      <c r="O95" t="s">
        <v>459</v>
      </c>
      <c r="P95" t="s">
        <v>116</v>
      </c>
      <c r="Q95" t="s">
        <v>106</v>
      </c>
      <c r="R95" t="s">
        <v>114</v>
      </c>
    </row>
    <row r="96" spans="1:23" ht="45" x14ac:dyDescent="0.25">
      <c r="A96" t="s">
        <v>6347</v>
      </c>
      <c r="C96" s="13" t="s">
        <v>111</v>
      </c>
      <c r="D96" s="12" t="s">
        <v>1273</v>
      </c>
      <c r="E96">
        <v>4</v>
      </c>
      <c r="F96" t="s">
        <v>740</v>
      </c>
      <c r="H96" t="s">
        <v>112</v>
      </c>
      <c r="I96" t="s">
        <v>911</v>
      </c>
      <c r="K96" t="s">
        <v>1484</v>
      </c>
      <c r="M96" t="s">
        <v>1483</v>
      </c>
      <c r="N96" t="s">
        <v>1457</v>
      </c>
      <c r="O96" t="s">
        <v>1064</v>
      </c>
      <c r="P96" t="s">
        <v>116</v>
      </c>
      <c r="Q96" t="s">
        <v>106</v>
      </c>
      <c r="R96" t="s">
        <v>1482</v>
      </c>
      <c r="S96" t="s">
        <v>133</v>
      </c>
      <c r="T96" t="s">
        <v>487</v>
      </c>
    </row>
    <row r="97" spans="1:23" x14ac:dyDescent="0.25">
      <c r="A97" t="s">
        <v>4075</v>
      </c>
      <c r="B97" t="s">
        <v>4089</v>
      </c>
      <c r="C97" s="13"/>
      <c r="D97" t="s">
        <v>3494</v>
      </c>
      <c r="F97" t="s">
        <v>4387</v>
      </c>
      <c r="H97" t="s">
        <v>150</v>
      </c>
      <c r="I97" t="s">
        <v>915</v>
      </c>
      <c r="J97">
        <v>3900</v>
      </c>
      <c r="K97" t="s">
        <v>6104</v>
      </c>
      <c r="M97" t="s">
        <v>5358</v>
      </c>
      <c r="N97" t="s">
        <v>157</v>
      </c>
      <c r="O97" t="s">
        <v>5082</v>
      </c>
      <c r="Q97" t="s">
        <v>202</v>
      </c>
      <c r="R97" t="s">
        <v>108</v>
      </c>
      <c r="T97" t="s">
        <v>6105</v>
      </c>
      <c r="W97" t="s">
        <v>4939</v>
      </c>
    </row>
    <row r="98" spans="1:23" x14ac:dyDescent="0.25">
      <c r="A98" t="s">
        <v>4075</v>
      </c>
      <c r="B98" t="s">
        <v>4089</v>
      </c>
      <c r="C98" s="13"/>
      <c r="D98" t="s">
        <v>3493</v>
      </c>
      <c r="F98" t="s">
        <v>4630</v>
      </c>
      <c r="H98" t="s">
        <v>4629</v>
      </c>
      <c r="I98" t="s">
        <v>1037</v>
      </c>
      <c r="J98">
        <v>3000</v>
      </c>
      <c r="K98" t="s">
        <v>6104</v>
      </c>
      <c r="M98" t="s">
        <v>230</v>
      </c>
      <c r="N98" t="s">
        <v>157</v>
      </c>
      <c r="O98" t="s">
        <v>5082</v>
      </c>
      <c r="Q98" t="s">
        <v>202</v>
      </c>
      <c r="R98" t="s">
        <v>114</v>
      </c>
      <c r="W98" t="s">
        <v>4939</v>
      </c>
    </row>
    <row r="99" spans="1:23" x14ac:dyDescent="0.25">
      <c r="A99" t="s">
        <v>6347</v>
      </c>
      <c r="C99" s="13" t="s">
        <v>105</v>
      </c>
      <c r="D99" t="s">
        <v>1262</v>
      </c>
      <c r="E99">
        <v>4</v>
      </c>
      <c r="F99" t="s">
        <v>734</v>
      </c>
      <c r="H99" t="s">
        <v>150</v>
      </c>
      <c r="I99" t="s">
        <v>1021</v>
      </c>
      <c r="K99" t="s">
        <v>1460</v>
      </c>
      <c r="M99" t="s">
        <v>1219</v>
      </c>
      <c r="N99" t="s">
        <v>1457</v>
      </c>
      <c r="O99" t="s">
        <v>956</v>
      </c>
      <c r="P99" t="s">
        <v>118</v>
      </c>
      <c r="Q99" t="s">
        <v>106</v>
      </c>
      <c r="R99" t="s">
        <v>1459</v>
      </c>
      <c r="S99" t="s">
        <v>133</v>
      </c>
    </row>
    <row r="105" spans="1:23" x14ac:dyDescent="0.25">
      <c r="A105" t="s">
        <v>6348</v>
      </c>
      <c r="C105" s="13" t="s">
        <v>111</v>
      </c>
      <c r="D105" t="s">
        <v>1342</v>
      </c>
      <c r="E105">
        <v>4</v>
      </c>
      <c r="F105" t="s">
        <v>1341</v>
      </c>
      <c r="H105" t="s">
        <v>112</v>
      </c>
      <c r="I105" t="s">
        <v>1609</v>
      </c>
      <c r="K105" t="s">
        <v>1608</v>
      </c>
      <c r="M105" t="s">
        <v>1607</v>
      </c>
      <c r="N105" t="s">
        <v>1457</v>
      </c>
      <c r="O105" t="s">
        <v>1598</v>
      </c>
      <c r="P105" t="s">
        <v>126</v>
      </c>
      <c r="Q105" t="s">
        <v>106</v>
      </c>
      <c r="R105" t="s">
        <v>1606</v>
      </c>
      <c r="S105" t="s">
        <v>133</v>
      </c>
    </row>
    <row r="106" spans="1:23" s="14" customFormat="1" x14ac:dyDescent="0.25">
      <c r="A106" s="14" t="s">
        <v>6347</v>
      </c>
      <c r="C106" s="18" t="s">
        <v>120</v>
      </c>
      <c r="D106" s="14" t="s">
        <v>1278</v>
      </c>
      <c r="E106" s="14">
        <v>4</v>
      </c>
      <c r="F106" s="14" t="s">
        <v>740</v>
      </c>
      <c r="H106" s="14" t="s">
        <v>112</v>
      </c>
      <c r="I106" s="14" t="s">
        <v>899</v>
      </c>
      <c r="K106" s="14" t="s">
        <v>1503</v>
      </c>
      <c r="M106" s="14" t="s">
        <v>143</v>
      </c>
      <c r="N106" s="14" t="s">
        <v>978</v>
      </c>
      <c r="O106" s="14" t="s">
        <v>1064</v>
      </c>
      <c r="P106" s="14" t="s">
        <v>116</v>
      </c>
      <c r="Q106" s="14" t="s">
        <v>106</v>
      </c>
      <c r="R106" s="14" t="s">
        <v>1502</v>
      </c>
      <c r="S106" s="14" t="s">
        <v>133</v>
      </c>
      <c r="T106" s="14" t="s">
        <v>510</v>
      </c>
      <c r="V106" s="14" t="s">
        <v>674</v>
      </c>
    </row>
    <row r="107" spans="1:23" s="14" customFormat="1" x14ac:dyDescent="0.25">
      <c r="A107" s="14" t="s">
        <v>6348</v>
      </c>
      <c r="C107" s="18" t="s">
        <v>120</v>
      </c>
      <c r="D107" s="14" t="s">
        <v>1349</v>
      </c>
      <c r="E107" s="14">
        <v>4</v>
      </c>
      <c r="F107" s="14" t="s">
        <v>740</v>
      </c>
      <c r="H107" s="14" t="s">
        <v>112</v>
      </c>
      <c r="I107" s="14" t="s">
        <v>899</v>
      </c>
      <c r="K107" s="14" t="s">
        <v>1630</v>
      </c>
      <c r="M107" s="14" t="s">
        <v>1217</v>
      </c>
      <c r="N107" s="14" t="s">
        <v>1457</v>
      </c>
      <c r="O107" s="14" t="s">
        <v>1619</v>
      </c>
      <c r="P107" s="14" t="s">
        <v>109</v>
      </c>
      <c r="Q107" s="14" t="s">
        <v>106</v>
      </c>
      <c r="R107" s="14" t="s">
        <v>1629</v>
      </c>
      <c r="S107" s="14" t="s">
        <v>133</v>
      </c>
      <c r="T107" s="14" t="s">
        <v>666</v>
      </c>
      <c r="V107" s="14" t="s">
        <v>674</v>
      </c>
    </row>
    <row r="108" spans="1:23" s="14" customFormat="1" x14ac:dyDescent="0.25">
      <c r="C108" s="18">
        <v>7</v>
      </c>
      <c r="D108" s="14" t="s">
        <v>2017</v>
      </c>
      <c r="F108" s="14" t="s">
        <v>4389</v>
      </c>
      <c r="I108" s="14" t="s">
        <v>4529</v>
      </c>
      <c r="K108" s="14" t="s">
        <v>133</v>
      </c>
      <c r="M108" s="14" t="s">
        <v>4983</v>
      </c>
      <c r="N108" s="14" t="s">
        <v>1815</v>
      </c>
      <c r="Q108" s="14" t="s">
        <v>4529</v>
      </c>
      <c r="W108" s="14" t="s">
        <v>4980</v>
      </c>
    </row>
    <row r="109" spans="1:23" s="14" customFormat="1" x14ac:dyDescent="0.25">
      <c r="C109" s="18">
        <v>7</v>
      </c>
      <c r="D109" s="14" t="s">
        <v>2016</v>
      </c>
      <c r="F109" s="14" t="s">
        <v>4391</v>
      </c>
      <c r="I109" s="14" t="s">
        <v>4529</v>
      </c>
      <c r="K109" s="14" t="s">
        <v>4982</v>
      </c>
      <c r="M109" s="14" t="s">
        <v>4981</v>
      </c>
      <c r="N109" s="14" t="s">
        <v>150</v>
      </c>
      <c r="Q109" s="14" t="s">
        <v>4529</v>
      </c>
      <c r="W109" s="14" t="s">
        <v>4980</v>
      </c>
    </row>
  </sheetData>
  <autoFilter ref="A1:Z1">
    <sortState ref="A2:Z71">
      <sortCondition ref="D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opLeftCell="A79" workbookViewId="0">
      <selection activeCell="A106" sqref="A106:XFD107"/>
    </sheetView>
  </sheetViews>
  <sheetFormatPr defaultRowHeight="15" x14ac:dyDescent="0.25"/>
  <sheetData>
    <row r="1" spans="1:8" ht="16.5" x14ac:dyDescent="0.25">
      <c r="A1" s="59" t="s">
        <v>1996</v>
      </c>
      <c r="B1" s="59"/>
      <c r="C1" s="59"/>
      <c r="D1" s="59"/>
      <c r="E1" s="59"/>
      <c r="F1" s="59"/>
      <c r="G1" s="59"/>
      <c r="H1" s="59"/>
    </row>
    <row r="2" spans="1:8" x14ac:dyDescent="0.25">
      <c r="A2" s="9" t="s">
        <v>2</v>
      </c>
      <c r="B2" s="9" t="s">
        <v>3</v>
      </c>
      <c r="C2" s="9" t="s">
        <v>4</v>
      </c>
      <c r="D2" s="9" t="s">
        <v>8</v>
      </c>
      <c r="E2" s="9" t="s">
        <v>1995</v>
      </c>
      <c r="F2" s="9" t="s">
        <v>14</v>
      </c>
      <c r="G2" s="9" t="s">
        <v>1994</v>
      </c>
      <c r="H2" s="9" t="s">
        <v>1993</v>
      </c>
    </row>
    <row r="3" spans="1:8" ht="30" x14ac:dyDescent="0.25">
      <c r="A3" s="10">
        <v>6</v>
      </c>
      <c r="B3" s="11" t="s">
        <v>1992</v>
      </c>
      <c r="C3" s="10" t="s">
        <v>1991</v>
      </c>
      <c r="D3" s="10">
        <v>5.5</v>
      </c>
      <c r="E3" s="10">
        <v>5</v>
      </c>
      <c r="F3" s="10">
        <v>10</v>
      </c>
      <c r="G3" s="10">
        <v>2</v>
      </c>
      <c r="H3" s="9" t="s">
        <v>1986</v>
      </c>
    </row>
    <row r="4" spans="1:8" ht="30" x14ac:dyDescent="0.25">
      <c r="A4" s="10">
        <v>6</v>
      </c>
      <c r="B4" s="11" t="s">
        <v>1990</v>
      </c>
      <c r="C4" s="10" t="s">
        <v>1989</v>
      </c>
      <c r="D4" s="10">
        <v>7.5</v>
      </c>
      <c r="E4" s="10">
        <v>5</v>
      </c>
      <c r="F4" s="10">
        <v>15</v>
      </c>
      <c r="G4" s="10">
        <v>2</v>
      </c>
      <c r="H4" s="9" t="s">
        <v>1986</v>
      </c>
    </row>
    <row r="5" spans="1:8" ht="30" x14ac:dyDescent="0.25">
      <c r="A5" s="10">
        <v>6</v>
      </c>
      <c r="B5" s="11" t="s">
        <v>1988</v>
      </c>
      <c r="C5" s="10" t="s">
        <v>1987</v>
      </c>
      <c r="D5" s="10">
        <v>10</v>
      </c>
      <c r="E5" s="10">
        <v>5</v>
      </c>
      <c r="F5" s="10">
        <v>20</v>
      </c>
      <c r="G5" s="10">
        <v>2</v>
      </c>
      <c r="H5" s="9" t="s">
        <v>1986</v>
      </c>
    </row>
    <row r="6" spans="1:8" ht="30" x14ac:dyDescent="0.25">
      <c r="A6" s="10">
        <v>6</v>
      </c>
      <c r="B6" s="11" t="s">
        <v>1985</v>
      </c>
      <c r="C6" s="10" t="s">
        <v>1972</v>
      </c>
      <c r="D6" s="10">
        <v>1.1000000000000001</v>
      </c>
      <c r="E6" s="10">
        <v>5</v>
      </c>
      <c r="F6" s="10">
        <v>8</v>
      </c>
      <c r="G6" s="10">
        <v>2</v>
      </c>
      <c r="H6" s="9" t="s">
        <v>1244</v>
      </c>
    </row>
    <row r="7" spans="1:8" ht="30" x14ac:dyDescent="0.25">
      <c r="A7" s="10">
        <v>6</v>
      </c>
      <c r="B7" s="11" t="s">
        <v>1984</v>
      </c>
      <c r="C7" s="10" t="s">
        <v>1941</v>
      </c>
      <c r="D7" s="10">
        <v>1.5</v>
      </c>
      <c r="E7" s="10">
        <v>5</v>
      </c>
      <c r="F7" s="10">
        <v>10</v>
      </c>
      <c r="G7" s="10">
        <v>2</v>
      </c>
      <c r="H7" s="9" t="s">
        <v>1244</v>
      </c>
    </row>
    <row r="8" spans="1:8" ht="30" x14ac:dyDescent="0.25">
      <c r="A8" s="10">
        <v>6</v>
      </c>
      <c r="B8" s="11" t="s">
        <v>1983</v>
      </c>
      <c r="C8" s="10" t="s">
        <v>1913</v>
      </c>
      <c r="D8" s="10">
        <v>1.3</v>
      </c>
      <c r="E8" s="10" t="s">
        <v>1323</v>
      </c>
      <c r="F8" s="10">
        <v>15</v>
      </c>
      <c r="G8" s="10">
        <v>3</v>
      </c>
      <c r="H8" s="9" t="s">
        <v>1953</v>
      </c>
    </row>
    <row r="9" spans="1:8" ht="30" x14ac:dyDescent="0.25">
      <c r="A9" s="10">
        <v>6</v>
      </c>
      <c r="B9" s="11" t="s">
        <v>1982</v>
      </c>
      <c r="C9" s="10" t="s">
        <v>1908</v>
      </c>
      <c r="D9" s="10">
        <v>1.1000000000000001</v>
      </c>
      <c r="E9" s="10">
        <v>4</v>
      </c>
      <c r="F9" s="10">
        <v>10</v>
      </c>
      <c r="G9" s="10">
        <v>2</v>
      </c>
      <c r="H9" s="9" t="s">
        <v>1981</v>
      </c>
    </row>
    <row r="10" spans="1:8" ht="30" x14ac:dyDescent="0.25">
      <c r="A10" s="10">
        <v>6</v>
      </c>
      <c r="B10" s="11" t="s">
        <v>1980</v>
      </c>
      <c r="C10" s="10" t="s">
        <v>1979</v>
      </c>
      <c r="D10" s="10">
        <v>1.1000000000000001</v>
      </c>
      <c r="E10" s="10">
        <v>5</v>
      </c>
      <c r="F10" s="10">
        <v>10</v>
      </c>
      <c r="G10" s="10">
        <v>2</v>
      </c>
      <c r="H10" s="9" t="s">
        <v>1244</v>
      </c>
    </row>
    <row r="11" spans="1:8" ht="30" x14ac:dyDescent="0.25">
      <c r="A11" s="10">
        <v>6</v>
      </c>
      <c r="B11" s="10" t="s">
        <v>1978</v>
      </c>
      <c r="C11" s="10" t="s">
        <v>1941</v>
      </c>
      <c r="D11" s="10">
        <v>1.1000000000000001</v>
      </c>
      <c r="E11" s="10">
        <v>4</v>
      </c>
      <c r="F11" s="10">
        <v>10</v>
      </c>
      <c r="G11" s="10">
        <v>2</v>
      </c>
      <c r="H11" s="9" t="s">
        <v>666</v>
      </c>
    </row>
    <row r="12" spans="1:8" ht="30" x14ac:dyDescent="0.25">
      <c r="A12" s="10">
        <v>6</v>
      </c>
      <c r="B12" s="10" t="s">
        <v>1977</v>
      </c>
      <c r="C12" s="10" t="s">
        <v>1976</v>
      </c>
      <c r="D12" s="10">
        <v>0.7</v>
      </c>
      <c r="E12" s="10">
        <v>4</v>
      </c>
      <c r="F12" s="10">
        <v>10</v>
      </c>
      <c r="G12" s="10">
        <v>2</v>
      </c>
      <c r="H12" s="9" t="s">
        <v>666</v>
      </c>
    </row>
    <row r="13" spans="1:8" x14ac:dyDescent="0.25">
      <c r="A13" s="4" t="s">
        <v>120</v>
      </c>
      <c r="B13" s="4" t="s">
        <v>1975</v>
      </c>
      <c r="C13" s="4" t="s">
        <v>1941</v>
      </c>
      <c r="D13" s="4" t="s">
        <v>1910</v>
      </c>
      <c r="E13" s="4" t="s">
        <v>1811</v>
      </c>
      <c r="F13" s="4" t="s">
        <v>143</v>
      </c>
      <c r="G13" s="4" t="s">
        <v>133</v>
      </c>
      <c r="H13" s="4" t="s">
        <v>618</v>
      </c>
    </row>
    <row r="14" spans="1:8" x14ac:dyDescent="0.25">
      <c r="A14" s="4" t="s">
        <v>120</v>
      </c>
      <c r="B14" s="4" t="s">
        <v>1974</v>
      </c>
      <c r="C14" s="4" t="s">
        <v>1927</v>
      </c>
      <c r="D14" s="4" t="s">
        <v>1907</v>
      </c>
      <c r="E14" s="4" t="s">
        <v>1815</v>
      </c>
      <c r="F14" s="4" t="s">
        <v>143</v>
      </c>
      <c r="G14" s="4" t="s">
        <v>124</v>
      </c>
      <c r="H14" s="4" t="s">
        <v>1956</v>
      </c>
    </row>
    <row r="15" spans="1:8" x14ac:dyDescent="0.25">
      <c r="A15" s="4" t="s">
        <v>120</v>
      </c>
      <c r="B15" s="4" t="s">
        <v>1973</v>
      </c>
      <c r="C15" s="4" t="s">
        <v>1972</v>
      </c>
      <c r="D15" s="4" t="s">
        <v>1907</v>
      </c>
      <c r="E15" s="4" t="s">
        <v>1811</v>
      </c>
      <c r="F15" s="4" t="s">
        <v>143</v>
      </c>
      <c r="G15" s="4" t="s">
        <v>106</v>
      </c>
      <c r="H15" s="4" t="s">
        <v>618</v>
      </c>
    </row>
    <row r="16" spans="1:8" x14ac:dyDescent="0.25">
      <c r="A16" s="4" t="s">
        <v>120</v>
      </c>
      <c r="B16" s="4" t="s">
        <v>1971</v>
      </c>
      <c r="C16" s="4" t="s">
        <v>1827</v>
      </c>
      <c r="D16" s="4" t="s">
        <v>1970</v>
      </c>
      <c r="E16" s="4" t="s">
        <v>150</v>
      </c>
      <c r="F16" s="4" t="s">
        <v>143</v>
      </c>
      <c r="G16" s="4" t="s">
        <v>106</v>
      </c>
      <c r="H16" s="4" t="s">
        <v>666</v>
      </c>
    </row>
    <row r="17" spans="1:8" x14ac:dyDescent="0.25">
      <c r="A17" s="4" t="s">
        <v>120</v>
      </c>
      <c r="B17" s="4" t="s">
        <v>1969</v>
      </c>
      <c r="C17" s="4" t="s">
        <v>1968</v>
      </c>
      <c r="D17" s="4" t="s">
        <v>1967</v>
      </c>
      <c r="E17" s="4" t="s">
        <v>1811</v>
      </c>
      <c r="F17" s="4" t="s">
        <v>143</v>
      </c>
      <c r="G17" s="4" t="s">
        <v>124</v>
      </c>
      <c r="H17" s="4" t="s">
        <v>1953</v>
      </c>
    </row>
    <row r="18" spans="1:8" x14ac:dyDescent="0.25">
      <c r="A18" s="4" t="s">
        <v>120</v>
      </c>
      <c r="B18" s="4" t="s">
        <v>1966</v>
      </c>
      <c r="C18" s="4" t="s">
        <v>1291</v>
      </c>
      <c r="D18" s="4" t="s">
        <v>124</v>
      </c>
      <c r="E18" s="4" t="s">
        <v>1957</v>
      </c>
      <c r="F18" s="4" t="s">
        <v>143</v>
      </c>
      <c r="G18" s="4" t="s">
        <v>133</v>
      </c>
      <c r="H18" s="4" t="s">
        <v>666</v>
      </c>
    </row>
    <row r="19" spans="1:8" x14ac:dyDescent="0.25">
      <c r="A19" s="4" t="s">
        <v>120</v>
      </c>
      <c r="B19" s="4" t="s">
        <v>1866</v>
      </c>
      <c r="C19" s="4" t="s">
        <v>1908</v>
      </c>
      <c r="D19" s="4" t="s">
        <v>1915</v>
      </c>
      <c r="E19" s="4" t="s">
        <v>150</v>
      </c>
      <c r="F19" s="4" t="s">
        <v>143</v>
      </c>
      <c r="G19" s="4" t="s">
        <v>133</v>
      </c>
      <c r="H19" s="4" t="s">
        <v>666</v>
      </c>
    </row>
    <row r="20" spans="1:8" x14ac:dyDescent="0.25">
      <c r="A20" s="4" t="s">
        <v>120</v>
      </c>
      <c r="B20" s="4" t="s">
        <v>1965</v>
      </c>
      <c r="C20" s="4" t="s">
        <v>1827</v>
      </c>
      <c r="D20" s="4" t="s">
        <v>1964</v>
      </c>
      <c r="E20" s="4" t="s">
        <v>1815</v>
      </c>
      <c r="F20" s="4" t="s">
        <v>482</v>
      </c>
      <c r="G20" s="4" t="s">
        <v>133</v>
      </c>
      <c r="H20" s="4" t="s">
        <v>618</v>
      </c>
    </row>
    <row r="21" spans="1:8" x14ac:dyDescent="0.25">
      <c r="A21" s="4" t="s">
        <v>120</v>
      </c>
      <c r="B21" s="4" t="s">
        <v>1963</v>
      </c>
      <c r="C21" s="4" t="s">
        <v>1908</v>
      </c>
      <c r="D21" s="4" t="s">
        <v>1962</v>
      </c>
      <c r="E21" s="4" t="s">
        <v>1815</v>
      </c>
      <c r="F21" s="4" t="s">
        <v>482</v>
      </c>
      <c r="G21" s="4" t="s">
        <v>133</v>
      </c>
      <c r="H21" s="4" t="s">
        <v>618</v>
      </c>
    </row>
    <row r="22" spans="1:8" x14ac:dyDescent="0.25">
      <c r="A22" s="4" t="s">
        <v>120</v>
      </c>
      <c r="B22" s="4" t="s">
        <v>1961</v>
      </c>
      <c r="C22" s="4" t="s">
        <v>1941</v>
      </c>
      <c r="D22" s="4" t="s">
        <v>1960</v>
      </c>
      <c r="E22" s="4" t="s">
        <v>1959</v>
      </c>
      <c r="F22" s="4" t="s">
        <v>482</v>
      </c>
      <c r="G22" s="4" t="s">
        <v>133</v>
      </c>
      <c r="H22" s="4" t="s">
        <v>666</v>
      </c>
    </row>
    <row r="23" spans="1:8" x14ac:dyDescent="0.25">
      <c r="A23" s="4" t="s">
        <v>120</v>
      </c>
      <c r="B23" s="4" t="s">
        <v>1958</v>
      </c>
      <c r="C23" s="4" t="s">
        <v>1303</v>
      </c>
      <c r="D23" s="4" t="s">
        <v>1945</v>
      </c>
      <c r="E23" s="4" t="s">
        <v>1957</v>
      </c>
      <c r="F23" s="4" t="s">
        <v>482</v>
      </c>
      <c r="G23" s="4" t="s">
        <v>133</v>
      </c>
      <c r="H23" s="4" t="s">
        <v>1956</v>
      </c>
    </row>
    <row r="24" spans="1:8" x14ac:dyDescent="0.25">
      <c r="A24" s="4" t="s">
        <v>120</v>
      </c>
      <c r="B24" s="4" t="s">
        <v>1955</v>
      </c>
      <c r="C24" s="4" t="s">
        <v>1941</v>
      </c>
      <c r="D24" s="4" t="s">
        <v>133</v>
      </c>
      <c r="E24" s="4" t="s">
        <v>1954</v>
      </c>
      <c r="F24" s="4" t="s">
        <v>482</v>
      </c>
      <c r="G24" s="4" t="s">
        <v>133</v>
      </c>
      <c r="H24" s="4" t="s">
        <v>1953</v>
      </c>
    </row>
    <row r="25" spans="1:8" ht="45" x14ac:dyDescent="0.25">
      <c r="A25" s="7">
        <v>6</v>
      </c>
      <c r="B25" s="8" t="s">
        <v>1952</v>
      </c>
      <c r="C25" s="7" t="s">
        <v>1908</v>
      </c>
      <c r="D25" s="7">
        <v>0.4</v>
      </c>
      <c r="E25" s="7" t="s">
        <v>1815</v>
      </c>
      <c r="F25" s="7" t="s">
        <v>482</v>
      </c>
      <c r="G25" s="7">
        <v>1</v>
      </c>
      <c r="H25" s="6" t="s">
        <v>666</v>
      </c>
    </row>
    <row r="26" spans="1:8" ht="105" x14ac:dyDescent="0.25">
      <c r="A26" s="7">
        <v>6</v>
      </c>
      <c r="B26" s="8" t="s">
        <v>1951</v>
      </c>
      <c r="C26" s="7" t="s">
        <v>1905</v>
      </c>
      <c r="D26" s="7">
        <v>0.7</v>
      </c>
      <c r="E26" s="7" t="s">
        <v>1815</v>
      </c>
      <c r="F26" s="7" t="s">
        <v>507</v>
      </c>
      <c r="G26" s="7">
        <v>1</v>
      </c>
      <c r="H26" s="6" t="s">
        <v>666</v>
      </c>
    </row>
    <row r="27" spans="1:8" ht="90" x14ac:dyDescent="0.25">
      <c r="A27" s="7">
        <v>6</v>
      </c>
      <c r="B27" s="8" t="s">
        <v>1950</v>
      </c>
      <c r="C27" s="7" t="s">
        <v>1949</v>
      </c>
      <c r="D27" s="7">
        <v>2.6</v>
      </c>
      <c r="E27" s="7" t="s">
        <v>1815</v>
      </c>
      <c r="F27" s="7" t="s">
        <v>482</v>
      </c>
      <c r="G27" s="7">
        <v>1</v>
      </c>
      <c r="H27" s="6" t="s">
        <v>666</v>
      </c>
    </row>
    <row r="28" spans="1:8" ht="75" x14ac:dyDescent="0.25">
      <c r="A28" s="7">
        <v>6</v>
      </c>
      <c r="B28" s="8" t="s">
        <v>1948</v>
      </c>
      <c r="C28" s="7" t="s">
        <v>1947</v>
      </c>
      <c r="D28" s="7">
        <v>4.9000000000000004</v>
      </c>
      <c r="E28" s="7" t="s">
        <v>1815</v>
      </c>
      <c r="F28" s="7" t="s">
        <v>482</v>
      </c>
      <c r="G28" s="7">
        <v>1</v>
      </c>
      <c r="H28" s="6" t="s">
        <v>666</v>
      </c>
    </row>
    <row r="29" spans="1:8" x14ac:dyDescent="0.25">
      <c r="A29" s="4" t="s">
        <v>120</v>
      </c>
      <c r="B29" s="4" t="s">
        <v>1946</v>
      </c>
      <c r="C29" s="4" t="s">
        <v>1941</v>
      </c>
      <c r="D29" s="4" t="s">
        <v>1945</v>
      </c>
      <c r="E29" s="4" t="s">
        <v>105</v>
      </c>
      <c r="F29" s="4" t="s">
        <v>482</v>
      </c>
      <c r="G29" s="4" t="s">
        <v>133</v>
      </c>
      <c r="H29" s="4" t="s">
        <v>666</v>
      </c>
    </row>
    <row r="30" spans="1:8" x14ac:dyDescent="0.25">
      <c r="A30" s="4" t="s">
        <v>120</v>
      </c>
      <c r="B30" s="4" t="s">
        <v>1944</v>
      </c>
      <c r="C30" s="4" t="s">
        <v>1908</v>
      </c>
      <c r="D30" s="4" t="s">
        <v>133</v>
      </c>
      <c r="E30" s="4" t="s">
        <v>1943</v>
      </c>
      <c r="F30" s="4" t="s">
        <v>482</v>
      </c>
      <c r="G30" s="4" t="s">
        <v>133</v>
      </c>
      <c r="H30" s="4" t="s">
        <v>666</v>
      </c>
    </row>
    <row r="31" spans="1:8" x14ac:dyDescent="0.25">
      <c r="A31" s="4" t="s">
        <v>120</v>
      </c>
      <c r="B31" s="4" t="s">
        <v>1942</v>
      </c>
      <c r="C31" s="4" t="s">
        <v>1941</v>
      </c>
      <c r="D31" s="4" t="s">
        <v>1915</v>
      </c>
      <c r="E31" s="4" t="s">
        <v>1811</v>
      </c>
      <c r="F31" s="4" t="s">
        <v>482</v>
      </c>
      <c r="G31" s="4" t="s">
        <v>133</v>
      </c>
      <c r="H31" s="4" t="s">
        <v>666</v>
      </c>
    </row>
    <row r="32" spans="1:8" x14ac:dyDescent="0.25">
      <c r="A32" s="4" t="s">
        <v>120</v>
      </c>
      <c r="B32" s="4" t="s">
        <v>1940</v>
      </c>
      <c r="C32" s="4" t="s">
        <v>1939</v>
      </c>
      <c r="D32" s="4" t="s">
        <v>1907</v>
      </c>
      <c r="E32" s="4" t="s">
        <v>1811</v>
      </c>
      <c r="F32" s="4" t="s">
        <v>482</v>
      </c>
      <c r="G32" s="4" t="s">
        <v>133</v>
      </c>
      <c r="H32" s="4" t="s">
        <v>666</v>
      </c>
    </row>
    <row r="33" spans="1:8" x14ac:dyDescent="0.25">
      <c r="A33" s="4" t="s">
        <v>120</v>
      </c>
      <c r="B33" s="4" t="s">
        <v>1938</v>
      </c>
      <c r="C33" s="4" t="s">
        <v>1865</v>
      </c>
      <c r="D33" s="4" t="s">
        <v>133</v>
      </c>
      <c r="E33" s="4" t="s">
        <v>1811</v>
      </c>
      <c r="F33" s="4" t="s">
        <v>482</v>
      </c>
      <c r="G33" s="4" t="s">
        <v>133</v>
      </c>
      <c r="H33" s="4" t="s">
        <v>666</v>
      </c>
    </row>
    <row r="34" spans="1:8" x14ac:dyDescent="0.25">
      <c r="A34" s="4" t="s">
        <v>120</v>
      </c>
      <c r="B34" s="4" t="s">
        <v>1937</v>
      </c>
      <c r="C34" s="4" t="s">
        <v>1908</v>
      </c>
      <c r="D34" s="4" t="s">
        <v>1907</v>
      </c>
      <c r="E34" s="4" t="s">
        <v>638</v>
      </c>
      <c r="F34" s="4" t="s">
        <v>482</v>
      </c>
      <c r="G34" s="4" t="s">
        <v>133</v>
      </c>
      <c r="H34" s="4" t="s">
        <v>666</v>
      </c>
    </row>
    <row r="35" spans="1:8" x14ac:dyDescent="0.25">
      <c r="A35" s="4" t="s">
        <v>120</v>
      </c>
      <c r="B35" s="4" t="s">
        <v>1936</v>
      </c>
      <c r="C35" s="4" t="s">
        <v>1905</v>
      </c>
      <c r="D35" s="4" t="s">
        <v>133</v>
      </c>
      <c r="E35" s="4" t="s">
        <v>1811</v>
      </c>
      <c r="F35" s="4" t="s">
        <v>482</v>
      </c>
      <c r="G35" s="4" t="s">
        <v>133</v>
      </c>
      <c r="H35" s="4" t="s">
        <v>666</v>
      </c>
    </row>
    <row r="36" spans="1:8" x14ac:dyDescent="0.25">
      <c r="A36" s="4" t="s">
        <v>120</v>
      </c>
      <c r="B36" s="4" t="s">
        <v>1935</v>
      </c>
      <c r="C36" s="4" t="s">
        <v>1908</v>
      </c>
      <c r="D36" s="4" t="s">
        <v>1900</v>
      </c>
      <c r="E36" s="4" t="s">
        <v>1811</v>
      </c>
      <c r="F36" s="4" t="s">
        <v>482</v>
      </c>
      <c r="G36" s="4" t="s">
        <v>133</v>
      </c>
      <c r="H36" s="4" t="s">
        <v>666</v>
      </c>
    </row>
    <row r="37" spans="1:8" x14ac:dyDescent="0.25">
      <c r="A37" s="4" t="s">
        <v>120</v>
      </c>
      <c r="B37" s="4" t="s">
        <v>1934</v>
      </c>
      <c r="C37" s="4" t="s">
        <v>1905</v>
      </c>
      <c r="D37" s="4" t="s">
        <v>1910</v>
      </c>
      <c r="E37" s="4" t="s">
        <v>1811</v>
      </c>
      <c r="F37" s="4" t="s">
        <v>482</v>
      </c>
      <c r="G37" s="4" t="s">
        <v>133</v>
      </c>
      <c r="H37" s="4" t="s">
        <v>666</v>
      </c>
    </row>
    <row r="38" spans="1:8" x14ac:dyDescent="0.25">
      <c r="A38" s="4" t="s">
        <v>120</v>
      </c>
      <c r="B38" s="4" t="s">
        <v>1917</v>
      </c>
      <c r="C38" s="4" t="s">
        <v>1905</v>
      </c>
      <c r="D38" s="4" t="s">
        <v>1915</v>
      </c>
      <c r="E38" s="4" t="s">
        <v>150</v>
      </c>
      <c r="F38" s="4" t="s">
        <v>482</v>
      </c>
      <c r="G38" s="4" t="s">
        <v>133</v>
      </c>
      <c r="H38" s="4" t="s">
        <v>666</v>
      </c>
    </row>
    <row r="39" spans="1:8" x14ac:dyDescent="0.25">
      <c r="A39" s="4" t="s">
        <v>120</v>
      </c>
      <c r="B39" s="4" t="s">
        <v>1914</v>
      </c>
      <c r="C39" s="4" t="s">
        <v>1913</v>
      </c>
      <c r="D39" s="4" t="s">
        <v>124</v>
      </c>
      <c r="E39" s="4" t="s">
        <v>1323</v>
      </c>
      <c r="F39" s="4" t="s">
        <v>482</v>
      </c>
      <c r="G39" s="4" t="s">
        <v>133</v>
      </c>
      <c r="H39" s="4" t="s">
        <v>986</v>
      </c>
    </row>
    <row r="40" spans="1:8" x14ac:dyDescent="0.25">
      <c r="A40" s="4" t="s">
        <v>120</v>
      </c>
      <c r="B40" s="4" t="s">
        <v>1909</v>
      </c>
      <c r="C40" s="4" t="s">
        <v>1908</v>
      </c>
      <c r="D40" s="4" t="s">
        <v>1907</v>
      </c>
      <c r="E40" s="4" t="s">
        <v>1815</v>
      </c>
      <c r="F40" s="4" t="s">
        <v>482</v>
      </c>
      <c r="G40" s="4" t="s">
        <v>133</v>
      </c>
      <c r="H40" s="4" t="s">
        <v>666</v>
      </c>
    </row>
    <row r="41" spans="1:8" x14ac:dyDescent="0.25">
      <c r="A41" s="4" t="s">
        <v>120</v>
      </c>
      <c r="B41" s="4" t="s">
        <v>1906</v>
      </c>
      <c r="C41" s="4" t="s">
        <v>1905</v>
      </c>
      <c r="D41" s="4" t="s">
        <v>133</v>
      </c>
      <c r="E41" s="4" t="s">
        <v>150</v>
      </c>
      <c r="F41" s="4" t="s">
        <v>482</v>
      </c>
      <c r="G41" s="4" t="s">
        <v>133</v>
      </c>
      <c r="H41" s="4" t="s">
        <v>666</v>
      </c>
    </row>
    <row r="42" spans="1:8" x14ac:dyDescent="0.25">
      <c r="A42" s="4" t="s">
        <v>120</v>
      </c>
      <c r="B42" s="4" t="s">
        <v>1899</v>
      </c>
      <c r="C42" s="4" t="s">
        <v>1898</v>
      </c>
      <c r="D42" s="4" t="s">
        <v>1897</v>
      </c>
      <c r="E42" s="4" t="s">
        <v>1815</v>
      </c>
      <c r="F42" s="4" t="s">
        <v>482</v>
      </c>
      <c r="G42" s="4" t="s">
        <v>133</v>
      </c>
      <c r="H42" s="4" t="s">
        <v>1714</v>
      </c>
    </row>
    <row r="43" spans="1:8" x14ac:dyDescent="0.25">
      <c r="A43" s="4" t="s">
        <v>120</v>
      </c>
      <c r="B43" s="4" t="s">
        <v>1896</v>
      </c>
      <c r="C43" s="4" t="s">
        <v>1305</v>
      </c>
      <c r="D43" s="4" t="s">
        <v>1895</v>
      </c>
      <c r="E43" s="4" t="s">
        <v>1815</v>
      </c>
      <c r="F43" s="4" t="s">
        <v>482</v>
      </c>
      <c r="G43" s="4" t="s">
        <v>133</v>
      </c>
      <c r="H43" s="4" t="s">
        <v>1714</v>
      </c>
    </row>
    <row r="44" spans="1:8" x14ac:dyDescent="0.25">
      <c r="A44" s="4" t="s">
        <v>120</v>
      </c>
      <c r="B44" s="4" t="s">
        <v>1931</v>
      </c>
      <c r="C44" s="4" t="s">
        <v>1316</v>
      </c>
      <c r="D44" s="4" t="s">
        <v>1910</v>
      </c>
      <c r="E44" s="4" t="s">
        <v>106</v>
      </c>
      <c r="F44" s="4" t="s">
        <v>482</v>
      </c>
      <c r="G44" s="4" t="s">
        <v>133</v>
      </c>
      <c r="H44" s="4" t="s">
        <v>944</v>
      </c>
    </row>
    <row r="45" spans="1:8" ht="60" x14ac:dyDescent="0.25">
      <c r="A45" s="4" t="s">
        <v>120</v>
      </c>
      <c r="B45" s="5" t="s">
        <v>1933</v>
      </c>
      <c r="C45" s="5" t="s">
        <v>1932</v>
      </c>
      <c r="D45" s="4" t="s">
        <v>106</v>
      </c>
      <c r="E45" s="4" t="s">
        <v>150</v>
      </c>
      <c r="F45" s="4" t="s">
        <v>482</v>
      </c>
      <c r="G45" s="4" t="s">
        <v>133</v>
      </c>
      <c r="H45" s="4" t="s">
        <v>1714</v>
      </c>
    </row>
    <row r="46" spans="1:8" x14ac:dyDescent="0.25">
      <c r="A46" s="4" t="s">
        <v>120</v>
      </c>
      <c r="B46" s="4" t="s">
        <v>1919</v>
      </c>
      <c r="C46" s="4" t="s">
        <v>1905</v>
      </c>
      <c r="D46" s="4" t="s">
        <v>1915</v>
      </c>
      <c r="E46" s="4" t="s">
        <v>150</v>
      </c>
      <c r="F46" s="4" t="s">
        <v>482</v>
      </c>
      <c r="G46" s="4" t="s">
        <v>133</v>
      </c>
      <c r="H46" s="4" t="s">
        <v>666</v>
      </c>
    </row>
    <row r="47" spans="1:8" x14ac:dyDescent="0.25">
      <c r="A47" s="4" t="s">
        <v>120</v>
      </c>
      <c r="B47" s="4" t="s">
        <v>1918</v>
      </c>
      <c r="C47" s="4" t="s">
        <v>1908</v>
      </c>
      <c r="D47" s="4" t="s">
        <v>133</v>
      </c>
      <c r="E47" s="4" t="s">
        <v>150</v>
      </c>
      <c r="F47" s="4" t="s">
        <v>482</v>
      </c>
      <c r="G47" s="4" t="s">
        <v>133</v>
      </c>
      <c r="H47" s="4" t="s">
        <v>666</v>
      </c>
    </row>
    <row r="48" spans="1:8" x14ac:dyDescent="0.25">
      <c r="A48" s="4" t="s">
        <v>120</v>
      </c>
      <c r="B48" s="4" t="s">
        <v>1931</v>
      </c>
      <c r="C48" s="4" t="s">
        <v>1911</v>
      </c>
      <c r="D48" s="4" t="s">
        <v>1910</v>
      </c>
      <c r="E48" s="4" t="s">
        <v>106</v>
      </c>
      <c r="F48" s="4" t="s">
        <v>141</v>
      </c>
      <c r="G48" s="4" t="s">
        <v>133</v>
      </c>
      <c r="H48" s="4" t="s">
        <v>666</v>
      </c>
    </row>
    <row r="49" spans="1:8" x14ac:dyDescent="0.25">
      <c r="A49" s="4" t="s">
        <v>111</v>
      </c>
      <c r="B49" s="4" t="s">
        <v>1930</v>
      </c>
      <c r="C49" s="4" t="s">
        <v>1929</v>
      </c>
      <c r="D49" s="4" t="s">
        <v>106</v>
      </c>
      <c r="E49" s="4" t="s">
        <v>150</v>
      </c>
      <c r="F49" s="4" t="s">
        <v>1255</v>
      </c>
      <c r="G49" s="4" t="s">
        <v>133</v>
      </c>
      <c r="H49" s="4" t="s">
        <v>652</v>
      </c>
    </row>
    <row r="50" spans="1:8" x14ac:dyDescent="0.25">
      <c r="A50" s="4" t="s">
        <v>111</v>
      </c>
      <c r="B50" s="4" t="s">
        <v>1928</v>
      </c>
      <c r="C50" s="4" t="s">
        <v>1927</v>
      </c>
      <c r="D50" s="4" t="s">
        <v>1910</v>
      </c>
      <c r="E50" s="4" t="s">
        <v>106</v>
      </c>
      <c r="F50" s="4" t="s">
        <v>404</v>
      </c>
      <c r="G50" s="4" t="s">
        <v>133</v>
      </c>
      <c r="H50" s="4" t="s">
        <v>1244</v>
      </c>
    </row>
    <row r="51" spans="1:8" x14ac:dyDescent="0.25">
      <c r="A51" s="4" t="s">
        <v>111</v>
      </c>
      <c r="B51" s="4" t="s">
        <v>1926</v>
      </c>
      <c r="C51" s="4" t="s">
        <v>1925</v>
      </c>
      <c r="D51" s="4" t="s">
        <v>133</v>
      </c>
      <c r="E51" s="4" t="s">
        <v>150</v>
      </c>
      <c r="F51" s="4" t="s">
        <v>404</v>
      </c>
      <c r="G51" s="4" t="s">
        <v>106</v>
      </c>
      <c r="H51" s="4" t="s">
        <v>510</v>
      </c>
    </row>
    <row r="52" spans="1:8" x14ac:dyDescent="0.25">
      <c r="A52" s="4" t="s">
        <v>111</v>
      </c>
      <c r="B52" s="4" t="s">
        <v>1924</v>
      </c>
      <c r="C52" s="4" t="s">
        <v>1371</v>
      </c>
      <c r="D52" s="4" t="s">
        <v>106</v>
      </c>
      <c r="E52" s="4" t="s">
        <v>150</v>
      </c>
      <c r="F52" s="4" t="s">
        <v>1889</v>
      </c>
      <c r="G52" s="4" t="s">
        <v>133</v>
      </c>
      <c r="H52" s="4" t="s">
        <v>618</v>
      </c>
    </row>
    <row r="53" spans="1:8" x14ac:dyDescent="0.25">
      <c r="A53" s="4" t="s">
        <v>111</v>
      </c>
      <c r="B53" s="4" t="s">
        <v>1923</v>
      </c>
      <c r="C53" s="4" t="s">
        <v>1922</v>
      </c>
      <c r="D53" s="4" t="s">
        <v>133</v>
      </c>
      <c r="E53" s="4" t="s">
        <v>150</v>
      </c>
      <c r="F53" s="4" t="s">
        <v>146</v>
      </c>
      <c r="G53" s="4" t="s">
        <v>106</v>
      </c>
      <c r="H53" s="4" t="s">
        <v>510</v>
      </c>
    </row>
    <row r="54" spans="1:8" x14ac:dyDescent="0.25">
      <c r="A54" s="4" t="s">
        <v>111</v>
      </c>
      <c r="B54" s="4" t="s">
        <v>1921</v>
      </c>
      <c r="C54" s="4" t="s">
        <v>1920</v>
      </c>
      <c r="D54" s="4" t="s">
        <v>133</v>
      </c>
      <c r="E54" s="4" t="s">
        <v>150</v>
      </c>
      <c r="F54" s="4" t="s">
        <v>146</v>
      </c>
      <c r="G54" s="4" t="s">
        <v>106</v>
      </c>
      <c r="H54" s="4" t="s">
        <v>510</v>
      </c>
    </row>
    <row r="55" spans="1:8" x14ac:dyDescent="0.25">
      <c r="A55" s="4" t="s">
        <v>120</v>
      </c>
      <c r="B55" s="4" t="s">
        <v>1919</v>
      </c>
      <c r="C55" s="4" t="s">
        <v>1834</v>
      </c>
      <c r="D55" s="4" t="s">
        <v>1915</v>
      </c>
      <c r="E55" s="4" t="s">
        <v>150</v>
      </c>
      <c r="F55" s="4" t="s">
        <v>143</v>
      </c>
      <c r="G55" s="4" t="s">
        <v>133</v>
      </c>
      <c r="H55" s="4" t="s">
        <v>510</v>
      </c>
    </row>
    <row r="56" spans="1:8" x14ac:dyDescent="0.25">
      <c r="A56" s="4" t="s">
        <v>120</v>
      </c>
      <c r="B56" s="4" t="s">
        <v>1918</v>
      </c>
      <c r="C56" s="4" t="s">
        <v>1852</v>
      </c>
      <c r="D56" s="4" t="s">
        <v>133</v>
      </c>
      <c r="E56" s="4" t="s">
        <v>1811</v>
      </c>
      <c r="F56" s="4" t="s">
        <v>143</v>
      </c>
      <c r="G56" s="4" t="s">
        <v>133</v>
      </c>
      <c r="H56" s="4" t="s">
        <v>510</v>
      </c>
    </row>
    <row r="57" spans="1:8" x14ac:dyDescent="0.25">
      <c r="A57" s="4" t="s">
        <v>120</v>
      </c>
      <c r="B57" s="4" t="s">
        <v>1917</v>
      </c>
      <c r="C57" s="4" t="s">
        <v>1916</v>
      </c>
      <c r="D57" s="4" t="s">
        <v>1915</v>
      </c>
      <c r="E57" s="4" t="s">
        <v>150</v>
      </c>
      <c r="F57" s="4" t="s">
        <v>143</v>
      </c>
      <c r="G57" s="4" t="s">
        <v>133</v>
      </c>
      <c r="H57" s="4" t="s">
        <v>666</v>
      </c>
    </row>
    <row r="58" spans="1:8" x14ac:dyDescent="0.25">
      <c r="A58" s="4" t="s">
        <v>120</v>
      </c>
      <c r="B58" s="4" t="s">
        <v>1914</v>
      </c>
      <c r="C58" s="4" t="s">
        <v>1913</v>
      </c>
      <c r="D58" s="4" t="s">
        <v>124</v>
      </c>
      <c r="E58" s="4" t="s">
        <v>1323</v>
      </c>
      <c r="F58" s="4" t="s">
        <v>143</v>
      </c>
      <c r="G58" s="4" t="s">
        <v>133</v>
      </c>
      <c r="H58" s="4" t="s">
        <v>986</v>
      </c>
    </row>
    <row r="59" spans="1:8" x14ac:dyDescent="0.25">
      <c r="A59" s="4" t="s">
        <v>120</v>
      </c>
      <c r="B59" s="4" t="s">
        <v>1912</v>
      </c>
      <c r="C59" s="4" t="s">
        <v>1911</v>
      </c>
      <c r="D59" s="4" t="s">
        <v>1910</v>
      </c>
      <c r="E59" s="4" t="s">
        <v>106</v>
      </c>
      <c r="F59" s="4" t="s">
        <v>141</v>
      </c>
      <c r="G59" s="4" t="s">
        <v>133</v>
      </c>
      <c r="H59" s="4" t="s">
        <v>666</v>
      </c>
    </row>
    <row r="60" spans="1:8" x14ac:dyDescent="0.25">
      <c r="A60" s="4" t="s">
        <v>120</v>
      </c>
      <c r="B60" s="4" t="s">
        <v>1909</v>
      </c>
      <c r="C60" s="4" t="s">
        <v>1908</v>
      </c>
      <c r="D60" s="4" t="s">
        <v>1907</v>
      </c>
      <c r="E60" s="4" t="s">
        <v>1815</v>
      </c>
      <c r="F60" s="4" t="s">
        <v>143</v>
      </c>
      <c r="G60" s="4" t="s">
        <v>133</v>
      </c>
      <c r="H60" s="4" t="s">
        <v>666</v>
      </c>
    </row>
    <row r="61" spans="1:8" x14ac:dyDescent="0.25">
      <c r="A61" s="4" t="s">
        <v>120</v>
      </c>
      <c r="B61" s="4" t="s">
        <v>1906</v>
      </c>
      <c r="C61" s="4" t="s">
        <v>1905</v>
      </c>
      <c r="D61" s="4" t="s">
        <v>133</v>
      </c>
      <c r="E61" s="4" t="s">
        <v>150</v>
      </c>
      <c r="F61" s="4" t="s">
        <v>141</v>
      </c>
      <c r="G61" s="4" t="s">
        <v>133</v>
      </c>
      <c r="H61" s="4" t="s">
        <v>666</v>
      </c>
    </row>
    <row r="62" spans="1:8" x14ac:dyDescent="0.25">
      <c r="A62" s="4" t="s">
        <v>111</v>
      </c>
      <c r="B62" s="4" t="s">
        <v>1904</v>
      </c>
      <c r="C62" s="4" t="s">
        <v>1903</v>
      </c>
      <c r="D62" s="4" t="s">
        <v>1900</v>
      </c>
      <c r="E62" s="4" t="s">
        <v>150</v>
      </c>
      <c r="F62" s="4" t="s">
        <v>404</v>
      </c>
      <c r="G62" s="4" t="s">
        <v>106</v>
      </c>
      <c r="H62" s="4" t="s">
        <v>510</v>
      </c>
    </row>
    <row r="63" spans="1:8" x14ac:dyDescent="0.25">
      <c r="A63" s="4" t="s">
        <v>111</v>
      </c>
      <c r="B63" s="4" t="s">
        <v>1902</v>
      </c>
      <c r="C63" s="4" t="s">
        <v>1901</v>
      </c>
      <c r="D63" s="4" t="s">
        <v>1900</v>
      </c>
      <c r="E63" s="4" t="s">
        <v>150</v>
      </c>
      <c r="F63" s="4" t="s">
        <v>404</v>
      </c>
      <c r="G63" s="4" t="s">
        <v>106</v>
      </c>
      <c r="H63" s="4" t="s">
        <v>510</v>
      </c>
    </row>
    <row r="64" spans="1:8" x14ac:dyDescent="0.25">
      <c r="A64" s="4" t="s">
        <v>120</v>
      </c>
      <c r="B64" s="4" t="s">
        <v>1899</v>
      </c>
      <c r="C64" s="4" t="s">
        <v>1898</v>
      </c>
      <c r="D64" s="4" t="s">
        <v>1897</v>
      </c>
      <c r="E64" s="4" t="s">
        <v>1815</v>
      </c>
      <c r="F64" s="4" t="s">
        <v>143</v>
      </c>
      <c r="G64" s="4" t="s">
        <v>133</v>
      </c>
      <c r="H64" s="4" t="s">
        <v>940</v>
      </c>
    </row>
    <row r="65" spans="1:8" x14ac:dyDescent="0.25">
      <c r="A65" s="4" t="s">
        <v>120</v>
      </c>
      <c r="B65" s="4" t="s">
        <v>1896</v>
      </c>
      <c r="C65" s="4" t="s">
        <v>1305</v>
      </c>
      <c r="D65" s="4" t="s">
        <v>1895</v>
      </c>
      <c r="E65" s="4" t="s">
        <v>1815</v>
      </c>
      <c r="F65" s="4" t="s">
        <v>143</v>
      </c>
      <c r="G65" s="4" t="s">
        <v>133</v>
      </c>
      <c r="H65" s="4" t="s">
        <v>940</v>
      </c>
    </row>
    <row r="66" spans="1:8" x14ac:dyDescent="0.25">
      <c r="A66" s="3"/>
      <c r="B66" s="3" t="s">
        <v>1894</v>
      </c>
      <c r="C66" s="3" t="s">
        <v>1303</v>
      </c>
      <c r="D66" s="3" t="s">
        <v>133</v>
      </c>
      <c r="E66" s="3" t="s">
        <v>1880</v>
      </c>
      <c r="F66" s="3" t="s">
        <v>404</v>
      </c>
      <c r="G66" s="1"/>
      <c r="H66" s="1"/>
    </row>
    <row r="67" spans="1:8" x14ac:dyDescent="0.25">
      <c r="A67" s="3"/>
      <c r="B67" s="3" t="s">
        <v>1893</v>
      </c>
      <c r="C67" s="3" t="s">
        <v>177</v>
      </c>
      <c r="D67" s="3" t="s">
        <v>106</v>
      </c>
      <c r="E67" s="3" t="s">
        <v>1880</v>
      </c>
      <c r="F67" s="3" t="s">
        <v>1889</v>
      </c>
      <c r="G67" s="1"/>
      <c r="H67" s="1"/>
    </row>
    <row r="68" spans="1:8" x14ac:dyDescent="0.25">
      <c r="A68" s="3"/>
      <c r="B68" s="3" t="s">
        <v>1892</v>
      </c>
      <c r="C68" s="3" t="s">
        <v>63</v>
      </c>
      <c r="D68" s="3" t="s">
        <v>1868</v>
      </c>
      <c r="E68" s="3" t="s">
        <v>1880</v>
      </c>
      <c r="F68" s="3" t="s">
        <v>141</v>
      </c>
      <c r="G68" s="1"/>
      <c r="H68" s="1"/>
    </row>
    <row r="69" spans="1:8" x14ac:dyDescent="0.25">
      <c r="A69" s="3"/>
      <c r="B69" s="3" t="s">
        <v>1891</v>
      </c>
      <c r="C69" s="3" t="s">
        <v>1890</v>
      </c>
      <c r="D69" s="3" t="s">
        <v>106</v>
      </c>
      <c r="E69" s="3" t="s">
        <v>1883</v>
      </c>
      <c r="F69" s="3" t="s">
        <v>1889</v>
      </c>
      <c r="G69" s="1"/>
      <c r="H69" s="1"/>
    </row>
    <row r="70" spans="1:8" x14ac:dyDescent="0.25">
      <c r="A70" s="3"/>
      <c r="B70" s="3" t="s">
        <v>1888</v>
      </c>
      <c r="C70" s="3" t="s">
        <v>1367</v>
      </c>
      <c r="D70" s="3" t="s">
        <v>1868</v>
      </c>
      <c r="E70" s="3" t="s">
        <v>1867</v>
      </c>
      <c r="F70" s="3" t="s">
        <v>141</v>
      </c>
      <c r="G70" s="1"/>
      <c r="H70" s="1"/>
    </row>
    <row r="71" spans="1:8" x14ac:dyDescent="0.25">
      <c r="A71" s="3"/>
      <c r="B71" s="3" t="s">
        <v>1887</v>
      </c>
      <c r="C71" s="3" t="s">
        <v>1886</v>
      </c>
      <c r="D71" s="3" t="s">
        <v>133</v>
      </c>
      <c r="E71" s="3" t="s">
        <v>1883</v>
      </c>
      <c r="F71" s="3" t="s">
        <v>404</v>
      </c>
      <c r="G71" s="1"/>
      <c r="H71" s="1"/>
    </row>
    <row r="72" spans="1:8" x14ac:dyDescent="0.25">
      <c r="A72" s="3"/>
      <c r="B72" s="3" t="s">
        <v>1885</v>
      </c>
      <c r="C72" s="3" t="s">
        <v>1876</v>
      </c>
      <c r="D72" s="3" t="s">
        <v>133</v>
      </c>
      <c r="E72" s="3" t="s">
        <v>1883</v>
      </c>
      <c r="F72" s="3" t="s">
        <v>1882</v>
      </c>
      <c r="G72" s="1"/>
      <c r="H72" s="1"/>
    </row>
    <row r="73" spans="1:8" x14ac:dyDescent="0.25">
      <c r="A73" s="3"/>
      <c r="B73" s="3" t="s">
        <v>1878</v>
      </c>
      <c r="C73" s="3" t="s">
        <v>1884</v>
      </c>
      <c r="D73" s="3" t="s">
        <v>1868</v>
      </c>
      <c r="E73" s="3" t="s">
        <v>1883</v>
      </c>
      <c r="F73" s="3" t="s">
        <v>1882</v>
      </c>
      <c r="G73" s="1"/>
      <c r="H73" s="1"/>
    </row>
    <row r="74" spans="1:8" x14ac:dyDescent="0.25">
      <c r="A74" s="3"/>
      <c r="B74" s="3" t="s">
        <v>1879</v>
      </c>
      <c r="C74" s="3" t="s">
        <v>1876</v>
      </c>
      <c r="D74" s="3" t="s">
        <v>1854</v>
      </c>
      <c r="E74" s="3" t="s">
        <v>1883</v>
      </c>
      <c r="F74" s="3" t="s">
        <v>1882</v>
      </c>
      <c r="G74" s="1"/>
      <c r="H74" s="1"/>
    </row>
    <row r="75" spans="1:8" x14ac:dyDescent="0.25">
      <c r="A75" s="3"/>
      <c r="B75" s="3" t="s">
        <v>1881</v>
      </c>
      <c r="C75" s="3" t="s">
        <v>1303</v>
      </c>
      <c r="D75" s="3" t="s">
        <v>133</v>
      </c>
      <c r="E75" s="3" t="s">
        <v>1880</v>
      </c>
      <c r="F75" s="3" t="s">
        <v>146</v>
      </c>
      <c r="G75" s="1"/>
      <c r="H75" s="1"/>
    </row>
    <row r="76" spans="1:8" x14ac:dyDescent="0.25">
      <c r="A76" s="2" t="s">
        <v>120</v>
      </c>
      <c r="B76" s="2" t="s">
        <v>1879</v>
      </c>
      <c r="C76" s="2" t="s">
        <v>1876</v>
      </c>
      <c r="D76" s="2" t="s">
        <v>1854</v>
      </c>
      <c r="E76" s="2" t="s">
        <v>1872</v>
      </c>
      <c r="F76" s="2" t="s">
        <v>1875</v>
      </c>
      <c r="G76" s="1"/>
      <c r="H76" s="1"/>
    </row>
    <row r="77" spans="1:8" x14ac:dyDescent="0.25">
      <c r="A77" s="2" t="s">
        <v>120</v>
      </c>
      <c r="B77" s="2" t="s">
        <v>1878</v>
      </c>
      <c r="C77" s="2" t="s">
        <v>1876</v>
      </c>
      <c r="D77" s="2" t="s">
        <v>1868</v>
      </c>
      <c r="E77" s="2" t="s">
        <v>1872</v>
      </c>
      <c r="F77" s="2" t="s">
        <v>1875</v>
      </c>
      <c r="G77" s="1"/>
      <c r="H77" s="1"/>
    </row>
    <row r="78" spans="1:8" x14ac:dyDescent="0.25">
      <c r="A78" s="2" t="s">
        <v>120</v>
      </c>
      <c r="B78" s="2" t="s">
        <v>1877</v>
      </c>
      <c r="C78" s="2" t="s">
        <v>1876</v>
      </c>
      <c r="D78" s="2" t="s">
        <v>133</v>
      </c>
      <c r="E78" s="2" t="s">
        <v>1872</v>
      </c>
      <c r="F78" s="2" t="s">
        <v>1875</v>
      </c>
      <c r="G78" s="1"/>
      <c r="H78" s="1"/>
    </row>
    <row r="79" spans="1:8" x14ac:dyDescent="0.25">
      <c r="A79" s="2" t="s">
        <v>120</v>
      </c>
      <c r="B79" s="2" t="s">
        <v>1874</v>
      </c>
      <c r="C79" s="2" t="s">
        <v>1873</v>
      </c>
      <c r="D79" s="2" t="s">
        <v>133</v>
      </c>
      <c r="E79" s="2" t="s">
        <v>1872</v>
      </c>
      <c r="F79" s="2" t="s">
        <v>509</v>
      </c>
      <c r="G79" s="1"/>
      <c r="H79" s="1"/>
    </row>
    <row r="80" spans="1:8" x14ac:dyDescent="0.25">
      <c r="A80" s="2" t="s">
        <v>111</v>
      </c>
      <c r="B80" s="2" t="s">
        <v>1871</v>
      </c>
      <c r="C80" s="2" t="s">
        <v>63</v>
      </c>
      <c r="D80" s="2" t="s">
        <v>1868</v>
      </c>
      <c r="E80" s="2" t="s">
        <v>1870</v>
      </c>
      <c r="F80" s="2" t="s">
        <v>507</v>
      </c>
      <c r="G80" s="1"/>
      <c r="H80" s="1"/>
    </row>
    <row r="81" spans="1:8" x14ac:dyDescent="0.25">
      <c r="A81" s="2" t="s">
        <v>111</v>
      </c>
      <c r="B81" s="2" t="s">
        <v>1869</v>
      </c>
      <c r="C81" s="2" t="s">
        <v>1367</v>
      </c>
      <c r="D81" s="2" t="s">
        <v>1868</v>
      </c>
      <c r="E81" s="2" t="s">
        <v>1867</v>
      </c>
      <c r="F81" s="2" t="s">
        <v>507</v>
      </c>
      <c r="G81" s="1"/>
      <c r="H81" s="1"/>
    </row>
    <row r="82" spans="1:8" x14ac:dyDescent="0.25">
      <c r="A82" s="2" t="s">
        <v>120</v>
      </c>
      <c r="B82" s="2" t="s">
        <v>1866</v>
      </c>
      <c r="C82" s="2" t="s">
        <v>1865</v>
      </c>
      <c r="D82" s="2" t="s">
        <v>1854</v>
      </c>
      <c r="E82" s="2" t="s">
        <v>1811</v>
      </c>
      <c r="F82" s="2" t="s">
        <v>506</v>
      </c>
      <c r="G82" s="2" t="s">
        <v>133</v>
      </c>
      <c r="H82" s="1"/>
    </row>
    <row r="83" spans="1:8" x14ac:dyDescent="0.25">
      <c r="A83" s="2" t="s">
        <v>120</v>
      </c>
      <c r="B83" s="2" t="s">
        <v>1864</v>
      </c>
      <c r="C83" s="2" t="s">
        <v>1863</v>
      </c>
      <c r="D83" s="2" t="s">
        <v>1862</v>
      </c>
      <c r="E83" s="2" t="s">
        <v>111</v>
      </c>
      <c r="F83" s="2" t="s">
        <v>506</v>
      </c>
      <c r="G83" s="2" t="s">
        <v>133</v>
      </c>
      <c r="H83" s="1"/>
    </row>
    <row r="84" spans="1:8" x14ac:dyDescent="0.25">
      <c r="A84" s="2" t="s">
        <v>120</v>
      </c>
      <c r="B84" s="2" t="s">
        <v>1861</v>
      </c>
      <c r="C84" s="2" t="s">
        <v>1860</v>
      </c>
      <c r="D84" s="2" t="s">
        <v>1859</v>
      </c>
      <c r="E84" s="2" t="s">
        <v>112</v>
      </c>
      <c r="F84" s="2" t="s">
        <v>877</v>
      </c>
      <c r="G84" s="2" t="s">
        <v>106</v>
      </c>
      <c r="H84" s="1"/>
    </row>
    <row r="85" spans="1:8" x14ac:dyDescent="0.25">
      <c r="A85" s="2" t="s">
        <v>120</v>
      </c>
      <c r="B85" s="2" t="s">
        <v>1858</v>
      </c>
      <c r="C85" s="2" t="s">
        <v>1857</v>
      </c>
      <c r="D85" s="2" t="s">
        <v>1830</v>
      </c>
      <c r="E85" s="2" t="s">
        <v>112</v>
      </c>
      <c r="F85" s="2" t="s">
        <v>576</v>
      </c>
      <c r="G85" s="2" t="s">
        <v>133</v>
      </c>
      <c r="H85" s="1"/>
    </row>
    <row r="86" spans="1:8" x14ac:dyDescent="0.25">
      <c r="A86" s="2" t="s">
        <v>120</v>
      </c>
      <c r="B86" s="2" t="s">
        <v>1856</v>
      </c>
      <c r="C86" s="2" t="s">
        <v>1855</v>
      </c>
      <c r="D86" s="2" t="s">
        <v>1854</v>
      </c>
      <c r="E86" s="2" t="s">
        <v>112</v>
      </c>
      <c r="F86" s="2" t="s">
        <v>506</v>
      </c>
      <c r="G86" s="2" t="s">
        <v>133</v>
      </c>
      <c r="H86" s="1"/>
    </row>
    <row r="87" spans="1:8" x14ac:dyDescent="0.25">
      <c r="A87" s="2" t="s">
        <v>120</v>
      </c>
      <c r="B87" s="2" t="s">
        <v>1853</v>
      </c>
      <c r="C87" s="2" t="s">
        <v>1852</v>
      </c>
      <c r="D87" s="2" t="s">
        <v>133</v>
      </c>
      <c r="E87" s="2" t="s">
        <v>1811</v>
      </c>
      <c r="F87" s="2" t="s">
        <v>506</v>
      </c>
      <c r="G87" s="2" t="s">
        <v>133</v>
      </c>
      <c r="H87" s="1"/>
    </row>
    <row r="88" spans="1:8" x14ac:dyDescent="0.25">
      <c r="A88" s="2" t="s">
        <v>111</v>
      </c>
      <c r="B88" s="2" t="s">
        <v>1851</v>
      </c>
      <c r="C88" s="2" t="s">
        <v>1846</v>
      </c>
      <c r="D88" s="2" t="s">
        <v>1850</v>
      </c>
      <c r="E88" s="2" t="s">
        <v>1807</v>
      </c>
      <c r="F88" s="2" t="s">
        <v>877</v>
      </c>
      <c r="G88" s="2" t="s">
        <v>124</v>
      </c>
      <c r="H88" s="1"/>
    </row>
    <row r="89" spans="1:8" x14ac:dyDescent="0.25">
      <c r="A89" s="2" t="s">
        <v>111</v>
      </c>
      <c r="B89" s="2" t="s">
        <v>1849</v>
      </c>
      <c r="C89" s="2" t="s">
        <v>1846</v>
      </c>
      <c r="D89" s="2" t="s">
        <v>133</v>
      </c>
      <c r="E89" s="2" t="s">
        <v>1807</v>
      </c>
      <c r="F89" s="2" t="s">
        <v>1848</v>
      </c>
      <c r="G89" s="2" t="s">
        <v>124</v>
      </c>
      <c r="H89" s="1"/>
    </row>
    <row r="90" spans="1:8" x14ac:dyDescent="0.25">
      <c r="A90" s="2" t="s">
        <v>111</v>
      </c>
      <c r="B90" s="2" t="s">
        <v>1847</v>
      </c>
      <c r="C90" s="2" t="s">
        <v>1846</v>
      </c>
      <c r="D90" s="2" t="s">
        <v>1830</v>
      </c>
      <c r="E90" s="2" t="s">
        <v>1807</v>
      </c>
      <c r="F90" s="2" t="s">
        <v>877</v>
      </c>
      <c r="G90" s="2" t="s">
        <v>124</v>
      </c>
      <c r="H90" s="1"/>
    </row>
    <row r="91" spans="1:8" x14ac:dyDescent="0.25">
      <c r="A91" s="2" t="s">
        <v>111</v>
      </c>
      <c r="B91" s="2" t="s">
        <v>1845</v>
      </c>
      <c r="C91" s="2" t="s">
        <v>1844</v>
      </c>
      <c r="D91" s="2" t="s">
        <v>133</v>
      </c>
      <c r="E91" s="2" t="s">
        <v>1811</v>
      </c>
      <c r="F91" s="2" t="s">
        <v>490</v>
      </c>
      <c r="G91" s="2" t="s">
        <v>133</v>
      </c>
      <c r="H91" s="1"/>
    </row>
    <row r="92" spans="1:8" x14ac:dyDescent="0.25">
      <c r="A92" s="2" t="s">
        <v>111</v>
      </c>
      <c r="B92" s="2" t="s">
        <v>1843</v>
      </c>
      <c r="C92" s="2" t="s">
        <v>1842</v>
      </c>
      <c r="D92" s="2" t="s">
        <v>1841</v>
      </c>
      <c r="E92" s="2" t="s">
        <v>1811</v>
      </c>
      <c r="F92" s="2" t="s">
        <v>490</v>
      </c>
      <c r="G92" s="2" t="s">
        <v>133</v>
      </c>
      <c r="H92" s="1"/>
    </row>
    <row r="93" spans="1:8" x14ac:dyDescent="0.25">
      <c r="A93" s="2" t="s">
        <v>111</v>
      </c>
      <c r="B93" s="2" t="s">
        <v>1840</v>
      </c>
      <c r="C93" s="2" t="s">
        <v>1839</v>
      </c>
      <c r="D93" s="2" t="s">
        <v>1816</v>
      </c>
      <c r="E93" s="2" t="s">
        <v>1811</v>
      </c>
      <c r="F93" s="2" t="s">
        <v>576</v>
      </c>
      <c r="G93" s="2" t="s">
        <v>133</v>
      </c>
      <c r="H93" s="1"/>
    </row>
    <row r="94" spans="1:8" x14ac:dyDescent="0.25">
      <c r="A94" s="2" t="s">
        <v>111</v>
      </c>
      <c r="B94" s="2" t="s">
        <v>1838</v>
      </c>
      <c r="C94" s="2" t="s">
        <v>1837</v>
      </c>
      <c r="D94" s="2"/>
      <c r="E94" s="2" t="s">
        <v>1836</v>
      </c>
      <c r="F94" s="2" t="s">
        <v>887</v>
      </c>
      <c r="G94" s="2" t="s">
        <v>133</v>
      </c>
      <c r="H94" s="1"/>
    </row>
    <row r="95" spans="1:8" x14ac:dyDescent="0.25">
      <c r="A95" s="2" t="s">
        <v>111</v>
      </c>
      <c r="B95" s="2" t="s">
        <v>1835</v>
      </c>
      <c r="C95" s="2" t="s">
        <v>1834</v>
      </c>
      <c r="D95" s="2" t="s">
        <v>1833</v>
      </c>
      <c r="E95" s="2" t="s">
        <v>1811</v>
      </c>
      <c r="F95" s="2" t="s">
        <v>506</v>
      </c>
      <c r="G95" s="2" t="s">
        <v>133</v>
      </c>
      <c r="H95" s="1"/>
    </row>
    <row r="96" spans="1:8" x14ac:dyDescent="0.25">
      <c r="A96" s="2" t="s">
        <v>120</v>
      </c>
      <c r="B96" s="2" t="s">
        <v>1832</v>
      </c>
      <c r="C96" s="2" t="s">
        <v>1831</v>
      </c>
      <c r="D96" s="2" t="s">
        <v>1830</v>
      </c>
      <c r="E96" s="2" t="s">
        <v>1829</v>
      </c>
      <c r="F96" s="2" t="s">
        <v>502</v>
      </c>
      <c r="G96" s="2" t="s">
        <v>133</v>
      </c>
      <c r="H96" s="1"/>
    </row>
    <row r="97" spans="1:21" x14ac:dyDescent="0.25">
      <c r="A97" s="1" t="s">
        <v>111</v>
      </c>
      <c r="B97" s="2" t="s">
        <v>1828</v>
      </c>
      <c r="C97" s="2" t="s">
        <v>1827</v>
      </c>
      <c r="D97" s="2" t="s">
        <v>1826</v>
      </c>
      <c r="E97" s="1"/>
      <c r="F97" s="2" t="s">
        <v>576</v>
      </c>
      <c r="G97" s="2" t="s">
        <v>133</v>
      </c>
      <c r="H97" s="1" t="s">
        <v>1825</v>
      </c>
    </row>
    <row r="98" spans="1:21" x14ac:dyDescent="0.25">
      <c r="A98" s="1" t="s">
        <v>111</v>
      </c>
      <c r="B98" s="2" t="s">
        <v>1824</v>
      </c>
      <c r="C98" s="2" t="s">
        <v>1823</v>
      </c>
      <c r="D98" s="2" t="s">
        <v>1822</v>
      </c>
      <c r="E98" s="2" t="s">
        <v>1821</v>
      </c>
      <c r="F98" s="2" t="s">
        <v>1820</v>
      </c>
      <c r="G98" s="2" t="s">
        <v>133</v>
      </c>
      <c r="H98" s="1" t="s">
        <v>1819</v>
      </c>
    </row>
    <row r="99" spans="1:21" x14ac:dyDescent="0.25">
      <c r="A99" s="2" t="s">
        <v>111</v>
      </c>
      <c r="B99" s="2" t="s">
        <v>1818</v>
      </c>
      <c r="C99" s="2" t="s">
        <v>1817</v>
      </c>
      <c r="D99" s="2" t="s">
        <v>1816</v>
      </c>
      <c r="E99" s="2" t="s">
        <v>1815</v>
      </c>
      <c r="F99" s="2" t="s">
        <v>601</v>
      </c>
      <c r="G99" s="2" t="s">
        <v>133</v>
      </c>
      <c r="H99" s="1"/>
    </row>
    <row r="100" spans="1:21" x14ac:dyDescent="0.25">
      <c r="A100" s="2" t="s">
        <v>105</v>
      </c>
      <c r="B100" s="2" t="s">
        <v>1814</v>
      </c>
      <c r="C100" s="2" t="s">
        <v>1813</v>
      </c>
      <c r="D100" s="2" t="s">
        <v>1812</v>
      </c>
      <c r="E100" s="2" t="s">
        <v>1811</v>
      </c>
      <c r="F100" s="2" t="s">
        <v>490</v>
      </c>
      <c r="G100" s="2" t="s">
        <v>133</v>
      </c>
      <c r="H100" s="1"/>
    </row>
    <row r="101" spans="1:21" x14ac:dyDescent="0.25">
      <c r="A101" s="2" t="s">
        <v>105</v>
      </c>
      <c r="B101" s="2" t="s">
        <v>1810</v>
      </c>
      <c r="C101" s="2" t="s">
        <v>1809</v>
      </c>
      <c r="D101" s="2" t="s">
        <v>1808</v>
      </c>
      <c r="E101" s="2" t="s">
        <v>1807</v>
      </c>
      <c r="F101" s="2" t="s">
        <v>509</v>
      </c>
      <c r="G101" s="2" t="s">
        <v>124</v>
      </c>
      <c r="H101" s="1"/>
    </row>
    <row r="103" spans="1:21" x14ac:dyDescent="0.25">
      <c r="A103" s="13">
        <v>7</v>
      </c>
      <c r="B103" t="s">
        <v>3941</v>
      </c>
      <c r="C103" t="s">
        <v>4534</v>
      </c>
      <c r="D103" t="s">
        <v>4529</v>
      </c>
      <c r="E103" t="s">
        <v>4927</v>
      </c>
      <c r="F103" t="s">
        <v>1945</v>
      </c>
      <c r="G103" t="s">
        <v>5651</v>
      </c>
      <c r="H103" t="s">
        <v>106</v>
      </c>
      <c r="M103" t="s">
        <v>4529</v>
      </c>
      <c r="N103" t="s">
        <v>141</v>
      </c>
      <c r="S103" t="s">
        <v>5917</v>
      </c>
      <c r="U103" t="s">
        <v>4980</v>
      </c>
    </row>
    <row r="104" spans="1:21" x14ac:dyDescent="0.25">
      <c r="A104" s="13">
        <v>7</v>
      </c>
      <c r="B104" t="s">
        <v>2912</v>
      </c>
      <c r="C104" t="s">
        <v>4551</v>
      </c>
      <c r="D104" t="s">
        <v>4529</v>
      </c>
      <c r="F104" t="s">
        <v>1900</v>
      </c>
      <c r="G104" t="s">
        <v>5649</v>
      </c>
      <c r="H104" t="s">
        <v>1815</v>
      </c>
      <c r="M104" t="s">
        <v>4529</v>
      </c>
      <c r="U104" t="s">
        <v>4980</v>
      </c>
    </row>
    <row r="105" spans="1:21" x14ac:dyDescent="0.25">
      <c r="A105" s="13">
        <v>7</v>
      </c>
      <c r="B105" t="s">
        <v>2820</v>
      </c>
      <c r="C105" t="s">
        <v>4534</v>
      </c>
      <c r="D105" t="s">
        <v>4529</v>
      </c>
      <c r="F105" t="s">
        <v>1945</v>
      </c>
      <c r="G105" t="s">
        <v>5649</v>
      </c>
      <c r="H105" t="s">
        <v>1815</v>
      </c>
      <c r="M105" t="s">
        <v>4529</v>
      </c>
      <c r="U105" t="s">
        <v>4980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61" workbookViewId="0">
      <selection activeCell="B89" sqref="B89"/>
    </sheetView>
  </sheetViews>
  <sheetFormatPr defaultRowHeight="15" x14ac:dyDescent="0.25"/>
  <cols>
    <col min="2" max="2" width="38.85546875" bestFit="1" customWidth="1"/>
    <col min="3" max="3" width="21.85546875" customWidth="1"/>
    <col min="5" max="5" width="12.5703125" customWidth="1"/>
    <col min="14" max="14" width="9.42578125" bestFit="1" customWidth="1"/>
  </cols>
  <sheetData>
    <row r="1" spans="1:14" ht="18" x14ac:dyDescent="0.25">
      <c r="A1" s="23" t="s">
        <v>1259</v>
      </c>
    </row>
    <row r="3" spans="1:14" x14ac:dyDescent="0.25">
      <c r="A3" s="25" t="s">
        <v>2</v>
      </c>
      <c r="B3" s="25" t="s">
        <v>3</v>
      </c>
      <c r="C3" s="25" t="s">
        <v>4</v>
      </c>
      <c r="D3" s="25" t="s">
        <v>6</v>
      </c>
      <c r="E3" s="25" t="s">
        <v>7</v>
      </c>
      <c r="F3" s="25" t="s">
        <v>8</v>
      </c>
      <c r="G3" s="25" t="s">
        <v>9</v>
      </c>
      <c r="H3" s="25" t="s">
        <v>10</v>
      </c>
      <c r="I3" s="25" t="s">
        <v>11</v>
      </c>
      <c r="J3" s="25" t="s">
        <v>12</v>
      </c>
      <c r="K3" s="25" t="s">
        <v>13</v>
      </c>
      <c r="L3" s="25" t="s">
        <v>14</v>
      </c>
      <c r="M3" s="25" t="s">
        <v>1994</v>
      </c>
      <c r="N3" s="25" t="s">
        <v>1993</v>
      </c>
    </row>
    <row r="4" spans="1:14" x14ac:dyDescent="0.25">
      <c r="A4" s="24">
        <v>8</v>
      </c>
      <c r="B4" s="26" t="s">
        <v>1409</v>
      </c>
      <c r="C4" s="24" t="s">
        <v>1408</v>
      </c>
      <c r="D4" s="24">
        <v>3</v>
      </c>
      <c r="E4" s="24" t="s">
        <v>1741</v>
      </c>
      <c r="F4" s="24" t="s">
        <v>1740</v>
      </c>
      <c r="G4" s="24">
        <v>1</v>
      </c>
      <c r="H4" s="24" t="s">
        <v>641</v>
      </c>
      <c r="I4" s="24" t="s">
        <v>1707</v>
      </c>
      <c r="J4" s="24" t="s">
        <v>1707</v>
      </c>
      <c r="K4" s="24">
        <v>1</v>
      </c>
      <c r="L4" s="24">
        <v>8200</v>
      </c>
      <c r="M4" s="24">
        <v>1</v>
      </c>
      <c r="N4" s="25" t="s">
        <v>625</v>
      </c>
    </row>
    <row r="5" spans="1:14" x14ac:dyDescent="0.25">
      <c r="A5" s="24">
        <v>8</v>
      </c>
      <c r="B5" s="26" t="s">
        <v>1407</v>
      </c>
      <c r="C5" s="24" t="s">
        <v>1406</v>
      </c>
      <c r="D5" s="24">
        <v>6</v>
      </c>
      <c r="E5" s="24" t="s">
        <v>1737</v>
      </c>
      <c r="F5" s="24" t="s">
        <v>1738</v>
      </c>
      <c r="G5" s="24">
        <v>1</v>
      </c>
      <c r="H5" s="24" t="s">
        <v>1534</v>
      </c>
      <c r="I5" s="24" t="s">
        <v>1707</v>
      </c>
      <c r="J5" s="24" t="s">
        <v>1707</v>
      </c>
      <c r="K5" s="24">
        <v>1</v>
      </c>
      <c r="L5" s="24">
        <v>13400</v>
      </c>
      <c r="M5" s="24">
        <v>1</v>
      </c>
      <c r="N5" s="25" t="s">
        <v>618</v>
      </c>
    </row>
    <row r="6" spans="1:14" x14ac:dyDescent="0.25">
      <c r="A6" s="24">
        <v>8</v>
      </c>
      <c r="B6" s="26" t="s">
        <v>1405</v>
      </c>
      <c r="C6" s="24" t="s">
        <v>1403</v>
      </c>
      <c r="D6" s="24">
        <v>7</v>
      </c>
      <c r="E6" s="24" t="s">
        <v>1737</v>
      </c>
      <c r="F6" s="24" t="s">
        <v>1736</v>
      </c>
      <c r="G6" s="24">
        <v>1</v>
      </c>
      <c r="H6" s="24" t="s">
        <v>641</v>
      </c>
      <c r="I6" s="24" t="s">
        <v>1707</v>
      </c>
      <c r="J6" s="24" t="s">
        <v>1707</v>
      </c>
      <c r="K6" s="24">
        <v>1</v>
      </c>
      <c r="L6" s="24">
        <v>13800</v>
      </c>
      <c r="M6" s="24">
        <v>1</v>
      </c>
      <c r="N6" s="25" t="s">
        <v>618</v>
      </c>
    </row>
    <row r="7" spans="1:14" x14ac:dyDescent="0.25">
      <c r="A7" s="24">
        <v>8</v>
      </c>
      <c r="B7" s="26" t="s">
        <v>1404</v>
      </c>
      <c r="C7" s="24" t="s">
        <v>1403</v>
      </c>
      <c r="D7" s="24">
        <v>8</v>
      </c>
      <c r="E7" s="24" t="s">
        <v>1734</v>
      </c>
      <c r="F7" s="24" t="s">
        <v>1733</v>
      </c>
      <c r="G7" s="24">
        <v>1</v>
      </c>
      <c r="H7" s="24" t="s">
        <v>641</v>
      </c>
      <c r="I7" s="24" t="s">
        <v>1707</v>
      </c>
      <c r="J7" s="24" t="s">
        <v>1707</v>
      </c>
      <c r="K7" s="24">
        <v>1</v>
      </c>
      <c r="L7" s="24">
        <v>13400</v>
      </c>
      <c r="M7" s="24">
        <v>1</v>
      </c>
      <c r="N7" s="25" t="s">
        <v>618</v>
      </c>
    </row>
    <row r="8" spans="1:14" x14ac:dyDescent="0.25">
      <c r="A8" s="24">
        <v>8</v>
      </c>
      <c r="B8" s="26" t="s">
        <v>1402</v>
      </c>
      <c r="C8" s="24" t="s">
        <v>1400</v>
      </c>
      <c r="D8" s="24">
        <v>3</v>
      </c>
      <c r="E8" s="24" t="s">
        <v>1731</v>
      </c>
      <c r="F8" s="24" t="s">
        <v>1730</v>
      </c>
      <c r="G8" s="24">
        <v>1</v>
      </c>
      <c r="H8" s="24" t="s">
        <v>1729</v>
      </c>
      <c r="I8" s="24" t="s">
        <v>1707</v>
      </c>
      <c r="J8" s="24" t="s">
        <v>1707</v>
      </c>
      <c r="K8" s="24">
        <v>1</v>
      </c>
      <c r="L8" s="24">
        <v>6400</v>
      </c>
      <c r="M8" s="24">
        <v>1</v>
      </c>
      <c r="N8" s="25" t="s">
        <v>1714</v>
      </c>
    </row>
    <row r="9" spans="1:14" x14ac:dyDescent="0.25">
      <c r="A9" s="24">
        <v>8</v>
      </c>
      <c r="B9" s="26" t="s">
        <v>1401</v>
      </c>
      <c r="C9" s="24" t="s">
        <v>1400</v>
      </c>
      <c r="D9" s="24">
        <v>4</v>
      </c>
      <c r="E9" s="24" t="s">
        <v>1727</v>
      </c>
      <c r="F9" s="24" t="s">
        <v>1726</v>
      </c>
      <c r="G9" s="24">
        <v>1</v>
      </c>
      <c r="H9" s="24" t="s">
        <v>496</v>
      </c>
      <c r="I9" s="24" t="s">
        <v>1707</v>
      </c>
      <c r="J9" s="24" t="s">
        <v>1707</v>
      </c>
      <c r="K9" s="24">
        <v>1</v>
      </c>
      <c r="L9" s="24">
        <v>5700</v>
      </c>
      <c r="M9" s="24">
        <v>1</v>
      </c>
      <c r="N9" s="25" t="s">
        <v>1714</v>
      </c>
    </row>
    <row r="10" spans="1:14" x14ac:dyDescent="0.25">
      <c r="A10" s="24">
        <v>8</v>
      </c>
      <c r="B10" s="26" t="s">
        <v>6413</v>
      </c>
      <c r="C10" s="24" t="s">
        <v>6414</v>
      </c>
      <c r="D10" s="24">
        <v>8</v>
      </c>
      <c r="E10" s="24" t="s">
        <v>1721</v>
      </c>
      <c r="F10" s="24" t="s">
        <v>1724</v>
      </c>
      <c r="G10" s="24">
        <v>1</v>
      </c>
      <c r="H10" s="24" t="s">
        <v>1719</v>
      </c>
      <c r="I10" s="24" t="s">
        <v>1707</v>
      </c>
      <c r="J10" s="24" t="s">
        <v>1707</v>
      </c>
      <c r="K10" s="24">
        <v>1</v>
      </c>
      <c r="L10" s="24">
        <v>35200</v>
      </c>
      <c r="M10" s="24">
        <v>1</v>
      </c>
      <c r="N10" s="25" t="s">
        <v>944</v>
      </c>
    </row>
    <row r="11" spans="1:14" x14ac:dyDescent="0.25">
      <c r="A11" s="24"/>
      <c r="B11" s="24" t="s">
        <v>6415</v>
      </c>
      <c r="C11" s="24" t="s">
        <v>6414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</row>
    <row r="12" spans="1:14" x14ac:dyDescent="0.25">
      <c r="A12" s="24">
        <v>8</v>
      </c>
      <c r="B12" s="26" t="s">
        <v>6416</v>
      </c>
      <c r="C12" s="24" t="s">
        <v>6414</v>
      </c>
      <c r="D12" s="24">
        <v>10</v>
      </c>
      <c r="E12" s="24" t="s">
        <v>1721</v>
      </c>
      <c r="F12" s="24" t="s">
        <v>1720</v>
      </c>
      <c r="G12" s="24">
        <v>1</v>
      </c>
      <c r="H12" s="24" t="s">
        <v>1719</v>
      </c>
      <c r="I12" s="24" t="s">
        <v>1707</v>
      </c>
      <c r="J12" s="24" t="s">
        <v>1707</v>
      </c>
      <c r="K12" s="24">
        <v>1</v>
      </c>
      <c r="L12" s="24">
        <v>93200</v>
      </c>
      <c r="M12" s="24">
        <v>1</v>
      </c>
      <c r="N12" s="25" t="s">
        <v>944</v>
      </c>
    </row>
    <row r="13" spans="1:14" x14ac:dyDescent="0.25">
      <c r="A13" s="24"/>
      <c r="B13" s="24" t="s">
        <v>6415</v>
      </c>
      <c r="C13" s="24" t="s">
        <v>6414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</row>
    <row r="14" spans="1:14" x14ac:dyDescent="0.25">
      <c r="A14" s="24">
        <v>8</v>
      </c>
      <c r="B14" s="26" t="s">
        <v>6417</v>
      </c>
      <c r="C14" s="24" t="s">
        <v>6414</v>
      </c>
      <c r="D14" s="24">
        <v>8</v>
      </c>
      <c r="E14" s="24" t="s">
        <v>1721</v>
      </c>
      <c r="F14" s="24" t="s">
        <v>1720</v>
      </c>
      <c r="G14" s="24">
        <v>1</v>
      </c>
      <c r="H14" s="24" t="s">
        <v>1719</v>
      </c>
      <c r="I14" s="24" t="s">
        <v>1707</v>
      </c>
      <c r="J14" s="24" t="s">
        <v>1707</v>
      </c>
      <c r="K14" s="24">
        <v>1</v>
      </c>
      <c r="L14" s="24">
        <v>93300</v>
      </c>
      <c r="M14" s="24">
        <v>1</v>
      </c>
      <c r="N14" s="25" t="s">
        <v>944</v>
      </c>
    </row>
    <row r="15" spans="1:14" x14ac:dyDescent="0.25">
      <c r="A15" s="24"/>
      <c r="B15" s="24" t="s">
        <v>6415</v>
      </c>
      <c r="C15" s="24" t="s">
        <v>6414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</row>
    <row r="16" spans="1:14" x14ac:dyDescent="0.25">
      <c r="A16" s="24">
        <v>8</v>
      </c>
      <c r="B16" s="26" t="s">
        <v>1395</v>
      </c>
      <c r="C16" s="24" t="s">
        <v>1394</v>
      </c>
      <c r="D16" s="24">
        <v>3</v>
      </c>
      <c r="E16" s="24" t="s">
        <v>1717</v>
      </c>
      <c r="F16" s="24" t="s">
        <v>1712</v>
      </c>
      <c r="G16" s="24">
        <v>1</v>
      </c>
      <c r="H16" s="24" t="s">
        <v>496</v>
      </c>
      <c r="I16" s="24" t="s">
        <v>1707</v>
      </c>
      <c r="J16" s="24" t="s">
        <v>1707</v>
      </c>
      <c r="K16" s="24">
        <v>1</v>
      </c>
      <c r="L16" s="24">
        <v>6300</v>
      </c>
      <c r="M16" s="24">
        <v>1</v>
      </c>
      <c r="N16" s="25" t="s">
        <v>1714</v>
      </c>
    </row>
    <row r="17" spans="1:14" x14ac:dyDescent="0.25">
      <c r="A17" s="24">
        <v>8</v>
      </c>
      <c r="B17" s="26" t="s">
        <v>6418</v>
      </c>
      <c r="C17" s="24" t="s">
        <v>1390</v>
      </c>
      <c r="D17" s="24">
        <v>3</v>
      </c>
      <c r="E17" s="24" t="s">
        <v>1713</v>
      </c>
      <c r="F17" s="24" t="s">
        <v>1712</v>
      </c>
      <c r="G17" s="24">
        <v>1</v>
      </c>
      <c r="H17" s="24" t="s">
        <v>496</v>
      </c>
      <c r="I17" s="24" t="s">
        <v>1707</v>
      </c>
      <c r="J17" s="24" t="s">
        <v>1707</v>
      </c>
      <c r="K17" s="24">
        <v>1</v>
      </c>
      <c r="L17" s="24">
        <v>6700</v>
      </c>
      <c r="M17" s="24">
        <v>1</v>
      </c>
      <c r="N17" s="25" t="s">
        <v>1714</v>
      </c>
    </row>
    <row r="18" spans="1:14" x14ac:dyDescent="0.25">
      <c r="A18" s="24"/>
      <c r="B18" s="24" t="s">
        <v>6415</v>
      </c>
      <c r="C18" s="24" t="s">
        <v>1390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14" x14ac:dyDescent="0.25">
      <c r="A19" s="24">
        <v>8</v>
      </c>
      <c r="B19" s="26" t="s">
        <v>1391</v>
      </c>
      <c r="C19" s="24" t="s">
        <v>1390</v>
      </c>
      <c r="D19" s="24">
        <v>3</v>
      </c>
      <c r="E19" s="24" t="s">
        <v>1713</v>
      </c>
      <c r="F19" s="24" t="s">
        <v>1712</v>
      </c>
      <c r="G19" s="24">
        <v>1</v>
      </c>
      <c r="H19" s="24" t="s">
        <v>496</v>
      </c>
      <c r="I19" s="24" t="s">
        <v>1707</v>
      </c>
      <c r="J19" s="24" t="s">
        <v>1707</v>
      </c>
      <c r="K19" s="24">
        <v>1</v>
      </c>
      <c r="L19" s="24">
        <v>7100</v>
      </c>
      <c r="M19" s="24">
        <v>1</v>
      </c>
      <c r="N19" s="25" t="s">
        <v>1710</v>
      </c>
    </row>
    <row r="20" spans="1:14" x14ac:dyDescent="0.25">
      <c r="A20" s="24">
        <v>8</v>
      </c>
      <c r="B20" s="26" t="s">
        <v>1389</v>
      </c>
      <c r="C20" s="24" t="s">
        <v>1388</v>
      </c>
      <c r="D20" s="24">
        <v>6</v>
      </c>
      <c r="E20" s="24" t="s">
        <v>1709</v>
      </c>
      <c r="F20" s="24" t="s">
        <v>1708</v>
      </c>
      <c r="G20" s="24">
        <v>1</v>
      </c>
      <c r="H20" s="24" t="s">
        <v>496</v>
      </c>
      <c r="I20" s="24" t="s">
        <v>1707</v>
      </c>
      <c r="J20" s="24" t="s">
        <v>1707</v>
      </c>
      <c r="K20" s="24">
        <v>1</v>
      </c>
      <c r="L20" s="24">
        <v>12500</v>
      </c>
      <c r="M20" s="24">
        <v>1</v>
      </c>
      <c r="N20" s="25" t="s">
        <v>944</v>
      </c>
    </row>
    <row r="22" spans="1:14" ht="18" x14ac:dyDescent="0.25">
      <c r="A22" s="23" t="s">
        <v>1260</v>
      </c>
    </row>
    <row r="24" spans="1:14" x14ac:dyDescent="0.25">
      <c r="A24" s="25" t="s">
        <v>2</v>
      </c>
      <c r="B24" s="25" t="s">
        <v>3</v>
      </c>
      <c r="C24" s="25" t="s">
        <v>4</v>
      </c>
      <c r="D24" s="25" t="s">
        <v>6</v>
      </c>
      <c r="E24" s="25" t="s">
        <v>7</v>
      </c>
      <c r="F24" s="25" t="s">
        <v>8</v>
      </c>
      <c r="G24" s="25" t="s">
        <v>9</v>
      </c>
      <c r="H24" s="25" t="s">
        <v>10</v>
      </c>
      <c r="I24" s="25" t="s">
        <v>11</v>
      </c>
      <c r="J24" s="25" t="s">
        <v>12</v>
      </c>
      <c r="K24" s="25" t="s">
        <v>13</v>
      </c>
      <c r="L24" s="25" t="s">
        <v>14</v>
      </c>
      <c r="M24" s="25" t="s">
        <v>1994</v>
      </c>
      <c r="N24" s="25" t="s">
        <v>1993</v>
      </c>
    </row>
    <row r="25" spans="1:14" x14ac:dyDescent="0.25">
      <c r="A25" s="24">
        <v>8</v>
      </c>
      <c r="B25" s="26" t="s">
        <v>6419</v>
      </c>
      <c r="C25" s="24" t="s">
        <v>6420</v>
      </c>
      <c r="D25" s="24">
        <v>7</v>
      </c>
      <c r="E25" s="24" t="s">
        <v>1771</v>
      </c>
      <c r="F25" s="24" t="s">
        <v>1707</v>
      </c>
      <c r="G25" s="24">
        <v>13</v>
      </c>
      <c r="H25" s="24" t="s">
        <v>1767</v>
      </c>
      <c r="I25" s="24" t="s">
        <v>1707</v>
      </c>
      <c r="J25" s="24" t="s">
        <v>1707</v>
      </c>
      <c r="K25" s="24" t="s">
        <v>1707</v>
      </c>
      <c r="L25" s="24" t="s">
        <v>1707</v>
      </c>
      <c r="M25" s="24">
        <v>1</v>
      </c>
      <c r="N25" s="25" t="s">
        <v>510</v>
      </c>
    </row>
    <row r="26" spans="1:14" x14ac:dyDescent="0.25">
      <c r="A26" s="24"/>
      <c r="B26" s="24" t="s">
        <v>6421</v>
      </c>
      <c r="C26" s="24" t="s">
        <v>1922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 spans="1:14" x14ac:dyDescent="0.25">
      <c r="A27" s="24">
        <v>8</v>
      </c>
      <c r="B27" s="26" t="s">
        <v>6422</v>
      </c>
      <c r="C27" s="24" t="s">
        <v>6420</v>
      </c>
      <c r="D27" s="24">
        <v>7</v>
      </c>
      <c r="E27" s="24" t="s">
        <v>1771</v>
      </c>
      <c r="F27" s="24" t="s">
        <v>1707</v>
      </c>
      <c r="G27" s="24">
        <v>13</v>
      </c>
      <c r="H27" s="24" t="s">
        <v>1767</v>
      </c>
      <c r="I27" s="24" t="s">
        <v>1707</v>
      </c>
      <c r="J27" s="24" t="s">
        <v>1707</v>
      </c>
      <c r="K27" s="24" t="s">
        <v>1707</v>
      </c>
      <c r="L27" s="24" t="s">
        <v>1707</v>
      </c>
      <c r="M27" s="24">
        <v>1</v>
      </c>
      <c r="N27" s="25" t="s">
        <v>510</v>
      </c>
    </row>
    <row r="28" spans="1:14" x14ac:dyDescent="0.25">
      <c r="A28" s="24"/>
      <c r="B28" s="24" t="s">
        <v>6421</v>
      </c>
      <c r="C28" s="24" t="s">
        <v>1922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spans="1:14" x14ac:dyDescent="0.25">
      <c r="A29" s="24">
        <v>7</v>
      </c>
      <c r="B29" s="26" t="s">
        <v>6423</v>
      </c>
      <c r="C29" s="24" t="s">
        <v>6424</v>
      </c>
      <c r="D29" s="24">
        <v>7</v>
      </c>
      <c r="E29" s="24" t="s">
        <v>1805</v>
      </c>
      <c r="F29" s="24" t="s">
        <v>1707</v>
      </c>
      <c r="G29" s="24">
        <v>1</v>
      </c>
      <c r="H29" s="24" t="s">
        <v>1783</v>
      </c>
      <c r="I29" s="24" t="s">
        <v>1707</v>
      </c>
      <c r="J29" s="24" t="s">
        <v>1707</v>
      </c>
      <c r="K29" s="24" t="s">
        <v>1707</v>
      </c>
      <c r="L29" s="24" t="s">
        <v>1707</v>
      </c>
      <c r="M29" s="24">
        <v>1</v>
      </c>
      <c r="N29" s="25" t="s">
        <v>511</v>
      </c>
    </row>
    <row r="30" spans="1:14" x14ac:dyDescent="0.25">
      <c r="A30" s="24"/>
      <c r="B30" s="24" t="s">
        <v>6425</v>
      </c>
      <c r="C30" s="24" t="s">
        <v>6426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 spans="1:14" x14ac:dyDescent="0.25">
      <c r="A31" s="24"/>
      <c r="B31" s="24" t="s">
        <v>6427</v>
      </c>
      <c r="C31" s="24" t="s">
        <v>6428</v>
      </c>
      <c r="D31" s="24"/>
      <c r="E31" s="24" t="s">
        <v>6429</v>
      </c>
      <c r="F31" s="24"/>
      <c r="G31" s="24"/>
      <c r="H31" s="24"/>
      <c r="I31" s="24"/>
      <c r="J31" s="24"/>
      <c r="K31" s="24"/>
      <c r="L31" s="24"/>
      <c r="M31" s="24"/>
      <c r="N31" s="24"/>
    </row>
    <row r="32" spans="1:14" x14ac:dyDescent="0.25">
      <c r="A32" s="24"/>
      <c r="B32" s="24" t="s">
        <v>6430</v>
      </c>
      <c r="C32" s="24" t="s">
        <v>6431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</row>
    <row r="33" spans="1:14" x14ac:dyDescent="0.25">
      <c r="A33" s="24">
        <v>7</v>
      </c>
      <c r="B33" s="26" t="s">
        <v>6432</v>
      </c>
      <c r="C33" s="24" t="s">
        <v>6424</v>
      </c>
      <c r="D33" s="24">
        <v>7</v>
      </c>
      <c r="E33" s="24" t="s">
        <v>1805</v>
      </c>
      <c r="F33" s="24" t="s">
        <v>1707</v>
      </c>
      <c r="G33" s="24">
        <v>1</v>
      </c>
      <c r="H33" s="24" t="s">
        <v>1781</v>
      </c>
      <c r="I33" s="24" t="s">
        <v>1707</v>
      </c>
      <c r="J33" s="24" t="s">
        <v>1707</v>
      </c>
      <c r="K33" s="24" t="s">
        <v>1707</v>
      </c>
      <c r="L33" s="24" t="s">
        <v>1707</v>
      </c>
      <c r="M33" s="24">
        <v>1</v>
      </c>
      <c r="N33" s="25" t="s">
        <v>511</v>
      </c>
    </row>
    <row r="34" spans="1:14" x14ac:dyDescent="0.25">
      <c r="A34" s="24"/>
      <c r="B34" s="24" t="s">
        <v>6425</v>
      </c>
      <c r="C34" s="24" t="s">
        <v>6426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</row>
    <row r="35" spans="1:14" x14ac:dyDescent="0.25">
      <c r="A35" s="24"/>
      <c r="B35" s="24" t="s">
        <v>6427</v>
      </c>
      <c r="C35" s="24" t="s">
        <v>6428</v>
      </c>
      <c r="D35" s="24"/>
      <c r="E35" s="24" t="s">
        <v>6429</v>
      </c>
      <c r="F35" s="24"/>
      <c r="G35" s="24"/>
      <c r="H35" s="24"/>
      <c r="I35" s="24"/>
      <c r="J35" s="24"/>
      <c r="K35" s="24"/>
      <c r="L35" s="24"/>
      <c r="M35" s="24"/>
      <c r="N35" s="24"/>
    </row>
    <row r="36" spans="1:14" x14ac:dyDescent="0.25">
      <c r="A36" s="24"/>
      <c r="B36" s="24" t="s">
        <v>6430</v>
      </c>
      <c r="C36" s="24" t="s">
        <v>6431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</row>
    <row r="37" spans="1:14" x14ac:dyDescent="0.25">
      <c r="A37" s="24">
        <v>7</v>
      </c>
      <c r="B37" s="26" t="s">
        <v>6433</v>
      </c>
      <c r="C37" s="24" t="s">
        <v>1294</v>
      </c>
      <c r="D37" s="24">
        <v>6</v>
      </c>
      <c r="E37" s="24" t="s">
        <v>894</v>
      </c>
      <c r="F37" s="24" t="s">
        <v>1707</v>
      </c>
      <c r="G37" s="24">
        <v>1</v>
      </c>
      <c r="H37" s="24" t="s">
        <v>1780</v>
      </c>
      <c r="I37" s="24" t="s">
        <v>1707</v>
      </c>
      <c r="J37" s="24" t="s">
        <v>1707</v>
      </c>
      <c r="K37" s="24" t="s">
        <v>1707</v>
      </c>
      <c r="L37" s="24" t="s">
        <v>1707</v>
      </c>
      <c r="M37" s="24">
        <v>1</v>
      </c>
      <c r="N37" s="24"/>
    </row>
    <row r="38" spans="1:14" x14ac:dyDescent="0.25">
      <c r="A38" s="24"/>
      <c r="B38" s="24" t="s">
        <v>6434</v>
      </c>
      <c r="C38" s="24" t="s">
        <v>6435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</row>
    <row r="39" spans="1:14" x14ac:dyDescent="0.25">
      <c r="A39" s="24">
        <v>8</v>
      </c>
      <c r="B39" s="26" t="s">
        <v>6436</v>
      </c>
      <c r="C39" s="24" t="s">
        <v>6420</v>
      </c>
      <c r="D39" s="24">
        <v>7</v>
      </c>
      <c r="E39" s="24" t="s">
        <v>1771</v>
      </c>
      <c r="F39" s="24" t="s">
        <v>1707</v>
      </c>
      <c r="G39" s="24">
        <v>13</v>
      </c>
      <c r="H39" s="24" t="s">
        <v>1767</v>
      </c>
      <c r="I39" s="24" t="s">
        <v>1707</v>
      </c>
      <c r="J39" s="24" t="s">
        <v>1707</v>
      </c>
      <c r="K39" s="24" t="s">
        <v>1707</v>
      </c>
      <c r="L39" s="24" t="s">
        <v>1707</v>
      </c>
      <c r="M39" s="24">
        <v>1</v>
      </c>
      <c r="N39" s="25" t="s">
        <v>510</v>
      </c>
    </row>
    <row r="40" spans="1:14" x14ac:dyDescent="0.25">
      <c r="A40" s="24"/>
      <c r="B40" s="24" t="s">
        <v>6421</v>
      </c>
      <c r="C40" s="24" t="s">
        <v>1922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</row>
    <row r="41" spans="1:14" x14ac:dyDescent="0.25">
      <c r="A41" s="24">
        <v>7</v>
      </c>
      <c r="B41" s="26" t="s">
        <v>6437</v>
      </c>
      <c r="C41" s="24" t="s">
        <v>6438</v>
      </c>
      <c r="D41" s="24">
        <v>8</v>
      </c>
      <c r="E41" s="24" t="s">
        <v>6439</v>
      </c>
      <c r="F41" s="24" t="s">
        <v>1707</v>
      </c>
      <c r="G41" s="24">
        <v>1</v>
      </c>
      <c r="H41" s="24" t="s">
        <v>641</v>
      </c>
      <c r="I41" s="24" t="s">
        <v>1707</v>
      </c>
      <c r="J41" s="24" t="s">
        <v>1707</v>
      </c>
      <c r="K41" s="24" t="s">
        <v>1707</v>
      </c>
      <c r="L41" s="24" t="s">
        <v>1707</v>
      </c>
      <c r="M41" s="24">
        <v>1</v>
      </c>
      <c r="N41" s="24"/>
    </row>
    <row r="42" spans="1:14" x14ac:dyDescent="0.25">
      <c r="A42" s="24"/>
      <c r="B42" s="24" t="s">
        <v>6440</v>
      </c>
      <c r="C42" s="24" t="s">
        <v>6441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</row>
    <row r="43" spans="1:14" x14ac:dyDescent="0.25">
      <c r="A43" s="24"/>
      <c r="B43" s="24" t="s">
        <v>6442</v>
      </c>
      <c r="C43" s="24" t="s">
        <v>6443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</row>
    <row r="44" spans="1:14" x14ac:dyDescent="0.25">
      <c r="A44" s="24"/>
      <c r="B44" s="24" t="s">
        <v>6444</v>
      </c>
      <c r="C44" s="24" t="s">
        <v>6424</v>
      </c>
      <c r="D44" s="24"/>
      <c r="E44" s="24" t="s">
        <v>1805</v>
      </c>
      <c r="F44" s="24"/>
      <c r="G44" s="24"/>
      <c r="H44" s="24"/>
      <c r="I44" s="24"/>
      <c r="J44" s="24"/>
      <c r="K44" s="24"/>
      <c r="L44" s="24"/>
      <c r="M44" s="24"/>
      <c r="N44" s="24"/>
    </row>
    <row r="45" spans="1:14" x14ac:dyDescent="0.25">
      <c r="A45" s="24"/>
      <c r="B45" s="24" t="s">
        <v>6445</v>
      </c>
      <c r="C45" s="24" t="s">
        <v>6438</v>
      </c>
      <c r="D45" s="24"/>
      <c r="E45" s="24" t="s">
        <v>6446</v>
      </c>
      <c r="F45" s="24"/>
      <c r="G45" s="24"/>
      <c r="H45" s="24"/>
      <c r="I45" s="24"/>
      <c r="J45" s="24"/>
      <c r="K45" s="24"/>
      <c r="L45" s="24"/>
      <c r="M45" s="24"/>
      <c r="N45" s="24"/>
    </row>
    <row r="46" spans="1:14" x14ac:dyDescent="0.25">
      <c r="A46" s="24">
        <v>7</v>
      </c>
      <c r="B46" s="26" t="s">
        <v>6447</v>
      </c>
      <c r="C46" s="24" t="s">
        <v>6448</v>
      </c>
      <c r="D46" s="24">
        <v>8</v>
      </c>
      <c r="E46" s="24" t="s">
        <v>6449</v>
      </c>
      <c r="F46" s="24" t="s">
        <v>1707</v>
      </c>
      <c r="G46" s="24">
        <v>1</v>
      </c>
      <c r="H46" s="24" t="s">
        <v>1763</v>
      </c>
      <c r="I46" s="24" t="s">
        <v>1707</v>
      </c>
      <c r="J46" s="24" t="s">
        <v>1707</v>
      </c>
      <c r="K46" s="24" t="s">
        <v>1707</v>
      </c>
      <c r="L46" s="24" t="s">
        <v>1707</v>
      </c>
      <c r="M46" s="24">
        <v>1</v>
      </c>
      <c r="N46" s="24"/>
    </row>
    <row r="47" spans="1:14" x14ac:dyDescent="0.25">
      <c r="A47" s="24"/>
      <c r="B47" s="24" t="s">
        <v>6450</v>
      </c>
      <c r="C47" s="24" t="s">
        <v>6451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1:14" x14ac:dyDescent="0.25">
      <c r="A48" s="24"/>
      <c r="B48" s="24" t="s">
        <v>6452</v>
      </c>
      <c r="C48" s="24" t="s">
        <v>6453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</row>
    <row r="49" spans="1:14" x14ac:dyDescent="0.25">
      <c r="A49" s="24"/>
      <c r="B49" s="24" t="s">
        <v>6454</v>
      </c>
      <c r="C49" s="24" t="s">
        <v>6455</v>
      </c>
      <c r="D49" s="24"/>
      <c r="E49" s="24" t="s">
        <v>6456</v>
      </c>
      <c r="F49" s="24"/>
      <c r="G49" s="24"/>
      <c r="H49" s="24"/>
      <c r="I49" s="24"/>
      <c r="J49" s="24"/>
      <c r="K49" s="24"/>
      <c r="L49" s="24"/>
      <c r="M49" s="24"/>
      <c r="N49" s="24"/>
    </row>
    <row r="50" spans="1:14" x14ac:dyDescent="0.25">
      <c r="A50" s="24"/>
      <c r="B50" s="24" t="s">
        <v>6457</v>
      </c>
      <c r="C50" s="24" t="s">
        <v>6448</v>
      </c>
      <c r="D50" s="24"/>
      <c r="E50" s="24" t="s">
        <v>6458</v>
      </c>
      <c r="F50" s="24"/>
      <c r="G50" s="24"/>
      <c r="H50" s="24"/>
      <c r="I50" s="24"/>
      <c r="J50" s="24"/>
      <c r="K50" s="24"/>
      <c r="L50" s="24"/>
      <c r="M50" s="24"/>
      <c r="N50" s="24"/>
    </row>
    <row r="51" spans="1:14" x14ac:dyDescent="0.25">
      <c r="A51" s="24">
        <v>8</v>
      </c>
      <c r="B51" s="26" t="s">
        <v>6459</v>
      </c>
      <c r="C51" s="24" t="s">
        <v>6460</v>
      </c>
      <c r="D51" s="24">
        <v>7</v>
      </c>
      <c r="E51" s="24" t="s">
        <v>6461</v>
      </c>
      <c r="F51" s="24" t="s">
        <v>1707</v>
      </c>
      <c r="G51" s="24">
        <v>1</v>
      </c>
      <c r="H51" s="24" t="s">
        <v>1769</v>
      </c>
      <c r="I51" s="24" t="s">
        <v>1707</v>
      </c>
      <c r="J51" s="24" t="s">
        <v>1707</v>
      </c>
      <c r="K51" s="24" t="s">
        <v>1707</v>
      </c>
      <c r="L51" s="24" t="s">
        <v>1707</v>
      </c>
      <c r="M51" s="24">
        <v>1</v>
      </c>
      <c r="N51" s="25" t="s">
        <v>511</v>
      </c>
    </row>
    <row r="52" spans="1:14" x14ac:dyDescent="0.25">
      <c r="A52" s="24"/>
      <c r="B52" s="24" t="s">
        <v>6462</v>
      </c>
      <c r="C52" s="24" t="s">
        <v>6463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 t="s">
        <v>545</v>
      </c>
    </row>
    <row r="53" spans="1:14" x14ac:dyDescent="0.25">
      <c r="A53" s="24"/>
      <c r="B53" s="24" t="s">
        <v>6464</v>
      </c>
      <c r="C53" s="24" t="s">
        <v>6465</v>
      </c>
      <c r="D53" s="24"/>
      <c r="E53" s="24" t="s">
        <v>6466</v>
      </c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24"/>
      <c r="B54" s="24" t="s">
        <v>6467</v>
      </c>
      <c r="C54" s="24" t="s">
        <v>6468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</row>
    <row r="55" spans="1:14" x14ac:dyDescent="0.25">
      <c r="A55" s="24">
        <v>7</v>
      </c>
      <c r="B55" s="26" t="s">
        <v>6469</v>
      </c>
      <c r="C55" s="24" t="s">
        <v>6470</v>
      </c>
      <c r="D55" s="24">
        <v>10</v>
      </c>
      <c r="E55" s="24" t="s">
        <v>6471</v>
      </c>
      <c r="F55" s="24" t="s">
        <v>1707</v>
      </c>
      <c r="G55" s="24">
        <v>50</v>
      </c>
      <c r="H55" s="24" t="s">
        <v>1776</v>
      </c>
      <c r="I55" s="24" t="s">
        <v>1707</v>
      </c>
      <c r="J55" s="24" t="s">
        <v>1707</v>
      </c>
      <c r="K55" s="24" t="s">
        <v>1707</v>
      </c>
      <c r="L55" s="24" t="s">
        <v>1707</v>
      </c>
      <c r="M55" s="24">
        <v>1</v>
      </c>
      <c r="N55" s="24"/>
    </row>
    <row r="56" spans="1:14" x14ac:dyDescent="0.25">
      <c r="A56" s="24"/>
      <c r="B56" s="24" t="s">
        <v>6472</v>
      </c>
      <c r="C56" s="24" t="s">
        <v>6473</v>
      </c>
      <c r="D56" s="24"/>
      <c r="E56" s="24" t="s">
        <v>6474</v>
      </c>
      <c r="F56" s="24"/>
      <c r="G56" s="24"/>
      <c r="H56" s="24"/>
      <c r="I56" s="24"/>
      <c r="J56" s="24"/>
      <c r="K56" s="24"/>
      <c r="L56" s="24"/>
      <c r="M56" s="24"/>
      <c r="N56" s="24"/>
    </row>
    <row r="57" spans="1:14" x14ac:dyDescent="0.25">
      <c r="A57" s="24">
        <v>7</v>
      </c>
      <c r="B57" s="26" t="s">
        <v>6475</v>
      </c>
      <c r="C57" s="24" t="s">
        <v>6448</v>
      </c>
      <c r="D57" s="24">
        <v>8</v>
      </c>
      <c r="E57" s="24" t="s">
        <v>6449</v>
      </c>
      <c r="F57" s="24" t="s">
        <v>1707</v>
      </c>
      <c r="G57" s="24">
        <v>1</v>
      </c>
      <c r="H57" s="24" t="s">
        <v>1763</v>
      </c>
      <c r="I57" s="24" t="s">
        <v>1707</v>
      </c>
      <c r="J57" s="24" t="s">
        <v>1707</v>
      </c>
      <c r="K57" s="24" t="s">
        <v>1707</v>
      </c>
      <c r="L57" s="24" t="s">
        <v>1707</v>
      </c>
      <c r="M57" s="24">
        <v>1</v>
      </c>
      <c r="N57" s="24"/>
    </row>
    <row r="58" spans="1:14" x14ac:dyDescent="0.25">
      <c r="A58" s="24"/>
      <c r="B58" s="24" t="s">
        <v>6476</v>
      </c>
      <c r="C58" s="24" t="s">
        <v>6477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</row>
    <row r="59" spans="1:14" x14ac:dyDescent="0.25">
      <c r="A59" s="24"/>
      <c r="B59" s="24" t="s">
        <v>6478</v>
      </c>
      <c r="C59" s="24" t="s">
        <v>6479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</row>
    <row r="60" spans="1:14" x14ac:dyDescent="0.25">
      <c r="A60" s="24"/>
      <c r="B60" s="24" t="s">
        <v>6480</v>
      </c>
      <c r="C60" s="24" t="s">
        <v>6481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5" t="s">
        <v>589</v>
      </c>
    </row>
    <row r="61" spans="1:14" x14ac:dyDescent="0.25">
      <c r="A61" s="24"/>
      <c r="B61" s="24" t="s">
        <v>6482</v>
      </c>
      <c r="C61" s="24" t="s">
        <v>6483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5" t="s">
        <v>571</v>
      </c>
    </row>
    <row r="62" spans="1:14" x14ac:dyDescent="0.25">
      <c r="A62" s="24"/>
      <c r="B62" s="24" t="s">
        <v>6484</v>
      </c>
      <c r="C62" s="24" t="s">
        <v>6455</v>
      </c>
      <c r="D62" s="24"/>
      <c r="E62" s="24" t="s">
        <v>6456</v>
      </c>
      <c r="F62" s="24"/>
      <c r="G62" s="24"/>
      <c r="H62" s="24"/>
      <c r="I62" s="24"/>
      <c r="J62" s="24"/>
      <c r="K62" s="24"/>
      <c r="L62" s="24"/>
      <c r="M62" s="24"/>
      <c r="N62" s="24"/>
    </row>
    <row r="63" spans="1:14" x14ac:dyDescent="0.25">
      <c r="A63" s="24"/>
      <c r="B63" s="24" t="s">
        <v>6485</v>
      </c>
      <c r="C63" s="24" t="s">
        <v>6448</v>
      </c>
      <c r="D63" s="24"/>
      <c r="E63" s="24" t="s">
        <v>6458</v>
      </c>
      <c r="F63" s="24"/>
      <c r="G63" s="24"/>
      <c r="H63" s="24"/>
      <c r="I63" s="24"/>
      <c r="J63" s="24"/>
      <c r="K63" s="24"/>
      <c r="L63" s="24"/>
      <c r="M63" s="24"/>
      <c r="N63" s="24"/>
    </row>
    <row r="64" spans="1:14" x14ac:dyDescent="0.25">
      <c r="A64" s="24">
        <v>8</v>
      </c>
      <c r="B64" s="26" t="s">
        <v>6486</v>
      </c>
      <c r="C64" s="24" t="s">
        <v>6487</v>
      </c>
      <c r="D64" s="24">
        <v>7</v>
      </c>
      <c r="E64" s="24" t="s">
        <v>6488</v>
      </c>
      <c r="F64" s="24" t="s">
        <v>1707</v>
      </c>
      <c r="G64" s="24">
        <v>16</v>
      </c>
      <c r="H64" s="24" t="s">
        <v>1767</v>
      </c>
      <c r="I64" s="24" t="s">
        <v>1707</v>
      </c>
      <c r="J64" s="24" t="s">
        <v>1707</v>
      </c>
      <c r="K64" s="24" t="s">
        <v>1707</v>
      </c>
      <c r="L64" s="24" t="s">
        <v>1707</v>
      </c>
      <c r="M64" s="24">
        <v>1</v>
      </c>
      <c r="N64" s="25" t="s">
        <v>510</v>
      </c>
    </row>
    <row r="65" spans="1:14" x14ac:dyDescent="0.25">
      <c r="A65" s="24"/>
      <c r="B65" s="24" t="s">
        <v>6489</v>
      </c>
      <c r="C65" s="24" t="s">
        <v>6470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</row>
    <row r="66" spans="1:14" x14ac:dyDescent="0.25">
      <c r="A66" s="24"/>
      <c r="B66" s="24" t="s">
        <v>6490</v>
      </c>
      <c r="C66" s="24" t="s">
        <v>6491</v>
      </c>
      <c r="D66" s="24"/>
      <c r="E66" s="24" t="s">
        <v>6492</v>
      </c>
      <c r="F66" s="24"/>
      <c r="G66" s="24"/>
      <c r="H66" s="24"/>
      <c r="I66" s="24"/>
      <c r="J66" s="24"/>
      <c r="K66" s="24"/>
      <c r="L66" s="24"/>
      <c r="M66" s="24"/>
      <c r="N66" s="24"/>
    </row>
    <row r="67" spans="1:14" x14ac:dyDescent="0.25">
      <c r="A67" s="24">
        <v>8</v>
      </c>
      <c r="B67" s="26" t="s">
        <v>6493</v>
      </c>
      <c r="C67" s="24" t="s">
        <v>6424</v>
      </c>
      <c r="D67" s="24">
        <v>7</v>
      </c>
      <c r="E67" s="24" t="s">
        <v>6494</v>
      </c>
      <c r="F67" s="24" t="s">
        <v>1707</v>
      </c>
      <c r="G67" s="24">
        <v>1</v>
      </c>
      <c r="H67" s="24" t="s">
        <v>641</v>
      </c>
      <c r="I67" s="24" t="s">
        <v>1707</v>
      </c>
      <c r="J67" s="24" t="s">
        <v>1707</v>
      </c>
      <c r="K67" s="24" t="s">
        <v>1707</v>
      </c>
      <c r="L67" s="24" t="s">
        <v>1707</v>
      </c>
      <c r="M67" s="24">
        <v>1</v>
      </c>
      <c r="N67" s="24"/>
    </row>
    <row r="68" spans="1:14" x14ac:dyDescent="0.25">
      <c r="A68" s="24"/>
      <c r="B68" s="24" t="s">
        <v>6495</v>
      </c>
      <c r="C68" s="24" t="s">
        <v>6496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</row>
    <row r="69" spans="1:14" x14ac:dyDescent="0.25">
      <c r="A69" s="24"/>
      <c r="B69" s="24" t="s">
        <v>6497</v>
      </c>
      <c r="C69" s="24" t="s">
        <v>6498</v>
      </c>
      <c r="D69" s="24"/>
      <c r="E69" s="24" t="s">
        <v>6499</v>
      </c>
      <c r="F69" s="24"/>
      <c r="G69" s="24"/>
      <c r="H69" s="24"/>
      <c r="I69" s="24"/>
      <c r="J69" s="24"/>
      <c r="K69" s="24"/>
      <c r="L69" s="24"/>
      <c r="M69" s="24"/>
      <c r="N69" s="24"/>
    </row>
    <row r="70" spans="1:14" x14ac:dyDescent="0.25">
      <c r="A70" s="24"/>
      <c r="B70" s="24" t="s">
        <v>6500</v>
      </c>
      <c r="C70" s="24" t="s">
        <v>6501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</row>
    <row r="71" spans="1:14" x14ac:dyDescent="0.25">
      <c r="A71" s="24">
        <v>8</v>
      </c>
      <c r="B71" s="26" t="s">
        <v>6502</v>
      </c>
      <c r="C71" s="24" t="s">
        <v>6424</v>
      </c>
      <c r="D71" s="24">
        <v>7</v>
      </c>
      <c r="E71" s="24" t="s">
        <v>6494</v>
      </c>
      <c r="F71" s="24" t="s">
        <v>1707</v>
      </c>
      <c r="G71" s="24">
        <v>1</v>
      </c>
      <c r="H71" s="24" t="s">
        <v>1765</v>
      </c>
      <c r="I71" s="24" t="s">
        <v>1707</v>
      </c>
      <c r="J71" s="24" t="s">
        <v>1707</v>
      </c>
      <c r="K71" s="24" t="s">
        <v>1707</v>
      </c>
      <c r="L71" s="24" t="s">
        <v>1707</v>
      </c>
      <c r="M71" s="24">
        <v>1</v>
      </c>
      <c r="N71" s="25" t="s">
        <v>511</v>
      </c>
    </row>
    <row r="72" spans="1:14" x14ac:dyDescent="0.25">
      <c r="A72" s="24"/>
      <c r="B72" s="24" t="s">
        <v>6495</v>
      </c>
      <c r="C72" s="24" t="s">
        <v>6496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</row>
    <row r="73" spans="1:14" x14ac:dyDescent="0.25">
      <c r="A73" s="24"/>
      <c r="B73" s="24" t="s">
        <v>6497</v>
      </c>
      <c r="C73" s="24" t="s">
        <v>6498</v>
      </c>
      <c r="D73" s="24"/>
      <c r="E73" s="24" t="s">
        <v>6499</v>
      </c>
      <c r="F73" s="24"/>
      <c r="G73" s="24"/>
      <c r="H73" s="24"/>
      <c r="I73" s="24"/>
      <c r="J73" s="24"/>
      <c r="K73" s="24"/>
      <c r="L73" s="24"/>
      <c r="M73" s="24"/>
      <c r="N73" s="24"/>
    </row>
    <row r="74" spans="1:14" x14ac:dyDescent="0.25">
      <c r="A74" s="24"/>
      <c r="B74" s="24" t="s">
        <v>6500</v>
      </c>
      <c r="C74" s="24" t="s">
        <v>6501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</row>
    <row r="75" spans="1:14" x14ac:dyDescent="0.25">
      <c r="A75" s="24">
        <v>8</v>
      </c>
      <c r="B75" s="26" t="s">
        <v>6503</v>
      </c>
      <c r="C75" s="24" t="s">
        <v>6448</v>
      </c>
      <c r="D75" s="24">
        <v>8</v>
      </c>
      <c r="E75" s="24" t="s">
        <v>6504</v>
      </c>
      <c r="F75" s="24" t="s">
        <v>1707</v>
      </c>
      <c r="G75" s="24">
        <v>1</v>
      </c>
      <c r="H75" s="24" t="s">
        <v>1763</v>
      </c>
      <c r="I75" s="24" t="s">
        <v>1707</v>
      </c>
      <c r="J75" s="24" t="s">
        <v>1707</v>
      </c>
      <c r="K75" s="24" t="s">
        <v>1707</v>
      </c>
      <c r="L75" s="24" t="s">
        <v>1707</v>
      </c>
      <c r="M75" s="24">
        <v>1</v>
      </c>
      <c r="N75" s="24"/>
    </row>
    <row r="76" spans="1:14" x14ac:dyDescent="0.25">
      <c r="A76" s="24"/>
      <c r="B76" s="24" t="s">
        <v>6476</v>
      </c>
      <c r="C76" s="24" t="s">
        <v>6477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</row>
    <row r="77" spans="1:14" x14ac:dyDescent="0.25">
      <c r="A77" s="24"/>
      <c r="B77" s="24" t="s">
        <v>6478</v>
      </c>
      <c r="C77" s="24" t="s">
        <v>6479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</row>
    <row r="78" spans="1:14" x14ac:dyDescent="0.25">
      <c r="A78" s="24"/>
      <c r="B78" s="24" t="s">
        <v>6480</v>
      </c>
      <c r="C78" s="24" t="s">
        <v>6481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5" t="s">
        <v>589</v>
      </c>
    </row>
    <row r="79" spans="1:14" x14ac:dyDescent="0.25">
      <c r="A79" s="24"/>
      <c r="B79" s="24" t="s">
        <v>6482</v>
      </c>
      <c r="C79" s="24" t="s">
        <v>6483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5" t="s">
        <v>571</v>
      </c>
    </row>
    <row r="80" spans="1:14" x14ac:dyDescent="0.25">
      <c r="A80" s="24"/>
      <c r="B80" s="24" t="s">
        <v>6484</v>
      </c>
      <c r="C80" s="24" t="s">
        <v>6455</v>
      </c>
      <c r="D80" s="24"/>
      <c r="E80" s="24" t="s">
        <v>6505</v>
      </c>
      <c r="F80" s="24"/>
      <c r="G80" s="24"/>
      <c r="H80" s="24"/>
      <c r="I80" s="24"/>
      <c r="J80" s="24"/>
      <c r="K80" s="24"/>
      <c r="L80" s="24"/>
      <c r="M80" s="24"/>
      <c r="N80" s="24"/>
    </row>
    <row r="81" spans="1:14" x14ac:dyDescent="0.25">
      <c r="A81" s="24"/>
      <c r="B81" s="24" t="s">
        <v>6485</v>
      </c>
      <c r="C81" s="24" t="s">
        <v>6448</v>
      </c>
      <c r="D81" s="24"/>
      <c r="E81" s="24" t="s">
        <v>6506</v>
      </c>
      <c r="F81" s="24"/>
      <c r="G81" s="24"/>
      <c r="H81" s="24"/>
      <c r="I81" s="24"/>
      <c r="J81" s="24"/>
      <c r="K81" s="24"/>
      <c r="L81" s="24"/>
      <c r="M81" s="24"/>
      <c r="N81" s="24"/>
    </row>
    <row r="82" spans="1:14" x14ac:dyDescent="0.25">
      <c r="A82" s="24">
        <v>7</v>
      </c>
      <c r="B82" s="26" t="s">
        <v>6507</v>
      </c>
      <c r="C82" s="24" t="s">
        <v>6508</v>
      </c>
      <c r="D82" s="24">
        <v>8</v>
      </c>
      <c r="E82" s="24" t="s">
        <v>1774</v>
      </c>
      <c r="F82" s="24" t="s">
        <v>1707</v>
      </c>
      <c r="G82" s="24">
        <v>68</v>
      </c>
      <c r="H82" s="24" t="s">
        <v>1772</v>
      </c>
      <c r="I82" s="24" t="s">
        <v>1707</v>
      </c>
      <c r="J82" s="24" t="s">
        <v>1707</v>
      </c>
      <c r="K82" s="24" t="s">
        <v>1707</v>
      </c>
      <c r="L82" s="24" t="s">
        <v>1707</v>
      </c>
      <c r="M82" s="24">
        <v>1</v>
      </c>
      <c r="N82" s="24"/>
    </row>
    <row r="83" spans="1:14" x14ac:dyDescent="0.25">
      <c r="A83" s="24"/>
      <c r="B83" s="24" t="s">
        <v>6509</v>
      </c>
      <c r="C83" s="24" t="s">
        <v>6510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</row>
    <row r="84" spans="1:14" x14ac:dyDescent="0.25">
      <c r="A84" s="24"/>
      <c r="B84" s="24" t="s">
        <v>6511</v>
      </c>
      <c r="C84" s="24" t="s">
        <v>6510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28" workbookViewId="0">
      <selection activeCell="C36" sqref="C36"/>
    </sheetView>
  </sheetViews>
  <sheetFormatPr defaultRowHeight="15" x14ac:dyDescent="0.25"/>
  <sheetData>
    <row r="1" spans="1:14" ht="18" x14ac:dyDescent="0.25">
      <c r="A1" s="23" t="s">
        <v>1258</v>
      </c>
    </row>
    <row r="3" spans="1:14" x14ac:dyDescent="0.25">
      <c r="A3" s="25" t="s">
        <v>2</v>
      </c>
      <c r="B3" s="25" t="s">
        <v>3</v>
      </c>
      <c r="C3" s="25" t="s">
        <v>4</v>
      </c>
      <c r="D3" s="25" t="s">
        <v>6</v>
      </c>
      <c r="E3" s="25" t="s">
        <v>7</v>
      </c>
      <c r="F3" s="25" t="s">
        <v>8</v>
      </c>
      <c r="G3" s="25" t="s">
        <v>9</v>
      </c>
      <c r="H3" s="25" t="s">
        <v>10</v>
      </c>
      <c r="I3" s="25" t="s">
        <v>11</v>
      </c>
      <c r="J3" s="25" t="s">
        <v>12</v>
      </c>
      <c r="K3" s="25" t="s">
        <v>13</v>
      </c>
      <c r="L3" s="25" t="s">
        <v>14</v>
      </c>
      <c r="M3" s="25" t="s">
        <v>1994</v>
      </c>
      <c r="N3" s="25" t="s">
        <v>1993</v>
      </c>
    </row>
    <row r="4" spans="1:14" ht="75" x14ac:dyDescent="0.25">
      <c r="A4" s="24">
        <v>7</v>
      </c>
      <c r="B4" s="26" t="s">
        <v>6512</v>
      </c>
      <c r="C4" s="24" t="s">
        <v>6513</v>
      </c>
      <c r="D4" s="24">
        <v>4</v>
      </c>
      <c r="E4" s="24" t="s">
        <v>1689</v>
      </c>
      <c r="F4" s="24" t="s">
        <v>1705</v>
      </c>
      <c r="G4" s="24">
        <v>2</v>
      </c>
      <c r="H4" s="24" t="s">
        <v>1704</v>
      </c>
      <c r="I4" s="24" t="s">
        <v>1703</v>
      </c>
      <c r="J4" s="24">
        <v>-10</v>
      </c>
      <c r="K4" s="24">
        <v>-6</v>
      </c>
      <c r="L4" s="24" t="s">
        <v>1702</v>
      </c>
      <c r="M4" s="24">
        <v>1</v>
      </c>
      <c r="N4" s="25" t="s">
        <v>886</v>
      </c>
    </row>
    <row r="5" spans="1:14" ht="30" x14ac:dyDescent="0.25">
      <c r="A5" s="24"/>
      <c r="B5" s="24" t="s">
        <v>6514</v>
      </c>
      <c r="C5" s="24" t="s">
        <v>1292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</row>
    <row r="6" spans="1:14" ht="30" x14ac:dyDescent="0.25">
      <c r="A6" s="24"/>
      <c r="B6" s="24" t="s">
        <v>6515</v>
      </c>
      <c r="C6" s="24" t="s">
        <v>6516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4" ht="60" x14ac:dyDescent="0.25">
      <c r="A7" s="24">
        <v>8</v>
      </c>
      <c r="B7" s="26" t="s">
        <v>6517</v>
      </c>
      <c r="C7" s="24" t="s">
        <v>6518</v>
      </c>
      <c r="D7" s="24">
        <v>4</v>
      </c>
      <c r="E7" s="24" t="s">
        <v>1689</v>
      </c>
      <c r="F7" s="24" t="s">
        <v>1696</v>
      </c>
      <c r="G7" s="24">
        <v>1</v>
      </c>
      <c r="H7" s="24" t="s">
        <v>1534</v>
      </c>
      <c r="I7" s="24" t="s">
        <v>1687</v>
      </c>
      <c r="J7" s="24">
        <v>-9</v>
      </c>
      <c r="K7" s="24">
        <v>-3</v>
      </c>
      <c r="L7" s="24">
        <v>7300</v>
      </c>
      <c r="M7" s="24">
        <v>1</v>
      </c>
      <c r="N7" s="25" t="s">
        <v>1056</v>
      </c>
    </row>
    <row r="8" spans="1:14" ht="30" x14ac:dyDescent="0.25">
      <c r="A8" s="24"/>
      <c r="B8" s="24" t="s">
        <v>6519</v>
      </c>
      <c r="C8" s="24" t="s">
        <v>6516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1:14" ht="75" x14ac:dyDescent="0.25">
      <c r="A9" s="24">
        <v>6</v>
      </c>
      <c r="B9" s="26" t="s">
        <v>6520</v>
      </c>
      <c r="C9" s="24" t="s">
        <v>6521</v>
      </c>
      <c r="D9" s="24">
        <v>4</v>
      </c>
      <c r="E9" s="24" t="s">
        <v>1689</v>
      </c>
      <c r="F9" s="24" t="s">
        <v>1706</v>
      </c>
      <c r="G9" s="24">
        <v>1</v>
      </c>
      <c r="H9" s="24" t="s">
        <v>862</v>
      </c>
      <c r="I9" s="24" t="s">
        <v>1598</v>
      </c>
      <c r="J9" s="24">
        <v>-9</v>
      </c>
      <c r="K9" s="24">
        <v>-5</v>
      </c>
      <c r="L9" s="24" t="s">
        <v>1693</v>
      </c>
      <c r="M9" s="24">
        <v>1</v>
      </c>
      <c r="N9" s="25" t="s">
        <v>1056</v>
      </c>
    </row>
    <row r="10" spans="1:14" ht="30" x14ac:dyDescent="0.25">
      <c r="A10" s="24"/>
      <c r="B10" s="24" t="s">
        <v>6522</v>
      </c>
      <c r="C10" s="24" t="s">
        <v>6523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ht="60" x14ac:dyDescent="0.25">
      <c r="A11" s="24">
        <v>8</v>
      </c>
      <c r="B11" s="26" t="s">
        <v>6524</v>
      </c>
      <c r="C11" s="24" t="s">
        <v>6521</v>
      </c>
      <c r="D11" s="24">
        <v>4</v>
      </c>
      <c r="E11" s="24" t="s">
        <v>1689</v>
      </c>
      <c r="F11" s="24" t="s">
        <v>1694</v>
      </c>
      <c r="G11" s="24">
        <v>1</v>
      </c>
      <c r="H11" s="24" t="s">
        <v>862</v>
      </c>
      <c r="I11" s="24" t="s">
        <v>1598</v>
      </c>
      <c r="J11" s="24">
        <v>-9</v>
      </c>
      <c r="K11" s="24">
        <v>-5</v>
      </c>
      <c r="L11" s="24" t="s">
        <v>1693</v>
      </c>
      <c r="M11" s="24">
        <v>1</v>
      </c>
      <c r="N11" s="25" t="s">
        <v>1056</v>
      </c>
    </row>
    <row r="12" spans="1:14" ht="30" x14ac:dyDescent="0.25">
      <c r="A12" s="24"/>
      <c r="B12" s="24" t="s">
        <v>6522</v>
      </c>
      <c r="C12" s="24" t="s">
        <v>6523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</row>
    <row r="13" spans="1:14" ht="60" x14ac:dyDescent="0.25">
      <c r="A13" s="24">
        <v>8</v>
      </c>
      <c r="B13" s="26" t="s">
        <v>6525</v>
      </c>
      <c r="C13" s="24" t="s">
        <v>1414</v>
      </c>
      <c r="D13" s="24">
        <v>3</v>
      </c>
      <c r="E13" s="24" t="s">
        <v>1692</v>
      </c>
      <c r="F13" s="24" t="s">
        <v>1691</v>
      </c>
      <c r="G13" s="24">
        <v>1</v>
      </c>
      <c r="H13" s="24" t="s">
        <v>862</v>
      </c>
      <c r="I13" s="24" t="s">
        <v>1533</v>
      </c>
      <c r="J13" s="24">
        <v>-8</v>
      </c>
      <c r="K13" s="24">
        <v>-3</v>
      </c>
      <c r="L13" s="24" t="s">
        <v>1690</v>
      </c>
      <c r="M13" s="24">
        <v>1</v>
      </c>
      <c r="N13" s="25" t="s">
        <v>1056</v>
      </c>
    </row>
    <row r="14" spans="1:14" ht="30" x14ac:dyDescent="0.25">
      <c r="A14" s="24"/>
      <c r="B14" s="24" t="s">
        <v>6526</v>
      </c>
      <c r="C14" s="24" t="s">
        <v>6527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</row>
    <row r="15" spans="1:14" ht="60" x14ac:dyDescent="0.25">
      <c r="A15" s="24">
        <v>8</v>
      </c>
      <c r="B15" s="26" t="s">
        <v>6528</v>
      </c>
      <c r="C15" s="24" t="s">
        <v>6529</v>
      </c>
      <c r="D15" s="24">
        <v>4</v>
      </c>
      <c r="E15" s="24" t="s">
        <v>1689</v>
      </c>
      <c r="F15" s="24" t="s">
        <v>1688</v>
      </c>
      <c r="G15" s="24">
        <v>1</v>
      </c>
      <c r="H15" s="24" t="s">
        <v>1534</v>
      </c>
      <c r="I15" s="24" t="s">
        <v>1687</v>
      </c>
      <c r="J15" s="24">
        <v>-9</v>
      </c>
      <c r="K15" s="24">
        <v>-3</v>
      </c>
      <c r="L15" s="24" t="s">
        <v>1685</v>
      </c>
      <c r="M15" s="24">
        <v>1</v>
      </c>
      <c r="N15" s="25" t="s">
        <v>1056</v>
      </c>
    </row>
    <row r="16" spans="1:14" ht="30" x14ac:dyDescent="0.25">
      <c r="A16" s="24"/>
      <c r="B16" s="24" t="s">
        <v>6519</v>
      </c>
      <c r="C16" s="24" t="s">
        <v>6516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</row>
    <row r="17" spans="1:14" ht="60" x14ac:dyDescent="0.25">
      <c r="A17" s="24">
        <v>7</v>
      </c>
      <c r="B17" s="26" t="s">
        <v>6530</v>
      </c>
      <c r="C17" s="24" t="s">
        <v>6531</v>
      </c>
      <c r="D17" s="24">
        <v>3</v>
      </c>
      <c r="E17" s="24" t="s">
        <v>1701</v>
      </c>
      <c r="F17" s="24" t="s">
        <v>1700</v>
      </c>
      <c r="G17" s="24">
        <v>1</v>
      </c>
      <c r="H17" s="24" t="s">
        <v>1547</v>
      </c>
      <c r="I17" s="24" t="s">
        <v>1678</v>
      </c>
      <c r="J17" s="24">
        <v>-11</v>
      </c>
      <c r="K17" s="24">
        <v>-10</v>
      </c>
      <c r="L17" s="24" t="s">
        <v>1697</v>
      </c>
      <c r="M17" s="24">
        <v>1</v>
      </c>
      <c r="N17" s="25" t="s">
        <v>1056</v>
      </c>
    </row>
    <row r="18" spans="1:14" ht="30" x14ac:dyDescent="0.25">
      <c r="A18" s="24"/>
      <c r="B18" s="24" t="s">
        <v>6532</v>
      </c>
      <c r="C18" s="24" t="s">
        <v>6533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20" spans="1:14" ht="18" x14ac:dyDescent="0.25">
      <c r="A20" s="23" t="s">
        <v>1259</v>
      </c>
    </row>
    <row r="22" spans="1:14" x14ac:dyDescent="0.25">
      <c r="A22" s="25" t="s">
        <v>2</v>
      </c>
      <c r="B22" s="25" t="s">
        <v>3</v>
      </c>
      <c r="C22" s="25" t="s">
        <v>4</v>
      </c>
      <c r="D22" s="25" t="s">
        <v>6</v>
      </c>
      <c r="E22" s="25" t="s">
        <v>7</v>
      </c>
      <c r="F22" s="25" t="s">
        <v>8</v>
      </c>
      <c r="G22" s="25" t="s">
        <v>9</v>
      </c>
      <c r="H22" s="25" t="s">
        <v>10</v>
      </c>
      <c r="I22" s="25" t="s">
        <v>11</v>
      </c>
      <c r="J22" s="25" t="s">
        <v>12</v>
      </c>
      <c r="K22" s="25" t="s">
        <v>13</v>
      </c>
      <c r="L22" s="25" t="s">
        <v>14</v>
      </c>
      <c r="M22" s="25" t="s">
        <v>1994</v>
      </c>
      <c r="N22" s="25" t="s">
        <v>1993</v>
      </c>
    </row>
    <row r="23" spans="1:14" ht="45" x14ac:dyDescent="0.25">
      <c r="A23" s="24">
        <v>8</v>
      </c>
      <c r="B23" s="26" t="s">
        <v>1417</v>
      </c>
      <c r="C23" s="24" t="s">
        <v>1416</v>
      </c>
      <c r="D23" s="24">
        <v>3</v>
      </c>
      <c r="E23" s="24" t="s">
        <v>1759</v>
      </c>
      <c r="F23" s="24" t="s">
        <v>1758</v>
      </c>
      <c r="G23" s="24">
        <v>1</v>
      </c>
      <c r="H23" s="24" t="s">
        <v>496</v>
      </c>
      <c r="I23" s="24" t="s">
        <v>1031</v>
      </c>
      <c r="J23" s="24">
        <v>-10</v>
      </c>
      <c r="K23" s="24">
        <v>1</v>
      </c>
      <c r="L23" s="24">
        <v>7400</v>
      </c>
      <c r="M23" s="24">
        <v>1</v>
      </c>
      <c r="N23" s="25" t="s">
        <v>1756</v>
      </c>
    </row>
    <row r="24" spans="1:14" ht="45" x14ac:dyDescent="0.25">
      <c r="A24" s="24">
        <v>8</v>
      </c>
      <c r="B24" s="26" t="s">
        <v>1395</v>
      </c>
      <c r="C24" s="24" t="s">
        <v>1394</v>
      </c>
      <c r="D24" s="24">
        <v>3</v>
      </c>
      <c r="E24" s="24" t="s">
        <v>1717</v>
      </c>
      <c r="F24" s="24" t="s">
        <v>1755</v>
      </c>
      <c r="G24" s="24">
        <v>1</v>
      </c>
      <c r="H24" s="24" t="s">
        <v>496</v>
      </c>
      <c r="I24" s="24" t="s">
        <v>1754</v>
      </c>
      <c r="J24" s="24">
        <v>-10</v>
      </c>
      <c r="K24" s="24">
        <v>1</v>
      </c>
      <c r="L24" s="24">
        <v>40000</v>
      </c>
      <c r="M24" s="24">
        <v>1</v>
      </c>
      <c r="N24" s="25" t="s">
        <v>1756</v>
      </c>
    </row>
    <row r="25" spans="1:14" ht="45" x14ac:dyDescent="0.25">
      <c r="A25" s="24">
        <v>8</v>
      </c>
      <c r="B25" s="26" t="s">
        <v>6418</v>
      </c>
      <c r="C25" s="24" t="s">
        <v>1390</v>
      </c>
      <c r="D25" s="24">
        <v>3</v>
      </c>
      <c r="E25" s="24" t="s">
        <v>1713</v>
      </c>
      <c r="F25" s="24" t="s">
        <v>1755</v>
      </c>
      <c r="G25" s="24">
        <v>1</v>
      </c>
      <c r="H25" s="24" t="s">
        <v>496</v>
      </c>
      <c r="I25" s="24" t="s">
        <v>1754</v>
      </c>
      <c r="J25" s="24">
        <v>-10</v>
      </c>
      <c r="K25" s="24">
        <v>1</v>
      </c>
      <c r="L25" s="24">
        <v>40500</v>
      </c>
      <c r="M25" s="24">
        <v>1</v>
      </c>
      <c r="N25" s="25" t="s">
        <v>1756</v>
      </c>
    </row>
    <row r="26" spans="1:14" ht="30" x14ac:dyDescent="0.25">
      <c r="A26" s="24"/>
      <c r="B26" s="24" t="s">
        <v>6415</v>
      </c>
      <c r="C26" s="24" t="s">
        <v>1390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 spans="1:14" ht="45" x14ac:dyDescent="0.25">
      <c r="A27" s="24">
        <v>8</v>
      </c>
      <c r="B27" s="26" t="s">
        <v>1391</v>
      </c>
      <c r="C27" s="24" t="s">
        <v>1390</v>
      </c>
      <c r="D27" s="24">
        <v>3</v>
      </c>
      <c r="E27" s="24" t="s">
        <v>1713</v>
      </c>
      <c r="F27" s="24" t="s">
        <v>1755</v>
      </c>
      <c r="G27" s="24">
        <v>1</v>
      </c>
      <c r="H27" s="24" t="s">
        <v>496</v>
      </c>
      <c r="I27" s="24" t="s">
        <v>1754</v>
      </c>
      <c r="J27" s="24">
        <v>-10</v>
      </c>
      <c r="K27" s="24">
        <v>1</v>
      </c>
      <c r="L27" s="24">
        <v>41000</v>
      </c>
      <c r="M27" s="24">
        <v>1</v>
      </c>
      <c r="N27" s="25" t="s">
        <v>1752</v>
      </c>
    </row>
    <row r="28" spans="1:14" ht="45" x14ac:dyDescent="0.25">
      <c r="A28" s="24">
        <v>8</v>
      </c>
      <c r="B28" s="26" t="s">
        <v>1415</v>
      </c>
      <c r="C28" s="24" t="s">
        <v>1414</v>
      </c>
      <c r="D28" s="24">
        <v>7</v>
      </c>
      <c r="E28" s="24" t="s">
        <v>1751</v>
      </c>
      <c r="F28" s="24" t="s">
        <v>1750</v>
      </c>
      <c r="G28" s="24">
        <v>1</v>
      </c>
      <c r="H28" s="24" t="s">
        <v>496</v>
      </c>
      <c r="I28" s="24" t="s">
        <v>461</v>
      </c>
      <c r="J28" s="24">
        <v>-8</v>
      </c>
      <c r="K28" s="24">
        <v>1</v>
      </c>
      <c r="L28" s="24">
        <v>38000</v>
      </c>
      <c r="M28" s="24">
        <v>1</v>
      </c>
      <c r="N28" s="25" t="s">
        <v>1742</v>
      </c>
    </row>
    <row r="29" spans="1:14" ht="30" x14ac:dyDescent="0.25">
      <c r="A29" s="24">
        <v>8</v>
      </c>
      <c r="B29" s="26" t="s">
        <v>1413</v>
      </c>
      <c r="C29" s="24" t="s">
        <v>1412</v>
      </c>
      <c r="D29" s="24">
        <v>7</v>
      </c>
      <c r="E29" s="24" t="s">
        <v>1748</v>
      </c>
      <c r="F29" s="24" t="s">
        <v>1747</v>
      </c>
      <c r="G29" s="24">
        <v>1</v>
      </c>
      <c r="H29" s="24" t="s">
        <v>648</v>
      </c>
      <c r="I29" s="24" t="s">
        <v>1031</v>
      </c>
      <c r="J29" s="24">
        <v>-8</v>
      </c>
      <c r="K29" s="24">
        <v>1</v>
      </c>
      <c r="L29" s="24">
        <v>40500</v>
      </c>
      <c r="M29" s="24">
        <v>1</v>
      </c>
      <c r="N29" s="25" t="s">
        <v>1745</v>
      </c>
    </row>
    <row r="30" spans="1:14" ht="45" x14ac:dyDescent="0.25">
      <c r="A30" s="24">
        <v>7</v>
      </c>
      <c r="B30" s="26" t="s">
        <v>1419</v>
      </c>
      <c r="C30" s="24" t="s">
        <v>1418</v>
      </c>
      <c r="D30" s="24">
        <v>5</v>
      </c>
      <c r="E30" s="24" t="s">
        <v>1762</v>
      </c>
      <c r="F30" s="24" t="s">
        <v>1761</v>
      </c>
      <c r="G30" s="24">
        <v>1</v>
      </c>
      <c r="H30" s="24" t="s">
        <v>496</v>
      </c>
      <c r="I30" s="24" t="s">
        <v>461</v>
      </c>
      <c r="J30" s="24">
        <v>-8</v>
      </c>
      <c r="K30" s="24">
        <v>1</v>
      </c>
      <c r="L30" s="24">
        <v>14500</v>
      </c>
      <c r="M30" s="24">
        <v>1</v>
      </c>
      <c r="N30" s="25" t="s">
        <v>1742</v>
      </c>
    </row>
    <row r="31" spans="1:14" ht="30" x14ac:dyDescent="0.25">
      <c r="A31" s="24">
        <v>8</v>
      </c>
      <c r="B31" s="26" t="s">
        <v>1411</v>
      </c>
      <c r="C31" s="24" t="s">
        <v>1410</v>
      </c>
      <c r="D31" s="24">
        <v>6</v>
      </c>
      <c r="E31" s="24" t="s">
        <v>1744</v>
      </c>
      <c r="F31" s="24" t="s">
        <v>1743</v>
      </c>
      <c r="G31" s="24">
        <v>1</v>
      </c>
      <c r="H31" s="24" t="s">
        <v>496</v>
      </c>
      <c r="I31" s="24" t="s">
        <v>461</v>
      </c>
      <c r="J31" s="24">
        <v>-8</v>
      </c>
      <c r="K31" s="24">
        <v>1</v>
      </c>
      <c r="L31" s="24">
        <v>16000</v>
      </c>
      <c r="M31" s="24">
        <v>1</v>
      </c>
      <c r="N31" s="25" t="s">
        <v>1742</v>
      </c>
    </row>
    <row r="33" spans="1:14" ht="18" x14ac:dyDescent="0.25">
      <c r="A33" s="23" t="s">
        <v>1260</v>
      </c>
    </row>
    <row r="35" spans="1:14" x14ac:dyDescent="0.25">
      <c r="A35" s="25" t="s">
        <v>2</v>
      </c>
      <c r="B35" s="25" t="s">
        <v>3</v>
      </c>
      <c r="C35" s="25" t="s">
        <v>4</v>
      </c>
      <c r="D35" s="25" t="s">
        <v>6</v>
      </c>
      <c r="E35" s="25" t="s">
        <v>7</v>
      </c>
      <c r="F35" s="25" t="s">
        <v>8</v>
      </c>
      <c r="G35" s="25" t="s">
        <v>9</v>
      </c>
      <c r="H35" s="25" t="s">
        <v>10</v>
      </c>
      <c r="I35" s="25" t="s">
        <v>11</v>
      </c>
      <c r="J35" s="25" t="s">
        <v>12</v>
      </c>
      <c r="K35" s="25" t="s">
        <v>13</v>
      </c>
      <c r="L35" s="25" t="s">
        <v>14</v>
      </c>
      <c r="M35" s="25" t="s">
        <v>1994</v>
      </c>
      <c r="N35" s="25" t="s">
        <v>1993</v>
      </c>
    </row>
    <row r="36" spans="1:14" ht="60" x14ac:dyDescent="0.25">
      <c r="A36" s="24">
        <v>7</v>
      </c>
      <c r="B36" s="26" t="s">
        <v>6534</v>
      </c>
      <c r="C36" s="24" t="s">
        <v>6426</v>
      </c>
      <c r="D36" s="24">
        <v>7</v>
      </c>
      <c r="E36" s="24" t="s">
        <v>1805</v>
      </c>
      <c r="F36" s="24" t="s">
        <v>6535</v>
      </c>
      <c r="G36" s="24">
        <v>1</v>
      </c>
      <c r="H36" s="24" t="s">
        <v>1547</v>
      </c>
      <c r="I36" s="24" t="s">
        <v>1707</v>
      </c>
      <c r="J36" s="24">
        <v>-25</v>
      </c>
      <c r="K36" s="24">
        <v>10</v>
      </c>
      <c r="L36" s="24">
        <v>14000</v>
      </c>
      <c r="M36" s="24">
        <v>1</v>
      </c>
      <c r="N36" s="24"/>
    </row>
    <row r="37" spans="1:14" ht="30" x14ac:dyDescent="0.25">
      <c r="A37" s="24"/>
      <c r="B37" s="24" t="s">
        <v>6536</v>
      </c>
      <c r="C37" s="24" t="s">
        <v>6424</v>
      </c>
      <c r="D37" s="24"/>
      <c r="E37" s="24"/>
      <c r="F37" s="24" t="s">
        <v>6537</v>
      </c>
      <c r="G37" s="24"/>
      <c r="H37" s="24"/>
      <c r="I37" s="24"/>
      <c r="J37" s="24"/>
      <c r="K37" s="24"/>
      <c r="L37" s="24"/>
      <c r="M37" s="24"/>
      <c r="N37" s="24"/>
    </row>
    <row r="38" spans="1:14" ht="30" x14ac:dyDescent="0.25">
      <c r="A38" s="24"/>
      <c r="B38" s="24" t="s">
        <v>6538</v>
      </c>
      <c r="C38" s="24" t="s">
        <v>6428</v>
      </c>
      <c r="D38" s="24"/>
      <c r="E38" s="24"/>
      <c r="F38" s="24" t="s">
        <v>6537</v>
      </c>
      <c r="G38" s="24"/>
      <c r="H38" s="24"/>
      <c r="I38" s="24"/>
      <c r="J38" s="24"/>
      <c r="K38" s="24"/>
      <c r="L38" s="24"/>
      <c r="M38" s="24"/>
      <c r="N38" s="24"/>
    </row>
    <row r="39" spans="1:14" ht="45" x14ac:dyDescent="0.25">
      <c r="A39" s="24">
        <v>7</v>
      </c>
      <c r="B39" s="26" t="s">
        <v>6539</v>
      </c>
      <c r="C39" s="24" t="s">
        <v>6448</v>
      </c>
      <c r="D39" s="24">
        <v>8</v>
      </c>
      <c r="E39" s="24" t="s">
        <v>6449</v>
      </c>
      <c r="F39" s="24" t="s">
        <v>6540</v>
      </c>
      <c r="G39" s="24">
        <v>1</v>
      </c>
      <c r="H39" s="24" t="s">
        <v>1763</v>
      </c>
      <c r="I39" s="24" t="s">
        <v>1707</v>
      </c>
      <c r="J39" s="24">
        <v>-25</v>
      </c>
      <c r="K39" s="24">
        <v>10</v>
      </c>
      <c r="L39" s="24" t="s">
        <v>1801</v>
      </c>
      <c r="M39" s="24">
        <v>1</v>
      </c>
      <c r="N39" s="24"/>
    </row>
    <row r="40" spans="1:14" ht="30" x14ac:dyDescent="0.25">
      <c r="A40" s="24"/>
      <c r="B40" s="24" t="s">
        <v>6450</v>
      </c>
      <c r="C40" s="24" t="s">
        <v>6451</v>
      </c>
      <c r="D40" s="24"/>
      <c r="E40" s="24"/>
      <c r="F40" s="24" t="s">
        <v>6541</v>
      </c>
      <c r="G40" s="24"/>
      <c r="H40" s="24"/>
      <c r="I40" s="24"/>
      <c r="J40" s="24"/>
      <c r="K40" s="24"/>
      <c r="L40" s="24"/>
      <c r="M40" s="24"/>
      <c r="N40" s="24"/>
    </row>
    <row r="41" spans="1:14" ht="45" x14ac:dyDescent="0.25">
      <c r="A41" s="24"/>
      <c r="B41" s="24" t="s">
        <v>6452</v>
      </c>
      <c r="C41" s="24" t="s">
        <v>6453</v>
      </c>
      <c r="D41" s="24"/>
      <c r="E41" s="24"/>
      <c r="F41" s="24" t="s">
        <v>6541</v>
      </c>
      <c r="G41" s="24"/>
      <c r="H41" s="24"/>
      <c r="I41" s="24"/>
      <c r="J41" s="24"/>
      <c r="K41" s="24"/>
      <c r="L41" s="24"/>
      <c r="M41" s="24"/>
      <c r="N41" s="24"/>
    </row>
    <row r="42" spans="1:14" ht="30" x14ac:dyDescent="0.25">
      <c r="A42" s="24"/>
      <c r="B42" s="24" t="s">
        <v>6454</v>
      </c>
      <c r="C42" s="24" t="s">
        <v>6455</v>
      </c>
      <c r="D42" s="24"/>
      <c r="E42" s="24" t="s">
        <v>6456</v>
      </c>
      <c r="F42" s="24" t="s">
        <v>6541</v>
      </c>
      <c r="G42" s="24"/>
      <c r="H42" s="24"/>
      <c r="I42" s="24"/>
      <c r="J42" s="24"/>
      <c r="K42" s="24"/>
      <c r="L42" s="24"/>
      <c r="M42" s="24"/>
      <c r="N42" s="24"/>
    </row>
    <row r="43" spans="1:14" ht="30" x14ac:dyDescent="0.25">
      <c r="A43" s="24"/>
      <c r="B43" s="24" t="s">
        <v>6457</v>
      </c>
      <c r="C43" s="24" t="s">
        <v>6448</v>
      </c>
      <c r="D43" s="24"/>
      <c r="E43" s="24" t="s">
        <v>6458</v>
      </c>
      <c r="F43" s="24" t="s">
        <v>6542</v>
      </c>
      <c r="G43" s="24"/>
      <c r="H43" s="24"/>
      <c r="I43" s="24"/>
      <c r="J43" s="24"/>
      <c r="K43" s="24"/>
      <c r="L43" s="24"/>
      <c r="M43" s="24"/>
      <c r="N43" s="24"/>
    </row>
    <row r="44" spans="1:14" ht="45" x14ac:dyDescent="0.25">
      <c r="A44" s="24">
        <v>7</v>
      </c>
      <c r="B44" s="26" t="s">
        <v>6543</v>
      </c>
      <c r="C44" s="24" t="s">
        <v>6438</v>
      </c>
      <c r="D44" s="24">
        <v>8</v>
      </c>
      <c r="E44" s="24" t="s">
        <v>6439</v>
      </c>
      <c r="F44" s="24" t="s">
        <v>6544</v>
      </c>
      <c r="G44" s="24">
        <v>1</v>
      </c>
      <c r="H44" s="24" t="s">
        <v>641</v>
      </c>
      <c r="I44" s="24" t="s">
        <v>1707</v>
      </c>
      <c r="J44" s="24">
        <v>-25</v>
      </c>
      <c r="K44" s="24">
        <v>10</v>
      </c>
      <c r="L44" s="24" t="s">
        <v>1799</v>
      </c>
      <c r="M44" s="24">
        <v>1</v>
      </c>
      <c r="N44" s="24"/>
    </row>
    <row r="45" spans="1:14" ht="30" x14ac:dyDescent="0.25">
      <c r="A45" s="24"/>
      <c r="B45" s="24" t="s">
        <v>6440</v>
      </c>
      <c r="C45" s="24" t="s">
        <v>6441</v>
      </c>
      <c r="D45" s="24"/>
      <c r="E45" s="24"/>
      <c r="F45" s="24" t="s">
        <v>6545</v>
      </c>
      <c r="G45" s="24"/>
      <c r="H45" s="24"/>
      <c r="I45" s="24"/>
      <c r="J45" s="24"/>
      <c r="K45" s="24"/>
      <c r="L45" s="24"/>
      <c r="M45" s="24"/>
      <c r="N45" s="24"/>
    </row>
    <row r="46" spans="1:14" ht="45" x14ac:dyDescent="0.25">
      <c r="A46" s="24"/>
      <c r="B46" s="24" t="s">
        <v>6442</v>
      </c>
      <c r="C46" s="24" t="s">
        <v>6443</v>
      </c>
      <c r="D46" s="24"/>
      <c r="E46" s="24"/>
      <c r="F46" s="24" t="s">
        <v>6545</v>
      </c>
      <c r="G46" s="24"/>
      <c r="H46" s="24"/>
      <c r="I46" s="24"/>
      <c r="J46" s="24"/>
      <c r="K46" s="24"/>
      <c r="L46" s="24"/>
      <c r="M46" s="24"/>
      <c r="N46" s="24"/>
    </row>
    <row r="47" spans="1:14" ht="30" x14ac:dyDescent="0.25">
      <c r="A47" s="24"/>
      <c r="B47" s="24" t="s">
        <v>6444</v>
      </c>
      <c r="C47" s="24" t="s">
        <v>6424</v>
      </c>
      <c r="D47" s="24"/>
      <c r="E47" s="24" t="s">
        <v>1805</v>
      </c>
      <c r="F47" s="24" t="s">
        <v>6545</v>
      </c>
      <c r="G47" s="24"/>
      <c r="H47" s="24"/>
      <c r="I47" s="24"/>
      <c r="J47" s="24"/>
      <c r="K47" s="24"/>
      <c r="L47" s="24"/>
      <c r="M47" s="24"/>
      <c r="N47" s="24"/>
    </row>
    <row r="48" spans="1:14" ht="30" x14ac:dyDescent="0.25">
      <c r="A48" s="24"/>
      <c r="B48" s="24" t="s">
        <v>6445</v>
      </c>
      <c r="C48" s="24" t="s">
        <v>6438</v>
      </c>
      <c r="D48" s="24"/>
      <c r="E48" s="24" t="s">
        <v>6446</v>
      </c>
      <c r="F48" s="24" t="s">
        <v>6546</v>
      </c>
      <c r="G48" s="24"/>
      <c r="H48" s="24"/>
      <c r="I48" s="24"/>
      <c r="J48" s="24"/>
      <c r="K48" s="24"/>
      <c r="L48" s="24"/>
      <c r="M48" s="24"/>
      <c r="N48" s="24"/>
    </row>
    <row r="49" spans="1:14" ht="45" x14ac:dyDescent="0.25">
      <c r="A49" s="24">
        <v>7</v>
      </c>
      <c r="B49" s="26" t="s">
        <v>6547</v>
      </c>
      <c r="C49" s="24" t="s">
        <v>6448</v>
      </c>
      <c r="D49" s="24">
        <v>8</v>
      </c>
      <c r="E49" s="24" t="s">
        <v>6449</v>
      </c>
      <c r="F49" s="24" t="s">
        <v>6548</v>
      </c>
      <c r="G49" s="24">
        <v>1</v>
      </c>
      <c r="H49" s="24" t="s">
        <v>1763</v>
      </c>
      <c r="I49" s="24" t="s">
        <v>1707</v>
      </c>
      <c r="J49" s="24">
        <v>-25</v>
      </c>
      <c r="K49" s="24">
        <v>10</v>
      </c>
      <c r="L49" s="24" t="s">
        <v>1797</v>
      </c>
      <c r="M49" s="24">
        <v>1</v>
      </c>
      <c r="N49" s="24"/>
    </row>
    <row r="50" spans="1:14" ht="30" x14ac:dyDescent="0.25">
      <c r="A50" s="24"/>
      <c r="B50" s="24" t="s">
        <v>6476</v>
      </c>
      <c r="C50" s="24" t="s">
        <v>6477</v>
      </c>
      <c r="D50" s="24"/>
      <c r="E50" s="24"/>
      <c r="F50" s="24" t="s">
        <v>6549</v>
      </c>
      <c r="G50" s="24"/>
      <c r="H50" s="24"/>
      <c r="I50" s="24"/>
      <c r="J50" s="24"/>
      <c r="K50" s="24"/>
      <c r="L50" s="24"/>
      <c r="M50" s="24"/>
      <c r="N50" s="24"/>
    </row>
    <row r="51" spans="1:14" ht="45" x14ac:dyDescent="0.25">
      <c r="A51" s="24"/>
      <c r="B51" s="24" t="s">
        <v>6478</v>
      </c>
      <c r="C51" s="24" t="s">
        <v>6479</v>
      </c>
      <c r="D51" s="24"/>
      <c r="E51" s="24"/>
      <c r="F51" s="24" t="s">
        <v>6549</v>
      </c>
      <c r="G51" s="24"/>
      <c r="H51" s="24"/>
      <c r="I51" s="24"/>
      <c r="J51" s="24"/>
      <c r="K51" s="24"/>
      <c r="L51" s="24"/>
      <c r="M51" s="24"/>
      <c r="N51" s="24"/>
    </row>
    <row r="52" spans="1:14" ht="30" x14ac:dyDescent="0.25">
      <c r="A52" s="24"/>
      <c r="B52" s="24" t="s">
        <v>6480</v>
      </c>
      <c r="C52" s="24" t="s">
        <v>6481</v>
      </c>
      <c r="D52" s="24"/>
      <c r="E52" s="24"/>
      <c r="F52" s="24" t="s">
        <v>6549</v>
      </c>
      <c r="G52" s="24"/>
      <c r="H52" s="24"/>
      <c r="I52" s="24"/>
      <c r="J52" s="24"/>
      <c r="K52" s="24"/>
      <c r="L52" s="24"/>
      <c r="M52" s="24"/>
      <c r="N52" s="25" t="s">
        <v>510</v>
      </c>
    </row>
    <row r="53" spans="1:14" ht="90" x14ac:dyDescent="0.25">
      <c r="A53" s="24"/>
      <c r="B53" s="24" t="s">
        <v>6482</v>
      </c>
      <c r="C53" s="24" t="s">
        <v>6483</v>
      </c>
      <c r="D53" s="24"/>
      <c r="E53" s="24"/>
      <c r="F53" s="24" t="s">
        <v>6549</v>
      </c>
      <c r="G53" s="24"/>
      <c r="H53" s="24"/>
      <c r="I53" s="24"/>
      <c r="J53" s="24"/>
      <c r="K53" s="24"/>
      <c r="L53" s="24"/>
      <c r="M53" s="24"/>
      <c r="N53" s="25" t="s">
        <v>511</v>
      </c>
    </row>
    <row r="54" spans="1:14" ht="30" x14ac:dyDescent="0.25">
      <c r="A54" s="24"/>
      <c r="B54" s="24" t="s">
        <v>6484</v>
      </c>
      <c r="C54" s="24" t="s">
        <v>6455</v>
      </c>
      <c r="D54" s="24"/>
      <c r="E54" s="24" t="s">
        <v>6456</v>
      </c>
      <c r="F54" s="24" t="s">
        <v>6549</v>
      </c>
      <c r="G54" s="24"/>
      <c r="H54" s="24"/>
      <c r="I54" s="24"/>
      <c r="J54" s="24"/>
      <c r="K54" s="24"/>
      <c r="L54" s="24"/>
      <c r="M54" s="24"/>
      <c r="N54" s="24"/>
    </row>
    <row r="55" spans="1:14" ht="30" x14ac:dyDescent="0.25">
      <c r="A55" s="24"/>
      <c r="B55" s="24" t="s">
        <v>6485</v>
      </c>
      <c r="C55" s="24" t="s">
        <v>6448</v>
      </c>
      <c r="D55" s="24"/>
      <c r="E55" s="24" t="s">
        <v>6458</v>
      </c>
      <c r="F55" s="24" t="s">
        <v>6550</v>
      </c>
      <c r="G55" s="24"/>
      <c r="H55" s="24"/>
      <c r="I55" s="24"/>
      <c r="J55" s="24"/>
      <c r="K55" s="24"/>
      <c r="L55" s="24"/>
      <c r="M55" s="24"/>
      <c r="N55" s="24"/>
    </row>
    <row r="56" spans="1:14" ht="45" x14ac:dyDescent="0.25">
      <c r="A56" s="24">
        <v>7</v>
      </c>
      <c r="B56" s="26" t="s">
        <v>6551</v>
      </c>
      <c r="C56" s="24" t="s">
        <v>6448</v>
      </c>
      <c r="D56" s="24">
        <v>8</v>
      </c>
      <c r="E56" s="24" t="s">
        <v>6449</v>
      </c>
      <c r="F56" s="24" t="s">
        <v>6552</v>
      </c>
      <c r="G56" s="24">
        <v>1</v>
      </c>
      <c r="H56" s="24" t="s">
        <v>1763</v>
      </c>
      <c r="I56" s="24" t="s">
        <v>1707</v>
      </c>
      <c r="J56" s="24">
        <v>-25</v>
      </c>
      <c r="K56" s="24">
        <v>10</v>
      </c>
      <c r="L56" s="24" t="s">
        <v>1795</v>
      </c>
      <c r="M56" s="24">
        <v>1</v>
      </c>
      <c r="N56" s="24"/>
    </row>
    <row r="57" spans="1:14" ht="30" x14ac:dyDescent="0.25">
      <c r="A57" s="24"/>
      <c r="B57" s="24" t="s">
        <v>6476</v>
      </c>
      <c r="C57" s="24" t="s">
        <v>6477</v>
      </c>
      <c r="D57" s="24"/>
      <c r="E57" s="24"/>
      <c r="F57" s="24" t="s">
        <v>6549</v>
      </c>
      <c r="G57" s="24"/>
      <c r="H57" s="24"/>
      <c r="I57" s="24"/>
      <c r="J57" s="24"/>
      <c r="K57" s="24"/>
      <c r="L57" s="24"/>
      <c r="M57" s="24"/>
      <c r="N57" s="24"/>
    </row>
    <row r="58" spans="1:14" ht="45" x14ac:dyDescent="0.25">
      <c r="A58" s="24"/>
      <c r="B58" s="24" t="s">
        <v>6478</v>
      </c>
      <c r="C58" s="24" t="s">
        <v>6479</v>
      </c>
      <c r="D58" s="24"/>
      <c r="E58" s="24"/>
      <c r="F58" s="24" t="s">
        <v>6549</v>
      </c>
      <c r="G58" s="24"/>
      <c r="H58" s="24"/>
      <c r="I58" s="24"/>
      <c r="J58" s="24"/>
      <c r="K58" s="24"/>
      <c r="L58" s="24"/>
      <c r="M58" s="24"/>
      <c r="N58" s="24"/>
    </row>
    <row r="59" spans="1:14" ht="30" x14ac:dyDescent="0.25">
      <c r="A59" s="24"/>
      <c r="B59" s="24" t="s">
        <v>6480</v>
      </c>
      <c r="C59" s="24" t="s">
        <v>6481</v>
      </c>
      <c r="D59" s="24"/>
      <c r="E59" s="24"/>
      <c r="F59" s="24" t="s">
        <v>6549</v>
      </c>
      <c r="G59" s="24"/>
      <c r="H59" s="24"/>
      <c r="I59" s="24"/>
      <c r="J59" s="24"/>
      <c r="K59" s="24"/>
      <c r="L59" s="24"/>
      <c r="M59" s="24"/>
      <c r="N59" s="25" t="s">
        <v>510</v>
      </c>
    </row>
    <row r="60" spans="1:14" ht="90" x14ac:dyDescent="0.25">
      <c r="A60" s="24"/>
      <c r="B60" s="24" t="s">
        <v>6482</v>
      </c>
      <c r="C60" s="24" t="s">
        <v>6483</v>
      </c>
      <c r="D60" s="24"/>
      <c r="E60" s="24"/>
      <c r="F60" s="24" t="s">
        <v>6549</v>
      </c>
      <c r="G60" s="24"/>
      <c r="H60" s="24"/>
      <c r="I60" s="24"/>
      <c r="J60" s="24"/>
      <c r="K60" s="24"/>
      <c r="L60" s="24"/>
      <c r="M60" s="24"/>
      <c r="N60" s="25" t="s">
        <v>511</v>
      </c>
    </row>
    <row r="61" spans="1:14" ht="30" x14ac:dyDescent="0.25">
      <c r="A61" s="24"/>
      <c r="B61" s="24" t="s">
        <v>6484</v>
      </c>
      <c r="C61" s="24" t="s">
        <v>6455</v>
      </c>
      <c r="D61" s="24"/>
      <c r="E61" s="24" t="s">
        <v>6456</v>
      </c>
      <c r="F61" s="24" t="s">
        <v>6549</v>
      </c>
      <c r="G61" s="24"/>
      <c r="H61" s="24"/>
      <c r="I61" s="24"/>
      <c r="J61" s="24"/>
      <c r="K61" s="24"/>
      <c r="L61" s="24"/>
      <c r="M61" s="24"/>
      <c r="N61" s="24"/>
    </row>
    <row r="62" spans="1:14" ht="30" x14ac:dyDescent="0.25">
      <c r="A62" s="24"/>
      <c r="B62" s="24" t="s">
        <v>6485</v>
      </c>
      <c r="C62" s="24" t="s">
        <v>6448</v>
      </c>
      <c r="D62" s="24"/>
      <c r="E62" s="24" t="s">
        <v>6458</v>
      </c>
      <c r="F62" s="24" t="s">
        <v>6550</v>
      </c>
      <c r="G62" s="24"/>
      <c r="H62" s="24"/>
      <c r="I62" s="24"/>
      <c r="J62" s="24"/>
      <c r="K62" s="24"/>
      <c r="L62" s="24"/>
      <c r="M62" s="24"/>
      <c r="N62" s="24"/>
    </row>
    <row r="63" spans="1:14" ht="45" x14ac:dyDescent="0.25">
      <c r="A63" s="24">
        <v>7</v>
      </c>
      <c r="B63" s="26" t="s">
        <v>6553</v>
      </c>
      <c r="C63" s="24" t="s">
        <v>6448</v>
      </c>
      <c r="D63" s="24">
        <v>8</v>
      </c>
      <c r="E63" s="24" t="s">
        <v>6449</v>
      </c>
      <c r="F63" s="24" t="s">
        <v>6554</v>
      </c>
      <c r="G63" s="24">
        <v>1</v>
      </c>
      <c r="H63" s="24" t="s">
        <v>1763</v>
      </c>
      <c r="I63" s="24" t="s">
        <v>1707</v>
      </c>
      <c r="J63" s="24">
        <v>-25</v>
      </c>
      <c r="K63" s="24">
        <v>10</v>
      </c>
      <c r="L63" s="24" t="s">
        <v>1792</v>
      </c>
      <c r="M63" s="24">
        <v>1</v>
      </c>
      <c r="N63" s="24"/>
    </row>
    <row r="64" spans="1:14" ht="30" x14ac:dyDescent="0.25">
      <c r="A64" s="24"/>
      <c r="B64" s="24" t="s">
        <v>6476</v>
      </c>
      <c r="C64" s="24" t="s">
        <v>6477</v>
      </c>
      <c r="D64" s="24"/>
      <c r="E64" s="24"/>
      <c r="F64" s="24" t="s">
        <v>6549</v>
      </c>
      <c r="G64" s="24"/>
      <c r="H64" s="24"/>
      <c r="I64" s="24"/>
      <c r="J64" s="24"/>
      <c r="K64" s="24"/>
      <c r="L64" s="24"/>
      <c r="M64" s="24"/>
      <c r="N64" s="24"/>
    </row>
    <row r="65" spans="1:14" ht="45" x14ac:dyDescent="0.25">
      <c r="A65" s="24"/>
      <c r="B65" s="24" t="s">
        <v>6478</v>
      </c>
      <c r="C65" s="24" t="s">
        <v>6479</v>
      </c>
      <c r="D65" s="24"/>
      <c r="E65" s="24"/>
      <c r="F65" s="24" t="s">
        <v>6549</v>
      </c>
      <c r="G65" s="24"/>
      <c r="H65" s="24"/>
      <c r="I65" s="24"/>
      <c r="J65" s="24"/>
      <c r="K65" s="24"/>
      <c r="L65" s="24"/>
      <c r="M65" s="24"/>
      <c r="N65" s="24"/>
    </row>
    <row r="66" spans="1:14" ht="30" x14ac:dyDescent="0.25">
      <c r="A66" s="24"/>
      <c r="B66" s="24" t="s">
        <v>6480</v>
      </c>
      <c r="C66" s="24" t="s">
        <v>6481</v>
      </c>
      <c r="D66" s="24"/>
      <c r="E66" s="24"/>
      <c r="F66" s="24" t="s">
        <v>6549</v>
      </c>
      <c r="G66" s="24"/>
      <c r="H66" s="24"/>
      <c r="I66" s="24"/>
      <c r="J66" s="24"/>
      <c r="K66" s="24"/>
      <c r="L66" s="24"/>
      <c r="M66" s="24"/>
      <c r="N66" s="25" t="s">
        <v>510</v>
      </c>
    </row>
    <row r="67" spans="1:14" ht="90" x14ac:dyDescent="0.25">
      <c r="A67" s="24"/>
      <c r="B67" s="24" t="s">
        <v>6482</v>
      </c>
      <c r="C67" s="24" t="s">
        <v>6483</v>
      </c>
      <c r="D67" s="24"/>
      <c r="E67" s="24"/>
      <c r="F67" s="24" t="s">
        <v>6549</v>
      </c>
      <c r="G67" s="24"/>
      <c r="H67" s="24"/>
      <c r="I67" s="24"/>
      <c r="J67" s="24"/>
      <c r="K67" s="24"/>
      <c r="L67" s="24"/>
      <c r="M67" s="24"/>
      <c r="N67" s="25" t="s">
        <v>511</v>
      </c>
    </row>
    <row r="68" spans="1:14" ht="30" x14ac:dyDescent="0.25">
      <c r="A68" s="24"/>
      <c r="B68" s="24" t="s">
        <v>6484</v>
      </c>
      <c r="C68" s="24" t="s">
        <v>6455</v>
      </c>
      <c r="D68" s="24"/>
      <c r="E68" s="24" t="s">
        <v>6456</v>
      </c>
      <c r="F68" s="24" t="s">
        <v>6549</v>
      </c>
      <c r="G68" s="24"/>
      <c r="H68" s="24"/>
      <c r="I68" s="24"/>
      <c r="J68" s="24"/>
      <c r="K68" s="24"/>
      <c r="L68" s="24"/>
      <c r="M68" s="24"/>
      <c r="N68" s="24"/>
    </row>
    <row r="69" spans="1:14" ht="30" x14ac:dyDescent="0.25">
      <c r="A69" s="24"/>
      <c r="B69" s="24" t="s">
        <v>6485</v>
      </c>
      <c r="C69" s="24" t="s">
        <v>6448</v>
      </c>
      <c r="D69" s="24"/>
      <c r="E69" s="24" t="s">
        <v>6458</v>
      </c>
      <c r="F69" s="24" t="s">
        <v>6550</v>
      </c>
      <c r="G69" s="24"/>
      <c r="H69" s="24"/>
      <c r="I69" s="24"/>
      <c r="J69" s="24"/>
      <c r="K69" s="24"/>
      <c r="L69" s="24"/>
      <c r="M69" s="24"/>
      <c r="N69" s="24"/>
    </row>
    <row r="70" spans="1:14" ht="60" x14ac:dyDescent="0.25">
      <c r="A70" s="24">
        <v>7</v>
      </c>
      <c r="B70" s="26" t="s">
        <v>6555</v>
      </c>
      <c r="C70" s="24" t="s">
        <v>6508</v>
      </c>
      <c r="D70" s="24">
        <v>8</v>
      </c>
      <c r="E70" s="24" t="s">
        <v>1774</v>
      </c>
      <c r="F70" s="24" t="s">
        <v>6556</v>
      </c>
      <c r="G70" s="24">
        <v>34</v>
      </c>
      <c r="H70" s="24" t="s">
        <v>1789</v>
      </c>
      <c r="I70" s="24" t="s">
        <v>1678</v>
      </c>
      <c r="J70" s="24">
        <v>-12</v>
      </c>
      <c r="K70" s="24">
        <v>3</v>
      </c>
      <c r="L70" s="24">
        <v>20000</v>
      </c>
      <c r="M70" s="24">
        <v>1</v>
      </c>
      <c r="N70" s="24"/>
    </row>
    <row r="71" spans="1:14" ht="30" x14ac:dyDescent="0.25">
      <c r="A71" s="24"/>
      <c r="B71" s="24" t="s">
        <v>6509</v>
      </c>
      <c r="C71" s="24" t="s">
        <v>6510</v>
      </c>
      <c r="D71" s="24"/>
      <c r="E71" s="24"/>
      <c r="F71" s="24" t="s">
        <v>6557</v>
      </c>
      <c r="G71" s="24"/>
      <c r="H71" s="24"/>
      <c r="I71" s="24"/>
      <c r="J71" s="24"/>
      <c r="K71" s="24"/>
      <c r="L71" s="24"/>
      <c r="M71" s="24"/>
      <c r="N71" s="24"/>
    </row>
    <row r="72" spans="1:14" ht="45" x14ac:dyDescent="0.25">
      <c r="A72" s="24"/>
      <c r="B72" s="24" t="s">
        <v>6511</v>
      </c>
      <c r="C72" s="24" t="s">
        <v>6510</v>
      </c>
      <c r="D72" s="24"/>
      <c r="E72" s="24"/>
      <c r="F72" s="24" t="s">
        <v>6557</v>
      </c>
      <c r="G72" s="24"/>
      <c r="H72" s="24"/>
      <c r="I72" s="24"/>
      <c r="J72" s="24"/>
      <c r="K72" s="24"/>
      <c r="L72" s="24"/>
      <c r="M72" s="24"/>
      <c r="N72" s="24"/>
    </row>
    <row r="73" spans="1:14" ht="60" x14ac:dyDescent="0.25">
      <c r="A73" s="24">
        <v>7</v>
      </c>
      <c r="B73" s="26" t="s">
        <v>6558</v>
      </c>
      <c r="C73" s="24" t="s">
        <v>6508</v>
      </c>
      <c r="D73" s="24">
        <v>8</v>
      </c>
      <c r="E73" s="24" t="s">
        <v>1774</v>
      </c>
      <c r="F73" s="24" t="s">
        <v>6559</v>
      </c>
      <c r="G73" s="24">
        <v>68</v>
      </c>
      <c r="H73" s="24" t="s">
        <v>1786</v>
      </c>
      <c r="I73" s="24" t="s">
        <v>1678</v>
      </c>
      <c r="J73" s="24">
        <v>-12</v>
      </c>
      <c r="K73" s="24">
        <v>3</v>
      </c>
      <c r="L73" s="24">
        <v>39000</v>
      </c>
      <c r="M73" s="24">
        <v>1</v>
      </c>
      <c r="N73" s="24"/>
    </row>
    <row r="74" spans="1:14" ht="30" x14ac:dyDescent="0.25">
      <c r="A74" s="24"/>
      <c r="B74" s="24" t="s">
        <v>6509</v>
      </c>
      <c r="C74" s="24" t="s">
        <v>6510</v>
      </c>
      <c r="D74" s="24"/>
      <c r="E74" s="24"/>
      <c r="F74" s="24" t="s">
        <v>6560</v>
      </c>
      <c r="G74" s="24"/>
      <c r="H74" s="24"/>
      <c r="I74" s="24"/>
      <c r="J74" s="24"/>
      <c r="K74" s="24"/>
      <c r="L74" s="24"/>
      <c r="M74" s="24"/>
      <c r="N74" s="24"/>
    </row>
    <row r="75" spans="1:14" ht="45" x14ac:dyDescent="0.25">
      <c r="A75" s="24"/>
      <c r="B75" s="24" t="s">
        <v>6511</v>
      </c>
      <c r="C75" s="24" t="s">
        <v>6510</v>
      </c>
      <c r="D75" s="24"/>
      <c r="E75" s="24"/>
      <c r="F75" s="24" t="s">
        <v>6560</v>
      </c>
      <c r="G75" s="24"/>
      <c r="H75" s="24"/>
      <c r="I75" s="24"/>
      <c r="J75" s="24"/>
      <c r="K75" s="24"/>
      <c r="L75" s="24"/>
      <c r="M75" s="24"/>
      <c r="N75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16" workbookViewId="0">
      <selection activeCell="J27" sqref="J27"/>
    </sheetView>
  </sheetViews>
  <sheetFormatPr defaultRowHeight="15" x14ac:dyDescent="0.25"/>
  <sheetData>
    <row r="1" spans="1:8" ht="18" x14ac:dyDescent="0.25">
      <c r="A1" s="32" t="s">
        <v>6757</v>
      </c>
      <c r="B1" s="14"/>
      <c r="C1" s="14"/>
      <c r="D1" s="14"/>
      <c r="E1" s="14"/>
      <c r="F1" s="14"/>
      <c r="G1" s="14"/>
      <c r="H1" s="14"/>
    </row>
    <row r="2" spans="1:8" x14ac:dyDescent="0.25">
      <c r="A2" s="14"/>
      <c r="B2" s="14"/>
      <c r="C2" s="14"/>
      <c r="D2" s="14"/>
      <c r="E2" s="14"/>
      <c r="F2" s="14"/>
      <c r="G2" s="14"/>
      <c r="H2" s="14"/>
    </row>
    <row r="3" spans="1:8" x14ac:dyDescent="0.25">
      <c r="A3" s="30" t="s">
        <v>2</v>
      </c>
      <c r="B3" s="30" t="s">
        <v>3</v>
      </c>
      <c r="C3" s="30" t="s">
        <v>4</v>
      </c>
      <c r="D3" s="30" t="s">
        <v>8</v>
      </c>
      <c r="E3" s="30" t="s">
        <v>1995</v>
      </c>
      <c r="F3" s="30" t="s">
        <v>14</v>
      </c>
      <c r="G3" s="30" t="s">
        <v>1994</v>
      </c>
      <c r="H3" s="30" t="s">
        <v>1993</v>
      </c>
    </row>
    <row r="4" spans="1:8" ht="45" x14ac:dyDescent="0.25">
      <c r="A4" s="29" t="s">
        <v>120</v>
      </c>
      <c r="B4" s="31" t="s">
        <v>1931</v>
      </c>
      <c r="C4" s="29" t="s">
        <v>1911</v>
      </c>
      <c r="D4" s="29" t="s">
        <v>1868</v>
      </c>
      <c r="E4" s="29" t="s">
        <v>106</v>
      </c>
      <c r="F4" s="29" t="s">
        <v>141</v>
      </c>
      <c r="G4" s="29" t="s">
        <v>133</v>
      </c>
      <c r="H4" s="30" t="s">
        <v>666</v>
      </c>
    </row>
    <row r="5" spans="1:8" ht="45" x14ac:dyDescent="0.25">
      <c r="A5" s="29" t="s">
        <v>111</v>
      </c>
      <c r="B5" s="31" t="s">
        <v>1930</v>
      </c>
      <c r="C5" s="29" t="s">
        <v>1929</v>
      </c>
      <c r="D5" s="29" t="s">
        <v>106</v>
      </c>
      <c r="E5" s="29" t="s">
        <v>150</v>
      </c>
      <c r="F5" s="29" t="s">
        <v>1255</v>
      </c>
      <c r="G5" s="29" t="s">
        <v>133</v>
      </c>
      <c r="H5" s="30" t="s">
        <v>652</v>
      </c>
    </row>
    <row r="6" spans="1:8" ht="30" x14ac:dyDescent="0.25">
      <c r="A6" s="29" t="s">
        <v>111</v>
      </c>
      <c r="B6" s="31" t="s">
        <v>1928</v>
      </c>
      <c r="C6" s="29" t="s">
        <v>1927</v>
      </c>
      <c r="D6" s="29" t="s">
        <v>1868</v>
      </c>
      <c r="E6" s="29" t="s">
        <v>106</v>
      </c>
      <c r="F6" s="29" t="s">
        <v>404</v>
      </c>
      <c r="G6" s="29" t="s">
        <v>133</v>
      </c>
      <c r="H6" s="30" t="s">
        <v>1244</v>
      </c>
    </row>
    <row r="7" spans="1:8" ht="45" x14ac:dyDescent="0.25">
      <c r="A7" s="29" t="s">
        <v>111</v>
      </c>
      <c r="B7" s="31" t="s">
        <v>1926</v>
      </c>
      <c r="C7" s="29" t="s">
        <v>1925</v>
      </c>
      <c r="D7" s="29" t="s">
        <v>133</v>
      </c>
      <c r="E7" s="29" t="s">
        <v>150</v>
      </c>
      <c r="F7" s="29" t="s">
        <v>404</v>
      </c>
      <c r="G7" s="29" t="s">
        <v>106</v>
      </c>
      <c r="H7" s="30" t="s">
        <v>510</v>
      </c>
    </row>
    <row r="8" spans="1:8" ht="45" x14ac:dyDescent="0.25">
      <c r="A8" s="29" t="s">
        <v>111</v>
      </c>
      <c r="B8" s="31" t="s">
        <v>1924</v>
      </c>
      <c r="C8" s="29" t="s">
        <v>1371</v>
      </c>
      <c r="D8" s="29" t="s">
        <v>106</v>
      </c>
      <c r="E8" s="29" t="s">
        <v>150</v>
      </c>
      <c r="F8" s="29" t="s">
        <v>1889</v>
      </c>
      <c r="G8" s="29" t="s">
        <v>133</v>
      </c>
      <c r="H8" s="30" t="s">
        <v>618</v>
      </c>
    </row>
    <row r="9" spans="1:8" ht="45" x14ac:dyDescent="0.25">
      <c r="A9" s="29" t="s">
        <v>111</v>
      </c>
      <c r="B9" s="31" t="s">
        <v>1923</v>
      </c>
      <c r="C9" s="29" t="s">
        <v>1922</v>
      </c>
      <c r="D9" s="29" t="s">
        <v>133</v>
      </c>
      <c r="E9" s="29" t="s">
        <v>150</v>
      </c>
      <c r="F9" s="29" t="s">
        <v>146</v>
      </c>
      <c r="G9" s="29" t="s">
        <v>106</v>
      </c>
      <c r="H9" s="30" t="s">
        <v>510</v>
      </c>
    </row>
    <row r="10" spans="1:8" ht="45" x14ac:dyDescent="0.25">
      <c r="A10" s="29" t="s">
        <v>111</v>
      </c>
      <c r="B10" s="31" t="s">
        <v>1921</v>
      </c>
      <c r="C10" s="29" t="s">
        <v>1920</v>
      </c>
      <c r="D10" s="29" t="s">
        <v>133</v>
      </c>
      <c r="E10" s="29" t="s">
        <v>150</v>
      </c>
      <c r="F10" s="29" t="s">
        <v>146</v>
      </c>
      <c r="G10" s="29" t="s">
        <v>106</v>
      </c>
      <c r="H10" s="30" t="s">
        <v>510</v>
      </c>
    </row>
    <row r="11" spans="1:8" ht="75" x14ac:dyDescent="0.25">
      <c r="A11" s="29" t="s">
        <v>120</v>
      </c>
      <c r="B11" s="31" t="s">
        <v>1919</v>
      </c>
      <c r="C11" s="29" t="s">
        <v>1834</v>
      </c>
      <c r="D11" s="29" t="s">
        <v>1854</v>
      </c>
      <c r="E11" s="29" t="s">
        <v>150</v>
      </c>
      <c r="F11" s="29" t="s">
        <v>143</v>
      </c>
      <c r="G11" s="29" t="s">
        <v>133</v>
      </c>
      <c r="H11" s="30" t="s">
        <v>510</v>
      </c>
    </row>
    <row r="12" spans="1:8" ht="45" x14ac:dyDescent="0.25">
      <c r="A12" s="29" t="s">
        <v>120</v>
      </c>
      <c r="B12" s="31" t="s">
        <v>1918</v>
      </c>
      <c r="C12" s="29" t="s">
        <v>1852</v>
      </c>
      <c r="D12" s="29" t="s">
        <v>133</v>
      </c>
      <c r="E12" s="29" t="s">
        <v>1811</v>
      </c>
      <c r="F12" s="29" t="s">
        <v>143</v>
      </c>
      <c r="G12" s="29" t="s">
        <v>133</v>
      </c>
      <c r="H12" s="30" t="s">
        <v>510</v>
      </c>
    </row>
    <row r="13" spans="1:8" ht="45" x14ac:dyDescent="0.25">
      <c r="A13" s="29" t="s">
        <v>120</v>
      </c>
      <c r="B13" s="31" t="s">
        <v>1917</v>
      </c>
      <c r="C13" s="29" t="s">
        <v>1916</v>
      </c>
      <c r="D13" s="29" t="s">
        <v>1854</v>
      </c>
      <c r="E13" s="29" t="s">
        <v>150</v>
      </c>
      <c r="F13" s="29" t="s">
        <v>143</v>
      </c>
      <c r="G13" s="29" t="s">
        <v>133</v>
      </c>
      <c r="H13" s="30" t="s">
        <v>666</v>
      </c>
    </row>
    <row r="14" spans="1:8" ht="30" x14ac:dyDescent="0.25">
      <c r="A14" s="29" t="s">
        <v>120</v>
      </c>
      <c r="B14" s="31" t="s">
        <v>1914</v>
      </c>
      <c r="C14" s="29" t="s">
        <v>1913</v>
      </c>
      <c r="D14" s="29" t="s">
        <v>124</v>
      </c>
      <c r="E14" s="29" t="s">
        <v>1323</v>
      </c>
      <c r="F14" s="29" t="s">
        <v>143</v>
      </c>
      <c r="G14" s="29" t="s">
        <v>133</v>
      </c>
      <c r="H14" s="30" t="s">
        <v>986</v>
      </c>
    </row>
    <row r="15" spans="1:8" ht="30" x14ac:dyDescent="0.25">
      <c r="A15" s="29" t="s">
        <v>120</v>
      </c>
      <c r="B15" s="31" t="s">
        <v>1912</v>
      </c>
      <c r="C15" s="29" t="s">
        <v>1911</v>
      </c>
      <c r="D15" s="29" t="s">
        <v>1868</v>
      </c>
      <c r="E15" s="29" t="s">
        <v>106</v>
      </c>
      <c r="F15" s="29" t="s">
        <v>141</v>
      </c>
      <c r="G15" s="29" t="s">
        <v>133</v>
      </c>
      <c r="H15" s="30" t="s">
        <v>666</v>
      </c>
    </row>
    <row r="16" spans="1:8" ht="45" x14ac:dyDescent="0.25">
      <c r="A16" s="29" t="s">
        <v>120</v>
      </c>
      <c r="B16" s="31" t="s">
        <v>1909</v>
      </c>
      <c r="C16" s="29" t="s">
        <v>1908</v>
      </c>
      <c r="D16" s="29" t="s">
        <v>6561</v>
      </c>
      <c r="E16" s="29" t="s">
        <v>1815</v>
      </c>
      <c r="F16" s="29" t="s">
        <v>143</v>
      </c>
      <c r="G16" s="29" t="s">
        <v>133</v>
      </c>
      <c r="H16" s="30" t="s">
        <v>666</v>
      </c>
    </row>
    <row r="17" spans="1:8" ht="45" x14ac:dyDescent="0.25">
      <c r="A17" s="29" t="s">
        <v>120</v>
      </c>
      <c r="B17" s="31" t="s">
        <v>1906</v>
      </c>
      <c r="C17" s="29" t="s">
        <v>1905</v>
      </c>
      <c r="D17" s="29" t="s">
        <v>133</v>
      </c>
      <c r="E17" s="29" t="s">
        <v>150</v>
      </c>
      <c r="F17" s="29" t="s">
        <v>141</v>
      </c>
      <c r="G17" s="29" t="s">
        <v>133</v>
      </c>
      <c r="H17" s="30" t="s">
        <v>666</v>
      </c>
    </row>
    <row r="18" spans="1:8" ht="45" x14ac:dyDescent="0.25">
      <c r="A18" s="29" t="s">
        <v>111</v>
      </c>
      <c r="B18" s="31" t="s">
        <v>1904</v>
      </c>
      <c r="C18" s="29" t="s">
        <v>1903</v>
      </c>
      <c r="D18" s="29" t="s">
        <v>5376</v>
      </c>
      <c r="E18" s="29" t="s">
        <v>150</v>
      </c>
      <c r="F18" s="29" t="s">
        <v>404</v>
      </c>
      <c r="G18" s="29" t="s">
        <v>106</v>
      </c>
      <c r="H18" s="30" t="s">
        <v>510</v>
      </c>
    </row>
    <row r="19" spans="1:8" ht="45" x14ac:dyDescent="0.25">
      <c r="A19" s="29" t="s">
        <v>111</v>
      </c>
      <c r="B19" s="31" t="s">
        <v>1902</v>
      </c>
      <c r="C19" s="29" t="s">
        <v>1901</v>
      </c>
      <c r="D19" s="29" t="s">
        <v>5376</v>
      </c>
      <c r="E19" s="29" t="s">
        <v>150</v>
      </c>
      <c r="F19" s="29" t="s">
        <v>404</v>
      </c>
      <c r="G19" s="29" t="s">
        <v>106</v>
      </c>
      <c r="H19" s="30" t="s">
        <v>510</v>
      </c>
    </row>
    <row r="20" spans="1:8" ht="45" x14ac:dyDescent="0.25">
      <c r="A20" s="29" t="s">
        <v>120</v>
      </c>
      <c r="B20" s="31" t="s">
        <v>1899</v>
      </c>
      <c r="C20" s="29" t="s">
        <v>1898</v>
      </c>
      <c r="D20" s="29" t="s">
        <v>5490</v>
      </c>
      <c r="E20" s="29" t="s">
        <v>1815</v>
      </c>
      <c r="F20" s="29" t="s">
        <v>143</v>
      </c>
      <c r="G20" s="29" t="s">
        <v>133</v>
      </c>
      <c r="H20" s="30" t="s">
        <v>940</v>
      </c>
    </row>
    <row r="21" spans="1:8" ht="45" x14ac:dyDescent="0.25">
      <c r="A21" s="29" t="s">
        <v>120</v>
      </c>
      <c r="B21" s="31" t="s">
        <v>1896</v>
      </c>
      <c r="C21" s="29" t="s">
        <v>1305</v>
      </c>
      <c r="D21" s="29" t="s">
        <v>4249</v>
      </c>
      <c r="E21" s="29" t="s">
        <v>1815</v>
      </c>
      <c r="F21" s="29" t="s">
        <v>143</v>
      </c>
      <c r="G21" s="29" t="s">
        <v>133</v>
      </c>
      <c r="H21" s="30" t="s">
        <v>940</v>
      </c>
    </row>
    <row r="23" spans="1:8" ht="18" x14ac:dyDescent="0.25">
      <c r="A23" s="23" t="s">
        <v>6757</v>
      </c>
    </row>
    <row r="25" spans="1:8" x14ac:dyDescent="0.25">
      <c r="A25" s="25" t="s">
        <v>2</v>
      </c>
      <c r="B25" s="25" t="s">
        <v>3</v>
      </c>
      <c r="C25" s="25" t="s">
        <v>4</v>
      </c>
      <c r="D25" s="25" t="s">
        <v>8</v>
      </c>
      <c r="E25" s="25" t="s">
        <v>1995</v>
      </c>
      <c r="F25" s="25" t="s">
        <v>14</v>
      </c>
      <c r="G25" s="25" t="s">
        <v>1994</v>
      </c>
      <c r="H25" s="25" t="s">
        <v>1993</v>
      </c>
    </row>
    <row r="26" spans="1:8" ht="45" x14ac:dyDescent="0.25">
      <c r="A26" s="24">
        <v>6</v>
      </c>
      <c r="B26" s="26" t="s">
        <v>1931</v>
      </c>
      <c r="C26" s="24" t="s">
        <v>1316</v>
      </c>
      <c r="D26" s="28">
        <v>42491</v>
      </c>
      <c r="E26" s="24">
        <v>2</v>
      </c>
      <c r="F26" s="24" t="s">
        <v>482</v>
      </c>
      <c r="G26" s="24">
        <v>1</v>
      </c>
      <c r="H26" s="25" t="s">
        <v>944</v>
      </c>
    </row>
    <row r="27" spans="1:8" ht="45" x14ac:dyDescent="0.25">
      <c r="A27" s="24">
        <v>6</v>
      </c>
      <c r="B27" s="26" t="s">
        <v>6758</v>
      </c>
      <c r="C27" s="24" t="s">
        <v>1939</v>
      </c>
      <c r="D27" s="24">
        <v>2</v>
      </c>
      <c r="E27" s="24">
        <v>4</v>
      </c>
      <c r="F27" s="24" t="s">
        <v>482</v>
      </c>
      <c r="G27" s="24">
        <v>1</v>
      </c>
      <c r="H27" s="25" t="s">
        <v>1714</v>
      </c>
    </row>
    <row r="28" spans="1:8" x14ac:dyDescent="0.25">
      <c r="A28" s="24"/>
      <c r="B28" s="24" t="s">
        <v>6759</v>
      </c>
      <c r="C28" s="24" t="s">
        <v>6760</v>
      </c>
      <c r="D28" s="24"/>
      <c r="E28" s="24"/>
      <c r="F28" s="24"/>
      <c r="G28" s="24"/>
      <c r="H28" s="24"/>
    </row>
    <row r="29" spans="1:8" ht="75" x14ac:dyDescent="0.25">
      <c r="A29" s="24">
        <v>6</v>
      </c>
      <c r="B29" s="26" t="s">
        <v>1919</v>
      </c>
      <c r="C29" s="24" t="s">
        <v>1905</v>
      </c>
      <c r="D29" s="28">
        <v>42430</v>
      </c>
      <c r="E29" s="24">
        <v>4</v>
      </c>
      <c r="F29" s="24" t="s">
        <v>482</v>
      </c>
      <c r="G29" s="24">
        <v>1</v>
      </c>
      <c r="H29" s="25" t="s">
        <v>666</v>
      </c>
    </row>
    <row r="30" spans="1:8" ht="45" x14ac:dyDescent="0.25">
      <c r="A30" s="24">
        <v>6</v>
      </c>
      <c r="B30" s="26" t="s">
        <v>1918</v>
      </c>
      <c r="C30" s="24" t="s">
        <v>1908</v>
      </c>
      <c r="D30" s="24">
        <v>1</v>
      </c>
      <c r="E30" s="24">
        <v>4</v>
      </c>
      <c r="F30" s="24" t="s">
        <v>482</v>
      </c>
      <c r="G30" s="24">
        <v>1</v>
      </c>
      <c r="H30" s="25" t="s">
        <v>666</v>
      </c>
    </row>
    <row r="32" spans="1:8" ht="18" x14ac:dyDescent="0.25">
      <c r="A32" s="23" t="s">
        <v>6757</v>
      </c>
    </row>
    <row r="34" spans="1:8" x14ac:dyDescent="0.25">
      <c r="A34" s="25" t="s">
        <v>2</v>
      </c>
      <c r="B34" s="25" t="s">
        <v>3</v>
      </c>
      <c r="C34" s="25" t="s">
        <v>4</v>
      </c>
      <c r="D34" s="25" t="s">
        <v>8</v>
      </c>
      <c r="E34" s="25" t="s">
        <v>1995</v>
      </c>
      <c r="F34" s="25" t="s">
        <v>14</v>
      </c>
      <c r="G34" s="25" t="s">
        <v>1994</v>
      </c>
      <c r="H34" s="25" t="s">
        <v>1993</v>
      </c>
    </row>
    <row r="35" spans="1:8" ht="45" x14ac:dyDescent="0.25">
      <c r="A35" s="24">
        <v>6</v>
      </c>
      <c r="B35" s="26" t="s">
        <v>1917</v>
      </c>
      <c r="C35" s="24" t="s">
        <v>1905</v>
      </c>
      <c r="D35" s="28">
        <v>42430</v>
      </c>
      <c r="E35" s="24">
        <v>4</v>
      </c>
      <c r="F35" s="24" t="s">
        <v>482</v>
      </c>
      <c r="G35" s="24">
        <v>1</v>
      </c>
      <c r="H35" s="25" t="s">
        <v>666</v>
      </c>
    </row>
    <row r="36" spans="1:8" ht="30" x14ac:dyDescent="0.25">
      <c r="A36" s="24">
        <v>6</v>
      </c>
      <c r="B36" s="26" t="s">
        <v>1914</v>
      </c>
      <c r="C36" s="24" t="s">
        <v>1913</v>
      </c>
      <c r="D36" s="24">
        <v>3</v>
      </c>
      <c r="E36" s="24" t="s">
        <v>1323</v>
      </c>
      <c r="F36" s="24" t="s">
        <v>482</v>
      </c>
      <c r="G36" s="24">
        <v>1</v>
      </c>
      <c r="H36" s="25" t="s">
        <v>986</v>
      </c>
    </row>
    <row r="37" spans="1:8" ht="45" x14ac:dyDescent="0.25">
      <c r="A37" s="24">
        <v>6</v>
      </c>
      <c r="B37" s="26" t="s">
        <v>1909</v>
      </c>
      <c r="C37" s="24" t="s">
        <v>1908</v>
      </c>
      <c r="D37" s="24" t="s">
        <v>6561</v>
      </c>
      <c r="E37" s="24" t="s">
        <v>1815</v>
      </c>
      <c r="F37" s="24" t="s">
        <v>482</v>
      </c>
      <c r="G37" s="24">
        <v>1</v>
      </c>
      <c r="H37" s="25" t="s">
        <v>666</v>
      </c>
    </row>
    <row r="38" spans="1:8" ht="45" x14ac:dyDescent="0.25">
      <c r="A38" s="24">
        <v>6</v>
      </c>
      <c r="B38" s="26" t="s">
        <v>1906</v>
      </c>
      <c r="C38" s="24" t="s">
        <v>1905</v>
      </c>
      <c r="D38" s="24">
        <v>1</v>
      </c>
      <c r="E38" s="24">
        <v>4</v>
      </c>
      <c r="F38" s="24" t="s">
        <v>482</v>
      </c>
      <c r="G38" s="24">
        <v>1</v>
      </c>
      <c r="H38" s="25" t="s">
        <v>666</v>
      </c>
    </row>
    <row r="39" spans="1:8" ht="45" x14ac:dyDescent="0.25">
      <c r="A39" s="24">
        <v>6</v>
      </c>
      <c r="B39" s="26" t="s">
        <v>1899</v>
      </c>
      <c r="C39" s="24" t="s">
        <v>1898</v>
      </c>
      <c r="D39" s="28">
        <v>42492</v>
      </c>
      <c r="E39" s="24" t="s">
        <v>1815</v>
      </c>
      <c r="F39" s="24" t="s">
        <v>482</v>
      </c>
      <c r="G39" s="24">
        <v>1</v>
      </c>
      <c r="H39" s="25" t="s">
        <v>1714</v>
      </c>
    </row>
    <row r="40" spans="1:8" ht="45" x14ac:dyDescent="0.25">
      <c r="A40" s="24">
        <v>6</v>
      </c>
      <c r="B40" s="26" t="s">
        <v>1896</v>
      </c>
      <c r="C40" s="24" t="s">
        <v>1305</v>
      </c>
      <c r="D40" s="28">
        <v>42553</v>
      </c>
      <c r="E40" s="24" t="s">
        <v>1815</v>
      </c>
      <c r="F40" s="24" t="s">
        <v>482</v>
      </c>
      <c r="G40" s="24">
        <v>1</v>
      </c>
      <c r="H40" s="25" t="s">
        <v>1714</v>
      </c>
    </row>
    <row r="49" spans="1:8" ht="18" x14ac:dyDescent="0.25">
      <c r="A49" s="23" t="s">
        <v>6757</v>
      </c>
    </row>
    <row r="51" spans="1:8" x14ac:dyDescent="0.25">
      <c r="A51" s="25" t="s">
        <v>2</v>
      </c>
      <c r="B51" s="25" t="s">
        <v>3</v>
      </c>
      <c r="C51" s="25" t="s">
        <v>4</v>
      </c>
      <c r="D51" s="25" t="s">
        <v>8</v>
      </c>
      <c r="E51" s="25" t="s">
        <v>1995</v>
      </c>
      <c r="F51" s="25" t="s">
        <v>14</v>
      </c>
      <c r="G51" s="25" t="s">
        <v>1994</v>
      </c>
      <c r="H51" s="25" t="s">
        <v>1993</v>
      </c>
    </row>
    <row r="52" spans="1:8" ht="75" x14ac:dyDescent="0.25">
      <c r="A52" s="24">
        <v>6</v>
      </c>
      <c r="B52" s="26" t="s">
        <v>1937</v>
      </c>
      <c r="C52" s="24" t="s">
        <v>1908</v>
      </c>
      <c r="D52" s="24" t="s">
        <v>6561</v>
      </c>
      <c r="E52" s="24">
        <v>0</v>
      </c>
      <c r="F52" s="24" t="s">
        <v>482</v>
      </c>
      <c r="G52" s="24">
        <v>1</v>
      </c>
      <c r="H52" s="25" t="s">
        <v>666</v>
      </c>
    </row>
    <row r="53" spans="1:8" ht="90" x14ac:dyDescent="0.25">
      <c r="A53" s="24">
        <v>6</v>
      </c>
      <c r="B53" s="26" t="s">
        <v>1936</v>
      </c>
      <c r="C53" s="24" t="s">
        <v>1905</v>
      </c>
      <c r="D53" s="24">
        <v>1</v>
      </c>
      <c r="E53" s="28">
        <v>42494</v>
      </c>
      <c r="F53" s="24" t="s">
        <v>482</v>
      </c>
      <c r="G53" s="24">
        <v>1</v>
      </c>
      <c r="H53" s="25" t="s">
        <v>666</v>
      </c>
    </row>
    <row r="54" spans="1:8" ht="75" x14ac:dyDescent="0.25">
      <c r="A54" s="24">
        <v>6</v>
      </c>
      <c r="B54" s="26" t="s">
        <v>1935</v>
      </c>
      <c r="C54" s="24" t="s">
        <v>1908</v>
      </c>
      <c r="D54" s="24" t="s">
        <v>5376</v>
      </c>
      <c r="E54" s="28">
        <v>42494</v>
      </c>
      <c r="F54" s="24" t="s">
        <v>482</v>
      </c>
      <c r="G54" s="24">
        <v>1</v>
      </c>
      <c r="H54" s="25" t="s">
        <v>666</v>
      </c>
    </row>
    <row r="55" spans="1:8" ht="90" x14ac:dyDescent="0.25">
      <c r="A55" s="24">
        <v>6</v>
      </c>
      <c r="B55" s="26" t="s">
        <v>1934</v>
      </c>
      <c r="C55" s="24" t="s">
        <v>1905</v>
      </c>
      <c r="D55" s="28">
        <v>42491</v>
      </c>
      <c r="E55" s="28">
        <v>42494</v>
      </c>
      <c r="F55" s="24" t="s">
        <v>482</v>
      </c>
      <c r="G55" s="24">
        <v>1</v>
      </c>
      <c r="H55" s="25" t="s">
        <v>666</v>
      </c>
    </row>
    <row r="57" spans="1:8" ht="18" x14ac:dyDescent="0.25">
      <c r="A57" s="23" t="s">
        <v>6757</v>
      </c>
    </row>
    <row r="59" spans="1:8" x14ac:dyDescent="0.25">
      <c r="A59" s="25" t="s">
        <v>2</v>
      </c>
      <c r="B59" s="25" t="s">
        <v>3</v>
      </c>
      <c r="C59" s="25" t="s">
        <v>4</v>
      </c>
      <c r="D59" s="25" t="s">
        <v>8</v>
      </c>
      <c r="E59" s="25" t="s">
        <v>1995</v>
      </c>
      <c r="F59" s="25" t="s">
        <v>14</v>
      </c>
      <c r="G59" s="25" t="s">
        <v>1994</v>
      </c>
      <c r="H59" s="25" t="s">
        <v>1993</v>
      </c>
    </row>
    <row r="60" spans="1:8" ht="30" x14ac:dyDescent="0.25">
      <c r="A60" s="24">
        <v>6</v>
      </c>
      <c r="B60" s="26" t="s">
        <v>1975</v>
      </c>
      <c r="C60" s="24" t="s">
        <v>1941</v>
      </c>
      <c r="D60" s="28">
        <v>42491</v>
      </c>
      <c r="E60" s="28">
        <v>42494</v>
      </c>
      <c r="F60" s="24">
        <v>10</v>
      </c>
      <c r="G60" s="24">
        <v>1</v>
      </c>
      <c r="H60" s="25" t="s">
        <v>618</v>
      </c>
    </row>
    <row r="61" spans="1:8" ht="30" x14ac:dyDescent="0.25">
      <c r="A61" s="24">
        <v>6</v>
      </c>
      <c r="B61" s="26" t="s">
        <v>1974</v>
      </c>
      <c r="C61" s="24" t="s">
        <v>1927</v>
      </c>
      <c r="D61" s="24" t="s">
        <v>6561</v>
      </c>
      <c r="E61" s="24" t="s">
        <v>1815</v>
      </c>
      <c r="F61" s="24">
        <v>10</v>
      </c>
      <c r="G61" s="24">
        <v>3</v>
      </c>
      <c r="H61" s="25" t="s">
        <v>1956</v>
      </c>
    </row>
    <row r="62" spans="1:8" ht="30" x14ac:dyDescent="0.25">
      <c r="A62" s="24">
        <v>6</v>
      </c>
      <c r="B62" s="26" t="s">
        <v>1973</v>
      </c>
      <c r="C62" s="24" t="s">
        <v>1972</v>
      </c>
      <c r="D62" s="24" t="s">
        <v>6561</v>
      </c>
      <c r="E62" s="28">
        <v>42494</v>
      </c>
      <c r="F62" s="24">
        <v>10</v>
      </c>
      <c r="G62" s="24">
        <v>2</v>
      </c>
      <c r="H62" s="25" t="s">
        <v>618</v>
      </c>
    </row>
    <row r="63" spans="1:8" ht="30" x14ac:dyDescent="0.25">
      <c r="A63" s="24">
        <v>6</v>
      </c>
      <c r="B63" s="26" t="s">
        <v>1971</v>
      </c>
      <c r="C63" s="24" t="s">
        <v>1827</v>
      </c>
      <c r="D63" s="28">
        <v>42555</v>
      </c>
      <c r="E63" s="24">
        <v>4</v>
      </c>
      <c r="F63" s="24">
        <v>10</v>
      </c>
      <c r="G63" s="24">
        <v>2</v>
      </c>
      <c r="H63" s="25" t="s">
        <v>666</v>
      </c>
    </row>
    <row r="64" spans="1:8" ht="30" x14ac:dyDescent="0.25">
      <c r="A64" s="24">
        <v>6</v>
      </c>
      <c r="B64" s="26" t="s">
        <v>1969</v>
      </c>
      <c r="C64" s="24" t="s">
        <v>1968</v>
      </c>
      <c r="D64" s="28">
        <v>42370</v>
      </c>
      <c r="E64" s="28">
        <v>42494</v>
      </c>
      <c r="F64" s="24">
        <v>10</v>
      </c>
      <c r="G64" s="24">
        <v>3</v>
      </c>
      <c r="H64" s="25" t="s">
        <v>1953</v>
      </c>
    </row>
    <row r="65" spans="1:8" ht="30" x14ac:dyDescent="0.25">
      <c r="A65" s="24">
        <v>6</v>
      </c>
      <c r="B65" s="26" t="s">
        <v>1966</v>
      </c>
      <c r="C65" s="24" t="s">
        <v>1291</v>
      </c>
      <c r="D65" s="24">
        <v>3</v>
      </c>
      <c r="E65" s="24" t="s">
        <v>1957</v>
      </c>
      <c r="F65" s="24">
        <v>10</v>
      </c>
      <c r="G65" s="24">
        <v>1</v>
      </c>
      <c r="H65" s="25" t="s">
        <v>666</v>
      </c>
    </row>
    <row r="66" spans="1:8" ht="30" x14ac:dyDescent="0.25">
      <c r="A66" s="24">
        <v>6</v>
      </c>
      <c r="B66" s="26" t="s">
        <v>1866</v>
      </c>
      <c r="C66" s="24" t="s">
        <v>1908</v>
      </c>
      <c r="D66" s="28">
        <v>42430</v>
      </c>
      <c r="E66" s="24">
        <v>4</v>
      </c>
      <c r="F66" s="24">
        <v>10</v>
      </c>
      <c r="G66" s="24">
        <v>1</v>
      </c>
      <c r="H66" s="25" t="s">
        <v>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topLeftCell="A31" workbookViewId="0">
      <selection activeCell="A2" sqref="A2:XFD43"/>
    </sheetView>
  </sheetViews>
  <sheetFormatPr defaultRowHeight="15" x14ac:dyDescent="0.25"/>
  <sheetData>
    <row r="2" spans="1:14" ht="18" x14ac:dyDescent="0.25">
      <c r="A2" s="23" t="s">
        <v>1257</v>
      </c>
    </row>
    <row r="4" spans="1:14" x14ac:dyDescent="0.25">
      <c r="A4" s="25" t="s">
        <v>2</v>
      </c>
      <c r="B4" s="25" t="s">
        <v>3</v>
      </c>
      <c r="C4" s="25" t="s">
        <v>4</v>
      </c>
      <c r="D4" s="25" t="s">
        <v>6</v>
      </c>
      <c r="E4" s="25" t="s">
        <v>7</v>
      </c>
      <c r="F4" s="25" t="s">
        <v>8</v>
      </c>
      <c r="G4" s="25" t="s">
        <v>9</v>
      </c>
      <c r="H4" s="25" t="s">
        <v>10</v>
      </c>
      <c r="I4" s="25" t="s">
        <v>11</v>
      </c>
      <c r="J4" s="25" t="s">
        <v>12</v>
      </c>
      <c r="K4" s="25" t="s">
        <v>13</v>
      </c>
      <c r="L4" s="25" t="s">
        <v>14</v>
      </c>
      <c r="M4" s="25" t="s">
        <v>1994</v>
      </c>
      <c r="N4" s="25" t="s">
        <v>1993</v>
      </c>
    </row>
    <row r="5" spans="1:14" ht="75" x14ac:dyDescent="0.25">
      <c r="A5" s="24">
        <v>7</v>
      </c>
      <c r="B5" s="26" t="s">
        <v>6562</v>
      </c>
      <c r="C5" s="24" t="s">
        <v>1373</v>
      </c>
      <c r="D5" s="24">
        <v>5</v>
      </c>
      <c r="E5" s="24" t="s">
        <v>1684</v>
      </c>
      <c r="F5" s="24" t="s">
        <v>6563</v>
      </c>
      <c r="G5" s="24">
        <v>5</v>
      </c>
      <c r="H5" s="24">
        <v>32</v>
      </c>
      <c r="I5" s="24" t="s">
        <v>1598</v>
      </c>
      <c r="J5" s="24">
        <v>-7</v>
      </c>
      <c r="K5" s="24">
        <v>2</v>
      </c>
      <c r="L5" s="24">
        <v>13800</v>
      </c>
      <c r="M5" s="24">
        <v>1</v>
      </c>
      <c r="N5" s="25" t="s">
        <v>511</v>
      </c>
    </row>
    <row r="6" spans="1:14" ht="30" x14ac:dyDescent="0.25">
      <c r="A6" s="24"/>
      <c r="B6" s="24" t="s">
        <v>6564</v>
      </c>
      <c r="C6" s="24"/>
      <c r="D6" s="24"/>
      <c r="E6" s="24"/>
      <c r="F6" s="24">
        <v>44</v>
      </c>
      <c r="G6" s="24"/>
      <c r="H6" s="24"/>
      <c r="I6" s="24"/>
      <c r="J6" s="24"/>
      <c r="K6" s="24"/>
      <c r="L6" s="24">
        <v>500</v>
      </c>
      <c r="M6" s="24"/>
      <c r="N6" s="24"/>
    </row>
    <row r="7" spans="1:14" ht="45" x14ac:dyDescent="0.25">
      <c r="A7" s="24"/>
      <c r="B7" s="24" t="s">
        <v>6565</v>
      </c>
      <c r="C7" s="24"/>
      <c r="D7" s="24"/>
      <c r="E7" s="24"/>
      <c r="F7" s="28">
        <v>42418</v>
      </c>
      <c r="G7" s="24"/>
      <c r="H7" s="24"/>
      <c r="I7" s="24"/>
      <c r="J7" s="24"/>
      <c r="K7" s="24"/>
      <c r="L7" s="24">
        <v>1500</v>
      </c>
      <c r="M7" s="24"/>
      <c r="N7" s="24"/>
    </row>
    <row r="8" spans="1:14" ht="60" x14ac:dyDescent="0.25">
      <c r="A8" s="24">
        <v>7</v>
      </c>
      <c r="B8" s="26" t="s">
        <v>6566</v>
      </c>
      <c r="C8" s="24" t="s">
        <v>1371</v>
      </c>
      <c r="D8" s="24">
        <v>6</v>
      </c>
      <c r="E8" s="24" t="s">
        <v>1681</v>
      </c>
      <c r="F8" s="24" t="s">
        <v>6567</v>
      </c>
      <c r="G8" s="24" t="s">
        <v>1506</v>
      </c>
      <c r="H8" s="24" t="s">
        <v>1679</v>
      </c>
      <c r="I8" s="24" t="s">
        <v>1678</v>
      </c>
      <c r="J8" s="24">
        <v>-7</v>
      </c>
      <c r="K8" s="24">
        <v>2</v>
      </c>
      <c r="L8" s="24">
        <v>6000</v>
      </c>
      <c r="M8" s="24">
        <v>1</v>
      </c>
      <c r="N8" s="25" t="s">
        <v>511</v>
      </c>
    </row>
    <row r="9" spans="1:14" x14ac:dyDescent="0.25">
      <c r="A9" s="24"/>
      <c r="B9" s="24" t="s">
        <v>6568</v>
      </c>
      <c r="C9" s="24"/>
      <c r="D9" s="24"/>
      <c r="E9" s="24"/>
      <c r="F9" s="24">
        <v>57</v>
      </c>
      <c r="G9" s="24"/>
      <c r="H9" s="24"/>
      <c r="I9" s="24"/>
      <c r="J9" s="24"/>
      <c r="K9" s="24"/>
      <c r="L9" s="24">
        <v>900</v>
      </c>
      <c r="M9" s="24"/>
      <c r="N9" s="24"/>
    </row>
    <row r="11" spans="1:14" ht="18" x14ac:dyDescent="0.25">
      <c r="A11" s="23" t="s">
        <v>6569</v>
      </c>
    </row>
    <row r="13" spans="1:14" x14ac:dyDescent="0.25">
      <c r="A13" s="25" t="s">
        <v>2</v>
      </c>
      <c r="B13" s="25" t="s">
        <v>3</v>
      </c>
      <c r="C13" s="25" t="s">
        <v>4</v>
      </c>
      <c r="D13" s="25" t="s">
        <v>6</v>
      </c>
      <c r="E13" s="25" t="s">
        <v>7</v>
      </c>
      <c r="F13" s="25" t="s">
        <v>8</v>
      </c>
      <c r="G13" s="25" t="s">
        <v>9</v>
      </c>
      <c r="H13" s="25" t="s">
        <v>10</v>
      </c>
      <c r="I13" s="25" t="s">
        <v>11</v>
      </c>
      <c r="J13" s="25" t="s">
        <v>12</v>
      </c>
      <c r="K13" s="25" t="s">
        <v>13</v>
      </c>
      <c r="L13" s="25" t="s">
        <v>14</v>
      </c>
      <c r="M13" s="25" t="s">
        <v>1994</v>
      </c>
      <c r="N13" s="25" t="s">
        <v>1993</v>
      </c>
    </row>
    <row r="14" spans="1:14" ht="60" x14ac:dyDescent="0.25">
      <c r="A14" s="24">
        <v>6</v>
      </c>
      <c r="B14" s="26" t="s">
        <v>6570</v>
      </c>
      <c r="C14" s="24" t="s">
        <v>1344</v>
      </c>
      <c r="D14" s="24">
        <v>5</v>
      </c>
      <c r="E14" s="24" t="s">
        <v>1615</v>
      </c>
      <c r="F14" s="24" t="s">
        <v>6571</v>
      </c>
      <c r="G14" s="24" t="s">
        <v>1197</v>
      </c>
      <c r="H14" s="24" t="s">
        <v>1457</v>
      </c>
      <c r="I14" s="24" t="s">
        <v>1602</v>
      </c>
      <c r="J14" s="24">
        <v>-8</v>
      </c>
      <c r="K14" s="24">
        <v>2</v>
      </c>
      <c r="L14" s="24">
        <v>14000</v>
      </c>
      <c r="M14" s="24">
        <v>1</v>
      </c>
      <c r="N14" s="24"/>
    </row>
    <row r="15" spans="1:14" ht="30" x14ac:dyDescent="0.25">
      <c r="A15" s="24"/>
      <c r="B15" s="24" t="s">
        <v>6564</v>
      </c>
      <c r="C15" s="24"/>
      <c r="D15" s="24"/>
      <c r="E15" s="24"/>
      <c r="F15" s="24">
        <v>44</v>
      </c>
      <c r="G15" s="24"/>
      <c r="H15" s="24"/>
      <c r="I15" s="24"/>
      <c r="J15" s="24"/>
      <c r="K15" s="24"/>
      <c r="L15" s="24">
        <v>500</v>
      </c>
      <c r="M15" s="24"/>
      <c r="N15" s="24"/>
    </row>
    <row r="16" spans="1:14" ht="45" x14ac:dyDescent="0.25">
      <c r="A16" s="24"/>
      <c r="B16" s="24" t="s">
        <v>6565</v>
      </c>
      <c r="C16" s="24"/>
      <c r="D16" s="24"/>
      <c r="E16" s="24"/>
      <c r="F16" s="28">
        <v>42418</v>
      </c>
      <c r="G16" s="24"/>
      <c r="H16" s="24"/>
      <c r="I16" s="24"/>
      <c r="J16" s="24"/>
      <c r="K16" s="24"/>
      <c r="L16" s="24">
        <v>1500</v>
      </c>
      <c r="M16" s="24"/>
      <c r="N16" s="24"/>
    </row>
    <row r="17" spans="1:14" ht="30" x14ac:dyDescent="0.25">
      <c r="A17" s="24"/>
      <c r="B17" s="24" t="s">
        <v>6572</v>
      </c>
      <c r="C17" s="24"/>
      <c r="D17" s="24"/>
      <c r="E17" s="24"/>
      <c r="F17" s="28">
        <v>42579</v>
      </c>
      <c r="G17" s="24"/>
      <c r="H17" s="24"/>
      <c r="I17" s="24"/>
      <c r="J17" s="24"/>
      <c r="K17" s="24"/>
      <c r="L17" s="24">
        <v>1000</v>
      </c>
      <c r="M17" s="24"/>
      <c r="N17" s="24"/>
    </row>
    <row r="18" spans="1:14" ht="105" x14ac:dyDescent="0.25">
      <c r="A18" s="24">
        <v>6</v>
      </c>
      <c r="B18" s="26" t="s">
        <v>6573</v>
      </c>
      <c r="C18" s="24" t="s">
        <v>1341</v>
      </c>
      <c r="D18" s="24">
        <v>6</v>
      </c>
      <c r="E18" s="24" t="s">
        <v>1612</v>
      </c>
      <c r="F18" s="24" t="s">
        <v>6574</v>
      </c>
      <c r="G18" s="24" t="s">
        <v>1242</v>
      </c>
      <c r="H18" s="24" t="s">
        <v>1466</v>
      </c>
      <c r="I18" s="24" t="s">
        <v>1598</v>
      </c>
      <c r="J18" s="24">
        <v>-8</v>
      </c>
      <c r="K18" s="24">
        <v>2</v>
      </c>
      <c r="L18" s="24">
        <v>3000</v>
      </c>
      <c r="M18" s="24">
        <v>1</v>
      </c>
      <c r="N18" s="24"/>
    </row>
    <row r="19" spans="1:14" ht="30" x14ac:dyDescent="0.25">
      <c r="A19" s="24"/>
      <c r="B19" s="24" t="s">
        <v>6575</v>
      </c>
      <c r="C19" s="24"/>
      <c r="D19" s="24"/>
      <c r="E19" s="24"/>
      <c r="F19" s="24">
        <v>271</v>
      </c>
      <c r="G19" s="24"/>
      <c r="H19" s="24"/>
      <c r="I19" s="24"/>
      <c r="J19" s="24"/>
      <c r="K19" s="24"/>
      <c r="L19" s="24">
        <v>1000</v>
      </c>
      <c r="M19" s="24"/>
      <c r="N19" s="24"/>
    </row>
    <row r="20" spans="1:14" ht="30" x14ac:dyDescent="0.25">
      <c r="A20" s="24"/>
      <c r="B20" s="24" t="s">
        <v>6572</v>
      </c>
      <c r="C20" s="24"/>
      <c r="D20" s="24"/>
      <c r="E20" s="24"/>
      <c r="F20" s="24" t="s">
        <v>6576</v>
      </c>
      <c r="G20" s="24"/>
      <c r="H20" s="24"/>
      <c r="I20" s="24"/>
      <c r="J20" s="24"/>
      <c r="K20" s="24"/>
      <c r="L20" s="24">
        <v>500</v>
      </c>
      <c r="M20" s="24"/>
      <c r="N20" s="24"/>
    </row>
    <row r="21" spans="1:14" ht="45" x14ac:dyDescent="0.25">
      <c r="A21" s="24">
        <v>7</v>
      </c>
      <c r="B21" s="26" t="s">
        <v>6577</v>
      </c>
      <c r="C21" s="24" t="s">
        <v>1341</v>
      </c>
      <c r="D21" s="24">
        <v>5</v>
      </c>
      <c r="E21" s="24" t="s">
        <v>1609</v>
      </c>
      <c r="F21" s="24" t="s">
        <v>6578</v>
      </c>
      <c r="G21" s="24" t="s">
        <v>1607</v>
      </c>
      <c r="H21" s="24" t="s">
        <v>1457</v>
      </c>
      <c r="I21" s="24" t="s">
        <v>1598</v>
      </c>
      <c r="J21" s="24">
        <v>-8</v>
      </c>
      <c r="K21" s="24">
        <v>2</v>
      </c>
      <c r="L21" s="24">
        <v>16000</v>
      </c>
      <c r="M21" s="24">
        <v>1</v>
      </c>
      <c r="N21" s="24"/>
    </row>
    <row r="22" spans="1:14" ht="60" x14ac:dyDescent="0.25">
      <c r="A22" s="24"/>
      <c r="B22" s="24" t="s">
        <v>6579</v>
      </c>
      <c r="C22" s="24"/>
      <c r="D22" s="24"/>
      <c r="E22" s="24"/>
      <c r="F22" s="24">
        <v>8</v>
      </c>
      <c r="G22" s="24"/>
      <c r="H22" s="24"/>
      <c r="I22" s="24"/>
      <c r="J22" s="24"/>
      <c r="K22" s="24"/>
      <c r="L22" s="24">
        <v>200</v>
      </c>
      <c r="M22" s="24"/>
      <c r="N22" s="24"/>
    </row>
    <row r="23" spans="1:14" ht="30" x14ac:dyDescent="0.25">
      <c r="A23" s="24"/>
      <c r="B23" s="24" t="s">
        <v>6564</v>
      </c>
      <c r="C23" s="24"/>
      <c r="D23" s="24"/>
      <c r="E23" s="24"/>
      <c r="F23" s="24">
        <v>44</v>
      </c>
      <c r="G23" s="24"/>
      <c r="H23" s="24"/>
      <c r="I23" s="24"/>
      <c r="J23" s="24"/>
      <c r="K23" s="24"/>
      <c r="L23" s="24">
        <v>500</v>
      </c>
      <c r="M23" s="24"/>
      <c r="N23" s="24"/>
    </row>
    <row r="24" spans="1:14" ht="30" x14ac:dyDescent="0.25">
      <c r="A24" s="24"/>
      <c r="B24" s="24" t="s">
        <v>6572</v>
      </c>
      <c r="C24" s="24"/>
      <c r="D24" s="24"/>
      <c r="E24" s="24"/>
      <c r="F24" s="28">
        <v>42445</v>
      </c>
      <c r="G24" s="24"/>
      <c r="H24" s="24"/>
      <c r="I24" s="24"/>
      <c r="J24" s="24"/>
      <c r="K24" s="24"/>
      <c r="L24" s="24">
        <v>1000</v>
      </c>
      <c r="M24" s="24"/>
      <c r="N24" s="24"/>
    </row>
    <row r="25" spans="1:14" ht="60" x14ac:dyDescent="0.25">
      <c r="A25" s="24">
        <v>7</v>
      </c>
      <c r="B25" s="26" t="s">
        <v>6580</v>
      </c>
      <c r="C25" s="24" t="s">
        <v>1339</v>
      </c>
      <c r="D25" s="24">
        <v>7</v>
      </c>
      <c r="E25" s="24" t="s">
        <v>1600</v>
      </c>
      <c r="F25" s="24" t="s">
        <v>6581</v>
      </c>
      <c r="G25" s="24" t="s">
        <v>1219</v>
      </c>
      <c r="H25" s="24" t="s">
        <v>1466</v>
      </c>
      <c r="I25" s="24" t="s">
        <v>1598</v>
      </c>
      <c r="J25" s="24">
        <v>-8</v>
      </c>
      <c r="K25" s="24">
        <v>2</v>
      </c>
      <c r="L25" s="24">
        <v>6000</v>
      </c>
      <c r="M25" s="24">
        <v>1</v>
      </c>
      <c r="N25" s="24"/>
    </row>
    <row r="26" spans="1:14" x14ac:dyDescent="0.25">
      <c r="A26" s="24"/>
      <c r="B26" s="24" t="s">
        <v>6568</v>
      </c>
      <c r="C26" s="24"/>
      <c r="D26" s="24"/>
      <c r="E26" s="24"/>
      <c r="F26" s="24">
        <v>57</v>
      </c>
      <c r="G26" s="24"/>
      <c r="H26" s="24"/>
      <c r="I26" s="24"/>
      <c r="J26" s="24"/>
      <c r="K26" s="24"/>
      <c r="L26" s="24">
        <v>900</v>
      </c>
      <c r="M26" s="24"/>
      <c r="N26" s="24"/>
    </row>
    <row r="27" spans="1:14" ht="30" x14ac:dyDescent="0.25">
      <c r="A27" s="24"/>
      <c r="B27" s="24" t="s">
        <v>6572</v>
      </c>
      <c r="C27" s="24"/>
      <c r="D27" s="24"/>
      <c r="E27" s="24"/>
      <c r="F27" s="28">
        <v>42601</v>
      </c>
      <c r="G27" s="24"/>
      <c r="H27" s="24"/>
      <c r="I27" s="24"/>
      <c r="J27" s="24"/>
      <c r="K27" s="24"/>
      <c r="L27" s="24">
        <v>800</v>
      </c>
      <c r="M27" s="24"/>
      <c r="N27" s="24"/>
    </row>
    <row r="28" spans="1:14" ht="90" x14ac:dyDescent="0.25">
      <c r="A28" s="24">
        <v>7</v>
      </c>
      <c r="B28" s="26" t="s">
        <v>6582</v>
      </c>
      <c r="C28" s="24" t="s">
        <v>1337</v>
      </c>
      <c r="D28" s="24">
        <v>6</v>
      </c>
      <c r="E28" s="24" t="s">
        <v>1585</v>
      </c>
      <c r="F28" s="24" t="s">
        <v>6583</v>
      </c>
      <c r="G28" s="24" t="s">
        <v>1242</v>
      </c>
      <c r="H28" s="24" t="s">
        <v>1466</v>
      </c>
      <c r="I28" s="24" t="s">
        <v>1602</v>
      </c>
      <c r="J28" s="24">
        <v>-8</v>
      </c>
      <c r="K28" s="24">
        <v>2</v>
      </c>
      <c r="L28" s="24">
        <v>8500</v>
      </c>
      <c r="M28" s="24">
        <v>1</v>
      </c>
      <c r="N28" s="24"/>
    </row>
    <row r="29" spans="1:14" ht="30" x14ac:dyDescent="0.25">
      <c r="A29" s="24"/>
      <c r="B29" s="24" t="s">
        <v>6572</v>
      </c>
      <c r="C29" s="24"/>
      <c r="D29" s="24"/>
      <c r="E29" s="24"/>
      <c r="F29" s="24" t="s">
        <v>6584</v>
      </c>
      <c r="G29" s="24"/>
      <c r="H29" s="24"/>
      <c r="I29" s="24"/>
      <c r="J29" s="24"/>
      <c r="K29" s="24"/>
      <c r="L29" s="24">
        <v>1000</v>
      </c>
      <c r="M29" s="24"/>
      <c r="N29" s="24"/>
    </row>
    <row r="32" spans="1:14" ht="18" x14ac:dyDescent="0.25">
      <c r="A32" s="23" t="s">
        <v>6569</v>
      </c>
    </row>
    <row r="34" spans="1:14" x14ac:dyDescent="0.25">
      <c r="A34" s="25" t="s">
        <v>2</v>
      </c>
      <c r="B34" s="25" t="s">
        <v>3</v>
      </c>
      <c r="C34" s="25" t="s">
        <v>4</v>
      </c>
      <c r="D34" s="25" t="s">
        <v>6</v>
      </c>
      <c r="E34" s="25" t="s">
        <v>7</v>
      </c>
      <c r="F34" s="25" t="s">
        <v>8</v>
      </c>
      <c r="G34" s="25" t="s">
        <v>9</v>
      </c>
      <c r="H34" s="25" t="s">
        <v>10</v>
      </c>
      <c r="I34" s="25" t="s">
        <v>11</v>
      </c>
      <c r="J34" s="25" t="s">
        <v>12</v>
      </c>
      <c r="K34" s="25" t="s">
        <v>13</v>
      </c>
      <c r="L34" s="25" t="s">
        <v>14</v>
      </c>
      <c r="M34" s="25" t="s">
        <v>1994</v>
      </c>
      <c r="N34" s="25" t="s">
        <v>1993</v>
      </c>
    </row>
    <row r="35" spans="1:14" ht="60" x14ac:dyDescent="0.25">
      <c r="A35" s="24">
        <v>6</v>
      </c>
      <c r="B35" s="26" t="s">
        <v>6761</v>
      </c>
      <c r="C35" s="24" t="s">
        <v>740</v>
      </c>
      <c r="D35" s="24">
        <v>5</v>
      </c>
      <c r="E35" s="24" t="s">
        <v>899</v>
      </c>
      <c r="F35" s="24" t="s">
        <v>6762</v>
      </c>
      <c r="G35" s="24" t="s">
        <v>1242</v>
      </c>
      <c r="H35" s="24" t="s">
        <v>1495</v>
      </c>
      <c r="I35" s="24" t="s">
        <v>1619</v>
      </c>
      <c r="J35" s="24">
        <v>-7</v>
      </c>
      <c r="K35" s="24">
        <v>2</v>
      </c>
      <c r="L35" s="24" t="s">
        <v>1254</v>
      </c>
      <c r="M35" s="24">
        <v>1</v>
      </c>
      <c r="N35" s="24"/>
    </row>
    <row r="36" spans="1:14" ht="30" x14ac:dyDescent="0.25">
      <c r="A36" s="24"/>
      <c r="B36" s="24" t="s">
        <v>6763</v>
      </c>
      <c r="C36" s="24"/>
      <c r="D36" s="24"/>
      <c r="E36" s="24"/>
      <c r="F36" s="24">
        <v>100</v>
      </c>
      <c r="G36" s="24"/>
      <c r="H36" s="24"/>
      <c r="I36" s="24"/>
      <c r="J36" s="24"/>
      <c r="K36" s="24"/>
      <c r="L36" s="24" t="s">
        <v>576</v>
      </c>
      <c r="M36" s="24"/>
      <c r="N36" s="24"/>
    </row>
    <row r="37" spans="1:14" ht="30" x14ac:dyDescent="0.25">
      <c r="A37" s="24"/>
      <c r="B37" s="24" t="s">
        <v>6572</v>
      </c>
      <c r="C37" s="24"/>
      <c r="D37" s="24"/>
      <c r="E37" s="24"/>
      <c r="F37" s="24">
        <v>5</v>
      </c>
      <c r="G37" s="24"/>
      <c r="H37" s="24"/>
      <c r="I37" s="24"/>
      <c r="J37" s="24"/>
      <c r="K37" s="24"/>
      <c r="L37" s="24" t="s">
        <v>490</v>
      </c>
      <c r="M37" s="24"/>
      <c r="N37" s="24"/>
    </row>
    <row r="38" spans="1:14" ht="90" x14ac:dyDescent="0.25">
      <c r="A38" s="24">
        <v>6</v>
      </c>
      <c r="B38" s="26" t="s">
        <v>6764</v>
      </c>
      <c r="C38" s="24" t="s">
        <v>6765</v>
      </c>
      <c r="D38" s="24">
        <v>7</v>
      </c>
      <c r="E38" s="24" t="s">
        <v>6766</v>
      </c>
      <c r="F38" s="24" t="s">
        <v>6767</v>
      </c>
      <c r="G38" s="24" t="s">
        <v>1242</v>
      </c>
      <c r="H38" s="24" t="s">
        <v>1466</v>
      </c>
      <c r="I38" s="24" t="s">
        <v>1598</v>
      </c>
      <c r="J38" s="24">
        <v>-8</v>
      </c>
      <c r="K38" s="24">
        <v>2</v>
      </c>
      <c r="L38" s="24" t="s">
        <v>6768</v>
      </c>
      <c r="M38" s="24">
        <v>1</v>
      </c>
      <c r="N38" s="25" t="s">
        <v>510</v>
      </c>
    </row>
    <row r="39" spans="1:14" ht="30" x14ac:dyDescent="0.25">
      <c r="A39" s="24"/>
      <c r="B39" s="24" t="s">
        <v>6763</v>
      </c>
      <c r="C39" s="24"/>
      <c r="D39" s="24"/>
      <c r="E39" s="24"/>
      <c r="F39" s="24">
        <v>258</v>
      </c>
      <c r="G39" s="24"/>
      <c r="H39" s="24"/>
      <c r="I39" s="24"/>
      <c r="J39" s="24"/>
      <c r="K39" s="24"/>
      <c r="L39" s="24" t="s">
        <v>1003</v>
      </c>
      <c r="M39" s="24"/>
      <c r="N39" s="24"/>
    </row>
    <row r="40" spans="1:14" ht="30" x14ac:dyDescent="0.25">
      <c r="A40" s="24"/>
      <c r="B40" s="24" t="s">
        <v>6572</v>
      </c>
      <c r="C40" s="24"/>
      <c r="D40" s="24"/>
      <c r="E40" s="24"/>
      <c r="F40" s="24" t="s">
        <v>6576</v>
      </c>
      <c r="G40" s="24"/>
      <c r="H40" s="24"/>
      <c r="I40" s="24"/>
      <c r="J40" s="24"/>
      <c r="K40" s="24"/>
      <c r="L40" s="24" t="s">
        <v>1587</v>
      </c>
      <c r="M40" s="24"/>
      <c r="N40" s="24"/>
    </row>
    <row r="41" spans="1:14" ht="60" x14ac:dyDescent="0.25">
      <c r="A41" s="24">
        <v>6</v>
      </c>
      <c r="B41" s="26" t="s">
        <v>6769</v>
      </c>
      <c r="C41" s="24" t="s">
        <v>740</v>
      </c>
      <c r="D41" s="24">
        <v>5</v>
      </c>
      <c r="E41" s="24" t="s">
        <v>915</v>
      </c>
      <c r="F41" s="24" t="s">
        <v>6770</v>
      </c>
      <c r="G41" s="24" t="s">
        <v>1217</v>
      </c>
      <c r="H41" s="24" t="s">
        <v>1495</v>
      </c>
      <c r="I41" s="24" t="s">
        <v>1619</v>
      </c>
      <c r="J41" s="24">
        <v>-6</v>
      </c>
      <c r="K41" s="24">
        <v>2</v>
      </c>
      <c r="L41" s="24" t="s">
        <v>1491</v>
      </c>
      <c r="M41" s="24">
        <v>1</v>
      </c>
      <c r="N41" s="25" t="s">
        <v>510</v>
      </c>
    </row>
    <row r="42" spans="1:14" x14ac:dyDescent="0.25">
      <c r="A42" s="24"/>
      <c r="B42" s="24" t="s">
        <v>6568</v>
      </c>
      <c r="C42" s="24"/>
      <c r="D42" s="24"/>
      <c r="E42" s="24"/>
      <c r="F42" s="24">
        <v>30</v>
      </c>
      <c r="G42" s="24"/>
      <c r="H42" s="24"/>
      <c r="I42" s="24"/>
      <c r="J42" s="24"/>
      <c r="K42" s="24"/>
      <c r="L42" s="24" t="s">
        <v>576</v>
      </c>
      <c r="M42" s="24"/>
      <c r="N42" s="24"/>
    </row>
    <row r="43" spans="1:14" ht="30" x14ac:dyDescent="0.25">
      <c r="A43" s="24"/>
      <c r="B43" s="24" t="s">
        <v>6572</v>
      </c>
      <c r="C43" s="24"/>
      <c r="D43" s="24"/>
      <c r="E43" s="24"/>
      <c r="F43" s="24">
        <v>6</v>
      </c>
      <c r="G43" s="24"/>
      <c r="H43" s="24"/>
      <c r="I43" s="24"/>
      <c r="J43" s="24"/>
      <c r="K43" s="24"/>
      <c r="L43" s="24" t="s">
        <v>490</v>
      </c>
      <c r="M43" s="24"/>
      <c r="N43" s="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>
      <selection activeCell="D78" sqref="D78"/>
    </sheetView>
  </sheetViews>
  <sheetFormatPr defaultRowHeight="15" x14ac:dyDescent="0.25"/>
  <cols>
    <col min="1" max="1" width="57.140625" bestFit="1" customWidth="1"/>
    <col min="2" max="2" width="6.5703125" bestFit="1" customWidth="1"/>
    <col min="3" max="3" width="5.5703125" bestFit="1" customWidth="1"/>
  </cols>
  <sheetData>
    <row r="1" spans="1:3" ht="18" x14ac:dyDescent="0.25">
      <c r="A1" s="23" t="s">
        <v>6632</v>
      </c>
    </row>
    <row r="3" spans="1:3" ht="30" x14ac:dyDescent="0.25">
      <c r="A3" s="25" t="s">
        <v>6633</v>
      </c>
      <c r="B3" s="25" t="s">
        <v>6634</v>
      </c>
      <c r="C3" s="25" t="s">
        <v>6635</v>
      </c>
    </row>
    <row r="4" spans="1:3" x14ac:dyDescent="0.25">
      <c r="A4" s="24" t="s">
        <v>4206</v>
      </c>
      <c r="B4" s="24" t="s">
        <v>6636</v>
      </c>
      <c r="C4" s="24" t="s">
        <v>6637</v>
      </c>
    </row>
    <row r="5" spans="1:3" x14ac:dyDescent="0.25">
      <c r="A5" s="24" t="s">
        <v>6638</v>
      </c>
      <c r="B5" s="24" t="s">
        <v>6639</v>
      </c>
      <c r="C5" s="24" t="s">
        <v>6637</v>
      </c>
    </row>
    <row r="6" spans="1:3" x14ac:dyDescent="0.25">
      <c r="A6" s="24" t="s">
        <v>340</v>
      </c>
      <c r="B6" s="24" t="s">
        <v>6640</v>
      </c>
      <c r="C6" s="24" t="s">
        <v>6641</v>
      </c>
    </row>
    <row r="7" spans="1:3" ht="30" x14ac:dyDescent="0.25">
      <c r="A7" s="24" t="s">
        <v>4308</v>
      </c>
      <c r="B7" s="24" t="s">
        <v>6642</v>
      </c>
      <c r="C7" s="24" t="s">
        <v>6643</v>
      </c>
    </row>
    <row r="8" spans="1:3" x14ac:dyDescent="0.25">
      <c r="A8" s="24" t="s">
        <v>6644</v>
      </c>
      <c r="B8" s="24" t="s">
        <v>6645</v>
      </c>
      <c r="C8" s="24" t="s">
        <v>6643</v>
      </c>
    </row>
    <row r="9" spans="1:3" ht="45" x14ac:dyDescent="0.25">
      <c r="A9" s="24" t="s">
        <v>6646</v>
      </c>
      <c r="B9" s="24" t="s">
        <v>6647</v>
      </c>
      <c r="C9" s="24" t="s">
        <v>6648</v>
      </c>
    </row>
    <row r="10" spans="1:3" ht="30" x14ac:dyDescent="0.25">
      <c r="A10" s="24" t="s">
        <v>726</v>
      </c>
      <c r="B10" s="24" t="s">
        <v>6649</v>
      </c>
      <c r="C10" s="24" t="s">
        <v>6648</v>
      </c>
    </row>
    <row r="11" spans="1:3" ht="45" x14ac:dyDescent="0.25">
      <c r="A11" s="24" t="s">
        <v>719</v>
      </c>
      <c r="B11" s="24" t="s">
        <v>6650</v>
      </c>
      <c r="C11" s="24" t="s">
        <v>6643</v>
      </c>
    </row>
    <row r="12" spans="1:3" x14ac:dyDescent="0.25">
      <c r="A12" s="24" t="s">
        <v>721</v>
      </c>
      <c r="B12" s="24" t="s">
        <v>6651</v>
      </c>
      <c r="C12" s="24" t="s">
        <v>6643</v>
      </c>
    </row>
    <row r="14" spans="1:3" ht="18" x14ac:dyDescent="0.25">
      <c r="A14" s="23" t="s">
        <v>6652</v>
      </c>
    </row>
    <row r="16" spans="1:3" ht="30" x14ac:dyDescent="0.25">
      <c r="A16" s="25" t="s">
        <v>6633</v>
      </c>
      <c r="B16" s="25" t="s">
        <v>6634</v>
      </c>
      <c r="C16" s="25" t="s">
        <v>6635</v>
      </c>
    </row>
    <row r="17" spans="1:3" ht="30" x14ac:dyDescent="0.25">
      <c r="A17" s="24" t="s">
        <v>6653</v>
      </c>
      <c r="B17" s="24" t="s">
        <v>6654</v>
      </c>
      <c r="C17" s="24" t="s">
        <v>6655</v>
      </c>
    </row>
    <row r="18" spans="1:3" x14ac:dyDescent="0.25">
      <c r="A18" s="24" t="s">
        <v>6656</v>
      </c>
      <c r="B18" s="24" t="s">
        <v>6657</v>
      </c>
      <c r="C18" s="24" t="s">
        <v>6658</v>
      </c>
    </row>
    <row r="20" spans="1:3" ht="18" x14ac:dyDescent="0.25">
      <c r="A20" s="23" t="s">
        <v>6659</v>
      </c>
    </row>
    <row r="22" spans="1:3" ht="30" x14ac:dyDescent="0.25">
      <c r="A22" s="25" t="s">
        <v>6633</v>
      </c>
      <c r="B22" s="25" t="s">
        <v>6634</v>
      </c>
      <c r="C22" s="25" t="s">
        <v>6635</v>
      </c>
    </row>
    <row r="23" spans="1:3" ht="30" x14ac:dyDescent="0.25">
      <c r="A23" s="24" t="s">
        <v>6660</v>
      </c>
      <c r="B23" s="24" t="s">
        <v>6661</v>
      </c>
      <c r="C23" s="24" t="s">
        <v>6662</v>
      </c>
    </row>
    <row r="24" spans="1:3" ht="45" x14ac:dyDescent="0.25">
      <c r="A24" s="24" t="s">
        <v>6663</v>
      </c>
      <c r="B24" s="24" t="s">
        <v>6642</v>
      </c>
      <c r="C24" s="24" t="s">
        <v>6643</v>
      </c>
    </row>
    <row r="25" spans="1:3" x14ac:dyDescent="0.25">
      <c r="A25" s="24" t="s">
        <v>6664</v>
      </c>
      <c r="B25" s="24" t="s">
        <v>6665</v>
      </c>
      <c r="C25" s="24" t="s">
        <v>6655</v>
      </c>
    </row>
    <row r="26" spans="1:3" x14ac:dyDescent="0.25">
      <c r="A26" s="24" t="s">
        <v>6666</v>
      </c>
      <c r="B26" s="24" t="s">
        <v>6667</v>
      </c>
      <c r="C26" s="24" t="s">
        <v>6668</v>
      </c>
    </row>
    <row r="27" spans="1:3" x14ac:dyDescent="0.25">
      <c r="A27" s="24" t="s">
        <v>6669</v>
      </c>
      <c r="B27" s="24" t="s">
        <v>6667</v>
      </c>
      <c r="C27" s="24" t="s">
        <v>6670</v>
      </c>
    </row>
    <row r="28" spans="1:3" x14ac:dyDescent="0.25">
      <c r="A28" s="24" t="s">
        <v>4373</v>
      </c>
      <c r="B28" s="24" t="s">
        <v>6671</v>
      </c>
      <c r="C28" s="24" t="s">
        <v>6670</v>
      </c>
    </row>
    <row r="29" spans="1:3" x14ac:dyDescent="0.25">
      <c r="A29" s="24" t="s">
        <v>6672</v>
      </c>
      <c r="B29" s="24" t="s">
        <v>6673</v>
      </c>
      <c r="C29" s="24" t="s">
        <v>6670</v>
      </c>
    </row>
    <row r="30" spans="1:3" x14ac:dyDescent="0.25">
      <c r="A30" s="24" t="s">
        <v>6674</v>
      </c>
      <c r="B30" s="24" t="s">
        <v>6675</v>
      </c>
      <c r="C30" s="24" t="s">
        <v>6676</v>
      </c>
    </row>
    <row r="31" spans="1:3" x14ac:dyDescent="0.25">
      <c r="A31" s="24" t="s">
        <v>4086</v>
      </c>
      <c r="B31" s="24" t="s">
        <v>6677</v>
      </c>
      <c r="C31" s="24" t="s">
        <v>6676</v>
      </c>
    </row>
    <row r="32" spans="1:3" x14ac:dyDescent="0.25">
      <c r="A32" s="24" t="s">
        <v>6678</v>
      </c>
      <c r="B32" s="24" t="s">
        <v>6679</v>
      </c>
      <c r="C32" s="24" t="s">
        <v>6680</v>
      </c>
    </row>
    <row r="33" spans="1:3" x14ac:dyDescent="0.25">
      <c r="A33" s="24" t="s">
        <v>6681</v>
      </c>
      <c r="B33" s="24" t="s">
        <v>6682</v>
      </c>
      <c r="C33" s="24" t="s">
        <v>6655</v>
      </c>
    </row>
    <row r="34" spans="1:3" x14ac:dyDescent="0.25">
      <c r="A34" s="24" t="s">
        <v>6683</v>
      </c>
      <c r="B34" s="24" t="s">
        <v>6684</v>
      </c>
      <c r="C34" s="24" t="s">
        <v>6680</v>
      </c>
    </row>
    <row r="35" spans="1:3" x14ac:dyDescent="0.25">
      <c r="A35" s="24" t="s">
        <v>6685</v>
      </c>
      <c r="B35" s="24" t="s">
        <v>6684</v>
      </c>
      <c r="C35" s="24" t="s">
        <v>6680</v>
      </c>
    </row>
    <row r="36" spans="1:3" x14ac:dyDescent="0.25">
      <c r="A36" s="24" t="s">
        <v>6686</v>
      </c>
      <c r="B36" s="24" t="s">
        <v>6687</v>
      </c>
      <c r="C36" s="24" t="s">
        <v>6688</v>
      </c>
    </row>
    <row r="38" spans="1:3" ht="18" x14ac:dyDescent="0.25">
      <c r="A38" s="23" t="s">
        <v>6689</v>
      </c>
    </row>
    <row r="40" spans="1:3" x14ac:dyDescent="0.25">
      <c r="A40" s="25" t="s">
        <v>6633</v>
      </c>
      <c r="B40" s="25" t="s">
        <v>6634</v>
      </c>
      <c r="C40" s="25" t="s">
        <v>6635</v>
      </c>
    </row>
    <row r="41" spans="1:3" x14ac:dyDescent="0.25">
      <c r="A41" s="24" t="s">
        <v>6690</v>
      </c>
      <c r="B41" s="24" t="s">
        <v>6691</v>
      </c>
      <c r="C41" s="24" t="s">
        <v>576</v>
      </c>
    </row>
    <row r="42" spans="1:3" x14ac:dyDescent="0.25">
      <c r="A42" s="24" t="s">
        <v>4153</v>
      </c>
      <c r="B42" s="24" t="s">
        <v>6692</v>
      </c>
      <c r="C42" s="24" t="s">
        <v>482</v>
      </c>
    </row>
    <row r="43" spans="1:3" x14ac:dyDescent="0.25">
      <c r="A43" s="24" t="s">
        <v>4095</v>
      </c>
      <c r="B43" s="24" t="s">
        <v>6693</v>
      </c>
      <c r="C43" s="24" t="s">
        <v>482</v>
      </c>
    </row>
    <row r="44" spans="1:3" x14ac:dyDescent="0.25">
      <c r="A44" s="24" t="s">
        <v>4247</v>
      </c>
      <c r="B44" s="24" t="s">
        <v>1816</v>
      </c>
      <c r="C44" s="24" t="s">
        <v>544</v>
      </c>
    </row>
    <row r="47" spans="1:3" x14ac:dyDescent="0.25">
      <c r="A47" s="25" t="s">
        <v>6694</v>
      </c>
      <c r="B47" s="25" t="s">
        <v>6634</v>
      </c>
      <c r="C47" s="25" t="s">
        <v>6635</v>
      </c>
    </row>
    <row r="48" spans="1:3" x14ac:dyDescent="0.25">
      <c r="A48" s="24" t="s">
        <v>340</v>
      </c>
      <c r="B48" s="24" t="s">
        <v>6640</v>
      </c>
      <c r="C48" s="24" t="s">
        <v>6695</v>
      </c>
    </row>
    <row r="49" spans="1:3" x14ac:dyDescent="0.25">
      <c r="A49" s="24" t="s">
        <v>4128</v>
      </c>
      <c r="B49" s="24" t="s">
        <v>6696</v>
      </c>
      <c r="C49" s="24" t="s">
        <v>6637</v>
      </c>
    </row>
    <row r="50" spans="1:3" x14ac:dyDescent="0.25">
      <c r="A50" s="24" t="s">
        <v>4235</v>
      </c>
      <c r="B50" s="24" t="s">
        <v>6697</v>
      </c>
      <c r="C50" s="24" t="s">
        <v>6698</v>
      </c>
    </row>
    <row r="51" spans="1:3" x14ac:dyDescent="0.25">
      <c r="A51" s="24" t="s">
        <v>4306</v>
      </c>
      <c r="B51" s="24" t="s">
        <v>6673</v>
      </c>
      <c r="C51" s="24" t="s">
        <v>6698</v>
      </c>
    </row>
    <row r="52" spans="1:3" x14ac:dyDescent="0.25">
      <c r="A52" s="24" t="s">
        <v>6699</v>
      </c>
      <c r="B52" s="24" t="s">
        <v>6700</v>
      </c>
      <c r="C52" s="24" t="s">
        <v>6698</v>
      </c>
    </row>
    <row r="53" spans="1:3" x14ac:dyDescent="0.25">
      <c r="A53" s="24" t="s">
        <v>4280</v>
      </c>
      <c r="B53" s="24" t="s">
        <v>6700</v>
      </c>
      <c r="C53" s="24" t="s">
        <v>6698</v>
      </c>
    </row>
    <row r="54" spans="1:3" x14ac:dyDescent="0.25">
      <c r="A54" s="24" t="s">
        <v>6701</v>
      </c>
      <c r="B54" s="24" t="s">
        <v>6675</v>
      </c>
      <c r="C54" s="24" t="s">
        <v>6698</v>
      </c>
    </row>
    <row r="55" spans="1:3" x14ac:dyDescent="0.25">
      <c r="A55" s="24" t="s">
        <v>4298</v>
      </c>
      <c r="B55" s="24" t="s">
        <v>6673</v>
      </c>
      <c r="C55" s="24" t="s">
        <v>6698</v>
      </c>
    </row>
    <row r="56" spans="1:3" x14ac:dyDescent="0.25">
      <c r="A56" s="24" t="s">
        <v>4263</v>
      </c>
      <c r="B56" s="24" t="s">
        <v>6647</v>
      </c>
      <c r="C56" s="24" t="s">
        <v>6641</v>
      </c>
    </row>
    <row r="57" spans="1:3" x14ac:dyDescent="0.25">
      <c r="A57" s="24" t="s">
        <v>4285</v>
      </c>
      <c r="B57" s="24" t="s">
        <v>6675</v>
      </c>
      <c r="C57" s="24" t="s">
        <v>6698</v>
      </c>
    </row>
    <row r="58" spans="1:3" x14ac:dyDescent="0.25">
      <c r="A58" s="24" t="s">
        <v>6702</v>
      </c>
      <c r="B58" s="24" t="s">
        <v>6650</v>
      </c>
      <c r="C58" s="24" t="s">
        <v>6641</v>
      </c>
    </row>
    <row r="59" spans="1:3" x14ac:dyDescent="0.25">
      <c r="A59" s="24" t="s">
        <v>4134</v>
      </c>
      <c r="B59" s="24" t="s">
        <v>6642</v>
      </c>
      <c r="C59" s="24" t="s">
        <v>6641</v>
      </c>
    </row>
    <row r="60" spans="1:3" x14ac:dyDescent="0.25">
      <c r="A60" s="24" t="s">
        <v>6703</v>
      </c>
      <c r="B60" s="24" t="s">
        <v>6673</v>
      </c>
      <c r="C60" s="24" t="s">
        <v>6698</v>
      </c>
    </row>
    <row r="61" spans="1:3" x14ac:dyDescent="0.25">
      <c r="A61" s="24" t="s">
        <v>4115</v>
      </c>
      <c r="B61" s="24" t="s">
        <v>6642</v>
      </c>
      <c r="C61" s="24" t="s">
        <v>6641</v>
      </c>
    </row>
    <row r="62" spans="1:3" x14ac:dyDescent="0.25">
      <c r="A62" s="24" t="s">
        <v>4279</v>
      </c>
      <c r="B62" s="24" t="s">
        <v>6642</v>
      </c>
      <c r="C62" s="24" t="s">
        <v>6641</v>
      </c>
    </row>
    <row r="63" spans="1:3" x14ac:dyDescent="0.25">
      <c r="A63" s="24" t="s">
        <v>6704</v>
      </c>
      <c r="B63" s="24" t="s">
        <v>6642</v>
      </c>
      <c r="C63" s="24" t="s">
        <v>6641</v>
      </c>
    </row>
    <row r="64" spans="1:3" x14ac:dyDescent="0.25">
      <c r="A64" s="24" t="s">
        <v>6705</v>
      </c>
      <c r="B64" s="24" t="s">
        <v>6706</v>
      </c>
      <c r="C64" s="24" t="s">
        <v>6698</v>
      </c>
    </row>
    <row r="65" spans="1:3" x14ac:dyDescent="0.25">
      <c r="A65" s="24" t="s">
        <v>6681</v>
      </c>
      <c r="B65" s="24" t="s">
        <v>6682</v>
      </c>
      <c r="C65" s="24" t="s">
        <v>6698</v>
      </c>
    </row>
    <row r="66" spans="1:3" x14ac:dyDescent="0.25">
      <c r="A66" s="24" t="s">
        <v>6644</v>
      </c>
      <c r="B66" s="24" t="s">
        <v>6707</v>
      </c>
      <c r="C66" s="24" t="s">
        <v>6641</v>
      </c>
    </row>
    <row r="67" spans="1:3" x14ac:dyDescent="0.25">
      <c r="A67" s="24" t="s">
        <v>4086</v>
      </c>
      <c r="B67" s="24" t="s">
        <v>6677</v>
      </c>
      <c r="C67" s="24" t="s">
        <v>6698</v>
      </c>
    </row>
    <row r="68" spans="1:3" x14ac:dyDescent="0.25">
      <c r="A68" s="24" t="s">
        <v>6708</v>
      </c>
      <c r="B68" s="24" t="s">
        <v>6675</v>
      </c>
      <c r="C68" s="24" t="s">
        <v>6698</v>
      </c>
    </row>
    <row r="69" spans="1:3" x14ac:dyDescent="0.25">
      <c r="A69" s="24" t="s">
        <v>6709</v>
      </c>
      <c r="B69" s="24" t="s">
        <v>6706</v>
      </c>
      <c r="C69" s="24" t="s">
        <v>6698</v>
      </c>
    </row>
    <row r="70" spans="1:3" x14ac:dyDescent="0.25">
      <c r="A70" s="24" t="s">
        <v>4142</v>
      </c>
      <c r="B70" s="24" t="s">
        <v>6682</v>
      </c>
      <c r="C70" s="24" t="s">
        <v>6698</v>
      </c>
    </row>
    <row r="71" spans="1:3" x14ac:dyDescent="0.25">
      <c r="A71" s="24" t="s">
        <v>6710</v>
      </c>
      <c r="B71" s="24" t="s">
        <v>6645</v>
      </c>
      <c r="C71" s="24" t="s">
        <v>6641</v>
      </c>
    </row>
    <row r="72" spans="1:3" x14ac:dyDescent="0.25">
      <c r="A72" s="24" t="s">
        <v>6711</v>
      </c>
      <c r="B72" s="24" t="s">
        <v>6667</v>
      </c>
      <c r="C72" s="24" t="s">
        <v>6641</v>
      </c>
    </row>
    <row r="73" spans="1:3" x14ac:dyDescent="0.25">
      <c r="A73" s="24" t="s">
        <v>4127</v>
      </c>
      <c r="B73" s="24" t="s">
        <v>6671</v>
      </c>
      <c r="C73" s="24" t="s">
        <v>6698</v>
      </c>
    </row>
    <row r="74" spans="1:3" x14ac:dyDescent="0.25">
      <c r="A74" s="24" t="s">
        <v>4179</v>
      </c>
      <c r="B74" s="24" t="s">
        <v>6712</v>
      </c>
      <c r="C74" s="24" t="s">
        <v>6698</v>
      </c>
    </row>
    <row r="75" spans="1:3" x14ac:dyDescent="0.25">
      <c r="A75" s="24" t="s">
        <v>4085</v>
      </c>
      <c r="B75" s="24" t="s">
        <v>6682</v>
      </c>
      <c r="C75" s="24" t="s">
        <v>6698</v>
      </c>
    </row>
    <row r="76" spans="1:3" x14ac:dyDescent="0.25">
      <c r="A76" s="24" t="s">
        <v>6713</v>
      </c>
      <c r="B76" s="24" t="s">
        <v>6714</v>
      </c>
      <c r="C76" s="24" t="s">
        <v>6676</v>
      </c>
    </row>
    <row r="77" spans="1:3" x14ac:dyDescent="0.25">
      <c r="A77" s="24" t="s">
        <v>4243</v>
      </c>
      <c r="B77" s="24" t="s">
        <v>6715</v>
      </c>
      <c r="C77" s="24" t="s">
        <v>6676</v>
      </c>
    </row>
    <row r="78" spans="1:3" x14ac:dyDescent="0.25">
      <c r="A78" s="24" t="s">
        <v>6716</v>
      </c>
      <c r="B78" s="24" t="s">
        <v>6717</v>
      </c>
      <c r="C78" s="24" t="s">
        <v>6698</v>
      </c>
    </row>
    <row r="79" spans="1:3" x14ac:dyDescent="0.25">
      <c r="A79" s="24" t="s">
        <v>6718</v>
      </c>
      <c r="B79" s="24" t="s">
        <v>6719</v>
      </c>
      <c r="C79" s="24" t="s">
        <v>6698</v>
      </c>
    </row>
    <row r="81" spans="1:3" x14ac:dyDescent="0.25">
      <c r="A81" s="25" t="s">
        <v>6694</v>
      </c>
      <c r="B81" s="25" t="s">
        <v>6634</v>
      </c>
      <c r="C81" s="25" t="s">
        <v>6635</v>
      </c>
    </row>
    <row r="82" spans="1:3" x14ac:dyDescent="0.25">
      <c r="A82" s="24" t="s">
        <v>6720</v>
      </c>
      <c r="B82" s="24" t="s">
        <v>6721</v>
      </c>
      <c r="C82" s="24" t="s">
        <v>6641</v>
      </c>
    </row>
    <row r="83" spans="1:3" x14ac:dyDescent="0.25">
      <c r="A83" s="24" t="s">
        <v>719</v>
      </c>
      <c r="B83" s="24" t="s">
        <v>6650</v>
      </c>
      <c r="C83" s="24" t="s">
        <v>6641</v>
      </c>
    </row>
    <row r="84" spans="1:3" x14ac:dyDescent="0.25">
      <c r="A84" s="24" t="s">
        <v>6722</v>
      </c>
      <c r="B84" s="24" t="s">
        <v>6723</v>
      </c>
      <c r="C84" s="24" t="s">
        <v>6641</v>
      </c>
    </row>
    <row r="85" spans="1:3" x14ac:dyDescent="0.25">
      <c r="A85" s="24" t="s">
        <v>6724</v>
      </c>
      <c r="B85" s="24" t="s">
        <v>6650</v>
      </c>
      <c r="C85" s="24" t="s">
        <v>6641</v>
      </c>
    </row>
    <row r="86" spans="1:3" x14ac:dyDescent="0.25">
      <c r="A86" s="24" t="s">
        <v>6725</v>
      </c>
      <c r="B86" s="24" t="s">
        <v>6671</v>
      </c>
      <c r="C86" s="24" t="s">
        <v>6641</v>
      </c>
    </row>
    <row r="87" spans="1:3" x14ac:dyDescent="0.25">
      <c r="A87" s="24" t="s">
        <v>6646</v>
      </c>
      <c r="B87" s="24" t="s">
        <v>6647</v>
      </c>
      <c r="C87" s="24" t="s">
        <v>6726</v>
      </c>
    </row>
    <row r="88" spans="1:3" x14ac:dyDescent="0.25">
      <c r="A88" s="24" t="s">
        <v>6727</v>
      </c>
      <c r="B88" s="24" t="s">
        <v>6728</v>
      </c>
      <c r="C88" s="24" t="s">
        <v>6641</v>
      </c>
    </row>
    <row r="89" spans="1:3" x14ac:dyDescent="0.25">
      <c r="A89" s="24" t="s">
        <v>6729</v>
      </c>
      <c r="B89" s="24" t="s">
        <v>6730</v>
      </c>
      <c r="C89" s="24" t="s">
        <v>6731</v>
      </c>
    </row>
    <row r="90" spans="1:3" x14ac:dyDescent="0.25">
      <c r="A90" s="24" t="s">
        <v>6732</v>
      </c>
      <c r="B90" s="24" t="s">
        <v>6642</v>
      </c>
      <c r="C90" s="24" t="s">
        <v>6641</v>
      </c>
    </row>
    <row r="91" spans="1:3" x14ac:dyDescent="0.25">
      <c r="A91" s="24" t="s">
        <v>6733</v>
      </c>
      <c r="B91" s="24" t="s">
        <v>6677</v>
      </c>
      <c r="C91" s="24" t="s">
        <v>6698</v>
      </c>
    </row>
    <row r="92" spans="1:3" x14ac:dyDescent="0.25">
      <c r="A92" s="24" t="s">
        <v>4138</v>
      </c>
      <c r="B92" s="24" t="s">
        <v>6734</v>
      </c>
      <c r="C92" s="24" t="s">
        <v>6731</v>
      </c>
    </row>
    <row r="93" spans="1:3" x14ac:dyDescent="0.25">
      <c r="A93" s="24" t="s">
        <v>6735</v>
      </c>
      <c r="B93" s="24" t="s">
        <v>6673</v>
      </c>
      <c r="C93" s="24" t="s">
        <v>6641</v>
      </c>
    </row>
    <row r="94" spans="1:3" x14ac:dyDescent="0.25">
      <c r="A94" s="24" t="s">
        <v>6736</v>
      </c>
      <c r="B94" s="24" t="s">
        <v>6737</v>
      </c>
      <c r="C94" s="24" t="s">
        <v>6641</v>
      </c>
    </row>
    <row r="95" spans="1:3" x14ac:dyDescent="0.25">
      <c r="A95" s="24" t="s">
        <v>721</v>
      </c>
      <c r="B95" s="24" t="s">
        <v>6651</v>
      </c>
      <c r="C95" s="24" t="s">
        <v>6641</v>
      </c>
    </row>
    <row r="96" spans="1:3" x14ac:dyDescent="0.25">
      <c r="A96" s="24" t="s">
        <v>6738</v>
      </c>
      <c r="B96" s="24" t="s">
        <v>6673</v>
      </c>
      <c r="C96" s="24" t="s">
        <v>6641</v>
      </c>
    </row>
    <row r="97" spans="1:3" x14ac:dyDescent="0.25">
      <c r="A97" s="24" t="s">
        <v>4212</v>
      </c>
      <c r="B97" s="24" t="s">
        <v>5445</v>
      </c>
      <c r="C97" s="24" t="s">
        <v>6641</v>
      </c>
    </row>
    <row r="98" spans="1:3" x14ac:dyDescent="0.25">
      <c r="A98" s="24" t="s">
        <v>4122</v>
      </c>
      <c r="B98" s="24" t="s">
        <v>6739</v>
      </c>
      <c r="C98" s="24" t="s">
        <v>6641</v>
      </c>
    </row>
    <row r="99" spans="1:3" x14ac:dyDescent="0.25">
      <c r="A99" s="24" t="s">
        <v>6685</v>
      </c>
      <c r="B99" s="24" t="s">
        <v>6684</v>
      </c>
      <c r="C99" s="24" t="s">
        <v>6643</v>
      </c>
    </row>
    <row r="100" spans="1:3" x14ac:dyDescent="0.25">
      <c r="A100" s="24" t="s">
        <v>6683</v>
      </c>
      <c r="B100" s="24" t="s">
        <v>6684</v>
      </c>
      <c r="C100" s="24" t="s">
        <v>6643</v>
      </c>
    </row>
    <row r="101" spans="1:3" x14ac:dyDescent="0.25">
      <c r="A101" s="24" t="s">
        <v>6740</v>
      </c>
      <c r="B101" s="24" t="s">
        <v>6741</v>
      </c>
      <c r="C101" s="24" t="s">
        <v>6643</v>
      </c>
    </row>
    <row r="102" spans="1:3" x14ac:dyDescent="0.25">
      <c r="A102" s="24" t="s">
        <v>6742</v>
      </c>
      <c r="B102" s="24" t="s">
        <v>6743</v>
      </c>
      <c r="C102" s="24" t="s">
        <v>6643</v>
      </c>
    </row>
    <row r="103" spans="1:3" x14ac:dyDescent="0.25">
      <c r="A103" s="24" t="s">
        <v>6744</v>
      </c>
      <c r="B103" s="24" t="s">
        <v>6745</v>
      </c>
      <c r="C103" s="24" t="s">
        <v>6643</v>
      </c>
    </row>
    <row r="104" spans="1:3" x14ac:dyDescent="0.25">
      <c r="A104" s="24" t="s">
        <v>6746</v>
      </c>
      <c r="B104" s="24" t="s">
        <v>6687</v>
      </c>
      <c r="C104" s="24" t="s">
        <v>6747</v>
      </c>
    </row>
    <row r="105" spans="1:3" x14ac:dyDescent="0.25">
      <c r="A105" s="24" t="s">
        <v>4166</v>
      </c>
      <c r="B105" s="24" t="s">
        <v>6748</v>
      </c>
      <c r="C105" s="24" t="s">
        <v>6676</v>
      </c>
    </row>
    <row r="106" spans="1:3" x14ac:dyDescent="0.25">
      <c r="A106" s="24" t="s">
        <v>4133</v>
      </c>
      <c r="B106" s="28">
        <v>42522</v>
      </c>
      <c r="C106" s="24" t="s">
        <v>6680</v>
      </c>
    </row>
    <row r="107" spans="1:3" x14ac:dyDescent="0.25">
      <c r="A107" s="24" t="s">
        <v>6749</v>
      </c>
      <c r="B107" s="24" t="s">
        <v>6654</v>
      </c>
      <c r="C107" s="24" t="s">
        <v>6695</v>
      </c>
    </row>
    <row r="108" spans="1:3" x14ac:dyDescent="0.25">
      <c r="A108" s="24" t="s">
        <v>6750</v>
      </c>
      <c r="B108" s="24" t="s">
        <v>6751</v>
      </c>
      <c r="C108" s="24" t="s">
        <v>6695</v>
      </c>
    </row>
    <row r="109" spans="1:3" x14ac:dyDescent="0.25">
      <c r="A109" s="24" t="s">
        <v>6752</v>
      </c>
      <c r="B109" s="24" t="s">
        <v>6751</v>
      </c>
      <c r="C109" s="24" t="s">
        <v>6695</v>
      </c>
    </row>
    <row r="110" spans="1:3" x14ac:dyDescent="0.25">
      <c r="A110" s="24" t="s">
        <v>6753</v>
      </c>
      <c r="B110" s="24" t="s">
        <v>6654</v>
      </c>
      <c r="C110" s="24" t="s">
        <v>6641</v>
      </c>
    </row>
    <row r="111" spans="1:3" x14ac:dyDescent="0.25">
      <c r="A111" s="24" t="s">
        <v>6754</v>
      </c>
      <c r="B111" s="24" t="s">
        <v>6654</v>
      </c>
      <c r="C111" s="24" t="s">
        <v>6695</v>
      </c>
    </row>
    <row r="112" spans="1:3" x14ac:dyDescent="0.25">
      <c r="A112" s="24" t="s">
        <v>6755</v>
      </c>
      <c r="B112" s="24" t="s">
        <v>6756</v>
      </c>
      <c r="C112" s="24" t="s">
        <v>6641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5"/>
  <sheetViews>
    <sheetView workbookViewId="0">
      <selection activeCell="D21" sqref="D21"/>
    </sheetView>
  </sheetViews>
  <sheetFormatPr defaultRowHeight="15" x14ac:dyDescent="0.25"/>
  <sheetData>
    <row r="3" spans="1:14" ht="18" x14ac:dyDescent="0.25">
      <c r="A3" s="23" t="s">
        <v>1089</v>
      </c>
    </row>
    <row r="5" spans="1:14" x14ac:dyDescent="0.25">
      <c r="A5" s="25" t="s">
        <v>2</v>
      </c>
      <c r="B5" s="25" t="s">
        <v>3</v>
      </c>
      <c r="C5" s="25" t="s">
        <v>4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25" t="s">
        <v>13</v>
      </c>
      <c r="L5" s="25" t="s">
        <v>14</v>
      </c>
      <c r="M5" s="25" t="s">
        <v>1994</v>
      </c>
      <c r="N5" s="25" t="s">
        <v>1993</v>
      </c>
    </row>
    <row r="6" spans="1:14" ht="45" x14ac:dyDescent="0.25">
      <c r="A6" s="24">
        <v>6</v>
      </c>
      <c r="B6" s="26" t="s">
        <v>1148</v>
      </c>
      <c r="C6" s="24" t="s">
        <v>1144</v>
      </c>
      <c r="D6" s="24" t="s">
        <v>63</v>
      </c>
      <c r="E6" s="24">
        <v>50</v>
      </c>
      <c r="F6" s="24">
        <v>70</v>
      </c>
      <c r="G6" s="24">
        <v>1</v>
      </c>
      <c r="H6" s="24">
        <v>10</v>
      </c>
      <c r="I6" s="24" t="s">
        <v>461</v>
      </c>
      <c r="J6" s="24">
        <v>-8</v>
      </c>
      <c r="K6" s="24" t="s">
        <v>63</v>
      </c>
      <c r="L6" s="24" t="s">
        <v>1254</v>
      </c>
      <c r="M6" s="24">
        <v>1</v>
      </c>
      <c r="N6" s="25" t="s">
        <v>510</v>
      </c>
    </row>
    <row r="9" spans="1:14" ht="18" x14ac:dyDescent="0.25">
      <c r="A9" s="23" t="s">
        <v>6771</v>
      </c>
    </row>
    <row r="11" spans="1:14" x14ac:dyDescent="0.25">
      <c r="A11" s="25" t="s">
        <v>2</v>
      </c>
      <c r="B11" s="25" t="s">
        <v>3</v>
      </c>
      <c r="C11" s="25" t="s">
        <v>4</v>
      </c>
      <c r="D11" s="25" t="s">
        <v>6</v>
      </c>
      <c r="E11" s="25" t="s">
        <v>7</v>
      </c>
      <c r="F11" s="25" t="s">
        <v>8</v>
      </c>
      <c r="G11" s="25" t="s">
        <v>9</v>
      </c>
      <c r="H11" s="25" t="s">
        <v>10</v>
      </c>
      <c r="I11" s="25" t="s">
        <v>11</v>
      </c>
      <c r="J11" s="25" t="s">
        <v>12</v>
      </c>
      <c r="K11" s="25" t="s">
        <v>13</v>
      </c>
      <c r="L11" s="25" t="s">
        <v>14</v>
      </c>
      <c r="M11" s="25" t="s">
        <v>1994</v>
      </c>
      <c r="N11" s="25" t="s">
        <v>1993</v>
      </c>
    </row>
    <row r="12" spans="1:14" x14ac:dyDescent="0.25">
      <c r="A12" s="24">
        <v>6</v>
      </c>
      <c r="B12" s="26" t="s">
        <v>1147</v>
      </c>
      <c r="C12" s="24" t="s">
        <v>1144</v>
      </c>
      <c r="D12" s="24" t="s">
        <v>63</v>
      </c>
      <c r="E12" s="24">
        <v>50</v>
      </c>
      <c r="F12" s="24">
        <v>50</v>
      </c>
      <c r="G12" s="24">
        <v>1</v>
      </c>
      <c r="H12" s="24">
        <v>6</v>
      </c>
      <c r="I12" s="24" t="s">
        <v>461</v>
      </c>
      <c r="J12" s="24">
        <v>-8</v>
      </c>
      <c r="K12" s="24" t="s">
        <v>63</v>
      </c>
      <c r="L12" s="24" t="s">
        <v>1254</v>
      </c>
      <c r="M12" s="24">
        <v>1</v>
      </c>
      <c r="N12" s="25" t="s">
        <v>510</v>
      </c>
    </row>
    <row r="14" spans="1:14" ht="18" x14ac:dyDescent="0.25">
      <c r="A14" s="23" t="s">
        <v>1089</v>
      </c>
    </row>
    <row r="16" spans="1:14" x14ac:dyDescent="0.25">
      <c r="A16" s="25" t="s">
        <v>2</v>
      </c>
      <c r="B16" s="25" t="s">
        <v>3</v>
      </c>
      <c r="C16" s="25" t="s">
        <v>4</v>
      </c>
      <c r="D16" s="25" t="s">
        <v>6</v>
      </c>
      <c r="E16" s="25" t="s">
        <v>7</v>
      </c>
      <c r="F16" s="25" t="s">
        <v>8</v>
      </c>
      <c r="G16" s="25" t="s">
        <v>9</v>
      </c>
      <c r="H16" s="25" t="s">
        <v>10</v>
      </c>
      <c r="I16" s="25" t="s">
        <v>11</v>
      </c>
      <c r="J16" s="25" t="s">
        <v>12</v>
      </c>
      <c r="K16" s="25" t="s">
        <v>13</v>
      </c>
      <c r="L16" s="25" t="s">
        <v>14</v>
      </c>
      <c r="M16" s="25" t="s">
        <v>1994</v>
      </c>
      <c r="N16" s="25" t="s">
        <v>1993</v>
      </c>
    </row>
    <row r="17" spans="1:14" ht="75" x14ac:dyDescent="0.25">
      <c r="A17" s="24">
        <v>6</v>
      </c>
      <c r="B17" s="26" t="s">
        <v>1146</v>
      </c>
      <c r="C17" s="24" t="s">
        <v>1144</v>
      </c>
      <c r="D17" s="24" t="s">
        <v>63</v>
      </c>
      <c r="E17" s="24">
        <v>25</v>
      </c>
      <c r="F17" s="24" t="s">
        <v>6772</v>
      </c>
      <c r="G17" s="24">
        <v>1</v>
      </c>
      <c r="H17" s="24">
        <v>20</v>
      </c>
      <c r="I17" s="24" t="s">
        <v>461</v>
      </c>
      <c r="J17" s="24">
        <v>-8</v>
      </c>
      <c r="K17" s="24" t="s">
        <v>63</v>
      </c>
      <c r="L17" s="24" t="s">
        <v>1254</v>
      </c>
      <c r="M17" s="24">
        <v>1</v>
      </c>
      <c r="N17" s="25" t="s">
        <v>510</v>
      </c>
    </row>
    <row r="19" spans="1:14" ht="18" x14ac:dyDescent="0.25">
      <c r="A19" s="23" t="s">
        <v>1089</v>
      </c>
    </row>
    <row r="21" spans="1:14" x14ac:dyDescent="0.25">
      <c r="A21" s="25" t="s">
        <v>2</v>
      </c>
      <c r="B21" s="25" t="s">
        <v>3</v>
      </c>
      <c r="C21" s="25" t="s">
        <v>4</v>
      </c>
      <c r="D21" s="25" t="s">
        <v>6</v>
      </c>
      <c r="E21" s="25" t="s">
        <v>7</v>
      </c>
      <c r="F21" s="25" t="s">
        <v>8</v>
      </c>
      <c r="G21" s="25" t="s">
        <v>9</v>
      </c>
      <c r="H21" s="25" t="s">
        <v>10</v>
      </c>
      <c r="I21" s="25" t="s">
        <v>11</v>
      </c>
      <c r="J21" s="25" t="s">
        <v>12</v>
      </c>
      <c r="K21" s="25" t="s">
        <v>13</v>
      </c>
      <c r="L21" s="25" t="s">
        <v>14</v>
      </c>
      <c r="M21" s="25" t="s">
        <v>1994</v>
      </c>
      <c r="N21" s="25" t="s">
        <v>1993</v>
      </c>
    </row>
    <row r="22" spans="1:14" ht="30" x14ac:dyDescent="0.25">
      <c r="A22" s="24">
        <v>6</v>
      </c>
      <c r="B22" s="26" t="s">
        <v>6773</v>
      </c>
      <c r="C22" s="24" t="s">
        <v>6774</v>
      </c>
      <c r="D22" s="24" t="s">
        <v>63</v>
      </c>
      <c r="E22" s="24">
        <v>30</v>
      </c>
      <c r="F22" s="28">
        <v>42620</v>
      </c>
      <c r="G22" s="24">
        <v>1</v>
      </c>
      <c r="H22" s="24">
        <v>1</v>
      </c>
      <c r="I22" s="24" t="s">
        <v>461</v>
      </c>
      <c r="J22" s="24">
        <v>-4</v>
      </c>
      <c r="K22" s="24" t="s">
        <v>63</v>
      </c>
      <c r="L22" s="24">
        <v>25</v>
      </c>
      <c r="M22" s="24">
        <v>1</v>
      </c>
      <c r="N22" s="25" t="s">
        <v>511</v>
      </c>
    </row>
    <row r="23" spans="1:14" ht="45" x14ac:dyDescent="0.25">
      <c r="A23" s="24">
        <v>6</v>
      </c>
      <c r="B23" s="26" t="s">
        <v>6775</v>
      </c>
      <c r="C23" s="24" t="s">
        <v>1144</v>
      </c>
      <c r="D23" s="24" t="s">
        <v>63</v>
      </c>
      <c r="E23" s="24">
        <v>35</v>
      </c>
      <c r="F23" s="24">
        <v>40</v>
      </c>
      <c r="G23" s="24">
        <v>1</v>
      </c>
      <c r="H23" s="24">
        <v>10</v>
      </c>
      <c r="I23" s="24" t="s">
        <v>461</v>
      </c>
      <c r="J23" s="24">
        <v>-8</v>
      </c>
      <c r="K23" s="24" t="s">
        <v>63</v>
      </c>
      <c r="L23" s="24">
        <v>200</v>
      </c>
      <c r="M23" s="24">
        <v>1</v>
      </c>
      <c r="N23" s="25" t="s">
        <v>510</v>
      </c>
    </row>
    <row r="25" spans="1:14" x14ac:dyDescent="0.25">
      <c r="A2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Artilery</vt:lpstr>
      <vt:lpstr>Gren</vt:lpstr>
      <vt:lpstr>Vehicle Mounted Heavy Weapons</vt:lpstr>
      <vt:lpstr>Artillery</vt:lpstr>
      <vt:lpstr>Hand Grenades</vt:lpstr>
      <vt:lpstr>Gunner </vt:lpstr>
      <vt:lpstr>Ammunition </vt:lpstr>
      <vt:lpstr>Liquid Projector (</vt:lpstr>
      <vt:lpstr>Лист9</vt:lpstr>
      <vt:lpstr>Лист10</vt:lpstr>
      <vt:lpstr>Лист11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Линкевич Сергей Александрович</dc:creator>
  <cp:lastModifiedBy>Derdan Taler</cp:lastModifiedBy>
  <dcterms:created xsi:type="dcterms:W3CDTF">2014-03-27T11:48:12Z</dcterms:created>
  <dcterms:modified xsi:type="dcterms:W3CDTF">2016-05-15T20:54:26Z</dcterms:modified>
</cp:coreProperties>
</file>