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9\phys442\radioactive decay\"/>
    </mc:Choice>
  </mc:AlternateContent>
  <xr:revisionPtr revIDLastSave="0" documentId="8_{3E278F9C-AA02-4143-8067-5E6826F3F919}" xr6:coauthVersionLast="47" xr6:coauthVersionMax="47" xr10:uidLastSave="{00000000-0000-0000-0000-000000000000}"/>
  <bookViews>
    <workbookView xWindow="0" yWindow="0" windowWidth="14400" windowHeight="15750" xr2:uid="{FE4214E9-C6F8-4C7D-91D0-B51F434D1D7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E19" i="1" l="1"/>
  <c r="F19" i="1"/>
  <c r="H2" i="1" s="1"/>
  <c r="G2" i="1" l="1"/>
  <c r="I2" i="1" s="1"/>
  <c r="J2" i="1" l="1"/>
  <c r="K2" i="1" s="1"/>
</calcChain>
</file>

<file path=xl/sharedStrings.xml><?xml version="1.0" encoding="utf-8"?>
<sst xmlns="http://schemas.openxmlformats.org/spreadsheetml/2006/main" count="44" uniqueCount="44">
  <si>
    <t>Dataset</t>
  </si>
  <si>
    <t>2.5kV, 2sq</t>
  </si>
  <si>
    <t>3.0kV, 2sq</t>
  </si>
  <si>
    <t>3.5kV, 2sq</t>
  </si>
  <si>
    <t>4.0kV, 2sq</t>
  </si>
  <si>
    <t>2.5kV, 3sq</t>
  </si>
  <si>
    <t>2.5kV, 4sq</t>
  </si>
  <si>
    <t>2.5kV, 5sq</t>
  </si>
  <si>
    <t>3.0kV, 3sq</t>
  </si>
  <si>
    <t>3.0kV, 4sq</t>
  </si>
  <si>
    <t>3.0kV, 5sq</t>
  </si>
  <si>
    <t>3.5kV, 3sq</t>
  </si>
  <si>
    <t>3.5kV, 4sq</t>
  </si>
  <si>
    <t>3.5kV, 5sq</t>
  </si>
  <si>
    <t>4.0kV, 3sq</t>
  </si>
  <si>
    <t>4.0kV, 4sq</t>
  </si>
  <si>
    <t>4.0kV, 5sq</t>
  </si>
  <si>
    <t>λ</t>
  </si>
  <si>
    <t>σ(λ)</t>
  </si>
  <si>
    <t>λ/σ(λ)^2</t>
  </si>
  <si>
    <t>1/σ(λ)^2</t>
  </si>
  <si>
    <t>Weighted mean λ</t>
  </si>
  <si>
    <t>half-life</t>
  </si>
  <si>
    <t>σ(half-life)</t>
  </si>
  <si>
    <t>σ(wgh. mean  λ)</t>
  </si>
  <si>
    <t>TOTAL</t>
  </si>
  <si>
    <t>σ Away</t>
  </si>
  <si>
    <t>708.6/19</t>
  </si>
  <si>
    <t>X^2/ndf</t>
  </si>
  <si>
    <t>92.38/21</t>
  </si>
  <si>
    <t>21.73/27</t>
  </si>
  <si>
    <t>1564/28</t>
  </si>
  <si>
    <t>87.53/22</t>
  </si>
  <si>
    <t>263.8/26</t>
  </si>
  <si>
    <t>209.4/27</t>
  </si>
  <si>
    <t>407.5/26</t>
  </si>
  <si>
    <t>166/20</t>
  </si>
  <si>
    <t>81.64/24</t>
  </si>
  <si>
    <t>324.7/26</t>
  </si>
  <si>
    <t>290.7/30</t>
  </si>
  <si>
    <t>199.1/16</t>
  </si>
  <si>
    <t>230.4/26</t>
  </si>
  <si>
    <t>181.2/22</t>
  </si>
  <si>
    <t>119.2/31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</si>
</sst>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3395-415A-4060-A7C5-0AB39AF35373}">
  <dimension ref="A1:K19"/>
  <sheetViews>
    <sheetView tabSelected="1" workbookViewId="0">
      <selection activeCell="E26" sqref="E26"/>
    </sheetView>
  </sheetViews>
  <sheetFormatPr defaultRowHeight="15" x14ac:dyDescent="0.25"/>
  <cols>
    <col min="1" max="1" width="11.5703125" customWidth="1"/>
    <col min="3" max="3" width="12.5703125" customWidth="1"/>
    <col min="5" max="5" width="14.5703125" customWidth="1"/>
    <col min="6" max="6" width="15" customWidth="1"/>
    <col min="7" max="8" width="16.28515625" customWidth="1"/>
    <col min="9" max="9" width="9.5703125" customWidth="1"/>
    <col min="10" max="10" width="14" customWidth="1"/>
  </cols>
  <sheetData>
    <row r="1" spans="1:11" x14ac:dyDescent="0.25">
      <c r="A1" t="s">
        <v>0</v>
      </c>
      <c r="B1" t="s">
        <v>17</v>
      </c>
      <c r="C1" t="s">
        <v>18</v>
      </c>
      <c r="D1" t="s">
        <v>28</v>
      </c>
      <c r="E1" t="s">
        <v>19</v>
      </c>
      <c r="F1" t="s">
        <v>20</v>
      </c>
      <c r="G1" t="s">
        <v>21</v>
      </c>
      <c r="H1" t="s">
        <v>24</v>
      </c>
      <c r="I1" t="s">
        <v>22</v>
      </c>
      <c r="J1" t="s">
        <v>23</v>
      </c>
      <c r="K1" t="s">
        <v>26</v>
      </c>
    </row>
    <row r="2" spans="1:11" x14ac:dyDescent="0.25">
      <c r="G2">
        <f>E19/F19</f>
        <v>1.2137213873316103E-2</v>
      </c>
      <c r="H2">
        <f>SQRT(1/F19)</f>
        <v>5.0778893025978836E-5</v>
      </c>
      <c r="I2">
        <f>0.693147181/G2</f>
        <v>57.109249967482022</v>
      </c>
      <c r="J2">
        <f>(I2/G2)*H2</f>
        <v>0.23892999869337711</v>
      </c>
      <c r="K2">
        <f>(I2-55.6)/J2</f>
        <v>6.3167035354939509</v>
      </c>
    </row>
    <row r="3" spans="1:11" x14ac:dyDescent="0.25">
      <c r="A3" t="s">
        <v>1</v>
      </c>
      <c r="B3">
        <v>1.281E-2</v>
      </c>
      <c r="C3">
        <v>2.7980000000000002E-4</v>
      </c>
      <c r="D3" t="s">
        <v>27</v>
      </c>
      <c r="E3">
        <f>B3/(C3)^2</f>
        <v>163626.52583970677</v>
      </c>
      <c r="F3">
        <f>1/(C3)^2</f>
        <v>12773343.156885775</v>
      </c>
    </row>
    <row r="4" spans="1:11" x14ac:dyDescent="0.25">
      <c r="A4" t="s">
        <v>5</v>
      </c>
      <c r="B4">
        <v>1.0699999999999999E-2</v>
      </c>
      <c r="C4">
        <v>2.164E-4</v>
      </c>
      <c r="D4" t="s">
        <v>29</v>
      </c>
      <c r="E4">
        <f>B4/(C4)^2</f>
        <v>228491.08756632646</v>
      </c>
      <c r="F4">
        <f t="shared" ref="F4:F18" si="0">1/(C4)^2</f>
        <v>21354307.249189388</v>
      </c>
    </row>
    <row r="5" spans="1:11" x14ac:dyDescent="0.25">
      <c r="A5" t="s">
        <v>6</v>
      </c>
      <c r="B5">
        <v>1.1440000000000001E-2</v>
      </c>
      <c r="C5">
        <v>2.431E-4</v>
      </c>
      <c r="D5" t="s">
        <v>30</v>
      </c>
      <c r="E5">
        <f>B5/(C5)^2</f>
        <v>193578.04824932854</v>
      </c>
      <c r="F5">
        <f t="shared" si="0"/>
        <v>16921158.063752495</v>
      </c>
    </row>
    <row r="6" spans="1:11" x14ac:dyDescent="0.25">
      <c r="A6" t="s">
        <v>7</v>
      </c>
      <c r="B6">
        <v>1.4E-2</v>
      </c>
      <c r="C6">
        <v>2.4030000000000001E-4</v>
      </c>
      <c r="D6" t="s">
        <v>31</v>
      </c>
      <c r="E6">
        <f>B6/(C6)^2</f>
        <v>242449.05409367432</v>
      </c>
      <c r="F6">
        <f t="shared" si="0"/>
        <v>17317789.578119595</v>
      </c>
    </row>
    <row r="7" spans="1:11" x14ac:dyDescent="0.25">
      <c r="A7" t="s">
        <v>2</v>
      </c>
      <c r="B7">
        <v>1.175E-2</v>
      </c>
      <c r="C7">
        <v>1.8320000000000001E-4</v>
      </c>
      <c r="D7" t="s">
        <v>32</v>
      </c>
      <c r="E7">
        <f>B7/(C7)^2</f>
        <v>350095.82197135827</v>
      </c>
      <c r="F7">
        <f t="shared" si="0"/>
        <v>29795389.103945382</v>
      </c>
    </row>
    <row r="8" spans="1:11" x14ac:dyDescent="0.25">
      <c r="A8" t="s">
        <v>8</v>
      </c>
      <c r="B8">
        <v>1.247E-2</v>
      </c>
      <c r="C8">
        <v>3.2670000000000003E-4</v>
      </c>
      <c r="D8" t="s">
        <v>33</v>
      </c>
      <c r="E8">
        <f>B8/(C8)^2</f>
        <v>116833.71451855186</v>
      </c>
      <c r="F8">
        <f t="shared" si="0"/>
        <v>9369183.2011669483</v>
      </c>
    </row>
    <row r="9" spans="1:11" x14ac:dyDescent="0.25">
      <c r="A9" t="s">
        <v>9</v>
      </c>
      <c r="B9">
        <v>1.1690000000000001E-2</v>
      </c>
      <c r="C9">
        <v>3.0370000000000001E-4</v>
      </c>
      <c r="D9" t="s">
        <v>34</v>
      </c>
      <c r="E9">
        <f>B9/(C9)^2</f>
        <v>126743.27569459706</v>
      </c>
      <c r="F9">
        <f t="shared" si="0"/>
        <v>10842025.294661852</v>
      </c>
    </row>
    <row r="10" spans="1:11" x14ac:dyDescent="0.25">
      <c r="A10" t="s">
        <v>10</v>
      </c>
      <c r="B10">
        <v>9.9120000000000007E-3</v>
      </c>
      <c r="C10">
        <v>6.0249999999999995E-4</v>
      </c>
      <c r="D10" t="s">
        <v>35</v>
      </c>
      <c r="E10">
        <f>B10/(C10)^2</f>
        <v>27305.314991133077</v>
      </c>
      <c r="F10">
        <f t="shared" si="0"/>
        <v>2754773.5059658065</v>
      </c>
    </row>
    <row r="11" spans="1:11" x14ac:dyDescent="0.25">
      <c r="A11" t="s">
        <v>3</v>
      </c>
      <c r="B11">
        <v>1.1900000000000001E-2</v>
      </c>
      <c r="C11">
        <v>2.0770000000000001E-4</v>
      </c>
      <c r="D11" t="s">
        <v>36</v>
      </c>
      <c r="E11">
        <f>B11/(C11)^2</f>
        <v>275850.62248358747</v>
      </c>
      <c r="F11">
        <f t="shared" si="0"/>
        <v>23180724.578452729</v>
      </c>
    </row>
    <row r="12" spans="1:11" x14ac:dyDescent="0.25">
      <c r="A12" t="s">
        <v>11</v>
      </c>
      <c r="B12">
        <v>1.188E-2</v>
      </c>
      <c r="C12">
        <v>2.297E-4</v>
      </c>
      <c r="D12" t="s">
        <v>37</v>
      </c>
      <c r="E12">
        <f>B12/(C12)^2</f>
        <v>225161.66436924692</v>
      </c>
      <c r="F12">
        <f t="shared" si="0"/>
        <v>18953002.051283412</v>
      </c>
    </row>
    <row r="13" spans="1:11" x14ac:dyDescent="0.25">
      <c r="A13" t="s">
        <v>12</v>
      </c>
      <c r="B13">
        <v>1.2109999999999999E-2</v>
      </c>
      <c r="C13">
        <v>2.407E-4</v>
      </c>
      <c r="D13" t="s">
        <v>38</v>
      </c>
      <c r="E13">
        <f>B13/(C13)^2</f>
        <v>209021.9825191343</v>
      </c>
      <c r="F13">
        <f t="shared" si="0"/>
        <v>17260279.316196062</v>
      </c>
    </row>
    <row r="14" spans="1:11" x14ac:dyDescent="0.25">
      <c r="A14" t="s">
        <v>13</v>
      </c>
      <c r="B14">
        <v>1.3050000000000001E-2</v>
      </c>
      <c r="C14">
        <v>1.4249999999999999E-4</v>
      </c>
      <c r="D14" t="s">
        <v>39</v>
      </c>
      <c r="E14">
        <f>B14/(C14)^2</f>
        <v>642659.27977839345</v>
      </c>
      <c r="F14">
        <f t="shared" si="0"/>
        <v>49245921.822099112</v>
      </c>
    </row>
    <row r="15" spans="1:11" x14ac:dyDescent="0.25">
      <c r="A15" t="s">
        <v>4</v>
      </c>
      <c r="B15">
        <v>1.0460000000000001E-2</v>
      </c>
      <c r="C15">
        <v>1.953E-4</v>
      </c>
      <c r="D15" t="s">
        <v>40</v>
      </c>
      <c r="E15">
        <f>B15/(C15)^2</f>
        <v>274237.72530556138</v>
      </c>
      <c r="F15">
        <f t="shared" si="0"/>
        <v>26217755.765350036</v>
      </c>
    </row>
    <row r="16" spans="1:11" x14ac:dyDescent="0.25">
      <c r="A16" t="s">
        <v>14</v>
      </c>
      <c r="B16">
        <v>1.268E-2</v>
      </c>
      <c r="C16">
        <v>1.6890000000000001E-4</v>
      </c>
      <c r="D16" t="s">
        <v>41</v>
      </c>
      <c r="E16">
        <f>B16/(C16)^2</f>
        <v>444487.91171656805</v>
      </c>
      <c r="F16">
        <f t="shared" si="0"/>
        <v>35054251.712663099</v>
      </c>
    </row>
    <row r="17" spans="1:6" x14ac:dyDescent="0.25">
      <c r="A17" t="s">
        <v>15</v>
      </c>
      <c r="B17">
        <v>1.3100000000000001E-2</v>
      </c>
      <c r="C17">
        <v>1.56E-4</v>
      </c>
      <c r="D17" t="s">
        <v>42</v>
      </c>
      <c r="E17">
        <f>B17/(C17)^2</f>
        <v>538297.17291255749</v>
      </c>
      <c r="F17">
        <f t="shared" si="0"/>
        <v>41091387.245233402</v>
      </c>
    </row>
    <row r="18" spans="1:6" x14ac:dyDescent="0.25">
      <c r="A18" t="s">
        <v>16</v>
      </c>
      <c r="B18">
        <v>1.1639999999999999E-2</v>
      </c>
      <c r="C18">
        <v>1.34E-4</v>
      </c>
      <c r="D18" t="s">
        <v>43</v>
      </c>
      <c r="E18">
        <f>B18/(C18)^2</f>
        <v>648251.28090888832</v>
      </c>
      <c r="F18">
        <f t="shared" si="0"/>
        <v>55691690.79973267</v>
      </c>
    </row>
    <row r="19" spans="1:6" x14ac:dyDescent="0.25">
      <c r="A19" t="s">
        <v>25</v>
      </c>
      <c r="E19" s="1">
        <f>SUM(E3:E18)</f>
        <v>4707090.4829186136</v>
      </c>
      <c r="F19" s="1">
        <f>SUM(F3:F18)</f>
        <v>387822982.4446978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Dönmez</dc:creator>
  <cp:lastModifiedBy>Mert Dönmez</cp:lastModifiedBy>
  <dcterms:created xsi:type="dcterms:W3CDTF">2023-03-04T22:53:05Z</dcterms:created>
  <dcterms:modified xsi:type="dcterms:W3CDTF">2023-03-11T23:11:25Z</dcterms:modified>
</cp:coreProperties>
</file>