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niGe\First Year\First Semester\Machine Learning 1\Ass_1\Python\"/>
    </mc:Choice>
  </mc:AlternateContent>
  <xr:revisionPtr revIDLastSave="0" documentId="13_ncr:1_{3142A8E7-062C-4311-B130-58B1D7732ABD}" xr6:coauthVersionLast="47" xr6:coauthVersionMax="47" xr10:uidLastSave="{00000000-0000-0000-0000-000000000000}"/>
  <bookViews>
    <workbookView xWindow="14295" yWindow="0" windowWidth="14610" windowHeight="15585" activeTab="1" xr2:uid="{00000000-000D-0000-FFFF-FFFF00000000}"/>
  </bookViews>
  <sheets>
    <sheet name="compute prior" sheetId="1" r:id="rId1"/>
    <sheet name="posterior_training" sheetId="3" r:id="rId2"/>
    <sheet name="posterior_test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7" i="3" l="1"/>
  <c r="H9" i="1"/>
  <c r="U17" i="1"/>
  <c r="M14" i="4"/>
  <c r="S14" i="3"/>
  <c r="N26" i="4"/>
  <c r="N25" i="4"/>
  <c r="N24" i="4"/>
  <c r="N23" i="4"/>
  <c r="N22" i="4"/>
  <c r="N21" i="4"/>
  <c r="N20" i="4"/>
  <c r="N19" i="4"/>
  <c r="P14" i="4" s="1"/>
  <c r="N18" i="4"/>
  <c r="E14" i="4"/>
  <c r="D14" i="4"/>
  <c r="C14" i="4"/>
  <c r="B14" i="4"/>
  <c r="P18" i="3"/>
  <c r="P19" i="3"/>
  <c r="P23" i="3"/>
  <c r="Q14" i="3" s="1"/>
  <c r="P26" i="3"/>
  <c r="P20" i="3"/>
  <c r="P21" i="3"/>
  <c r="P22" i="3"/>
  <c r="P24" i="3"/>
  <c r="P25" i="3"/>
  <c r="D14" i="3"/>
  <c r="T6" i="1"/>
  <c r="K14" i="3"/>
  <c r="J14" i="3"/>
  <c r="H14" i="3"/>
  <c r="I14" i="3"/>
  <c r="G14" i="3"/>
  <c r="F14" i="3"/>
  <c r="E14" i="3"/>
  <c r="C14" i="3"/>
  <c r="B14" i="3"/>
  <c r="T12" i="1"/>
  <c r="T13" i="1"/>
  <c r="T5" i="1"/>
  <c r="T4" i="1"/>
  <c r="T17" i="1"/>
  <c r="K9" i="1"/>
  <c r="U20" i="1"/>
  <c r="U19" i="1"/>
  <c r="U18" i="1"/>
  <c r="T20" i="1"/>
  <c r="T19" i="1"/>
  <c r="T18" i="1"/>
  <c r="J26" i="1"/>
  <c r="I26" i="1"/>
  <c r="U13" i="1"/>
  <c r="U12" i="1"/>
  <c r="U11" i="1"/>
  <c r="T11" i="1"/>
  <c r="U10" i="1"/>
  <c r="U9" i="1"/>
  <c r="T10" i="1"/>
  <c r="T9" i="1"/>
  <c r="U8" i="1"/>
  <c r="T8" i="1"/>
  <c r="U7" i="1"/>
  <c r="T7" i="1"/>
  <c r="U6" i="1"/>
  <c r="U5" i="1"/>
  <c r="U4" i="1"/>
  <c r="L10" i="1"/>
  <c r="L11" i="1"/>
  <c r="L12" i="1"/>
  <c r="L13" i="1"/>
  <c r="L14" i="1"/>
  <c r="L9" i="1"/>
  <c r="K10" i="1"/>
  <c r="K12" i="1"/>
  <c r="J18" i="1"/>
  <c r="L18" i="1" s="1"/>
  <c r="J17" i="1"/>
  <c r="L17" i="1" s="1"/>
  <c r="J16" i="1"/>
  <c r="L16" i="1" s="1"/>
  <c r="J15" i="1"/>
  <c r="L15" i="1" s="1"/>
  <c r="J14" i="1"/>
  <c r="J13" i="1"/>
  <c r="J12" i="1"/>
  <c r="J11" i="1"/>
  <c r="J9" i="1"/>
  <c r="J10" i="1"/>
  <c r="I13" i="1"/>
  <c r="K13" i="1" s="1"/>
  <c r="I14" i="1"/>
  <c r="K14" i="1" s="1"/>
  <c r="I12" i="1"/>
  <c r="I18" i="1"/>
  <c r="K18" i="1" s="1"/>
  <c r="I17" i="1"/>
  <c r="K17" i="1" s="1"/>
  <c r="I16" i="1"/>
  <c r="K16" i="1" s="1"/>
  <c r="I15" i="1"/>
  <c r="K15" i="1" s="1"/>
  <c r="I10" i="1"/>
  <c r="I11" i="1"/>
  <c r="K11" i="1" s="1"/>
  <c r="I9" i="1"/>
  <c r="H11" i="1"/>
  <c r="H10" i="1"/>
  <c r="H12" i="1"/>
  <c r="H14" i="1"/>
  <c r="H18" i="1"/>
  <c r="H17" i="1"/>
  <c r="H16" i="1"/>
  <c r="H15" i="1"/>
  <c r="H13" i="1"/>
  <c r="I5" i="1"/>
  <c r="J5" i="1"/>
  <c r="H5" i="1"/>
  <c r="N14" i="4" l="1"/>
  <c r="O14" i="4"/>
  <c r="O14" i="3"/>
  <c r="W14" i="3"/>
  <c r="X14" i="3"/>
  <c r="T14" i="3"/>
  <c r="V14" i="3"/>
  <c r="P14" i="3"/>
  <c r="R14" i="3"/>
  <c r="U14" i="3"/>
  <c r="J6" i="1"/>
  <c r="I6" i="1"/>
</calcChain>
</file>

<file path=xl/sharedStrings.xml><?xml version="1.0" encoding="utf-8"?>
<sst xmlns="http://schemas.openxmlformats.org/spreadsheetml/2006/main" count="377" uniqueCount="36">
  <si>
    <t>Outlook</t>
  </si>
  <si>
    <t>Temperature</t>
  </si>
  <si>
    <t>Humidity</t>
  </si>
  <si>
    <t>Windy</t>
  </si>
  <si>
    <t>Play</t>
  </si>
  <si>
    <t>overcast</t>
  </si>
  <si>
    <t>hot</t>
  </si>
  <si>
    <t>high</t>
  </si>
  <si>
    <t>yes</t>
  </si>
  <si>
    <t>cool</t>
  </si>
  <si>
    <t>normal</t>
  </si>
  <si>
    <t>mild</t>
  </si>
  <si>
    <t>rainy</t>
  </si>
  <si>
    <t>no</t>
  </si>
  <si>
    <t>sunny</t>
  </si>
  <si>
    <t>tot</t>
  </si>
  <si>
    <t>valori</t>
  </si>
  <si>
    <t>prob</t>
  </si>
  <si>
    <t>outlook</t>
  </si>
  <si>
    <t>temperature</t>
  </si>
  <si>
    <t>humidity</t>
  </si>
  <si>
    <t>windy</t>
  </si>
  <si>
    <t>training prior</t>
  </si>
  <si>
    <t>tot|yes</t>
  </si>
  <si>
    <t>tot|no</t>
  </si>
  <si>
    <t>prob tot|yes</t>
  </si>
  <si>
    <t>prob tot|no</t>
  </si>
  <si>
    <t>data</t>
  </si>
  <si>
    <t>FALSE</t>
  </si>
  <si>
    <t>TRUE</t>
  </si>
  <si>
    <t>unique_array</t>
  </si>
  <si>
    <t>dict</t>
  </si>
  <si>
    <t>results</t>
  </si>
  <si>
    <t>prior</t>
  </si>
  <si>
    <r>
      <t xml:space="preserve">Iterazione su </t>
    </r>
    <r>
      <rPr>
        <b/>
        <sz val="11"/>
        <color theme="1"/>
        <rFont val="Calibri"/>
        <family val="2"/>
        <scheme val="minor"/>
      </rPr>
      <t>yes</t>
    </r>
  </si>
  <si>
    <r>
      <t xml:space="preserve">Iterazione su </t>
    </r>
    <r>
      <rPr>
        <b/>
        <sz val="11"/>
        <color theme="1"/>
        <rFont val="Calibri"/>
        <family val="2"/>
        <scheme val="minor"/>
      </rPr>
      <t>no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</si>
</sst>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26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  <xf numFmtId="0" fontId="1" fillId="0" borderId="2" xfId="0" applyFont="1" applyBorder="1" applyAlignment="1">
      <alignment horizontal="center" vertical="top"/>
    </xf>
    <xf numFmtId="164" fontId="0" fillId="0" borderId="0" xfId="0" applyNumberFormat="1"/>
    <xf numFmtId="164" fontId="0" fillId="2" borderId="1" xfId="0" applyNumberFormat="1" applyFill="1" applyBorder="1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FFE2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"/>
  <sheetViews>
    <sheetView workbookViewId="0">
      <selection activeCell="K9" sqref="K9"/>
    </sheetView>
  </sheetViews>
  <sheetFormatPr defaultRowHeight="15" x14ac:dyDescent="0.25"/>
  <cols>
    <col min="1" max="1" width="8" bestFit="1" customWidth="1"/>
    <col min="2" max="2" width="11.85546875" bestFit="1" customWidth="1"/>
    <col min="3" max="3" width="8.7109375" bestFit="1" customWidth="1"/>
    <col min="4" max="4" width="6.42578125" bestFit="1" customWidth="1"/>
    <col min="6" max="6" width="11.28515625" bestFit="1" customWidth="1"/>
    <col min="7" max="7" width="9.28515625" bestFit="1" customWidth="1"/>
    <col min="11" max="11" width="11.28515625" bestFit="1" customWidth="1"/>
    <col min="12" max="12" width="10.7109375" bestFit="1" customWidth="1"/>
    <col min="20" max="21" width="9.42578125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7" t="s">
        <v>4</v>
      </c>
    </row>
    <row r="2" spans="1:21" x14ac:dyDescent="0.25">
      <c r="A2" t="s">
        <v>5</v>
      </c>
      <c r="B2" t="s">
        <v>6</v>
      </c>
      <c r="C2" t="s">
        <v>7</v>
      </c>
      <c r="D2" t="b">
        <v>0</v>
      </c>
      <c r="E2" t="s">
        <v>8</v>
      </c>
    </row>
    <row r="3" spans="1:21" x14ac:dyDescent="0.25">
      <c r="A3" t="s">
        <v>5</v>
      </c>
      <c r="B3" t="s">
        <v>9</v>
      </c>
      <c r="C3" t="s">
        <v>10</v>
      </c>
      <c r="D3" t="b">
        <v>1</v>
      </c>
      <c r="E3" t="s">
        <v>8</v>
      </c>
      <c r="G3" s="30" t="s">
        <v>22</v>
      </c>
      <c r="H3" s="30"/>
      <c r="I3" s="30"/>
      <c r="J3" s="30"/>
      <c r="O3" s="1" t="s">
        <v>0</v>
      </c>
      <c r="P3" s="1" t="s">
        <v>1</v>
      </c>
      <c r="Q3" s="1" t="s">
        <v>2</v>
      </c>
      <c r="R3" s="1" t="s">
        <v>3</v>
      </c>
      <c r="S3" t="s">
        <v>4</v>
      </c>
      <c r="T3" s="4" t="s">
        <v>8</v>
      </c>
      <c r="U3" s="4" t="s">
        <v>13</v>
      </c>
    </row>
    <row r="4" spans="1:21" x14ac:dyDescent="0.25">
      <c r="A4" t="s">
        <v>5</v>
      </c>
      <c r="B4" t="s">
        <v>11</v>
      </c>
      <c r="C4" t="s">
        <v>7</v>
      </c>
      <c r="D4" t="b">
        <v>1</v>
      </c>
      <c r="E4" t="s">
        <v>8</v>
      </c>
      <c r="G4" s="2"/>
      <c r="H4" s="2" t="s">
        <v>15</v>
      </c>
      <c r="I4" s="2" t="s">
        <v>8</v>
      </c>
      <c r="J4" s="2" t="s">
        <v>13</v>
      </c>
      <c r="O4" t="s">
        <v>5</v>
      </c>
      <c r="P4" t="s">
        <v>6</v>
      </c>
      <c r="Q4" t="s">
        <v>7</v>
      </c>
      <c r="R4" t="b">
        <v>0</v>
      </c>
      <c r="S4" t="s">
        <v>8</v>
      </c>
      <c r="T4" s="5">
        <f>K9*K12*K15*K18*I6</f>
        <v>3.4985422740524776E-2</v>
      </c>
      <c r="U4" s="5">
        <f>L9*L12*L15*L18*J6</f>
        <v>0</v>
      </c>
    </row>
    <row r="5" spans="1:21" x14ac:dyDescent="0.25">
      <c r="A5" t="s">
        <v>5</v>
      </c>
      <c r="B5" t="s">
        <v>6</v>
      </c>
      <c r="C5" t="s">
        <v>10</v>
      </c>
      <c r="D5" t="b">
        <v>0</v>
      </c>
      <c r="E5" t="s">
        <v>8</v>
      </c>
      <c r="G5" s="2" t="s">
        <v>16</v>
      </c>
      <c r="H5" s="2">
        <f>COUNTA(E2:E11)</f>
        <v>10</v>
      </c>
      <c r="I5" s="2">
        <f>COUNTIF(E2:E11, "yes")</f>
        <v>7</v>
      </c>
      <c r="J5" s="2">
        <f>COUNTIF(E2:E11, "no")</f>
        <v>3</v>
      </c>
      <c r="O5" t="s">
        <v>5</v>
      </c>
      <c r="P5" t="s">
        <v>9</v>
      </c>
      <c r="Q5" t="s">
        <v>10</v>
      </c>
      <c r="R5" t="b">
        <v>1</v>
      </c>
      <c r="S5" t="s">
        <v>8</v>
      </c>
      <c r="T5" s="5">
        <f>K9*K13*K16*K17*I6</f>
        <v>1.865889212827988E-2</v>
      </c>
      <c r="U5" s="5">
        <f>L9*L13*L16*L17*J6</f>
        <v>0</v>
      </c>
    </row>
    <row r="6" spans="1:21" x14ac:dyDescent="0.25">
      <c r="A6" t="s">
        <v>12</v>
      </c>
      <c r="B6" t="s">
        <v>11</v>
      </c>
      <c r="C6" t="s">
        <v>7</v>
      </c>
      <c r="D6" t="b">
        <v>0</v>
      </c>
      <c r="E6" t="s">
        <v>8</v>
      </c>
      <c r="G6" s="2" t="s">
        <v>17</v>
      </c>
      <c r="H6" s="2"/>
      <c r="I6" s="2">
        <f>I5/H5</f>
        <v>0.7</v>
      </c>
      <c r="J6" s="2">
        <f>J5/H5</f>
        <v>0.3</v>
      </c>
      <c r="O6" t="s">
        <v>5</v>
      </c>
      <c r="P6" t="s">
        <v>11</v>
      </c>
      <c r="Q6" t="s">
        <v>7</v>
      </c>
      <c r="R6" t="b">
        <v>1</v>
      </c>
      <c r="S6" t="s">
        <v>8</v>
      </c>
      <c r="T6" s="5">
        <f>K9*K14*K15*K17*I6</f>
        <v>2.0991253644314863E-2</v>
      </c>
      <c r="U6" s="5">
        <f>L9*L14*L15*L17*J6</f>
        <v>0</v>
      </c>
    </row>
    <row r="7" spans="1:21" x14ac:dyDescent="0.25">
      <c r="A7" t="s">
        <v>12</v>
      </c>
      <c r="B7" t="s">
        <v>9</v>
      </c>
      <c r="C7" t="s">
        <v>10</v>
      </c>
      <c r="D7" t="b">
        <v>0</v>
      </c>
      <c r="E7" t="s">
        <v>8</v>
      </c>
      <c r="O7" t="s">
        <v>5</v>
      </c>
      <c r="P7" t="s">
        <v>6</v>
      </c>
      <c r="Q7" t="s">
        <v>10</v>
      </c>
      <c r="R7" t="b">
        <v>0</v>
      </c>
      <c r="S7" t="s">
        <v>8</v>
      </c>
      <c r="T7" s="5">
        <f>K9*K12*K16*K18*I6</f>
        <v>4.6647230320699694E-2</v>
      </c>
      <c r="U7" s="5">
        <f>L9*L12*L16*L18*J6</f>
        <v>0</v>
      </c>
    </row>
    <row r="8" spans="1:21" x14ac:dyDescent="0.25">
      <c r="A8" t="s">
        <v>12</v>
      </c>
      <c r="B8" t="s">
        <v>9</v>
      </c>
      <c r="C8" t="s">
        <v>10</v>
      </c>
      <c r="D8" t="b">
        <v>1</v>
      </c>
      <c r="E8" t="s">
        <v>13</v>
      </c>
      <c r="F8" s="2"/>
      <c r="G8" s="2"/>
      <c r="H8" s="2" t="s">
        <v>15</v>
      </c>
      <c r="I8" s="2" t="s">
        <v>23</v>
      </c>
      <c r="J8" s="2" t="s">
        <v>24</v>
      </c>
      <c r="K8" s="3" t="s">
        <v>25</v>
      </c>
      <c r="L8" s="3" t="s">
        <v>26</v>
      </c>
      <c r="O8" t="s">
        <v>12</v>
      </c>
      <c r="P8" t="s">
        <v>11</v>
      </c>
      <c r="Q8" t="s">
        <v>7</v>
      </c>
      <c r="R8" t="b">
        <v>0</v>
      </c>
      <c r="S8" t="s">
        <v>8</v>
      </c>
      <c r="T8" s="5">
        <f>K10*K14*K15*K18*I6</f>
        <v>3.9358600583090375E-2</v>
      </c>
      <c r="U8" s="5">
        <f>L10*L14*L15*L18*J6</f>
        <v>1.4814814814814814E-2</v>
      </c>
    </row>
    <row r="9" spans="1:21" x14ac:dyDescent="0.25">
      <c r="A9" t="s">
        <v>12</v>
      </c>
      <c r="B9" t="s">
        <v>11</v>
      </c>
      <c r="C9" t="s">
        <v>10</v>
      </c>
      <c r="D9" t="b">
        <v>0</v>
      </c>
      <c r="E9" t="s">
        <v>8</v>
      </c>
      <c r="F9" s="2" t="s">
        <v>18</v>
      </c>
      <c r="G9" s="2" t="s">
        <v>5</v>
      </c>
      <c r="H9" s="2">
        <f>COUNTIF(A2:A11, G9)</f>
        <v>4</v>
      </c>
      <c r="I9" s="2">
        <f>COUNTIFS($A$2:$A$11, G9, $E$2:$E$11, "yes")</f>
        <v>4</v>
      </c>
      <c r="J9" s="2">
        <f>COUNTIFS($A$2:$A$11, G9, $E$2:$E$11, "no")</f>
        <v>0</v>
      </c>
      <c r="K9" s="6">
        <f>I9/$I$5</f>
        <v>0.5714285714285714</v>
      </c>
      <c r="L9" s="6">
        <f>J9/$J$5</f>
        <v>0</v>
      </c>
      <c r="O9" t="s">
        <v>12</v>
      </c>
      <c r="P9" t="s">
        <v>9</v>
      </c>
      <c r="Q9" t="s">
        <v>10</v>
      </c>
      <c r="R9" t="b">
        <v>0</v>
      </c>
      <c r="S9" t="s">
        <v>8</v>
      </c>
      <c r="T9" s="5">
        <f>K10*K13*K18*I6*K16</f>
        <v>3.4985422740524776E-2</v>
      </c>
      <c r="U9" s="5">
        <f>L10*L13*L18*J6*L16</f>
        <v>7.407407407407406E-3</v>
      </c>
    </row>
    <row r="10" spans="1:21" x14ac:dyDescent="0.25">
      <c r="A10" t="s">
        <v>12</v>
      </c>
      <c r="B10" t="s">
        <v>11</v>
      </c>
      <c r="C10" t="s">
        <v>7</v>
      </c>
      <c r="D10" t="b">
        <v>1</v>
      </c>
      <c r="E10" t="s">
        <v>13</v>
      </c>
      <c r="F10" s="2"/>
      <c r="G10" s="2" t="s">
        <v>12</v>
      </c>
      <c r="H10" s="2">
        <f>COUNTIF(A2:A11, G10)</f>
        <v>5</v>
      </c>
      <c r="I10" s="2">
        <f t="shared" ref="I10:I11" si="0">COUNTIFS($A$2:$A$11, G10, $E$2:$E$11, "yes")</f>
        <v>3</v>
      </c>
      <c r="J10" s="2">
        <f>COUNTIFS($A$2:$A$11, G10, $E$2:$E$11, "no")</f>
        <v>2</v>
      </c>
      <c r="K10" s="6">
        <f t="shared" ref="K10:K14" si="1">I10/$I$5</f>
        <v>0.42857142857142855</v>
      </c>
      <c r="L10" s="6">
        <f t="shared" ref="L10:L14" si="2">J10/$J$5</f>
        <v>0.66666666666666663</v>
      </c>
      <c r="O10" t="s">
        <v>12</v>
      </c>
      <c r="P10" t="s">
        <v>9</v>
      </c>
      <c r="Q10" t="s">
        <v>10</v>
      </c>
      <c r="R10" t="b">
        <v>1</v>
      </c>
      <c r="S10" t="s">
        <v>13</v>
      </c>
      <c r="T10" s="5">
        <f>K10*K13*K16*K17*I6</f>
        <v>1.3994169096209907E-2</v>
      </c>
      <c r="U10" s="5">
        <f>L10*L13*L16*L17*J6</f>
        <v>1.4814814814814814E-2</v>
      </c>
    </row>
    <row r="11" spans="1:21" x14ac:dyDescent="0.25">
      <c r="A11" t="s">
        <v>14</v>
      </c>
      <c r="B11" t="s">
        <v>6</v>
      </c>
      <c r="C11" t="s">
        <v>7</v>
      </c>
      <c r="D11" t="b">
        <v>0</v>
      </c>
      <c r="E11" t="s">
        <v>13</v>
      </c>
      <c r="F11" s="2"/>
      <c r="G11" s="2" t="s">
        <v>14</v>
      </c>
      <c r="H11" s="2">
        <f>COUNTIF(A2:A11, G11)</f>
        <v>1</v>
      </c>
      <c r="I11" s="2">
        <f t="shared" si="0"/>
        <v>0</v>
      </c>
      <c r="J11" s="2">
        <f>COUNTIFS($A$2:$A$11, G11, $E$2:$E$11, "no")</f>
        <v>1</v>
      </c>
      <c r="K11" s="6">
        <f t="shared" si="1"/>
        <v>0</v>
      </c>
      <c r="L11" s="6">
        <f t="shared" si="2"/>
        <v>0.33333333333333331</v>
      </c>
      <c r="O11" t="s">
        <v>12</v>
      </c>
      <c r="P11" t="s">
        <v>11</v>
      </c>
      <c r="Q11" t="s">
        <v>10</v>
      </c>
      <c r="R11" t="b">
        <v>0</v>
      </c>
      <c r="S11" t="s">
        <v>8</v>
      </c>
      <c r="T11" s="5">
        <f>K10*K14*K16*K18*I6</f>
        <v>5.247813411078716E-2</v>
      </c>
      <c r="U11" s="5">
        <f>L10*L14*L16*L18*J6</f>
        <v>7.4074074074074068E-3</v>
      </c>
    </row>
    <row r="12" spans="1:21" x14ac:dyDescent="0.25">
      <c r="F12" s="2" t="s">
        <v>19</v>
      </c>
      <c r="G12" s="2" t="s">
        <v>6</v>
      </c>
      <c r="H12" s="2">
        <f>COUNTIF(B2:B11, G12)</f>
        <v>3</v>
      </c>
      <c r="I12" s="2">
        <f>COUNTIFS($B$2:$B$11, G12, $E$2:$E$11, "yes")</f>
        <v>2</v>
      </c>
      <c r="J12" s="2">
        <f>COUNTIFS($B$2:$B$11, G12, $E$2:$E$11, "no")</f>
        <v>1</v>
      </c>
      <c r="K12" s="6">
        <f t="shared" si="1"/>
        <v>0.2857142857142857</v>
      </c>
      <c r="L12" s="6">
        <f t="shared" si="2"/>
        <v>0.33333333333333331</v>
      </c>
      <c r="O12" t="s">
        <v>12</v>
      </c>
      <c r="P12" t="s">
        <v>11</v>
      </c>
      <c r="Q12" t="s">
        <v>7</v>
      </c>
      <c r="R12" t="b">
        <v>1</v>
      </c>
      <c r="S12" t="s">
        <v>13</v>
      </c>
      <c r="T12" s="5">
        <f>K10*K14*K15*K17*I6</f>
        <v>1.5743440233236147E-2</v>
      </c>
      <c r="U12" s="5">
        <f>L10*L14*L15*L17*J6</f>
        <v>2.9629629629629627E-2</v>
      </c>
    </row>
    <row r="13" spans="1:21" x14ac:dyDescent="0.25">
      <c r="F13" s="2"/>
      <c r="G13" s="2" t="s">
        <v>9</v>
      </c>
      <c r="H13" s="2">
        <f t="shared" ref="H13" si="3">COUNTIF(B3:B16, G13)</f>
        <v>3</v>
      </c>
      <c r="I13" s="2">
        <f t="shared" ref="I13:I14" si="4">COUNTIFS($B$2:$B$11, G13, $E$2:$E$11, "yes")</f>
        <v>2</v>
      </c>
      <c r="J13" s="2">
        <f>COUNTIFS($B$2:$B$11, G13, $E$2:$E$11, "no")</f>
        <v>1</v>
      </c>
      <c r="K13" s="6">
        <f t="shared" si="1"/>
        <v>0.2857142857142857</v>
      </c>
      <c r="L13" s="6">
        <f t="shared" si="2"/>
        <v>0.33333333333333331</v>
      </c>
      <c r="O13" t="s">
        <v>14</v>
      </c>
      <c r="P13" t="s">
        <v>6</v>
      </c>
      <c r="Q13" t="s">
        <v>7</v>
      </c>
      <c r="R13" t="b">
        <v>0</v>
      </c>
      <c r="S13" t="s">
        <v>13</v>
      </c>
      <c r="T13" s="5">
        <f>K11*K12*K15*K18*I6</f>
        <v>0</v>
      </c>
      <c r="U13" s="5">
        <f>L11*L12*L15*L18*J6</f>
        <v>7.4074074074074068E-3</v>
      </c>
    </row>
    <row r="14" spans="1:21" x14ac:dyDescent="0.25">
      <c r="F14" s="2"/>
      <c r="G14" s="2" t="s">
        <v>11</v>
      </c>
      <c r="H14" s="2">
        <f>COUNTIF(B2:B11, G14)</f>
        <v>4</v>
      </c>
      <c r="I14" s="2">
        <f t="shared" si="4"/>
        <v>3</v>
      </c>
      <c r="J14" s="2">
        <f>COUNTIFS($B$2:$B$11, G14, $E$2:$E$11, "no")</f>
        <v>1</v>
      </c>
      <c r="K14" s="6">
        <f t="shared" si="1"/>
        <v>0.42857142857142855</v>
      </c>
      <c r="L14" s="6">
        <f t="shared" si="2"/>
        <v>0.33333333333333331</v>
      </c>
    </row>
    <row r="15" spans="1:21" x14ac:dyDescent="0.25">
      <c r="F15" s="2" t="s">
        <v>20</v>
      </c>
      <c r="G15" s="2" t="s">
        <v>7</v>
      </c>
      <c r="H15" s="2">
        <f>COUNTIF(C2:C11, G15)</f>
        <v>5</v>
      </c>
      <c r="I15" s="2">
        <f>COUNTIFS($C$2:$C$11, G15, $E$2:$E$11, "yes")</f>
        <v>3</v>
      </c>
      <c r="J15" s="2">
        <f>COUNTIFS($C$2:$C$11, G15, $E$2:$E$11, "no")</f>
        <v>2</v>
      </c>
      <c r="K15" s="6">
        <f>I15/$I$5</f>
        <v>0.42857142857142855</v>
      </c>
      <c r="L15" s="6">
        <f>J15/$J$5</f>
        <v>0.66666666666666663</v>
      </c>
    </row>
    <row r="16" spans="1:21" x14ac:dyDescent="0.25">
      <c r="F16" s="2"/>
      <c r="G16" s="2" t="s">
        <v>10</v>
      </c>
      <c r="H16" s="2">
        <f>COUNTIF(C2:C11, G16)</f>
        <v>5</v>
      </c>
      <c r="I16" s="2">
        <f>COUNTIFS($C$2:$C$11, G16, $E$2:$E$11, "yes")</f>
        <v>4</v>
      </c>
      <c r="J16" s="2">
        <f>COUNTIFS($C$2:$C$11, G16, $E$2:$E$11, "no")</f>
        <v>1</v>
      </c>
      <c r="K16" s="6">
        <f>I16/$I$5</f>
        <v>0.5714285714285714</v>
      </c>
      <c r="L16" s="6">
        <f>J16/$J$5</f>
        <v>0.33333333333333331</v>
      </c>
    </row>
    <row r="17" spans="6:21" x14ac:dyDescent="0.25">
      <c r="F17" s="2" t="s">
        <v>21</v>
      </c>
      <c r="G17" s="2" t="b">
        <v>1</v>
      </c>
      <c r="H17" s="2">
        <f>COUNTIF(D2:D11, G17)</f>
        <v>4</v>
      </c>
      <c r="I17" s="2">
        <f>COUNTIFS($D$2:$D$11, G17, $E$2:$E$11, "yes")</f>
        <v>2</v>
      </c>
      <c r="J17" s="2">
        <f>COUNTIFS($D$2:$D$11, G17, $E$2:$E$11, "no")</f>
        <v>2</v>
      </c>
      <c r="K17" s="6">
        <f>I17/$I$5</f>
        <v>0.2857142857142857</v>
      </c>
      <c r="L17" s="6">
        <f>J17/$J$5</f>
        <v>0.66666666666666663</v>
      </c>
      <c r="O17" t="s">
        <v>14</v>
      </c>
      <c r="P17" t="s">
        <v>6</v>
      </c>
      <c r="Q17" t="s">
        <v>7</v>
      </c>
      <c r="R17" t="b">
        <v>1</v>
      </c>
      <c r="S17" t="s">
        <v>13</v>
      </c>
      <c r="T17">
        <f>K11*K12*K15*K17*I26</f>
        <v>0</v>
      </c>
      <c r="U17">
        <f>L11*L12*L15*L17*J26</f>
        <v>2.4691358024691357E-2</v>
      </c>
    </row>
    <row r="18" spans="6:21" x14ac:dyDescent="0.25">
      <c r="F18" s="2"/>
      <c r="G18" s="2" t="b">
        <v>0</v>
      </c>
      <c r="H18" s="2">
        <f>COUNTIF(D2:D11, G18)</f>
        <v>6</v>
      </c>
      <c r="I18" s="2">
        <f>COUNTIFS($D$2:$D$11, G18, $E$2:$E$11, "yes")</f>
        <v>5</v>
      </c>
      <c r="J18" s="2">
        <f>COUNTIFS($D$2:$D$11, G18, $E$2:$E$11, "no")</f>
        <v>1</v>
      </c>
      <c r="K18" s="6">
        <f>I18/$I$5</f>
        <v>0.7142857142857143</v>
      </c>
      <c r="L18" s="6">
        <f>J18/$J$5</f>
        <v>0.33333333333333331</v>
      </c>
      <c r="O18" t="s">
        <v>14</v>
      </c>
      <c r="P18" t="s">
        <v>11</v>
      </c>
      <c r="Q18" t="s">
        <v>7</v>
      </c>
      <c r="R18" t="b">
        <v>0</v>
      </c>
      <c r="S18" t="s">
        <v>13</v>
      </c>
      <c r="T18">
        <f>K11*K14*K15*K18*I26</f>
        <v>0</v>
      </c>
      <c r="U18">
        <f>L11*L14*L15*L18*J26</f>
        <v>1.2345679012345678E-2</v>
      </c>
    </row>
    <row r="19" spans="6:21" x14ac:dyDescent="0.25">
      <c r="O19" t="s">
        <v>14</v>
      </c>
      <c r="P19" t="s">
        <v>9</v>
      </c>
      <c r="Q19" t="s">
        <v>10</v>
      </c>
      <c r="R19" t="b">
        <v>0</v>
      </c>
      <c r="S19" t="s">
        <v>8</v>
      </c>
      <c r="T19">
        <f>K11*K16*K13*K18*I26</f>
        <v>0</v>
      </c>
      <c r="U19">
        <f>L11*L16*L13*L18*J26</f>
        <v>6.1728395061728392E-3</v>
      </c>
    </row>
    <row r="20" spans="6:21" x14ac:dyDescent="0.25">
      <c r="O20" t="s">
        <v>14</v>
      </c>
      <c r="P20" t="s">
        <v>11</v>
      </c>
      <c r="Q20" t="s">
        <v>10</v>
      </c>
      <c r="R20" t="b">
        <v>1</v>
      </c>
      <c r="S20" t="s">
        <v>8</v>
      </c>
      <c r="T20">
        <f>K11*K14*K16*K17*I26</f>
        <v>0</v>
      </c>
      <c r="U20">
        <f>L11*L14*L16*L17*J26</f>
        <v>1.2345679012345678E-2</v>
      </c>
    </row>
    <row r="23" spans="6:21" x14ac:dyDescent="0.25">
      <c r="G23" s="30" t="s">
        <v>22</v>
      </c>
      <c r="H23" s="30"/>
      <c r="I23" s="30"/>
      <c r="J23" s="30"/>
    </row>
    <row r="24" spans="6:21" x14ac:dyDescent="0.25">
      <c r="G24" s="2"/>
      <c r="H24" s="2" t="s">
        <v>15</v>
      </c>
      <c r="I24" s="2" t="s">
        <v>8</v>
      </c>
      <c r="J24" s="2" t="s">
        <v>13</v>
      </c>
    </row>
    <row r="25" spans="6:21" x14ac:dyDescent="0.25">
      <c r="G25" s="2" t="s">
        <v>16</v>
      </c>
      <c r="H25" s="2">
        <v>4</v>
      </c>
      <c r="I25" s="2">
        <v>2</v>
      </c>
      <c r="J25" s="2">
        <v>2</v>
      </c>
    </row>
    <row r="26" spans="6:21" x14ac:dyDescent="0.25">
      <c r="G26" s="2" t="s">
        <v>17</v>
      </c>
      <c r="H26" s="2"/>
      <c r="I26" s="2">
        <f>I25/H25</f>
        <v>0.5</v>
      </c>
      <c r="J26" s="2">
        <f>J25/H25</f>
        <v>0.5</v>
      </c>
    </row>
  </sheetData>
  <mergeCells count="2">
    <mergeCell ref="G3:J3"/>
    <mergeCell ref="G23:J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04CFA-16EB-42AE-A8C4-5FA310165CE8}">
  <dimension ref="A1:X26"/>
  <sheetViews>
    <sheetView tabSelected="1" topLeftCell="J1" workbookViewId="0">
      <selection activeCell="T23" sqref="T23"/>
    </sheetView>
  </sheetViews>
  <sheetFormatPr defaultColWidth="8.85546875" defaultRowHeight="15" x14ac:dyDescent="0.25"/>
  <cols>
    <col min="1" max="1" width="8.85546875" style="8"/>
    <col min="2" max="2" width="8.85546875" style="8" customWidth="1"/>
    <col min="3" max="16384" width="8.85546875" style="8"/>
  </cols>
  <sheetData>
    <row r="1" spans="1:24" ht="15.75" thickBot="1" x14ac:dyDescent="0.3">
      <c r="A1" s="39" t="s">
        <v>34</v>
      </c>
      <c r="B1" s="40"/>
      <c r="C1" s="40"/>
      <c r="D1" s="41"/>
      <c r="N1" s="39" t="s">
        <v>35</v>
      </c>
      <c r="O1" s="40"/>
      <c r="P1" s="40"/>
      <c r="Q1" s="41"/>
    </row>
    <row r="2" spans="1:24" ht="15.75" thickBot="1" x14ac:dyDescent="0.3"/>
    <row r="3" spans="1:24" ht="15.75" thickBot="1" x14ac:dyDescent="0.3">
      <c r="B3" s="31" t="s">
        <v>27</v>
      </c>
      <c r="C3" s="32"/>
      <c r="D3" s="32"/>
      <c r="E3" s="32"/>
      <c r="F3" s="32"/>
      <c r="G3" s="32"/>
      <c r="H3" s="32"/>
      <c r="I3" s="32"/>
      <c r="J3" s="32"/>
      <c r="K3" s="33"/>
      <c r="O3" s="31" t="s">
        <v>27</v>
      </c>
      <c r="P3" s="32"/>
      <c r="Q3" s="32"/>
      <c r="R3" s="32"/>
      <c r="S3" s="32"/>
      <c r="T3" s="32"/>
      <c r="U3" s="32"/>
      <c r="V3" s="32"/>
      <c r="W3" s="32"/>
      <c r="X3" s="33"/>
    </row>
    <row r="4" spans="1:24" x14ac:dyDescent="0.25">
      <c r="B4" s="9" t="s">
        <v>5</v>
      </c>
      <c r="C4" s="10" t="s">
        <v>5</v>
      </c>
      <c r="D4" s="10" t="s">
        <v>5</v>
      </c>
      <c r="E4" s="11" t="s">
        <v>5</v>
      </c>
      <c r="F4" s="11" t="s">
        <v>12</v>
      </c>
      <c r="G4" s="11" t="s">
        <v>12</v>
      </c>
      <c r="H4" s="11" t="s">
        <v>12</v>
      </c>
      <c r="I4" s="11" t="s">
        <v>12</v>
      </c>
      <c r="J4" s="11" t="s">
        <v>12</v>
      </c>
      <c r="K4" s="12" t="s">
        <v>14</v>
      </c>
      <c r="O4" s="9" t="s">
        <v>5</v>
      </c>
      <c r="P4" s="10" t="s">
        <v>5</v>
      </c>
      <c r="Q4" s="10" t="s">
        <v>5</v>
      </c>
      <c r="R4" s="11" t="s">
        <v>5</v>
      </c>
      <c r="S4" s="11" t="s">
        <v>12</v>
      </c>
      <c r="T4" s="11" t="s">
        <v>12</v>
      </c>
      <c r="U4" s="11" t="s">
        <v>12</v>
      </c>
      <c r="V4" s="11" t="s">
        <v>12</v>
      </c>
      <c r="W4" s="11" t="s">
        <v>12</v>
      </c>
      <c r="X4" s="12" t="s">
        <v>14</v>
      </c>
    </row>
    <row r="5" spans="1:24" x14ac:dyDescent="0.25">
      <c r="B5" s="13" t="s">
        <v>6</v>
      </c>
      <c r="C5" s="14" t="s">
        <v>9</v>
      </c>
      <c r="D5" s="14" t="s">
        <v>11</v>
      </c>
      <c r="E5" s="14" t="s">
        <v>6</v>
      </c>
      <c r="F5" s="14" t="s">
        <v>11</v>
      </c>
      <c r="G5" s="14" t="s">
        <v>9</v>
      </c>
      <c r="H5" s="14" t="s">
        <v>9</v>
      </c>
      <c r="I5" s="14" t="s">
        <v>11</v>
      </c>
      <c r="J5" s="14" t="s">
        <v>11</v>
      </c>
      <c r="K5" s="15" t="s">
        <v>6</v>
      </c>
      <c r="O5" s="13" t="s">
        <v>6</v>
      </c>
      <c r="P5" s="14" t="s">
        <v>9</v>
      </c>
      <c r="Q5" s="14" t="s">
        <v>11</v>
      </c>
      <c r="R5" s="14" t="s">
        <v>6</v>
      </c>
      <c r="S5" s="14" t="s">
        <v>11</v>
      </c>
      <c r="T5" s="14" t="s">
        <v>9</v>
      </c>
      <c r="U5" s="14" t="s">
        <v>9</v>
      </c>
      <c r="V5" s="14" t="s">
        <v>11</v>
      </c>
      <c r="W5" s="14" t="s">
        <v>11</v>
      </c>
      <c r="X5" s="15" t="s">
        <v>6</v>
      </c>
    </row>
    <row r="6" spans="1:24" x14ac:dyDescent="0.25">
      <c r="B6" s="16" t="s">
        <v>7</v>
      </c>
      <c r="C6" s="8" t="s">
        <v>10</v>
      </c>
      <c r="D6" s="8" t="s">
        <v>7</v>
      </c>
      <c r="E6" s="8" t="s">
        <v>10</v>
      </c>
      <c r="F6" s="8" t="s">
        <v>7</v>
      </c>
      <c r="G6" s="8" t="s">
        <v>10</v>
      </c>
      <c r="H6" s="8" t="s">
        <v>10</v>
      </c>
      <c r="I6" s="8" t="s">
        <v>10</v>
      </c>
      <c r="J6" s="8" t="s">
        <v>7</v>
      </c>
      <c r="K6" s="17" t="s">
        <v>7</v>
      </c>
      <c r="O6" s="16" t="s">
        <v>7</v>
      </c>
      <c r="P6" s="8" t="s">
        <v>10</v>
      </c>
      <c r="Q6" s="8" t="s">
        <v>7</v>
      </c>
      <c r="R6" s="8" t="s">
        <v>10</v>
      </c>
      <c r="S6" s="8" t="s">
        <v>7</v>
      </c>
      <c r="T6" s="8" t="s">
        <v>10</v>
      </c>
      <c r="U6" s="8" t="s">
        <v>10</v>
      </c>
      <c r="V6" s="8" t="s">
        <v>10</v>
      </c>
      <c r="W6" s="8" t="s">
        <v>7</v>
      </c>
      <c r="X6" s="17" t="s">
        <v>7</v>
      </c>
    </row>
    <row r="7" spans="1:24" x14ac:dyDescent="0.25">
      <c r="B7" s="13" t="s">
        <v>28</v>
      </c>
      <c r="C7" s="14" t="s">
        <v>29</v>
      </c>
      <c r="D7" s="14" t="s">
        <v>29</v>
      </c>
      <c r="E7" s="14" t="s">
        <v>28</v>
      </c>
      <c r="F7" s="14" t="s">
        <v>28</v>
      </c>
      <c r="G7" s="14" t="s">
        <v>28</v>
      </c>
      <c r="H7" s="14" t="s">
        <v>29</v>
      </c>
      <c r="I7" s="14" t="s">
        <v>28</v>
      </c>
      <c r="J7" s="14" t="s">
        <v>29</v>
      </c>
      <c r="K7" s="15" t="s">
        <v>28</v>
      </c>
      <c r="O7" s="13" t="s">
        <v>28</v>
      </c>
      <c r="P7" s="14" t="s">
        <v>29</v>
      </c>
      <c r="Q7" s="14" t="s">
        <v>29</v>
      </c>
      <c r="R7" s="14" t="s">
        <v>28</v>
      </c>
      <c r="S7" s="14" t="s">
        <v>28</v>
      </c>
      <c r="T7" s="14" t="s">
        <v>28</v>
      </c>
      <c r="U7" s="14" t="s">
        <v>29</v>
      </c>
      <c r="V7" s="14" t="s">
        <v>28</v>
      </c>
      <c r="W7" s="14" t="s">
        <v>29</v>
      </c>
      <c r="X7" s="15" t="s">
        <v>28</v>
      </c>
    </row>
    <row r="8" spans="1:24" ht="15.75" thickBot="1" x14ac:dyDescent="0.3">
      <c r="B8" s="18" t="s">
        <v>8</v>
      </c>
      <c r="C8" s="19" t="s">
        <v>8</v>
      </c>
      <c r="D8" s="19" t="s">
        <v>8</v>
      </c>
      <c r="E8" s="19" t="s">
        <v>8</v>
      </c>
      <c r="F8" s="19" t="s">
        <v>8</v>
      </c>
      <c r="G8" s="19" t="s">
        <v>8</v>
      </c>
      <c r="H8" s="19" t="s">
        <v>13</v>
      </c>
      <c r="I8" s="19" t="s">
        <v>8</v>
      </c>
      <c r="J8" s="19" t="s">
        <v>13</v>
      </c>
      <c r="K8" s="20" t="s">
        <v>13</v>
      </c>
      <c r="O8" s="18" t="s">
        <v>8</v>
      </c>
      <c r="P8" s="19" t="s">
        <v>8</v>
      </c>
      <c r="Q8" s="19" t="s">
        <v>8</v>
      </c>
      <c r="R8" s="19" t="s">
        <v>8</v>
      </c>
      <c r="S8" s="19" t="s">
        <v>8</v>
      </c>
      <c r="T8" s="19" t="s">
        <v>8</v>
      </c>
      <c r="U8" s="19" t="s">
        <v>13</v>
      </c>
      <c r="V8" s="19" t="s">
        <v>8</v>
      </c>
      <c r="W8" s="19" t="s">
        <v>13</v>
      </c>
      <c r="X8" s="20" t="s">
        <v>13</v>
      </c>
    </row>
    <row r="9" spans="1:24" ht="15.75" thickBot="1" x14ac:dyDescent="0.3"/>
    <row r="10" spans="1:24" ht="15.75" thickBot="1" x14ac:dyDescent="0.3">
      <c r="B10" s="31" t="s">
        <v>30</v>
      </c>
      <c r="C10" s="32"/>
      <c r="D10" s="32"/>
      <c r="E10" s="32"/>
      <c r="F10" s="32"/>
      <c r="G10" s="32"/>
      <c r="H10" s="32"/>
      <c r="I10" s="32"/>
      <c r="J10" s="32"/>
      <c r="K10" s="33"/>
      <c r="O10" s="31" t="s">
        <v>30</v>
      </c>
      <c r="P10" s="32"/>
      <c r="Q10" s="32"/>
      <c r="R10" s="32"/>
      <c r="S10" s="32"/>
      <c r="T10" s="32"/>
      <c r="U10" s="32"/>
      <c r="V10" s="32"/>
      <c r="W10" s="32"/>
      <c r="X10" s="33"/>
    </row>
    <row r="11" spans="1:24" ht="15.75" thickBot="1" x14ac:dyDescent="0.3">
      <c r="B11" s="21" t="s">
        <v>5</v>
      </c>
      <c r="C11" s="22" t="s">
        <v>12</v>
      </c>
      <c r="D11" s="22" t="s">
        <v>14</v>
      </c>
      <c r="E11" s="22" t="s">
        <v>9</v>
      </c>
      <c r="F11" s="22" t="s">
        <v>6</v>
      </c>
      <c r="G11" s="22" t="s">
        <v>11</v>
      </c>
      <c r="H11" s="22" t="s">
        <v>7</v>
      </c>
      <c r="I11" s="22" t="s">
        <v>10</v>
      </c>
      <c r="J11" s="22" t="s">
        <v>28</v>
      </c>
      <c r="K11" s="23" t="s">
        <v>29</v>
      </c>
      <c r="O11" s="21" t="s">
        <v>5</v>
      </c>
      <c r="P11" s="22" t="s">
        <v>12</v>
      </c>
      <c r="Q11" s="22" t="s">
        <v>14</v>
      </c>
      <c r="R11" s="22" t="s">
        <v>9</v>
      </c>
      <c r="S11" s="22" t="s">
        <v>6</v>
      </c>
      <c r="T11" s="22" t="s">
        <v>11</v>
      </c>
      <c r="U11" s="22" t="s">
        <v>7</v>
      </c>
      <c r="V11" s="22" t="s">
        <v>10</v>
      </c>
      <c r="W11" s="22" t="s">
        <v>28</v>
      </c>
      <c r="X11" s="23" t="s">
        <v>29</v>
      </c>
    </row>
    <row r="12" spans="1:24" ht="15.75" thickBot="1" x14ac:dyDescent="0.3"/>
    <row r="13" spans="1:24" ht="15.75" thickBot="1" x14ac:dyDescent="0.3">
      <c r="B13" s="36" t="s">
        <v>32</v>
      </c>
      <c r="C13" s="37"/>
      <c r="D13" s="37"/>
      <c r="E13" s="37"/>
      <c r="F13" s="37"/>
      <c r="G13" s="37"/>
      <c r="H13" s="37"/>
      <c r="I13" s="37"/>
      <c r="J13" s="37"/>
      <c r="K13" s="38"/>
      <c r="O13" s="36" t="s">
        <v>32</v>
      </c>
      <c r="P13" s="37"/>
      <c r="Q13" s="37"/>
      <c r="R13" s="37"/>
      <c r="S13" s="37"/>
      <c r="T13" s="37"/>
      <c r="U13" s="37"/>
      <c r="V13" s="37"/>
      <c r="W13" s="37"/>
      <c r="X13" s="38"/>
    </row>
    <row r="14" spans="1:24" ht="15.75" thickBot="1" x14ac:dyDescent="0.3">
      <c r="B14" s="21">
        <f>C17*C21*C23*C25*F19</f>
        <v>3.4811359883999991E-2</v>
      </c>
      <c r="C14" s="22">
        <f>C17*C20*C24*C26*F19</f>
        <v>1.8537876157499994E-2</v>
      </c>
      <c r="D14" s="22">
        <f>C17*C22*C23*C26*F19</f>
        <v>2.0867313767999992E-2</v>
      </c>
      <c r="E14" s="22">
        <f>C17*C21*C24*C25*F19</f>
        <v>4.6442258162999982E-2</v>
      </c>
      <c r="F14" s="22">
        <f>C18*C22*C23*C25*F19</f>
        <v>3.9185695449599989E-2</v>
      </c>
      <c r="G14" s="22">
        <f>C18*C20*C24*C25*F19</f>
        <v>3.4811359883999991E-2</v>
      </c>
      <c r="H14" s="22">
        <f>C18*C20*C24*C26*F19</f>
        <v>1.3895290709999997E-2</v>
      </c>
      <c r="I14" s="22">
        <f>C18*C22*C24*C25*F19</f>
        <v>5.2278112387199989E-2</v>
      </c>
      <c r="J14" s="22">
        <f>C18*C22*C23*C26*F19</f>
        <v>1.5641349023999995E-2</v>
      </c>
      <c r="K14" s="23">
        <f>C19*C21*C23*C25*F19</f>
        <v>0</v>
      </c>
      <c r="O14" s="21">
        <f>P17*P21*P23*P25*S19</f>
        <v>7.4074074074074068E-3</v>
      </c>
      <c r="P14" s="22">
        <f>P17*P20*P24*P26*S19</f>
        <v>7.4074074074074068E-3</v>
      </c>
      <c r="Q14" s="22">
        <f>P17*P22*P23*P26*S19</f>
        <v>1.4814814814814814E-2</v>
      </c>
      <c r="R14" s="22">
        <f>P17*P21*P24*P25*S19</f>
        <v>3.7037037037037034E-3</v>
      </c>
      <c r="S14" s="22">
        <f>P18*P22*P23*P25*S19</f>
        <v>1.4814814814814814E-2</v>
      </c>
      <c r="T14" s="22">
        <f>P18*P20*P24*P25*S19</f>
        <v>7.4074074074074068E-3</v>
      </c>
      <c r="U14" s="22">
        <f>P18*P20*P24*P26*S19</f>
        <v>1.4814814814814814E-2</v>
      </c>
      <c r="V14" s="22">
        <f>P18*P22*P24*P25*S19</f>
        <v>7.4074074074074068E-3</v>
      </c>
      <c r="W14" s="22">
        <f>P18*P22*P23*P26*S19</f>
        <v>2.9629629629629627E-2</v>
      </c>
      <c r="X14" s="23">
        <f>P19*P21*P23*P25*S19</f>
        <v>7.4074074074074068E-3</v>
      </c>
    </row>
    <row r="15" spans="1:24" ht="15.75" thickBot="1" x14ac:dyDescent="0.3"/>
    <row r="16" spans="1:24" ht="15.75" thickBot="1" x14ac:dyDescent="0.3">
      <c r="B16" s="34" t="s">
        <v>31</v>
      </c>
      <c r="C16" s="35"/>
      <c r="O16" s="34" t="s">
        <v>31</v>
      </c>
      <c r="P16" s="35"/>
    </row>
    <row r="17" spans="2:19" x14ac:dyDescent="0.25">
      <c r="B17" s="9" t="s">
        <v>5</v>
      </c>
      <c r="C17" s="26">
        <v>0.57099999999999995</v>
      </c>
      <c r="O17" s="9" t="s">
        <v>5</v>
      </c>
      <c r="P17" s="25">
        <f>1/3</f>
        <v>0.33333333333333331</v>
      </c>
    </row>
    <row r="18" spans="2:19" ht="15.75" thickBot="1" x14ac:dyDescent="0.3">
      <c r="B18" s="24" t="s">
        <v>12</v>
      </c>
      <c r="C18" s="25">
        <v>0.42799999999999999</v>
      </c>
      <c r="O18" s="24" t="s">
        <v>12</v>
      </c>
      <c r="P18" s="25">
        <f>2/3</f>
        <v>0.66666666666666663</v>
      </c>
    </row>
    <row r="19" spans="2:19" ht="15.75" thickBot="1" x14ac:dyDescent="0.3">
      <c r="B19" s="24" t="s">
        <v>14</v>
      </c>
      <c r="C19" s="25">
        <v>0</v>
      </c>
      <c r="E19" s="28" t="s">
        <v>33</v>
      </c>
      <c r="F19" s="27">
        <v>0.7</v>
      </c>
      <c r="O19" s="24" t="s">
        <v>14</v>
      </c>
      <c r="P19" s="25">
        <f>1/3</f>
        <v>0.33333333333333331</v>
      </c>
      <c r="R19" s="28" t="s">
        <v>33</v>
      </c>
      <c r="S19" s="27">
        <v>0.3</v>
      </c>
    </row>
    <row r="20" spans="2:19" x14ac:dyDescent="0.25">
      <c r="B20" s="24" t="s">
        <v>9</v>
      </c>
      <c r="C20" s="25">
        <v>0.28499999999999998</v>
      </c>
      <c r="O20" s="24" t="s">
        <v>9</v>
      </c>
      <c r="P20" s="25">
        <f>1/3</f>
        <v>0.33333333333333331</v>
      </c>
    </row>
    <row r="21" spans="2:19" x14ac:dyDescent="0.25">
      <c r="B21" s="24" t="s">
        <v>6</v>
      </c>
      <c r="C21" s="25">
        <v>0.28499999999999998</v>
      </c>
      <c r="O21" s="24" t="s">
        <v>6</v>
      </c>
      <c r="P21" s="25">
        <f>1/3</f>
        <v>0.33333333333333331</v>
      </c>
    </row>
    <row r="22" spans="2:19" x14ac:dyDescent="0.25">
      <c r="B22" s="24" t="s">
        <v>11</v>
      </c>
      <c r="C22" s="25">
        <v>0.42799999999999999</v>
      </c>
      <c r="O22" s="24" t="s">
        <v>11</v>
      </c>
      <c r="P22" s="25">
        <f>1/3</f>
        <v>0.33333333333333331</v>
      </c>
    </row>
    <row r="23" spans="2:19" x14ac:dyDescent="0.25">
      <c r="B23" s="24" t="s">
        <v>7</v>
      </c>
      <c r="C23" s="25">
        <v>0.42799999999999999</v>
      </c>
      <c r="O23" s="24" t="s">
        <v>7</v>
      </c>
      <c r="P23" s="25">
        <f>2/3</f>
        <v>0.66666666666666663</v>
      </c>
    </row>
    <row r="24" spans="2:19" x14ac:dyDescent="0.25">
      <c r="B24" s="24" t="s">
        <v>10</v>
      </c>
      <c r="C24" s="25">
        <v>0.57099999999999995</v>
      </c>
      <c r="O24" s="24" t="s">
        <v>10</v>
      </c>
      <c r="P24" s="25">
        <f>1/3</f>
        <v>0.33333333333333331</v>
      </c>
    </row>
    <row r="25" spans="2:19" x14ac:dyDescent="0.25">
      <c r="B25" s="24" t="s">
        <v>28</v>
      </c>
      <c r="C25" s="25">
        <v>0.71399999999999997</v>
      </c>
      <c r="O25" s="24" t="s">
        <v>28</v>
      </c>
      <c r="P25" s="25">
        <f>1/3</f>
        <v>0.33333333333333331</v>
      </c>
    </row>
    <row r="26" spans="2:19" ht="15.75" thickBot="1" x14ac:dyDescent="0.3">
      <c r="B26" s="18" t="s">
        <v>29</v>
      </c>
      <c r="C26" s="20">
        <v>0.28499999999999998</v>
      </c>
      <c r="O26" s="18" t="s">
        <v>29</v>
      </c>
      <c r="P26" s="20">
        <f>2/3</f>
        <v>0.66666666666666663</v>
      </c>
    </row>
  </sheetData>
  <mergeCells count="10">
    <mergeCell ref="N1:Q1"/>
    <mergeCell ref="O3:X3"/>
    <mergeCell ref="O10:X10"/>
    <mergeCell ref="O13:X13"/>
    <mergeCell ref="O16:P16"/>
    <mergeCell ref="B3:K3"/>
    <mergeCell ref="B10:K10"/>
    <mergeCell ref="B16:C16"/>
    <mergeCell ref="B13:K13"/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35465-56AC-4567-8DF8-67A722A6B664}">
  <dimension ref="A1:U27"/>
  <sheetViews>
    <sheetView topLeftCell="H1" workbookViewId="0">
      <selection activeCell="F20" sqref="F20"/>
    </sheetView>
  </sheetViews>
  <sheetFormatPr defaultRowHeight="15" x14ac:dyDescent="0.25"/>
  <sheetData>
    <row r="1" spans="1:21" ht="15.75" thickBot="1" x14ac:dyDescent="0.3">
      <c r="A1" s="39" t="s">
        <v>34</v>
      </c>
      <c r="B1" s="40"/>
      <c r="C1" s="40"/>
      <c r="D1" s="41"/>
      <c r="E1" s="8"/>
      <c r="F1" s="8"/>
      <c r="G1" s="8"/>
      <c r="H1" s="8"/>
      <c r="I1" s="8"/>
      <c r="J1" s="8"/>
      <c r="K1" s="8"/>
      <c r="L1" s="39" t="s">
        <v>35</v>
      </c>
      <c r="M1" s="40"/>
      <c r="N1" s="40"/>
      <c r="O1" s="41"/>
      <c r="P1" s="8"/>
      <c r="Q1" s="8"/>
      <c r="R1" s="8"/>
      <c r="S1" s="8"/>
      <c r="T1" s="8"/>
      <c r="U1" s="8"/>
    </row>
    <row r="2" spans="1:21" ht="15.75" thickBot="1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</row>
    <row r="3" spans="1:21" ht="15.75" thickBot="1" x14ac:dyDescent="0.3">
      <c r="A3" s="8"/>
      <c r="B3" s="31" t="s">
        <v>27</v>
      </c>
      <c r="C3" s="32"/>
      <c r="D3" s="32"/>
      <c r="E3" s="33"/>
      <c r="F3" s="29"/>
      <c r="G3" s="29"/>
      <c r="H3" s="29"/>
      <c r="I3" s="29"/>
      <c r="J3" s="29"/>
      <c r="K3" s="29"/>
      <c r="L3" s="8"/>
      <c r="M3" s="31" t="s">
        <v>27</v>
      </c>
      <c r="N3" s="32"/>
      <c r="O3" s="32"/>
      <c r="P3" s="33"/>
      <c r="Q3" s="29"/>
      <c r="R3" s="29"/>
      <c r="S3" s="29"/>
      <c r="T3" s="29"/>
      <c r="U3" s="29"/>
    </row>
    <row r="4" spans="1:21" x14ac:dyDescent="0.25">
      <c r="A4" s="8"/>
      <c r="B4" s="9" t="s">
        <v>14</v>
      </c>
      <c r="C4" s="10" t="s">
        <v>14</v>
      </c>
      <c r="D4" s="10" t="s">
        <v>14</v>
      </c>
      <c r="E4" s="12" t="s">
        <v>14</v>
      </c>
      <c r="F4" s="8"/>
      <c r="G4" s="8"/>
      <c r="H4" s="8"/>
      <c r="I4" s="8"/>
      <c r="J4" s="8"/>
      <c r="K4" s="8"/>
      <c r="L4" s="8"/>
      <c r="M4" s="9" t="s">
        <v>14</v>
      </c>
      <c r="N4" s="10" t="s">
        <v>14</v>
      </c>
      <c r="O4" s="10" t="s">
        <v>14</v>
      </c>
      <c r="P4" s="12" t="s">
        <v>14</v>
      </c>
      <c r="Q4" s="8"/>
      <c r="R4" s="8"/>
      <c r="S4" s="8"/>
      <c r="T4" s="8"/>
      <c r="U4" s="8"/>
    </row>
    <row r="5" spans="1:21" x14ac:dyDescent="0.25">
      <c r="A5" s="8"/>
      <c r="B5" s="13" t="s">
        <v>6</v>
      </c>
      <c r="C5" s="14" t="s">
        <v>11</v>
      </c>
      <c r="D5" s="14" t="s">
        <v>9</v>
      </c>
      <c r="E5" s="15" t="s">
        <v>11</v>
      </c>
      <c r="F5" s="8"/>
      <c r="G5" s="8"/>
      <c r="H5" s="8"/>
      <c r="I5" s="8"/>
      <c r="J5" s="8"/>
      <c r="K5" s="8"/>
      <c r="L5" s="8"/>
      <c r="M5" s="13" t="s">
        <v>6</v>
      </c>
      <c r="N5" s="14" t="s">
        <v>11</v>
      </c>
      <c r="O5" s="14" t="s">
        <v>9</v>
      </c>
      <c r="P5" s="15" t="s">
        <v>11</v>
      </c>
      <c r="Q5" s="8"/>
      <c r="R5" s="8"/>
      <c r="S5" s="8"/>
      <c r="T5" s="8"/>
      <c r="U5" s="8"/>
    </row>
    <row r="6" spans="1:21" x14ac:dyDescent="0.25">
      <c r="A6" s="8"/>
      <c r="B6" s="16" t="s">
        <v>7</v>
      </c>
      <c r="C6" s="8" t="s">
        <v>7</v>
      </c>
      <c r="D6" s="8" t="s">
        <v>10</v>
      </c>
      <c r="E6" s="17" t="s">
        <v>10</v>
      </c>
      <c r="F6" s="8"/>
      <c r="G6" s="8"/>
      <c r="H6" s="8"/>
      <c r="I6" s="8"/>
      <c r="J6" s="8"/>
      <c r="K6" s="8"/>
      <c r="L6" s="8"/>
      <c r="M6" s="16" t="s">
        <v>7</v>
      </c>
      <c r="N6" s="8" t="s">
        <v>7</v>
      </c>
      <c r="O6" s="8" t="s">
        <v>10</v>
      </c>
      <c r="P6" s="17" t="s">
        <v>10</v>
      </c>
      <c r="Q6" s="8"/>
      <c r="R6" s="8"/>
      <c r="S6" s="8"/>
      <c r="T6" s="8"/>
      <c r="U6" s="8"/>
    </row>
    <row r="7" spans="1:21" x14ac:dyDescent="0.25">
      <c r="A7" s="8"/>
      <c r="B7" s="13" t="s">
        <v>29</v>
      </c>
      <c r="C7" s="14" t="s">
        <v>28</v>
      </c>
      <c r="D7" s="14" t="s">
        <v>28</v>
      </c>
      <c r="E7" s="15" t="s">
        <v>29</v>
      </c>
      <c r="F7" s="8"/>
      <c r="G7" s="8"/>
      <c r="H7" s="8"/>
      <c r="I7" s="8"/>
      <c r="J7" s="8"/>
      <c r="K7" s="8"/>
      <c r="L7" s="8"/>
      <c r="M7" s="13" t="s">
        <v>29</v>
      </c>
      <c r="N7" s="14" t="s">
        <v>28</v>
      </c>
      <c r="O7" s="14" t="s">
        <v>28</v>
      </c>
      <c r="P7" s="15" t="s">
        <v>29</v>
      </c>
      <c r="Q7" s="8"/>
      <c r="R7" s="8"/>
      <c r="S7" s="8"/>
      <c r="T7" s="8"/>
      <c r="U7" s="8"/>
    </row>
    <row r="8" spans="1:21" ht="15.75" thickBot="1" x14ac:dyDescent="0.3">
      <c r="A8" s="8"/>
      <c r="B8" s="18" t="s">
        <v>13</v>
      </c>
      <c r="C8" s="19" t="s">
        <v>13</v>
      </c>
      <c r="D8" s="19" t="s">
        <v>8</v>
      </c>
      <c r="E8" s="20" t="s">
        <v>8</v>
      </c>
      <c r="F8" s="8"/>
      <c r="G8" s="8"/>
      <c r="H8" s="8"/>
      <c r="I8" s="8"/>
      <c r="J8" s="8"/>
      <c r="K8" s="8"/>
      <c r="L8" s="8"/>
      <c r="M8" s="18" t="s">
        <v>13</v>
      </c>
      <c r="N8" s="19" t="s">
        <v>13</v>
      </c>
      <c r="O8" s="19" t="s">
        <v>8</v>
      </c>
      <c r="P8" s="20" t="s">
        <v>8</v>
      </c>
      <c r="Q8" s="8"/>
      <c r="R8" s="8"/>
      <c r="S8" s="8"/>
      <c r="T8" s="8"/>
      <c r="U8" s="8"/>
    </row>
    <row r="9" spans="1:21" ht="15.75" thickBot="1" x14ac:dyDescent="0.3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</row>
    <row r="10" spans="1:21" ht="15.75" thickBot="1" x14ac:dyDescent="0.3">
      <c r="A10" s="8"/>
      <c r="B10" s="31" t="s">
        <v>30</v>
      </c>
      <c r="C10" s="32"/>
      <c r="D10" s="32"/>
      <c r="E10" s="32"/>
      <c r="F10" s="32"/>
      <c r="G10" s="32"/>
      <c r="H10" s="32"/>
      <c r="I10" s="33"/>
      <c r="J10" s="29"/>
      <c r="K10" s="29"/>
      <c r="L10" s="8"/>
      <c r="M10" s="31" t="s">
        <v>30</v>
      </c>
      <c r="N10" s="32"/>
      <c r="O10" s="32"/>
      <c r="P10" s="32"/>
      <c r="Q10" s="32"/>
      <c r="R10" s="32"/>
      <c r="S10" s="32"/>
      <c r="T10" s="33"/>
      <c r="U10" s="29"/>
    </row>
    <row r="11" spans="1:21" ht="15.75" thickBot="1" x14ac:dyDescent="0.3">
      <c r="A11" s="8"/>
      <c r="B11" s="21" t="s">
        <v>14</v>
      </c>
      <c r="C11" s="22" t="s">
        <v>9</v>
      </c>
      <c r="D11" s="22" t="s">
        <v>6</v>
      </c>
      <c r="E11" s="22" t="s">
        <v>11</v>
      </c>
      <c r="F11" s="22" t="s">
        <v>7</v>
      </c>
      <c r="G11" s="22" t="s">
        <v>10</v>
      </c>
      <c r="H11" s="22" t="s">
        <v>28</v>
      </c>
      <c r="I11" s="23" t="s">
        <v>29</v>
      </c>
      <c r="J11" s="8"/>
      <c r="K11" s="8"/>
      <c r="L11" s="8"/>
      <c r="M11" s="21" t="s">
        <v>14</v>
      </c>
      <c r="N11" s="22" t="s">
        <v>6</v>
      </c>
      <c r="O11" s="22" t="s">
        <v>11</v>
      </c>
      <c r="P11" s="22" t="s">
        <v>9</v>
      </c>
      <c r="Q11" s="22" t="s">
        <v>7</v>
      </c>
      <c r="R11" s="22" t="s">
        <v>10</v>
      </c>
      <c r="S11" s="22" t="s">
        <v>29</v>
      </c>
      <c r="T11" s="23" t="s">
        <v>28</v>
      </c>
      <c r="U11" s="8"/>
    </row>
    <row r="12" spans="1:21" ht="15.75" thickBot="1" x14ac:dyDescent="0.3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</row>
    <row r="13" spans="1:21" ht="15.75" thickBot="1" x14ac:dyDescent="0.3">
      <c r="A13" s="8"/>
      <c r="B13" s="36" t="s">
        <v>32</v>
      </c>
      <c r="C13" s="37"/>
      <c r="D13" s="37"/>
      <c r="E13" s="38"/>
      <c r="F13" s="29"/>
      <c r="G13" s="29"/>
      <c r="H13" s="29"/>
      <c r="I13" s="29"/>
      <c r="J13" s="29"/>
      <c r="K13" s="29"/>
      <c r="L13" s="8"/>
      <c r="M13" s="36" t="s">
        <v>32</v>
      </c>
      <c r="N13" s="37"/>
      <c r="O13" s="37"/>
      <c r="P13" s="38"/>
      <c r="Q13" s="29"/>
      <c r="R13" s="29"/>
      <c r="S13" s="29"/>
      <c r="T13" s="29"/>
      <c r="U13" s="29"/>
    </row>
    <row r="14" spans="1:21" ht="15.75" thickBot="1" x14ac:dyDescent="0.3">
      <c r="A14" s="8"/>
      <c r="B14" s="21">
        <f>C19*C21*C23*C26*F19</f>
        <v>0</v>
      </c>
      <c r="C14" s="22">
        <f>C19*C22*C23*C25*F19</f>
        <v>0</v>
      </c>
      <c r="D14" s="22">
        <f>C19*C20*C24*C25*F19</f>
        <v>0</v>
      </c>
      <c r="E14" s="23">
        <f>C19*C22*C24*C26*F19</f>
        <v>0</v>
      </c>
      <c r="F14" s="8"/>
      <c r="G14" s="8"/>
      <c r="H14" s="8"/>
      <c r="I14" s="8"/>
      <c r="J14" s="8"/>
      <c r="K14" s="8"/>
      <c r="L14" s="8"/>
      <c r="M14" s="21">
        <f>N19*N21*N23*N26*Q19</f>
        <v>1.4814814814814814E-2</v>
      </c>
      <c r="N14" s="22">
        <f>N19*N22*N23*N25*Q19</f>
        <v>7.4074074074074068E-3</v>
      </c>
      <c r="O14" s="22">
        <f>N19*N20*N24*N25*Q19</f>
        <v>3.7037037037037034E-3</v>
      </c>
      <c r="P14" s="23">
        <f>N19*N22*N24*N26*Q19</f>
        <v>7.4074074074074068E-3</v>
      </c>
      <c r="Q14" s="8"/>
      <c r="R14" s="8"/>
      <c r="S14" s="8"/>
      <c r="T14" s="8"/>
      <c r="U14" s="8"/>
    </row>
    <row r="15" spans="1:21" ht="15.75" thickBot="1" x14ac:dyDescent="0.3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1" ht="15.75" thickBot="1" x14ac:dyDescent="0.3">
      <c r="A16" s="8"/>
      <c r="B16" s="34" t="s">
        <v>31</v>
      </c>
      <c r="C16" s="35"/>
      <c r="D16" s="8"/>
      <c r="E16" s="8"/>
      <c r="F16" s="8"/>
      <c r="G16" s="8"/>
      <c r="H16" s="8"/>
      <c r="I16" s="8"/>
      <c r="J16" s="8"/>
      <c r="K16" s="8"/>
      <c r="L16" s="8"/>
      <c r="M16" s="34" t="s">
        <v>31</v>
      </c>
      <c r="N16" s="35"/>
      <c r="O16" s="8"/>
      <c r="P16" s="8"/>
      <c r="Q16" s="8"/>
      <c r="R16" s="8"/>
      <c r="S16" s="8"/>
      <c r="T16" s="8"/>
      <c r="U16" s="8"/>
    </row>
    <row r="17" spans="1:21" x14ac:dyDescent="0.25">
      <c r="A17" s="8"/>
      <c r="B17" s="9" t="s">
        <v>5</v>
      </c>
      <c r="C17" s="26">
        <v>0.57099999999999995</v>
      </c>
      <c r="D17" s="8"/>
      <c r="E17" s="8"/>
      <c r="F17" s="8"/>
      <c r="G17" s="8"/>
      <c r="H17" s="8"/>
      <c r="I17" s="8"/>
      <c r="J17" s="8"/>
      <c r="K17" s="8"/>
      <c r="L17" s="8"/>
      <c r="M17" s="9" t="s">
        <v>5</v>
      </c>
      <c r="N17" s="26">
        <v>0</v>
      </c>
      <c r="O17" s="8"/>
      <c r="P17" s="8"/>
      <c r="Q17" s="8"/>
      <c r="R17" s="8"/>
      <c r="S17" s="8"/>
      <c r="T17" s="8"/>
      <c r="U17" s="8"/>
    </row>
    <row r="18" spans="1:21" ht="15.75" thickBot="1" x14ac:dyDescent="0.3">
      <c r="A18" s="8"/>
      <c r="B18" s="24" t="s">
        <v>12</v>
      </c>
      <c r="C18" s="25">
        <v>0.42799999999999999</v>
      </c>
      <c r="D18" s="8"/>
      <c r="E18" s="8"/>
      <c r="F18" s="8"/>
      <c r="G18" s="8"/>
      <c r="H18" s="8"/>
      <c r="I18" s="8"/>
      <c r="J18" s="8"/>
      <c r="K18" s="8"/>
      <c r="L18" s="8"/>
      <c r="M18" s="24" t="s">
        <v>12</v>
      </c>
      <c r="N18" s="25">
        <f>2/3</f>
        <v>0.66666666666666663</v>
      </c>
      <c r="O18" s="8"/>
      <c r="P18" s="8"/>
      <c r="Q18" s="8"/>
      <c r="R18" s="8"/>
      <c r="S18" s="8"/>
      <c r="T18" s="8"/>
      <c r="U18" s="8"/>
    </row>
    <row r="19" spans="1:21" ht="15.75" thickBot="1" x14ac:dyDescent="0.3">
      <c r="A19" s="8"/>
      <c r="B19" s="24" t="s">
        <v>14</v>
      </c>
      <c r="C19" s="25">
        <v>0</v>
      </c>
      <c r="D19" s="8"/>
      <c r="E19" s="28" t="s">
        <v>33</v>
      </c>
      <c r="F19" s="27">
        <v>0.7</v>
      </c>
      <c r="G19" s="8"/>
      <c r="H19" s="8"/>
      <c r="I19" s="8"/>
      <c r="J19" s="8"/>
      <c r="K19" s="8"/>
      <c r="L19" s="8"/>
      <c r="M19" s="24" t="s">
        <v>14</v>
      </c>
      <c r="N19" s="25">
        <f>1/3</f>
        <v>0.33333333333333331</v>
      </c>
      <c r="O19" s="8"/>
      <c r="P19" s="28" t="s">
        <v>33</v>
      </c>
      <c r="Q19" s="27">
        <v>0.3</v>
      </c>
      <c r="R19" s="8"/>
      <c r="S19" s="8"/>
      <c r="T19" s="8"/>
      <c r="U19" s="8"/>
    </row>
    <row r="20" spans="1:21" x14ac:dyDescent="0.25">
      <c r="A20" s="8"/>
      <c r="B20" s="24" t="s">
        <v>9</v>
      </c>
      <c r="C20" s="25">
        <v>0.28499999999999998</v>
      </c>
      <c r="D20" s="8"/>
      <c r="E20" s="8"/>
      <c r="F20" s="42"/>
      <c r="G20" s="8"/>
      <c r="H20" s="8"/>
      <c r="I20" s="8"/>
      <c r="J20" s="8"/>
      <c r="K20" s="8"/>
      <c r="L20" s="8"/>
      <c r="M20" s="24" t="s">
        <v>9</v>
      </c>
      <c r="N20" s="25">
        <f>1/3</f>
        <v>0.33333333333333331</v>
      </c>
      <c r="O20" s="8"/>
      <c r="P20" s="8"/>
      <c r="Q20" s="8"/>
      <c r="R20" s="8"/>
      <c r="S20" s="8"/>
      <c r="T20" s="8"/>
      <c r="U20" s="8"/>
    </row>
    <row r="21" spans="1:21" x14ac:dyDescent="0.25">
      <c r="A21" s="8"/>
      <c r="B21" s="24" t="s">
        <v>6</v>
      </c>
      <c r="C21" s="25">
        <v>0.28499999999999998</v>
      </c>
      <c r="D21" s="8"/>
      <c r="E21" s="8"/>
      <c r="F21" s="8"/>
      <c r="G21" s="8"/>
      <c r="H21" s="8"/>
      <c r="I21" s="8"/>
      <c r="J21" s="8"/>
      <c r="K21" s="8"/>
      <c r="L21" s="8"/>
      <c r="M21" s="24" t="s">
        <v>6</v>
      </c>
      <c r="N21" s="25">
        <f>1/3</f>
        <v>0.33333333333333331</v>
      </c>
      <c r="O21" s="8"/>
      <c r="P21" s="8"/>
      <c r="Q21" s="8"/>
      <c r="R21" s="8"/>
      <c r="S21" s="8"/>
      <c r="T21" s="8"/>
      <c r="U21" s="8"/>
    </row>
    <row r="22" spans="1:21" x14ac:dyDescent="0.25">
      <c r="A22" s="8"/>
      <c r="B22" s="24" t="s">
        <v>11</v>
      </c>
      <c r="C22" s="25">
        <v>0.42799999999999999</v>
      </c>
      <c r="D22" s="8"/>
      <c r="E22" s="8"/>
      <c r="F22" s="8"/>
      <c r="G22" s="8"/>
      <c r="H22" s="8"/>
      <c r="I22" s="8"/>
      <c r="J22" s="8"/>
      <c r="K22" s="8"/>
      <c r="L22" s="8"/>
      <c r="M22" s="24" t="s">
        <v>11</v>
      </c>
      <c r="N22" s="25">
        <f>1/3</f>
        <v>0.33333333333333331</v>
      </c>
      <c r="O22" s="8"/>
      <c r="P22" s="8"/>
      <c r="Q22" s="8"/>
      <c r="R22" s="8"/>
      <c r="S22" s="8"/>
      <c r="T22" s="8"/>
      <c r="U22" s="8"/>
    </row>
    <row r="23" spans="1:21" x14ac:dyDescent="0.25">
      <c r="A23" s="8"/>
      <c r="B23" s="24" t="s">
        <v>7</v>
      </c>
      <c r="C23" s="25">
        <v>0.42799999999999999</v>
      </c>
      <c r="D23" s="8"/>
      <c r="E23" s="8"/>
      <c r="F23" s="8"/>
      <c r="G23" s="8"/>
      <c r="H23" s="8"/>
      <c r="I23" s="8"/>
      <c r="J23" s="8"/>
      <c r="K23" s="8"/>
      <c r="L23" s="8"/>
      <c r="M23" s="24" t="s">
        <v>7</v>
      </c>
      <c r="N23" s="25">
        <f>2/3</f>
        <v>0.66666666666666663</v>
      </c>
      <c r="O23" s="8"/>
      <c r="P23" s="8"/>
      <c r="Q23" s="8"/>
      <c r="R23" s="8"/>
      <c r="S23" s="8"/>
      <c r="T23" s="8"/>
      <c r="U23" s="8"/>
    </row>
    <row r="24" spans="1:21" x14ac:dyDescent="0.25">
      <c r="A24" s="8"/>
      <c r="B24" s="24" t="s">
        <v>10</v>
      </c>
      <c r="C24" s="25">
        <v>0.57099999999999995</v>
      </c>
      <c r="D24" s="8"/>
      <c r="E24" s="8"/>
      <c r="F24" s="8"/>
      <c r="G24" s="8"/>
      <c r="H24" s="8"/>
      <c r="I24" s="8"/>
      <c r="J24" s="8"/>
      <c r="K24" s="8"/>
      <c r="L24" s="8"/>
      <c r="M24" s="24" t="s">
        <v>10</v>
      </c>
      <c r="N24" s="25">
        <f>1/3</f>
        <v>0.33333333333333331</v>
      </c>
      <c r="O24" s="8"/>
      <c r="P24" s="8"/>
      <c r="Q24" s="8"/>
      <c r="R24" s="8"/>
      <c r="S24" s="8"/>
      <c r="T24" s="8"/>
      <c r="U24" s="8"/>
    </row>
    <row r="25" spans="1:21" x14ac:dyDescent="0.25">
      <c r="A25" s="8"/>
      <c r="B25" s="24" t="s">
        <v>28</v>
      </c>
      <c r="C25" s="25">
        <v>0.71399999999999997</v>
      </c>
      <c r="D25" s="8"/>
      <c r="E25" s="8"/>
      <c r="F25" s="8"/>
      <c r="G25" s="8"/>
      <c r="H25" s="8"/>
      <c r="I25" s="8"/>
      <c r="J25" s="8"/>
      <c r="K25" s="8"/>
      <c r="L25" s="8"/>
      <c r="M25" s="24" t="s">
        <v>28</v>
      </c>
      <c r="N25" s="25">
        <f>1/3</f>
        <v>0.33333333333333331</v>
      </c>
      <c r="O25" s="8"/>
      <c r="P25" s="8"/>
      <c r="Q25" s="8"/>
      <c r="R25" s="8"/>
      <c r="S25" s="8"/>
      <c r="T25" s="8"/>
      <c r="U25" s="8"/>
    </row>
    <row r="26" spans="1:21" ht="15.75" thickBot="1" x14ac:dyDescent="0.3">
      <c r="A26" s="8"/>
      <c r="B26" s="18" t="s">
        <v>29</v>
      </c>
      <c r="C26" s="20">
        <v>0.28499999999999998</v>
      </c>
      <c r="D26" s="8"/>
      <c r="E26" s="8"/>
      <c r="F26" s="8"/>
      <c r="G26" s="8"/>
      <c r="H26" s="8"/>
      <c r="I26" s="8"/>
      <c r="J26" s="8"/>
      <c r="K26" s="8"/>
      <c r="L26" s="8"/>
      <c r="M26" s="18" t="s">
        <v>29</v>
      </c>
      <c r="N26" s="20">
        <f>2/3</f>
        <v>0.66666666666666663</v>
      </c>
      <c r="O26" s="8"/>
      <c r="P26" s="8"/>
      <c r="Q26" s="8"/>
      <c r="R26" s="8"/>
      <c r="S26" s="8"/>
      <c r="T26" s="8"/>
      <c r="U26" s="8"/>
    </row>
    <row r="27" spans="1:2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</row>
  </sheetData>
  <mergeCells count="10">
    <mergeCell ref="A1:D1"/>
    <mergeCell ref="B16:C16"/>
    <mergeCell ref="B3:E3"/>
    <mergeCell ref="B10:I10"/>
    <mergeCell ref="B13:E13"/>
    <mergeCell ref="L1:O1"/>
    <mergeCell ref="M3:P3"/>
    <mergeCell ref="M10:T10"/>
    <mergeCell ref="M13:P13"/>
    <mergeCell ref="M16:N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compute prior</vt:lpstr>
      <vt:lpstr>posterior_training</vt:lpstr>
      <vt:lpstr>posterior_test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Elisa Martinenghi</cp:lastModifiedBy>
  <dcterms:created xsi:type="dcterms:W3CDTF">2024-10-15T10:57:36Z</dcterms:created>
  <dcterms:modified xsi:type="dcterms:W3CDTF">2024-10-21T00:33:06Z</dcterms:modified>
</cp:coreProperties>
</file>