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TEX\EM\Měření činitele zkreslení\"/>
    </mc:Choice>
  </mc:AlternateContent>
  <bookViews>
    <workbookView xWindow="0" yWindow="0" windowWidth="15345" windowHeight="682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H4" i="1"/>
  <c r="AH7" i="1"/>
  <c r="AH6" i="1"/>
  <c r="AH5" i="1"/>
  <c r="AD5" i="1"/>
  <c r="AD6" i="1"/>
  <c r="AD7" i="1"/>
  <c r="AD8" i="1"/>
  <c r="AD9" i="1"/>
  <c r="AD10" i="1"/>
  <c r="AD11" i="1"/>
  <c r="AD12" i="1"/>
  <c r="AD4" i="1"/>
  <c r="Z5" i="1"/>
  <c r="Z6" i="1"/>
  <c r="Z7" i="1"/>
  <c r="Z8" i="1"/>
  <c r="Z9" i="1"/>
  <c r="Z10" i="1"/>
  <c r="Z11" i="1"/>
  <c r="Z12" i="1"/>
  <c r="Z4" i="1"/>
  <c r="W3" i="1"/>
  <c r="T3" i="1"/>
  <c r="Q3" i="1"/>
  <c r="N3" i="1"/>
  <c r="K3" i="1"/>
  <c r="AG4" i="1" s="1"/>
  <c r="H3" i="1"/>
  <c r="AG7" i="1" s="1"/>
  <c r="E3" i="1"/>
  <c r="AG6" i="1" s="1"/>
  <c r="B3" i="1"/>
  <c r="AG5" i="1" s="1"/>
</calcChain>
</file>

<file path=xl/sharedStrings.xml><?xml version="1.0" encoding="utf-8"?>
<sst xmlns="http://schemas.openxmlformats.org/spreadsheetml/2006/main" count="56" uniqueCount="14">
  <si>
    <t>Výstupní KF520</t>
  </si>
  <si>
    <t>Ugs*</t>
  </si>
  <si>
    <t>Ugs</t>
  </si>
  <si>
    <t>Uds</t>
  </si>
  <si>
    <t>Id</t>
  </si>
  <si>
    <t>Uds [V]</t>
  </si>
  <si>
    <t>Id [mA]</t>
  </si>
  <si>
    <t>Výstupní BS170</t>
  </si>
  <si>
    <t>Převodní BS170</t>
  </si>
  <si>
    <t>Převodní KF520</t>
  </si>
  <si>
    <t>cca 8</t>
  </si>
  <si>
    <t>Mezní KF520</t>
  </si>
  <si>
    <t>Ptot</t>
  </si>
  <si>
    <t>Mezní BS170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</si>
</sst>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Ugs = 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List1!$A$5:$A$23</c:f>
              <c:numCache>
                <c:formatCode>General</c:formatCode>
                <c:ptCount val="19"/>
                <c:pt idx="0">
                  <c:v>0.22</c:v>
                </c:pt>
                <c:pt idx="1">
                  <c:v>0.35</c:v>
                </c:pt>
                <c:pt idx="2">
                  <c:v>0.43</c:v>
                </c:pt>
                <c:pt idx="3">
                  <c:v>0.61</c:v>
                </c:pt>
                <c:pt idx="4">
                  <c:v>0.8</c:v>
                </c:pt>
                <c:pt idx="5">
                  <c:v>0.95</c:v>
                </c:pt>
                <c:pt idx="6">
                  <c:v>1.26</c:v>
                </c:pt>
                <c:pt idx="7">
                  <c:v>1.38</c:v>
                </c:pt>
                <c:pt idx="8">
                  <c:v>1.56</c:v>
                </c:pt>
                <c:pt idx="9">
                  <c:v>1.76</c:v>
                </c:pt>
                <c:pt idx="10">
                  <c:v>2.02</c:v>
                </c:pt>
                <c:pt idx="11">
                  <c:v>2.34</c:v>
                </c:pt>
                <c:pt idx="12">
                  <c:v>2.64</c:v>
                </c:pt>
                <c:pt idx="13">
                  <c:v>3</c:v>
                </c:pt>
                <c:pt idx="14">
                  <c:v>3.88</c:v>
                </c:pt>
                <c:pt idx="15">
                  <c:v>4.91</c:v>
                </c:pt>
                <c:pt idx="16">
                  <c:v>5.79</c:v>
                </c:pt>
                <c:pt idx="17">
                  <c:v>6.91</c:v>
                </c:pt>
                <c:pt idx="18">
                  <c:v>8.01</c:v>
                </c:pt>
              </c:numCache>
            </c:numRef>
          </c:xVal>
          <c:yVal>
            <c:numRef>
              <c:f>List1!$B$5:$B$23</c:f>
              <c:numCache>
                <c:formatCode>General</c:formatCode>
                <c:ptCount val="19"/>
                <c:pt idx="0">
                  <c:v>0.17</c:v>
                </c:pt>
                <c:pt idx="1">
                  <c:v>0.26</c:v>
                </c:pt>
                <c:pt idx="2">
                  <c:v>0.32</c:v>
                </c:pt>
                <c:pt idx="3">
                  <c:v>0.44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0.8</c:v>
                </c:pt>
                <c:pt idx="7">
                  <c:v>0.86</c:v>
                </c:pt>
                <c:pt idx="8">
                  <c:v>0.94</c:v>
                </c:pt>
                <c:pt idx="9">
                  <c:v>1.02</c:v>
                </c:pt>
                <c:pt idx="10">
                  <c:v>1.1100000000000001</c:v>
                </c:pt>
                <c:pt idx="11">
                  <c:v>1.21</c:v>
                </c:pt>
                <c:pt idx="12">
                  <c:v>1.28</c:v>
                </c:pt>
                <c:pt idx="13">
                  <c:v>1.35</c:v>
                </c:pt>
                <c:pt idx="14">
                  <c:v>1.46</c:v>
                </c:pt>
                <c:pt idx="15">
                  <c:v>1.51</c:v>
                </c:pt>
                <c:pt idx="16">
                  <c:v>1.53</c:v>
                </c:pt>
                <c:pt idx="17">
                  <c:v>1.54</c:v>
                </c:pt>
                <c:pt idx="18">
                  <c:v>1.56</c:v>
                </c:pt>
              </c:numCache>
            </c:numRef>
          </c:yVal>
          <c:smooth val="0"/>
        </c:ser>
        <c:ser>
          <c:idx val="1"/>
          <c:order val="1"/>
          <c:tx>
            <c:v>Ugs = 1,76V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List1!$D$5:$D$21</c:f>
              <c:numCache>
                <c:formatCode>General</c:formatCode>
                <c:ptCount val="17"/>
                <c:pt idx="0">
                  <c:v>0</c:v>
                </c:pt>
                <c:pt idx="1">
                  <c:v>0.32</c:v>
                </c:pt>
                <c:pt idx="2">
                  <c:v>0.56999999999999995</c:v>
                </c:pt>
                <c:pt idx="3">
                  <c:v>0.93</c:v>
                </c:pt>
                <c:pt idx="4">
                  <c:v>1.24</c:v>
                </c:pt>
                <c:pt idx="5">
                  <c:v>1.52</c:v>
                </c:pt>
                <c:pt idx="6">
                  <c:v>1.78</c:v>
                </c:pt>
                <c:pt idx="7">
                  <c:v>2.14</c:v>
                </c:pt>
                <c:pt idx="8">
                  <c:v>2.89</c:v>
                </c:pt>
                <c:pt idx="9">
                  <c:v>3.51</c:v>
                </c:pt>
                <c:pt idx="10">
                  <c:v>4</c:v>
                </c:pt>
                <c:pt idx="11">
                  <c:v>4.78</c:v>
                </c:pt>
                <c:pt idx="12">
                  <c:v>6.82</c:v>
                </c:pt>
                <c:pt idx="13">
                  <c:v>8.31</c:v>
                </c:pt>
                <c:pt idx="14">
                  <c:v>10.199999999999999</c:v>
                </c:pt>
                <c:pt idx="15">
                  <c:v>15.24</c:v>
                </c:pt>
                <c:pt idx="16">
                  <c:v>19.059999999999999</c:v>
                </c:pt>
              </c:numCache>
            </c:numRef>
          </c:xVal>
          <c:yVal>
            <c:numRef>
              <c:f>List1!$E$5:$E$21</c:f>
              <c:numCache>
                <c:formatCode>General</c:formatCode>
                <c:ptCount val="17"/>
                <c:pt idx="0">
                  <c:v>0</c:v>
                </c:pt>
                <c:pt idx="1">
                  <c:v>0.28999999999999998</c:v>
                </c:pt>
                <c:pt idx="2">
                  <c:v>0.5</c:v>
                </c:pt>
                <c:pt idx="3">
                  <c:v>0.77</c:v>
                </c:pt>
                <c:pt idx="4">
                  <c:v>0.98</c:v>
                </c:pt>
                <c:pt idx="5">
                  <c:v>1.1399999999999999</c:v>
                </c:pt>
                <c:pt idx="6">
                  <c:v>1.29</c:v>
                </c:pt>
                <c:pt idx="7">
                  <c:v>1.47</c:v>
                </c:pt>
                <c:pt idx="8">
                  <c:v>1.75</c:v>
                </c:pt>
                <c:pt idx="9">
                  <c:v>1.93</c:v>
                </c:pt>
                <c:pt idx="10">
                  <c:v>2.0299999999999998</c:v>
                </c:pt>
                <c:pt idx="11">
                  <c:v>2.13</c:v>
                </c:pt>
                <c:pt idx="12">
                  <c:v>2.23</c:v>
                </c:pt>
                <c:pt idx="13">
                  <c:v>2.25</c:v>
                </c:pt>
                <c:pt idx="14">
                  <c:v>2.2799999999999998</c:v>
                </c:pt>
                <c:pt idx="15">
                  <c:v>2.31</c:v>
                </c:pt>
                <c:pt idx="16">
                  <c:v>2.34</c:v>
                </c:pt>
              </c:numCache>
            </c:numRef>
          </c:yVal>
          <c:smooth val="0"/>
        </c:ser>
        <c:ser>
          <c:idx val="2"/>
          <c:order val="2"/>
          <c:tx>
            <c:v>Ugs = 3,53V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List1!$G$5:$G$21</c:f>
              <c:numCache>
                <c:formatCode>General</c:formatCode>
                <c:ptCount val="17"/>
                <c:pt idx="0">
                  <c:v>0.15</c:v>
                </c:pt>
                <c:pt idx="1">
                  <c:v>0.3</c:v>
                </c:pt>
                <c:pt idx="2">
                  <c:v>0.64</c:v>
                </c:pt>
                <c:pt idx="3">
                  <c:v>1</c:v>
                </c:pt>
                <c:pt idx="4">
                  <c:v>1.27</c:v>
                </c:pt>
                <c:pt idx="5">
                  <c:v>1.61</c:v>
                </c:pt>
                <c:pt idx="6">
                  <c:v>1.9</c:v>
                </c:pt>
                <c:pt idx="7">
                  <c:v>2.23</c:v>
                </c:pt>
                <c:pt idx="8">
                  <c:v>2.52</c:v>
                </c:pt>
                <c:pt idx="9">
                  <c:v>3.25</c:v>
                </c:pt>
                <c:pt idx="10">
                  <c:v>4.3600000000000003</c:v>
                </c:pt>
                <c:pt idx="11">
                  <c:v>5.55</c:v>
                </c:pt>
                <c:pt idx="12">
                  <c:v>6.74</c:v>
                </c:pt>
                <c:pt idx="13">
                  <c:v>7.94</c:v>
                </c:pt>
                <c:pt idx="14">
                  <c:v>10.77</c:v>
                </c:pt>
                <c:pt idx="15">
                  <c:v>13.1</c:v>
                </c:pt>
                <c:pt idx="16">
                  <c:v>15.62</c:v>
                </c:pt>
              </c:numCache>
            </c:numRef>
          </c:xVal>
          <c:yVal>
            <c:numRef>
              <c:f>List1!$H$5:$H$21</c:f>
              <c:numCache>
                <c:formatCode>General</c:formatCode>
                <c:ptCount val="17"/>
                <c:pt idx="0">
                  <c:v>0.16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1.18</c:v>
                </c:pt>
                <c:pt idx="5">
                  <c:v>1.43</c:v>
                </c:pt>
                <c:pt idx="6">
                  <c:v>1.63</c:v>
                </c:pt>
                <c:pt idx="7">
                  <c:v>1.83</c:v>
                </c:pt>
                <c:pt idx="8">
                  <c:v>1.99</c:v>
                </c:pt>
                <c:pt idx="9">
                  <c:v>2.33</c:v>
                </c:pt>
                <c:pt idx="10">
                  <c:v>2.69</c:v>
                </c:pt>
                <c:pt idx="11">
                  <c:v>2.91</c:v>
                </c:pt>
                <c:pt idx="12">
                  <c:v>3.02</c:v>
                </c:pt>
                <c:pt idx="13">
                  <c:v>3.06</c:v>
                </c:pt>
                <c:pt idx="14">
                  <c:v>3.12</c:v>
                </c:pt>
                <c:pt idx="15">
                  <c:v>3.14</c:v>
                </c:pt>
                <c:pt idx="16">
                  <c:v>3.17</c:v>
                </c:pt>
              </c:numCache>
            </c:numRef>
          </c:yVal>
          <c:smooth val="0"/>
        </c:ser>
        <c:ser>
          <c:idx val="3"/>
          <c:order val="3"/>
          <c:tx>
            <c:v>Ugs = -1,76V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List1!$J$5:$J$20</c:f>
              <c:numCache>
                <c:formatCode>General</c:formatCode>
                <c:ptCount val="16"/>
                <c:pt idx="0">
                  <c:v>0.36</c:v>
                </c:pt>
                <c:pt idx="1">
                  <c:v>0.67</c:v>
                </c:pt>
                <c:pt idx="2">
                  <c:v>1.1100000000000001</c:v>
                </c:pt>
                <c:pt idx="3">
                  <c:v>1.45</c:v>
                </c:pt>
                <c:pt idx="4">
                  <c:v>1.76</c:v>
                </c:pt>
                <c:pt idx="5">
                  <c:v>2.08</c:v>
                </c:pt>
                <c:pt idx="6">
                  <c:v>2.36</c:v>
                </c:pt>
                <c:pt idx="7">
                  <c:v>2.69</c:v>
                </c:pt>
                <c:pt idx="8">
                  <c:v>3.07</c:v>
                </c:pt>
                <c:pt idx="9">
                  <c:v>3.58</c:v>
                </c:pt>
                <c:pt idx="10">
                  <c:v>4.42</c:v>
                </c:pt>
                <c:pt idx="11">
                  <c:v>5.23</c:v>
                </c:pt>
                <c:pt idx="12">
                  <c:v>7.23</c:v>
                </c:pt>
                <c:pt idx="13">
                  <c:v>9.66</c:v>
                </c:pt>
                <c:pt idx="14">
                  <c:v>14.33</c:v>
                </c:pt>
                <c:pt idx="15">
                  <c:v>17.739999999999998</c:v>
                </c:pt>
              </c:numCache>
            </c:numRef>
          </c:xVal>
          <c:yVal>
            <c:numRef>
              <c:f>List1!$K$5:$K$20</c:f>
              <c:numCache>
                <c:formatCode>General</c:formatCode>
                <c:ptCount val="16"/>
                <c:pt idx="0">
                  <c:v>0.22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0.67</c:v>
                </c:pt>
                <c:pt idx="4">
                  <c:v>0.75</c:v>
                </c:pt>
                <c:pt idx="5">
                  <c:v>0.81</c:v>
                </c:pt>
                <c:pt idx="6">
                  <c:v>0.86</c:v>
                </c:pt>
                <c:pt idx="7">
                  <c:v>0.9</c:v>
                </c:pt>
                <c:pt idx="8">
                  <c:v>0.92</c:v>
                </c:pt>
                <c:pt idx="9">
                  <c:v>0.95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0.99</c:v>
                </c:pt>
                <c:pt idx="14">
                  <c:v>1.01</c:v>
                </c:pt>
                <c:pt idx="15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33184"/>
        <c:axId val="1869532096"/>
      </c:scatterChart>
      <c:valAx>
        <c:axId val="18695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ds</a:t>
                </a:r>
                <a:r>
                  <a:rPr lang="cs-CZ"/>
                  <a:t>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532096"/>
        <c:crosses val="autoZero"/>
        <c:crossBetween val="midCat"/>
      </c:valAx>
      <c:valAx>
        <c:axId val="18695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d</a:t>
                </a:r>
                <a:r>
                  <a:rPr lang="cs-CZ"/>
                  <a:t> [mA]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5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Ugs = 2,19V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List1!$M$5:$M$22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5.5</c:v>
                </c:pt>
                <c:pt idx="14">
                  <c:v>6.89</c:v>
                </c:pt>
                <c:pt idx="15">
                  <c:v>8.42</c:v>
                </c:pt>
                <c:pt idx="16">
                  <c:v>10.7</c:v>
                </c:pt>
                <c:pt idx="17">
                  <c:v>15</c:v>
                </c:pt>
              </c:numCache>
            </c:numRef>
          </c:xVal>
          <c:yVal>
            <c:numRef>
              <c:f>List1!$N$5:$N$22</c:f>
              <c:numCache>
                <c:formatCode>General</c:formatCode>
                <c:ptCount val="18"/>
                <c:pt idx="0">
                  <c:v>0</c:v>
                </c:pt>
                <c:pt idx="1">
                  <c:v>0.6</c:v>
                </c:pt>
                <c:pt idx="2">
                  <c:v>0.92</c:v>
                </c:pt>
                <c:pt idx="3">
                  <c:v>0.99</c:v>
                </c:pt>
                <c:pt idx="4">
                  <c:v>1.17</c:v>
                </c:pt>
                <c:pt idx="5">
                  <c:v>1.2</c:v>
                </c:pt>
                <c:pt idx="6">
                  <c:v>1.35</c:v>
                </c:pt>
                <c:pt idx="7">
                  <c:v>1.41</c:v>
                </c:pt>
                <c:pt idx="8">
                  <c:v>1.44</c:v>
                </c:pt>
                <c:pt idx="9">
                  <c:v>1.45</c:v>
                </c:pt>
                <c:pt idx="10">
                  <c:v>1.56</c:v>
                </c:pt>
                <c:pt idx="11">
                  <c:v>1.59</c:v>
                </c:pt>
                <c:pt idx="12">
                  <c:v>1.63</c:v>
                </c:pt>
                <c:pt idx="13">
                  <c:v>1.69</c:v>
                </c:pt>
                <c:pt idx="14">
                  <c:v>1.72</c:v>
                </c:pt>
                <c:pt idx="15">
                  <c:v>1.82</c:v>
                </c:pt>
                <c:pt idx="16">
                  <c:v>1.95</c:v>
                </c:pt>
                <c:pt idx="17">
                  <c:v>2.23</c:v>
                </c:pt>
              </c:numCache>
            </c:numRef>
          </c:yVal>
          <c:smooth val="0"/>
        </c:ser>
        <c:ser>
          <c:idx val="1"/>
          <c:order val="1"/>
          <c:tx>
            <c:v>Ugs = 2,28V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List1!$P$5:$P$22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2</c:v>
                </c:pt>
                <c:pt idx="11">
                  <c:v>3.01</c:v>
                </c:pt>
                <c:pt idx="12">
                  <c:v>4.2300000000000004</c:v>
                </c:pt>
                <c:pt idx="13">
                  <c:v>4.92</c:v>
                </c:pt>
                <c:pt idx="14">
                  <c:v>5.72</c:v>
                </c:pt>
                <c:pt idx="15">
                  <c:v>7.26</c:v>
                </c:pt>
                <c:pt idx="16">
                  <c:v>9.34</c:v>
                </c:pt>
                <c:pt idx="17">
                  <c:v>14.71</c:v>
                </c:pt>
              </c:numCache>
            </c:numRef>
          </c:xVal>
          <c:yVal>
            <c:numRef>
              <c:f>List1!$Q$5:$Q$22</c:f>
              <c:numCache>
                <c:formatCode>General</c:formatCode>
                <c:ptCount val="18"/>
                <c:pt idx="0">
                  <c:v>0</c:v>
                </c:pt>
                <c:pt idx="1">
                  <c:v>1.06</c:v>
                </c:pt>
                <c:pt idx="2">
                  <c:v>1.73</c:v>
                </c:pt>
                <c:pt idx="3">
                  <c:v>2.09</c:v>
                </c:pt>
                <c:pt idx="4">
                  <c:v>2.4300000000000002</c:v>
                </c:pt>
                <c:pt idx="5">
                  <c:v>2.48</c:v>
                </c:pt>
                <c:pt idx="6">
                  <c:v>2.87</c:v>
                </c:pt>
                <c:pt idx="7">
                  <c:v>3.05</c:v>
                </c:pt>
                <c:pt idx="8">
                  <c:v>3.11</c:v>
                </c:pt>
                <c:pt idx="9">
                  <c:v>3.16</c:v>
                </c:pt>
                <c:pt idx="10">
                  <c:v>3.36</c:v>
                </c:pt>
                <c:pt idx="11">
                  <c:v>3.46</c:v>
                </c:pt>
                <c:pt idx="12">
                  <c:v>3.56</c:v>
                </c:pt>
                <c:pt idx="13">
                  <c:v>3.62</c:v>
                </c:pt>
                <c:pt idx="14">
                  <c:v>3.7</c:v>
                </c:pt>
                <c:pt idx="15">
                  <c:v>3.87</c:v>
                </c:pt>
                <c:pt idx="16">
                  <c:v>4.0199999999999996</c:v>
                </c:pt>
                <c:pt idx="17">
                  <c:v>4.8899999999999997</c:v>
                </c:pt>
              </c:numCache>
            </c:numRef>
          </c:yVal>
          <c:smooth val="0"/>
        </c:ser>
        <c:ser>
          <c:idx val="2"/>
          <c:order val="2"/>
          <c:tx>
            <c:v>Ugs = 2,33V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List1!$S$5:$S$22</c:f>
              <c:numCache>
                <c:formatCode>General</c:formatCode>
                <c:ptCount val="1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2</c:v>
                </c:pt>
                <c:pt idx="11">
                  <c:v>3.27</c:v>
                </c:pt>
                <c:pt idx="12">
                  <c:v>4.25</c:v>
                </c:pt>
                <c:pt idx="13">
                  <c:v>5</c:v>
                </c:pt>
                <c:pt idx="14">
                  <c:v>6.3</c:v>
                </c:pt>
                <c:pt idx="15">
                  <c:v>8.0500000000000007</c:v>
                </c:pt>
                <c:pt idx="16">
                  <c:v>10.42</c:v>
                </c:pt>
                <c:pt idx="17">
                  <c:v>14.72</c:v>
                </c:pt>
              </c:numCache>
            </c:numRef>
          </c:xVal>
          <c:yVal>
            <c:numRef>
              <c:f>List1!$T$5:$T$22</c:f>
              <c:numCache>
                <c:formatCode>General</c:formatCode>
                <c:ptCount val="18"/>
                <c:pt idx="0">
                  <c:v>0</c:v>
                </c:pt>
                <c:pt idx="1">
                  <c:v>1.0900000000000001</c:v>
                </c:pt>
                <c:pt idx="2">
                  <c:v>1.86</c:v>
                </c:pt>
                <c:pt idx="3">
                  <c:v>2.4300000000000002</c:v>
                </c:pt>
                <c:pt idx="4">
                  <c:v>2.9</c:v>
                </c:pt>
                <c:pt idx="5">
                  <c:v>3.54</c:v>
                </c:pt>
                <c:pt idx="6">
                  <c:v>4.33</c:v>
                </c:pt>
                <c:pt idx="7">
                  <c:v>4.5599999999999996</c:v>
                </c:pt>
                <c:pt idx="8">
                  <c:v>4.68</c:v>
                </c:pt>
                <c:pt idx="9">
                  <c:v>4.72</c:v>
                </c:pt>
                <c:pt idx="10">
                  <c:v>5.05</c:v>
                </c:pt>
                <c:pt idx="11">
                  <c:v>5.2</c:v>
                </c:pt>
                <c:pt idx="12">
                  <c:v>5.35</c:v>
                </c:pt>
                <c:pt idx="13">
                  <c:v>5.48</c:v>
                </c:pt>
                <c:pt idx="14">
                  <c:v>5.69</c:v>
                </c:pt>
                <c:pt idx="15">
                  <c:v>6</c:v>
                </c:pt>
                <c:pt idx="16">
                  <c:v>6.55</c:v>
                </c:pt>
                <c:pt idx="17">
                  <c:v>7.63</c:v>
                </c:pt>
              </c:numCache>
            </c:numRef>
          </c:yVal>
          <c:smooth val="0"/>
        </c:ser>
        <c:ser>
          <c:idx val="3"/>
          <c:order val="3"/>
          <c:tx>
            <c:v>Ugs = 2,39V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List1!$V$5:$V$21</c:f>
              <c:numCache>
                <c:formatCode>General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1.26</c:v>
                </c:pt>
                <c:pt idx="11">
                  <c:v>2.2400000000000002</c:v>
                </c:pt>
                <c:pt idx="12">
                  <c:v>3.36</c:v>
                </c:pt>
                <c:pt idx="13">
                  <c:v>5.42</c:v>
                </c:pt>
                <c:pt idx="14">
                  <c:v>8.5</c:v>
                </c:pt>
                <c:pt idx="15">
                  <c:v>10.63</c:v>
                </c:pt>
                <c:pt idx="16">
                  <c:v>14.3</c:v>
                </c:pt>
              </c:numCache>
            </c:numRef>
          </c:xVal>
          <c:yVal>
            <c:numRef>
              <c:f>List1!$W$5:$W$21</c:f>
              <c:numCache>
                <c:formatCode>General</c:formatCode>
                <c:ptCount val="17"/>
                <c:pt idx="0">
                  <c:v>0</c:v>
                </c:pt>
                <c:pt idx="1">
                  <c:v>1.39</c:v>
                </c:pt>
                <c:pt idx="2">
                  <c:v>2.5</c:v>
                </c:pt>
                <c:pt idx="3">
                  <c:v>3.44</c:v>
                </c:pt>
                <c:pt idx="4">
                  <c:v>4.2</c:v>
                </c:pt>
                <c:pt idx="5">
                  <c:v>5.2</c:v>
                </c:pt>
                <c:pt idx="6">
                  <c:v>6.06</c:v>
                </c:pt>
                <c:pt idx="7">
                  <c:v>6.55</c:v>
                </c:pt>
                <c:pt idx="8">
                  <c:v>6.76</c:v>
                </c:pt>
                <c:pt idx="9">
                  <c:v>6.87</c:v>
                </c:pt>
                <c:pt idx="10">
                  <c:v>7.18</c:v>
                </c:pt>
                <c:pt idx="11">
                  <c:v>7.42</c:v>
                </c:pt>
                <c:pt idx="12">
                  <c:v>7.65</c:v>
                </c:pt>
                <c:pt idx="13">
                  <c:v>8.1199999999999992</c:v>
                </c:pt>
                <c:pt idx="14">
                  <c:v>8.9499999999999993</c:v>
                </c:pt>
                <c:pt idx="15">
                  <c:v>9.75</c:v>
                </c:pt>
                <c:pt idx="16">
                  <c:v>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91232"/>
        <c:axId val="2040087968"/>
      </c:scatterChart>
      <c:valAx>
        <c:axId val="20400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U</a:t>
                </a:r>
                <a:r>
                  <a:rPr lang="cs-CZ" sz="1000" b="0" i="0" baseline="-25000">
                    <a:effectLst/>
                  </a:rPr>
                  <a:t>ds</a:t>
                </a:r>
                <a:r>
                  <a:rPr lang="cs-CZ" sz="1000" b="0" i="0" baseline="0">
                    <a:effectLst/>
                  </a:rPr>
                  <a:t> [V]</a:t>
                </a:r>
                <a:endParaRPr lang="cs-CZ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0087968"/>
        <c:crosses val="autoZero"/>
        <c:crossBetween val="midCat"/>
      </c:valAx>
      <c:valAx>
        <c:axId val="20400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I</a:t>
                </a:r>
                <a:r>
                  <a:rPr lang="cs-CZ" sz="1000" b="0" i="0" baseline="-25000">
                    <a:effectLst/>
                  </a:rPr>
                  <a:t>d</a:t>
                </a:r>
                <a:r>
                  <a:rPr lang="cs-CZ" sz="1000" b="0" i="0" baseline="0">
                    <a:effectLst/>
                  </a:rPr>
                  <a:t> [mA]</a:t>
                </a:r>
                <a:endParaRPr lang="cs-CZ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00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Uds = 5V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List1!$Z$4:$Z$12</c:f>
              <c:numCache>
                <c:formatCode>General</c:formatCode>
                <c:ptCount val="9"/>
                <c:pt idx="0">
                  <c:v>1.7543859649122806</c:v>
                </c:pt>
                <c:pt idx="1">
                  <c:v>1.8421052631578947</c:v>
                </c:pt>
                <c:pt idx="2">
                  <c:v>1.9298245614035086</c:v>
                </c:pt>
                <c:pt idx="3">
                  <c:v>2.0175438596491229</c:v>
                </c:pt>
                <c:pt idx="4">
                  <c:v>2.1052631578947367</c:v>
                </c:pt>
                <c:pt idx="5">
                  <c:v>2.1929824561403506</c:v>
                </c:pt>
                <c:pt idx="6">
                  <c:v>2.2807017543859649</c:v>
                </c:pt>
                <c:pt idx="7">
                  <c:v>2.3684210526315788</c:v>
                </c:pt>
                <c:pt idx="8">
                  <c:v>2.4561403508771926</c:v>
                </c:pt>
              </c:numCache>
            </c:numRef>
          </c:xVal>
          <c:yVal>
            <c:numRef>
              <c:f>List1!$AA$4:$AA$12</c:f>
              <c:numCache>
                <c:formatCode>General</c:formatCode>
                <c:ptCount val="9"/>
                <c:pt idx="0">
                  <c:v>7.3000000000000001E-3</c:v>
                </c:pt>
                <c:pt idx="1">
                  <c:v>2.3800000000000002E-2</c:v>
                </c:pt>
                <c:pt idx="2">
                  <c:v>6.8400000000000002E-2</c:v>
                </c:pt>
                <c:pt idx="3">
                  <c:v>0.247</c:v>
                </c:pt>
                <c:pt idx="4">
                  <c:v>0.629</c:v>
                </c:pt>
                <c:pt idx="5">
                  <c:v>1.667</c:v>
                </c:pt>
                <c:pt idx="6">
                  <c:v>3.66</c:v>
                </c:pt>
                <c:pt idx="7">
                  <c:v>7.05</c:v>
                </c:pt>
                <c:pt idx="8">
                  <c:v>13.04</c:v>
                </c:pt>
              </c:numCache>
            </c:numRef>
          </c:yVal>
          <c:smooth val="0"/>
        </c:ser>
        <c:ser>
          <c:idx val="1"/>
          <c:order val="1"/>
          <c:tx>
            <c:v>Uds = 10V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List1!$AD$4:$AD$12</c:f>
              <c:numCache>
                <c:formatCode>General</c:formatCode>
                <c:ptCount val="9"/>
                <c:pt idx="0">
                  <c:v>1.7543859649122806</c:v>
                </c:pt>
                <c:pt idx="1">
                  <c:v>1.8421052631578947</c:v>
                </c:pt>
                <c:pt idx="2">
                  <c:v>1.9298245614035086</c:v>
                </c:pt>
                <c:pt idx="3">
                  <c:v>2.0175438596491229</c:v>
                </c:pt>
                <c:pt idx="4">
                  <c:v>2.1052631578947367</c:v>
                </c:pt>
                <c:pt idx="5">
                  <c:v>2.1929824561403506</c:v>
                </c:pt>
                <c:pt idx="6">
                  <c:v>2.2807017543859649</c:v>
                </c:pt>
                <c:pt idx="7">
                  <c:v>2.3684210526315788</c:v>
                </c:pt>
                <c:pt idx="8">
                  <c:v>2.4561403508771926</c:v>
                </c:pt>
              </c:numCache>
            </c:numRef>
          </c:xVal>
          <c:yVal>
            <c:numRef>
              <c:f>List1!$AE$4:$AE$12</c:f>
              <c:numCache>
                <c:formatCode>General</c:formatCode>
                <c:ptCount val="9"/>
                <c:pt idx="0">
                  <c:v>8.5000000000000006E-3</c:v>
                </c:pt>
                <c:pt idx="1">
                  <c:v>2.9100000000000001E-2</c:v>
                </c:pt>
                <c:pt idx="2">
                  <c:v>7.9899999999999999E-2</c:v>
                </c:pt>
                <c:pt idx="3">
                  <c:v>0.24299999999999999</c:v>
                </c:pt>
                <c:pt idx="4">
                  <c:v>0.72</c:v>
                </c:pt>
                <c:pt idx="5">
                  <c:v>1.9</c:v>
                </c:pt>
                <c:pt idx="6">
                  <c:v>3.82</c:v>
                </c:pt>
                <c:pt idx="7">
                  <c:v>8.73</c:v>
                </c:pt>
                <c:pt idx="8">
                  <c:v>15.86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41344"/>
        <c:axId val="1869538080"/>
      </c:scatterChart>
      <c:valAx>
        <c:axId val="18695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Ugs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538080"/>
        <c:crosses val="autoZero"/>
        <c:crossBetween val="midCat"/>
      </c:valAx>
      <c:valAx>
        <c:axId val="1869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Id [mA]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5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List1!$AG$4:$AG$7</c:f>
              <c:numCache>
                <c:formatCode>General</c:formatCode>
                <c:ptCount val="4"/>
                <c:pt idx="0">
                  <c:v>-1.7647058823529411</c:v>
                </c:pt>
                <c:pt idx="1">
                  <c:v>0</c:v>
                </c:pt>
                <c:pt idx="2">
                  <c:v>1.7647058823529411</c:v>
                </c:pt>
                <c:pt idx="3">
                  <c:v>3.5294117647058822</c:v>
                </c:pt>
              </c:numCache>
            </c:numRef>
          </c:xVal>
          <c:yVal>
            <c:numRef>
              <c:f>List1!$AH$4:$AH$7</c:f>
              <c:numCache>
                <c:formatCode>General</c:formatCode>
                <c:ptCount val="4"/>
                <c:pt idx="0">
                  <c:v>0.98</c:v>
                </c:pt>
                <c:pt idx="1">
                  <c:v>1.56</c:v>
                </c:pt>
                <c:pt idx="2">
                  <c:v>2.25</c:v>
                </c:pt>
                <c:pt idx="3">
                  <c:v>3.06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6528"/>
        <c:axId val="2110134352"/>
      </c:scatterChart>
      <c:valAx>
        <c:axId val="21101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Ugs [V]</a:t>
                </a:r>
                <a:endParaRPr lang="cs-CZ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134352"/>
        <c:crosses val="autoZero"/>
        <c:crossBetween val="midCat"/>
      </c:valAx>
      <c:valAx>
        <c:axId val="2110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Id [mA]</a:t>
                </a:r>
                <a:endParaRPr lang="cs-CZ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1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List1!$A$46:$A$73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</c:numCache>
            </c:numRef>
          </c:xVal>
          <c:yVal>
            <c:numRef>
              <c:f>List1!$B$46:$B$73</c:f>
              <c:numCache>
                <c:formatCode>General</c:formatCode>
                <c:ptCount val="2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21.428571428571427</c:v>
                </c:pt>
                <c:pt idx="4">
                  <c:v>18.75</c:v>
                </c:pt>
                <c:pt idx="5">
                  <c:v>16.666666666666668</c:v>
                </c:pt>
                <c:pt idx="6">
                  <c:v>15</c:v>
                </c:pt>
                <c:pt idx="7">
                  <c:v>13.636363636363637</c:v>
                </c:pt>
                <c:pt idx="8">
                  <c:v>12.5</c:v>
                </c:pt>
                <c:pt idx="9">
                  <c:v>11.538461538461538</c:v>
                </c:pt>
                <c:pt idx="10">
                  <c:v>10.714285714285714</c:v>
                </c:pt>
                <c:pt idx="11">
                  <c:v>10</c:v>
                </c:pt>
                <c:pt idx="12">
                  <c:v>9.375</c:v>
                </c:pt>
                <c:pt idx="13">
                  <c:v>8.8235294117647065</c:v>
                </c:pt>
                <c:pt idx="14">
                  <c:v>8.3333333333333339</c:v>
                </c:pt>
                <c:pt idx="15">
                  <c:v>7.8947368421052628</c:v>
                </c:pt>
                <c:pt idx="16">
                  <c:v>7.5</c:v>
                </c:pt>
                <c:pt idx="17">
                  <c:v>7.1428571428571432</c:v>
                </c:pt>
                <c:pt idx="18">
                  <c:v>6.8181818181818183</c:v>
                </c:pt>
                <c:pt idx="19">
                  <c:v>6.5217391304347823</c:v>
                </c:pt>
                <c:pt idx="20">
                  <c:v>6.25</c:v>
                </c:pt>
                <c:pt idx="21">
                  <c:v>6</c:v>
                </c:pt>
                <c:pt idx="22">
                  <c:v>5.7692307692307692</c:v>
                </c:pt>
                <c:pt idx="23">
                  <c:v>5.5555555555555554</c:v>
                </c:pt>
                <c:pt idx="24">
                  <c:v>5.3571428571428568</c:v>
                </c:pt>
                <c:pt idx="25">
                  <c:v>5.1724137931034484</c:v>
                </c:pt>
                <c:pt idx="26">
                  <c:v>5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List1!$A$5:$A$23</c:f>
              <c:numCache>
                <c:formatCode>General</c:formatCode>
                <c:ptCount val="19"/>
                <c:pt idx="0">
                  <c:v>0.22</c:v>
                </c:pt>
                <c:pt idx="1">
                  <c:v>0.35</c:v>
                </c:pt>
                <c:pt idx="2">
                  <c:v>0.43</c:v>
                </c:pt>
                <c:pt idx="3">
                  <c:v>0.61</c:v>
                </c:pt>
                <c:pt idx="4">
                  <c:v>0.8</c:v>
                </c:pt>
                <c:pt idx="5">
                  <c:v>0.95</c:v>
                </c:pt>
                <c:pt idx="6">
                  <c:v>1.26</c:v>
                </c:pt>
                <c:pt idx="7">
                  <c:v>1.38</c:v>
                </c:pt>
                <c:pt idx="8">
                  <c:v>1.56</c:v>
                </c:pt>
                <c:pt idx="9">
                  <c:v>1.76</c:v>
                </c:pt>
                <c:pt idx="10">
                  <c:v>2.02</c:v>
                </c:pt>
                <c:pt idx="11">
                  <c:v>2.34</c:v>
                </c:pt>
                <c:pt idx="12">
                  <c:v>2.64</c:v>
                </c:pt>
                <c:pt idx="13">
                  <c:v>3</c:v>
                </c:pt>
                <c:pt idx="14">
                  <c:v>3.88</c:v>
                </c:pt>
                <c:pt idx="15">
                  <c:v>4.91</c:v>
                </c:pt>
                <c:pt idx="16">
                  <c:v>5.79</c:v>
                </c:pt>
                <c:pt idx="17">
                  <c:v>6.91</c:v>
                </c:pt>
                <c:pt idx="18">
                  <c:v>8.01</c:v>
                </c:pt>
              </c:numCache>
            </c:numRef>
          </c:xVal>
          <c:yVal>
            <c:numRef>
              <c:f>List1!$B$5:$B$23</c:f>
              <c:numCache>
                <c:formatCode>General</c:formatCode>
                <c:ptCount val="19"/>
                <c:pt idx="0">
                  <c:v>0.17</c:v>
                </c:pt>
                <c:pt idx="1">
                  <c:v>0.26</c:v>
                </c:pt>
                <c:pt idx="2">
                  <c:v>0.32</c:v>
                </c:pt>
                <c:pt idx="3">
                  <c:v>0.44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0.8</c:v>
                </c:pt>
                <c:pt idx="7">
                  <c:v>0.86</c:v>
                </c:pt>
                <c:pt idx="8">
                  <c:v>0.94</c:v>
                </c:pt>
                <c:pt idx="9">
                  <c:v>1.02</c:v>
                </c:pt>
                <c:pt idx="10">
                  <c:v>1.1100000000000001</c:v>
                </c:pt>
                <c:pt idx="11">
                  <c:v>1.21</c:v>
                </c:pt>
                <c:pt idx="12">
                  <c:v>1.28</c:v>
                </c:pt>
                <c:pt idx="13">
                  <c:v>1.35</c:v>
                </c:pt>
                <c:pt idx="14">
                  <c:v>1.46</c:v>
                </c:pt>
                <c:pt idx="15">
                  <c:v>1.51</c:v>
                </c:pt>
                <c:pt idx="16">
                  <c:v>1.53</c:v>
                </c:pt>
                <c:pt idx="17">
                  <c:v>1.54</c:v>
                </c:pt>
                <c:pt idx="18">
                  <c:v>1.56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List1!$G$5:$G$21</c:f>
              <c:numCache>
                <c:formatCode>General</c:formatCode>
                <c:ptCount val="17"/>
                <c:pt idx="0">
                  <c:v>0.15</c:v>
                </c:pt>
                <c:pt idx="1">
                  <c:v>0.3</c:v>
                </c:pt>
                <c:pt idx="2">
                  <c:v>0.64</c:v>
                </c:pt>
                <c:pt idx="3">
                  <c:v>1</c:v>
                </c:pt>
                <c:pt idx="4">
                  <c:v>1.27</c:v>
                </c:pt>
                <c:pt idx="5">
                  <c:v>1.61</c:v>
                </c:pt>
                <c:pt idx="6">
                  <c:v>1.9</c:v>
                </c:pt>
                <c:pt idx="7">
                  <c:v>2.23</c:v>
                </c:pt>
                <c:pt idx="8">
                  <c:v>2.52</c:v>
                </c:pt>
                <c:pt idx="9">
                  <c:v>3.25</c:v>
                </c:pt>
                <c:pt idx="10">
                  <c:v>4.3600000000000003</c:v>
                </c:pt>
                <c:pt idx="11">
                  <c:v>5.55</c:v>
                </c:pt>
                <c:pt idx="12">
                  <c:v>6.74</c:v>
                </c:pt>
                <c:pt idx="13">
                  <c:v>7.94</c:v>
                </c:pt>
                <c:pt idx="14">
                  <c:v>10.77</c:v>
                </c:pt>
                <c:pt idx="15">
                  <c:v>13.1</c:v>
                </c:pt>
                <c:pt idx="16">
                  <c:v>15.62</c:v>
                </c:pt>
              </c:numCache>
            </c:numRef>
          </c:xVal>
          <c:yVal>
            <c:numRef>
              <c:f>List1!$H$5:$H$21</c:f>
              <c:numCache>
                <c:formatCode>General</c:formatCode>
                <c:ptCount val="17"/>
                <c:pt idx="0">
                  <c:v>0.16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1.18</c:v>
                </c:pt>
                <c:pt idx="5">
                  <c:v>1.43</c:v>
                </c:pt>
                <c:pt idx="6">
                  <c:v>1.63</c:v>
                </c:pt>
                <c:pt idx="7">
                  <c:v>1.83</c:v>
                </c:pt>
                <c:pt idx="8">
                  <c:v>1.99</c:v>
                </c:pt>
                <c:pt idx="9">
                  <c:v>2.33</c:v>
                </c:pt>
                <c:pt idx="10">
                  <c:v>2.69</c:v>
                </c:pt>
                <c:pt idx="11">
                  <c:v>2.91</c:v>
                </c:pt>
                <c:pt idx="12">
                  <c:v>3.02</c:v>
                </c:pt>
                <c:pt idx="13">
                  <c:v>3.06</c:v>
                </c:pt>
                <c:pt idx="14">
                  <c:v>3.12</c:v>
                </c:pt>
                <c:pt idx="15">
                  <c:v>3.14</c:v>
                </c:pt>
                <c:pt idx="16">
                  <c:v>3.17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List1!$D$5:$D$21</c:f>
              <c:numCache>
                <c:formatCode>General</c:formatCode>
                <c:ptCount val="17"/>
                <c:pt idx="0">
                  <c:v>0</c:v>
                </c:pt>
                <c:pt idx="1">
                  <c:v>0.32</c:v>
                </c:pt>
                <c:pt idx="2">
                  <c:v>0.56999999999999995</c:v>
                </c:pt>
                <c:pt idx="3">
                  <c:v>0.93</c:v>
                </c:pt>
                <c:pt idx="4">
                  <c:v>1.24</c:v>
                </c:pt>
                <c:pt idx="5">
                  <c:v>1.52</c:v>
                </c:pt>
                <c:pt idx="6">
                  <c:v>1.78</c:v>
                </c:pt>
                <c:pt idx="7">
                  <c:v>2.14</c:v>
                </c:pt>
                <c:pt idx="8">
                  <c:v>2.89</c:v>
                </c:pt>
                <c:pt idx="9">
                  <c:v>3.51</c:v>
                </c:pt>
                <c:pt idx="10">
                  <c:v>4</c:v>
                </c:pt>
                <c:pt idx="11">
                  <c:v>4.78</c:v>
                </c:pt>
                <c:pt idx="12">
                  <c:v>6.82</c:v>
                </c:pt>
                <c:pt idx="13">
                  <c:v>8.31</c:v>
                </c:pt>
                <c:pt idx="14">
                  <c:v>10.199999999999999</c:v>
                </c:pt>
                <c:pt idx="15">
                  <c:v>15.24</c:v>
                </c:pt>
                <c:pt idx="16">
                  <c:v>19.059999999999999</c:v>
                </c:pt>
              </c:numCache>
            </c:numRef>
          </c:xVal>
          <c:yVal>
            <c:numRef>
              <c:f>List1!$E$5:$E$21</c:f>
              <c:numCache>
                <c:formatCode>General</c:formatCode>
                <c:ptCount val="17"/>
                <c:pt idx="0">
                  <c:v>0</c:v>
                </c:pt>
                <c:pt idx="1">
                  <c:v>0.28999999999999998</c:v>
                </c:pt>
                <c:pt idx="2">
                  <c:v>0.5</c:v>
                </c:pt>
                <c:pt idx="3">
                  <c:v>0.77</c:v>
                </c:pt>
                <c:pt idx="4">
                  <c:v>0.98</c:v>
                </c:pt>
                <c:pt idx="5">
                  <c:v>1.1399999999999999</c:v>
                </c:pt>
                <c:pt idx="6">
                  <c:v>1.29</c:v>
                </c:pt>
                <c:pt idx="7">
                  <c:v>1.47</c:v>
                </c:pt>
                <c:pt idx="8">
                  <c:v>1.75</c:v>
                </c:pt>
                <c:pt idx="9">
                  <c:v>1.93</c:v>
                </c:pt>
                <c:pt idx="10">
                  <c:v>2.0299999999999998</c:v>
                </c:pt>
                <c:pt idx="11">
                  <c:v>2.13</c:v>
                </c:pt>
                <c:pt idx="12">
                  <c:v>2.23</c:v>
                </c:pt>
                <c:pt idx="13">
                  <c:v>2.25</c:v>
                </c:pt>
                <c:pt idx="14">
                  <c:v>2.2799999999999998</c:v>
                </c:pt>
                <c:pt idx="15">
                  <c:v>2.31</c:v>
                </c:pt>
                <c:pt idx="16">
                  <c:v>2.34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List1!$J$5:$J$20</c:f>
              <c:numCache>
                <c:formatCode>General</c:formatCode>
                <c:ptCount val="16"/>
                <c:pt idx="0">
                  <c:v>0.36</c:v>
                </c:pt>
                <c:pt idx="1">
                  <c:v>0.67</c:v>
                </c:pt>
                <c:pt idx="2">
                  <c:v>1.1100000000000001</c:v>
                </c:pt>
                <c:pt idx="3">
                  <c:v>1.45</c:v>
                </c:pt>
                <c:pt idx="4">
                  <c:v>1.76</c:v>
                </c:pt>
                <c:pt idx="5">
                  <c:v>2.08</c:v>
                </c:pt>
                <c:pt idx="6">
                  <c:v>2.36</c:v>
                </c:pt>
                <c:pt idx="7">
                  <c:v>2.69</c:v>
                </c:pt>
                <c:pt idx="8">
                  <c:v>3.07</c:v>
                </c:pt>
                <c:pt idx="9">
                  <c:v>3.58</c:v>
                </c:pt>
                <c:pt idx="10">
                  <c:v>4.42</c:v>
                </c:pt>
                <c:pt idx="11">
                  <c:v>5.23</c:v>
                </c:pt>
                <c:pt idx="12">
                  <c:v>7.23</c:v>
                </c:pt>
                <c:pt idx="13">
                  <c:v>9.66</c:v>
                </c:pt>
                <c:pt idx="14">
                  <c:v>14.33</c:v>
                </c:pt>
                <c:pt idx="15">
                  <c:v>17.739999999999998</c:v>
                </c:pt>
              </c:numCache>
            </c:numRef>
          </c:xVal>
          <c:yVal>
            <c:numRef>
              <c:f>List1!$K$5:$K$20</c:f>
              <c:numCache>
                <c:formatCode>General</c:formatCode>
                <c:ptCount val="16"/>
                <c:pt idx="0">
                  <c:v>0.22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0.67</c:v>
                </c:pt>
                <c:pt idx="4">
                  <c:v>0.75</c:v>
                </c:pt>
                <c:pt idx="5">
                  <c:v>0.81</c:v>
                </c:pt>
                <c:pt idx="6">
                  <c:v>0.86</c:v>
                </c:pt>
                <c:pt idx="7">
                  <c:v>0.9</c:v>
                </c:pt>
                <c:pt idx="8">
                  <c:v>0.92</c:v>
                </c:pt>
                <c:pt idx="9">
                  <c:v>0.95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0.99</c:v>
                </c:pt>
                <c:pt idx="14">
                  <c:v>1.01</c:v>
                </c:pt>
                <c:pt idx="15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36944"/>
        <c:axId val="2108939664"/>
      </c:scatterChart>
      <c:valAx>
        <c:axId val="21089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-25000"/>
                  <a:t>ds</a:t>
                </a:r>
                <a:r>
                  <a:rPr lang="cs-CZ"/>
                  <a:t>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8939664"/>
        <c:crosses val="autoZero"/>
        <c:crossBetween val="midCat"/>
      </c:valAx>
      <c:valAx>
        <c:axId val="21089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</a:t>
                </a:r>
                <a:r>
                  <a:rPr lang="cs-CZ" baseline="-25000"/>
                  <a:t>d</a:t>
                </a:r>
                <a:r>
                  <a:rPr lang="cs-CZ"/>
                  <a:t> [mA]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89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List1!$M$46:$M$76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</c:numCache>
            </c:numRef>
          </c:xVal>
          <c:yVal>
            <c:numRef>
              <c:f>List1!$N$46:$N$76</c:f>
              <c:numCache>
                <c:formatCode>General</c:formatCode>
                <c:ptCount val="31"/>
                <c:pt idx="0">
                  <c:v>87.5</c:v>
                </c:pt>
                <c:pt idx="1">
                  <c:v>43.75</c:v>
                </c:pt>
                <c:pt idx="2">
                  <c:v>29.166666666666664</c:v>
                </c:pt>
                <c:pt idx="3">
                  <c:v>21.875</c:v>
                </c:pt>
                <c:pt idx="4">
                  <c:v>17.499999999999996</c:v>
                </c:pt>
                <c:pt idx="5">
                  <c:v>14.583333333333332</c:v>
                </c:pt>
                <c:pt idx="6">
                  <c:v>12.499999999999998</c:v>
                </c:pt>
                <c:pt idx="7">
                  <c:v>10.9375</c:v>
                </c:pt>
                <c:pt idx="8">
                  <c:v>9.7222222222222232</c:v>
                </c:pt>
                <c:pt idx="9">
                  <c:v>8.7499999999999982</c:v>
                </c:pt>
                <c:pt idx="10">
                  <c:v>7.9545454545454541</c:v>
                </c:pt>
                <c:pt idx="11">
                  <c:v>7.2916666666666661</c:v>
                </c:pt>
                <c:pt idx="12">
                  <c:v>6.7307692307692299</c:v>
                </c:pt>
                <c:pt idx="13">
                  <c:v>6.2499999999999991</c:v>
                </c:pt>
                <c:pt idx="14">
                  <c:v>5.833333333333333</c:v>
                </c:pt>
                <c:pt idx="15">
                  <c:v>5.46875</c:v>
                </c:pt>
                <c:pt idx="16">
                  <c:v>5.1470588235294121</c:v>
                </c:pt>
                <c:pt idx="17">
                  <c:v>4.8611111111111116</c:v>
                </c:pt>
                <c:pt idx="18">
                  <c:v>4.6052631578947363</c:v>
                </c:pt>
                <c:pt idx="19">
                  <c:v>4.3749999999999991</c:v>
                </c:pt>
                <c:pt idx="20">
                  <c:v>4.166666666666667</c:v>
                </c:pt>
                <c:pt idx="21">
                  <c:v>3.9772727272727271</c:v>
                </c:pt>
                <c:pt idx="22">
                  <c:v>3.8043478260869561</c:v>
                </c:pt>
                <c:pt idx="23">
                  <c:v>3.645833333333333</c:v>
                </c:pt>
                <c:pt idx="24">
                  <c:v>3.4999999999999996</c:v>
                </c:pt>
                <c:pt idx="25">
                  <c:v>3.365384615384615</c:v>
                </c:pt>
                <c:pt idx="26">
                  <c:v>3.2407407407407405</c:v>
                </c:pt>
                <c:pt idx="27">
                  <c:v>3.1249999999999996</c:v>
                </c:pt>
                <c:pt idx="28">
                  <c:v>3.0172413793103448</c:v>
                </c:pt>
                <c:pt idx="29">
                  <c:v>2.9166666666666665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List1!$M$5:$M$22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5.5</c:v>
                </c:pt>
                <c:pt idx="14">
                  <c:v>6.89</c:v>
                </c:pt>
                <c:pt idx="15">
                  <c:v>8.42</c:v>
                </c:pt>
                <c:pt idx="16">
                  <c:v>10.7</c:v>
                </c:pt>
                <c:pt idx="17">
                  <c:v>15</c:v>
                </c:pt>
              </c:numCache>
            </c:numRef>
          </c:xVal>
          <c:yVal>
            <c:numRef>
              <c:f>List1!$N$5:$N$22</c:f>
              <c:numCache>
                <c:formatCode>General</c:formatCode>
                <c:ptCount val="18"/>
                <c:pt idx="0">
                  <c:v>0</c:v>
                </c:pt>
                <c:pt idx="1">
                  <c:v>0.6</c:v>
                </c:pt>
                <c:pt idx="2">
                  <c:v>0.92</c:v>
                </c:pt>
                <c:pt idx="3">
                  <c:v>0.99</c:v>
                </c:pt>
                <c:pt idx="4">
                  <c:v>1.17</c:v>
                </c:pt>
                <c:pt idx="5">
                  <c:v>1.2</c:v>
                </c:pt>
                <c:pt idx="6">
                  <c:v>1.35</c:v>
                </c:pt>
                <c:pt idx="7">
                  <c:v>1.41</c:v>
                </c:pt>
                <c:pt idx="8">
                  <c:v>1.44</c:v>
                </c:pt>
                <c:pt idx="9">
                  <c:v>1.45</c:v>
                </c:pt>
                <c:pt idx="10">
                  <c:v>1.56</c:v>
                </c:pt>
                <c:pt idx="11">
                  <c:v>1.59</c:v>
                </c:pt>
                <c:pt idx="12">
                  <c:v>1.63</c:v>
                </c:pt>
                <c:pt idx="13">
                  <c:v>1.69</c:v>
                </c:pt>
                <c:pt idx="14">
                  <c:v>1.72</c:v>
                </c:pt>
                <c:pt idx="15">
                  <c:v>1.82</c:v>
                </c:pt>
                <c:pt idx="16">
                  <c:v>1.95</c:v>
                </c:pt>
                <c:pt idx="17">
                  <c:v>2.23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List1!$P$5:$P$22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2</c:v>
                </c:pt>
                <c:pt idx="11">
                  <c:v>3.01</c:v>
                </c:pt>
                <c:pt idx="12">
                  <c:v>4.2300000000000004</c:v>
                </c:pt>
                <c:pt idx="13">
                  <c:v>4.92</c:v>
                </c:pt>
                <c:pt idx="14">
                  <c:v>5.72</c:v>
                </c:pt>
                <c:pt idx="15">
                  <c:v>7.26</c:v>
                </c:pt>
                <c:pt idx="16">
                  <c:v>9.34</c:v>
                </c:pt>
                <c:pt idx="17">
                  <c:v>14.71</c:v>
                </c:pt>
              </c:numCache>
            </c:numRef>
          </c:xVal>
          <c:yVal>
            <c:numRef>
              <c:f>List1!$Q$5:$Q$22</c:f>
              <c:numCache>
                <c:formatCode>General</c:formatCode>
                <c:ptCount val="18"/>
                <c:pt idx="0">
                  <c:v>0</c:v>
                </c:pt>
                <c:pt idx="1">
                  <c:v>1.06</c:v>
                </c:pt>
                <c:pt idx="2">
                  <c:v>1.73</c:v>
                </c:pt>
                <c:pt idx="3">
                  <c:v>2.09</c:v>
                </c:pt>
                <c:pt idx="4">
                  <c:v>2.4300000000000002</c:v>
                </c:pt>
                <c:pt idx="5">
                  <c:v>2.48</c:v>
                </c:pt>
                <c:pt idx="6">
                  <c:v>2.87</c:v>
                </c:pt>
                <c:pt idx="7">
                  <c:v>3.05</c:v>
                </c:pt>
                <c:pt idx="8">
                  <c:v>3.11</c:v>
                </c:pt>
                <c:pt idx="9">
                  <c:v>3.16</c:v>
                </c:pt>
                <c:pt idx="10">
                  <c:v>3.36</c:v>
                </c:pt>
                <c:pt idx="11">
                  <c:v>3.46</c:v>
                </c:pt>
                <c:pt idx="12">
                  <c:v>3.56</c:v>
                </c:pt>
                <c:pt idx="13">
                  <c:v>3.62</c:v>
                </c:pt>
                <c:pt idx="14">
                  <c:v>3.7</c:v>
                </c:pt>
                <c:pt idx="15">
                  <c:v>3.87</c:v>
                </c:pt>
                <c:pt idx="16">
                  <c:v>4.0199999999999996</c:v>
                </c:pt>
                <c:pt idx="17">
                  <c:v>4.8899999999999997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List1!$S$5:$S$22</c:f>
              <c:strCache>
                <c:ptCount val="18"/>
                <c:pt idx="0">
                  <c:v>0</c:v>
                </c:pt>
                <c:pt idx="1">
                  <c:v>0,02</c:v>
                </c:pt>
                <c:pt idx="2">
                  <c:v>0,04</c:v>
                </c:pt>
                <c:pt idx="3">
                  <c:v>0,06</c:v>
                </c:pt>
                <c:pt idx="4">
                  <c:v>0,08</c:v>
                </c:pt>
                <c:pt idx="5">
                  <c:v>0,1</c:v>
                </c:pt>
                <c:pt idx="6">
                  <c:v>0,2</c:v>
                </c:pt>
                <c:pt idx="7">
                  <c:v>0,3</c:v>
                </c:pt>
                <c:pt idx="8">
                  <c:v>0,4</c:v>
                </c:pt>
                <c:pt idx="9">
                  <c:v>0,5</c:v>
                </c:pt>
                <c:pt idx="10">
                  <c:v>2</c:v>
                </c:pt>
                <c:pt idx="11">
                  <c:v>3,27</c:v>
                </c:pt>
                <c:pt idx="12">
                  <c:v>4,25</c:v>
                </c:pt>
                <c:pt idx="13">
                  <c:v>5</c:v>
                </c:pt>
                <c:pt idx="14">
                  <c:v>6,3</c:v>
                </c:pt>
                <c:pt idx="15">
                  <c:v>8,05</c:v>
                </c:pt>
                <c:pt idx="16">
                  <c:v>10,42</c:v>
                </c:pt>
                <c:pt idx="17">
                  <c:v>14,72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List1!$S$5:$S$22</c:f>
              <c:numCache>
                <c:formatCode>General</c:formatCode>
                <c:ptCount val="1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2</c:v>
                </c:pt>
                <c:pt idx="11">
                  <c:v>3.27</c:v>
                </c:pt>
                <c:pt idx="12">
                  <c:v>4.25</c:v>
                </c:pt>
                <c:pt idx="13">
                  <c:v>5</c:v>
                </c:pt>
                <c:pt idx="14">
                  <c:v>6.3</c:v>
                </c:pt>
                <c:pt idx="15">
                  <c:v>8.0500000000000007</c:v>
                </c:pt>
                <c:pt idx="16">
                  <c:v>10.42</c:v>
                </c:pt>
                <c:pt idx="17">
                  <c:v>14.72</c:v>
                </c:pt>
              </c:numCache>
            </c:numRef>
          </c:xVal>
          <c:yVal>
            <c:numRef>
              <c:f>List1!$T$5:$T$22</c:f>
              <c:numCache>
                <c:formatCode>General</c:formatCode>
                <c:ptCount val="18"/>
                <c:pt idx="0">
                  <c:v>0</c:v>
                </c:pt>
                <c:pt idx="1">
                  <c:v>1.0900000000000001</c:v>
                </c:pt>
                <c:pt idx="2">
                  <c:v>1.86</c:v>
                </c:pt>
                <c:pt idx="3">
                  <c:v>2.4300000000000002</c:v>
                </c:pt>
                <c:pt idx="4">
                  <c:v>2.9</c:v>
                </c:pt>
                <c:pt idx="5">
                  <c:v>3.54</c:v>
                </c:pt>
                <c:pt idx="6">
                  <c:v>4.33</c:v>
                </c:pt>
                <c:pt idx="7">
                  <c:v>4.5599999999999996</c:v>
                </c:pt>
                <c:pt idx="8">
                  <c:v>4.68</c:v>
                </c:pt>
                <c:pt idx="9">
                  <c:v>4.72</c:v>
                </c:pt>
                <c:pt idx="10">
                  <c:v>5.05</c:v>
                </c:pt>
                <c:pt idx="11">
                  <c:v>5.2</c:v>
                </c:pt>
                <c:pt idx="12">
                  <c:v>5.35</c:v>
                </c:pt>
                <c:pt idx="13">
                  <c:v>5.48</c:v>
                </c:pt>
                <c:pt idx="14">
                  <c:v>5.69</c:v>
                </c:pt>
                <c:pt idx="15">
                  <c:v>6</c:v>
                </c:pt>
                <c:pt idx="16">
                  <c:v>6.55</c:v>
                </c:pt>
                <c:pt idx="17">
                  <c:v>7.63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List1!$V$5:$V$21</c:f>
              <c:strCach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1.26</c:v>
                </c:pt>
                <c:pt idx="11">
                  <c:v>2.24</c:v>
                </c:pt>
                <c:pt idx="12">
                  <c:v>3.36</c:v>
                </c:pt>
                <c:pt idx="13">
                  <c:v>5.42</c:v>
                </c:pt>
                <c:pt idx="14">
                  <c:v>8.5</c:v>
                </c:pt>
                <c:pt idx="15">
                  <c:v>10.63</c:v>
                </c:pt>
                <c:pt idx="16">
                  <c:v>14.3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List1!$V$5:$V$21</c:f>
              <c:numCache>
                <c:formatCode>General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1.26</c:v>
                </c:pt>
                <c:pt idx="11">
                  <c:v>2.2400000000000002</c:v>
                </c:pt>
                <c:pt idx="12">
                  <c:v>3.36</c:v>
                </c:pt>
                <c:pt idx="13">
                  <c:v>5.42</c:v>
                </c:pt>
                <c:pt idx="14">
                  <c:v>8.5</c:v>
                </c:pt>
                <c:pt idx="15">
                  <c:v>10.63</c:v>
                </c:pt>
                <c:pt idx="16">
                  <c:v>14.3</c:v>
                </c:pt>
              </c:numCache>
            </c:numRef>
          </c:xVal>
          <c:yVal>
            <c:numRef>
              <c:f>List1!$W$5:$W$21</c:f>
              <c:numCache>
                <c:formatCode>General</c:formatCode>
                <c:ptCount val="17"/>
                <c:pt idx="0">
                  <c:v>0</c:v>
                </c:pt>
                <c:pt idx="1">
                  <c:v>1.39</c:v>
                </c:pt>
                <c:pt idx="2">
                  <c:v>2.5</c:v>
                </c:pt>
                <c:pt idx="3">
                  <c:v>3.44</c:v>
                </c:pt>
                <c:pt idx="4">
                  <c:v>4.2</c:v>
                </c:pt>
                <c:pt idx="5">
                  <c:v>5.2</c:v>
                </c:pt>
                <c:pt idx="6">
                  <c:v>6.06</c:v>
                </c:pt>
                <c:pt idx="7">
                  <c:v>6.55</c:v>
                </c:pt>
                <c:pt idx="8">
                  <c:v>6.76</c:v>
                </c:pt>
                <c:pt idx="9">
                  <c:v>6.87</c:v>
                </c:pt>
                <c:pt idx="10">
                  <c:v>7.18</c:v>
                </c:pt>
                <c:pt idx="11">
                  <c:v>7.42</c:v>
                </c:pt>
                <c:pt idx="12">
                  <c:v>7.65</c:v>
                </c:pt>
                <c:pt idx="13">
                  <c:v>8.1199999999999992</c:v>
                </c:pt>
                <c:pt idx="14">
                  <c:v>8.9499999999999993</c:v>
                </c:pt>
                <c:pt idx="15">
                  <c:v>9.75</c:v>
                </c:pt>
                <c:pt idx="16">
                  <c:v>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42432"/>
        <c:axId val="1869541888"/>
      </c:scatterChart>
      <c:valAx>
        <c:axId val="18695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U</a:t>
                </a:r>
                <a:r>
                  <a:rPr lang="cs-CZ" sz="1000" b="0" i="0" baseline="-25000">
                    <a:effectLst/>
                  </a:rPr>
                  <a:t>ds</a:t>
                </a:r>
                <a:r>
                  <a:rPr lang="cs-CZ" sz="1000" b="0" i="0" baseline="0">
                    <a:effectLst/>
                  </a:rPr>
                  <a:t> [V]</a:t>
                </a:r>
                <a:endParaRPr lang="cs-CZ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541888"/>
        <c:crosses val="autoZero"/>
        <c:crossBetween val="midCat"/>
      </c:valAx>
      <c:valAx>
        <c:axId val="1869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I</a:t>
                </a:r>
                <a:r>
                  <a:rPr lang="cs-CZ" sz="1000" b="0" i="0" baseline="-25000">
                    <a:effectLst/>
                  </a:rPr>
                  <a:t>d</a:t>
                </a:r>
                <a:r>
                  <a:rPr lang="cs-CZ" sz="1000" b="0" i="0" baseline="0">
                    <a:effectLst/>
                  </a:rPr>
                  <a:t> [mA]</a:t>
                </a:r>
                <a:endParaRPr lang="cs-CZ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95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23</xdr:row>
      <xdr:rowOff>14287</xdr:rowOff>
    </xdr:from>
    <xdr:to>
      <xdr:col>10</xdr:col>
      <xdr:colOff>599400</xdr:colOff>
      <xdr:row>41</xdr:row>
      <xdr:rowOff>185287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23812</xdr:rowOff>
    </xdr:from>
    <xdr:to>
      <xdr:col>21</xdr:col>
      <xdr:colOff>437474</xdr:colOff>
      <xdr:row>42</xdr:row>
      <xdr:rowOff>4312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13</xdr:row>
      <xdr:rowOff>23812</xdr:rowOff>
    </xdr:from>
    <xdr:to>
      <xdr:col>32</xdr:col>
      <xdr:colOff>608925</xdr:colOff>
      <xdr:row>32</xdr:row>
      <xdr:rowOff>4312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828675</xdr:colOff>
      <xdr:row>9</xdr:row>
      <xdr:rowOff>80962</xdr:rowOff>
    </xdr:from>
    <xdr:to>
      <xdr:col>41</xdr:col>
      <xdr:colOff>380325</xdr:colOff>
      <xdr:row>28</xdr:row>
      <xdr:rowOff>61462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45</xdr:row>
      <xdr:rowOff>4762</xdr:rowOff>
    </xdr:from>
    <xdr:to>
      <xdr:col>12</xdr:col>
      <xdr:colOff>789900</xdr:colOff>
      <xdr:row>63</xdr:row>
      <xdr:rowOff>175762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45</xdr:row>
      <xdr:rowOff>33337</xdr:rowOff>
    </xdr:from>
    <xdr:to>
      <xdr:col>24</xdr:col>
      <xdr:colOff>818475</xdr:colOff>
      <xdr:row>64</xdr:row>
      <xdr:rowOff>13837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topLeftCell="Y1" workbookViewId="0">
      <selection activeCell="A5" sqref="A5:K5"/>
    </sheetView>
  </sheetViews>
  <sheetFormatPr defaultRowHeight="15" x14ac:dyDescent="0.25"/>
  <cols>
    <col min="1" max="1" width="14.42578125" bestFit="1" customWidth="1"/>
    <col min="3" max="3" width="2.42578125" customWidth="1"/>
    <col min="6" max="6" width="2.42578125" customWidth="1"/>
    <col min="9" max="9" width="2.85546875" customWidth="1"/>
    <col min="13" max="13" width="14.42578125" bestFit="1" customWidth="1"/>
    <col min="14" max="14" width="16.28515625" bestFit="1" customWidth="1"/>
    <col min="15" max="15" width="2.28515625" customWidth="1"/>
    <col min="18" max="18" width="2.42578125" customWidth="1"/>
    <col min="21" max="21" width="2.85546875" customWidth="1"/>
    <col min="25" max="25" width="14.5703125" bestFit="1" customWidth="1"/>
    <col min="28" max="28" width="2.7109375" customWidth="1"/>
    <col min="33" max="33" width="14.5703125" bestFit="1" customWidth="1"/>
  </cols>
  <sheetData>
    <row r="1" spans="1:34" x14ac:dyDescent="0.25">
      <c r="A1" t="s">
        <v>0</v>
      </c>
      <c r="M1" t="s">
        <v>7</v>
      </c>
      <c r="Y1" t="s">
        <v>8</v>
      </c>
      <c r="AG1" t="s">
        <v>9</v>
      </c>
    </row>
    <row r="2" spans="1:34" x14ac:dyDescent="0.25">
      <c r="A2" t="s">
        <v>1</v>
      </c>
      <c r="B2">
        <v>0</v>
      </c>
      <c r="D2" t="s">
        <v>1</v>
      </c>
      <c r="E2">
        <v>3</v>
      </c>
      <c r="G2" t="s">
        <v>1</v>
      </c>
      <c r="H2">
        <v>6</v>
      </c>
      <c r="J2" t="s">
        <v>1</v>
      </c>
      <c r="K2">
        <v>-3</v>
      </c>
      <c r="M2" t="s">
        <v>1</v>
      </c>
      <c r="N2">
        <v>12.5</v>
      </c>
      <c r="P2" t="s">
        <v>1</v>
      </c>
      <c r="Q2">
        <v>13</v>
      </c>
      <c r="S2" t="s">
        <v>1</v>
      </c>
      <c r="T2">
        <v>13.3</v>
      </c>
      <c r="V2" t="s">
        <v>1</v>
      </c>
      <c r="W2">
        <v>13.6</v>
      </c>
      <c r="Y2" t="s">
        <v>3</v>
      </c>
      <c r="Z2">
        <v>5</v>
      </c>
      <c r="AC2" t="s">
        <v>3</v>
      </c>
      <c r="AD2">
        <v>10</v>
      </c>
      <c r="AG2" t="s">
        <v>3</v>
      </c>
      <c r="AH2" t="s">
        <v>10</v>
      </c>
    </row>
    <row r="3" spans="1:34" x14ac:dyDescent="0.25">
      <c r="A3" t="s">
        <v>2</v>
      </c>
      <c r="B3">
        <f>B$2*(10/17)</f>
        <v>0</v>
      </c>
      <c r="D3" t="s">
        <v>2</v>
      </c>
      <c r="E3">
        <f>E$2*(10/17)</f>
        <v>1.7647058823529411</v>
      </c>
      <c r="G3" t="s">
        <v>2</v>
      </c>
      <c r="H3">
        <f>H$2*(10/17)</f>
        <v>3.5294117647058822</v>
      </c>
      <c r="J3" t="s">
        <v>2</v>
      </c>
      <c r="K3">
        <f>K$2*(10/17)</f>
        <v>-1.7647058823529411</v>
      </c>
      <c r="M3" t="s">
        <v>2</v>
      </c>
      <c r="N3">
        <f>N$2*(10/57)</f>
        <v>2.1929824561403506</v>
      </c>
      <c r="P3" t="s">
        <v>2</v>
      </c>
      <c r="Q3">
        <f>Q$2*(10/57)</f>
        <v>2.2807017543859649</v>
      </c>
      <c r="S3" t="s">
        <v>2</v>
      </c>
      <c r="T3">
        <f>T$2*(10/57)</f>
        <v>2.3333333333333335</v>
      </c>
      <c r="V3" t="s">
        <v>2</v>
      </c>
      <c r="W3">
        <f>W$2*(10/57)</f>
        <v>2.3859649122807016</v>
      </c>
      <c r="Y3" t="s">
        <v>1</v>
      </c>
      <c r="Z3" t="s">
        <v>2</v>
      </c>
      <c r="AA3" t="s">
        <v>6</v>
      </c>
      <c r="AC3" t="s">
        <v>1</v>
      </c>
      <c r="AD3" t="s">
        <v>2</v>
      </c>
      <c r="AE3" t="s">
        <v>6</v>
      </c>
      <c r="AG3" t="s">
        <v>2</v>
      </c>
      <c r="AH3" t="s">
        <v>6</v>
      </c>
    </row>
    <row r="4" spans="1:34" x14ac:dyDescent="0.25">
      <c r="A4" t="s">
        <v>5</v>
      </c>
      <c r="B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  <c r="P4" t="s">
        <v>5</v>
      </c>
      <c r="Q4" t="s">
        <v>6</v>
      </c>
      <c r="S4" t="s">
        <v>5</v>
      </c>
      <c r="T4" t="s">
        <v>6</v>
      </c>
      <c r="V4" t="s">
        <v>5</v>
      </c>
      <c r="W4" t="s">
        <v>6</v>
      </c>
      <c r="Y4">
        <v>10</v>
      </c>
      <c r="Z4">
        <f>$Y4*(10/57)</f>
        <v>1.7543859649122806</v>
      </c>
      <c r="AA4">
        <v>7.3000000000000001E-3</v>
      </c>
      <c r="AC4">
        <v>10</v>
      </c>
      <c r="AD4">
        <f>$AC4*(10/57)</f>
        <v>1.7543859649122806</v>
      </c>
      <c r="AE4">
        <v>8.5000000000000006E-3</v>
      </c>
      <c r="AG4">
        <f>K3</f>
        <v>-1.7647058823529411</v>
      </c>
      <c r="AH4">
        <f>K17</f>
        <v>0.98</v>
      </c>
    </row>
    <row r="5" spans="1:34" x14ac:dyDescent="0.25">
      <c r="A5">
        <v>0.22</v>
      </c>
      <c r="B5">
        <v>0.17</v>
      </c>
      <c r="D5">
        <v>0</v>
      </c>
      <c r="E5">
        <v>0</v>
      </c>
      <c r="G5">
        <v>0.15</v>
      </c>
      <c r="H5">
        <v>0.16</v>
      </c>
      <c r="J5">
        <v>0.36</v>
      </c>
      <c r="K5">
        <v>0.22</v>
      </c>
      <c r="M5">
        <v>0</v>
      </c>
      <c r="N5">
        <v>0</v>
      </c>
      <c r="P5">
        <v>0</v>
      </c>
      <c r="Q5">
        <v>0</v>
      </c>
      <c r="S5">
        <v>0</v>
      </c>
      <c r="T5">
        <v>0</v>
      </c>
      <c r="V5">
        <v>0</v>
      </c>
      <c r="W5">
        <v>0</v>
      </c>
      <c r="Y5">
        <v>10.5</v>
      </c>
      <c r="Z5">
        <f t="shared" ref="Z5:Z12" si="0">$Y5*(10/57)</f>
        <v>1.8421052631578947</v>
      </c>
      <c r="AA5">
        <v>2.3800000000000002E-2</v>
      </c>
      <c r="AC5">
        <v>10.5</v>
      </c>
      <c r="AD5">
        <f t="shared" ref="AD5:AD12" si="1">$AC5*(10/57)</f>
        <v>1.8421052631578947</v>
      </c>
      <c r="AE5">
        <v>2.9100000000000001E-2</v>
      </c>
      <c r="AG5">
        <f>B3</f>
        <v>0</v>
      </c>
      <c r="AH5">
        <f>B23</f>
        <v>1.56</v>
      </c>
    </row>
    <row r="6" spans="1:34" x14ac:dyDescent="0.25">
      <c r="A6">
        <v>0.35</v>
      </c>
      <c r="B6">
        <v>0.26</v>
      </c>
      <c r="D6">
        <v>0.32</v>
      </c>
      <c r="E6">
        <v>0.28999999999999998</v>
      </c>
      <c r="G6">
        <v>0.3</v>
      </c>
      <c r="H6">
        <v>0.32</v>
      </c>
      <c r="J6">
        <v>0.67</v>
      </c>
      <c r="K6">
        <v>0.39</v>
      </c>
      <c r="M6">
        <v>0.03</v>
      </c>
      <c r="N6">
        <v>0.6</v>
      </c>
      <c r="P6">
        <v>0.03</v>
      </c>
      <c r="Q6">
        <v>1.06</v>
      </c>
      <c r="S6">
        <v>0.02</v>
      </c>
      <c r="T6">
        <v>1.0900000000000001</v>
      </c>
      <c r="V6">
        <v>0.02</v>
      </c>
      <c r="W6">
        <v>1.39</v>
      </c>
      <c r="Y6">
        <v>11</v>
      </c>
      <c r="Z6">
        <f t="shared" si="0"/>
        <v>1.9298245614035086</v>
      </c>
      <c r="AA6">
        <v>6.8400000000000002E-2</v>
      </c>
      <c r="AC6">
        <v>11</v>
      </c>
      <c r="AD6">
        <f t="shared" si="1"/>
        <v>1.9298245614035086</v>
      </c>
      <c r="AE6">
        <v>7.9899999999999999E-2</v>
      </c>
      <c r="AG6">
        <f>E3</f>
        <v>1.7647058823529411</v>
      </c>
      <c r="AH6">
        <f>E18</f>
        <v>2.25</v>
      </c>
    </row>
    <row r="7" spans="1:34" x14ac:dyDescent="0.25">
      <c r="A7">
        <v>0.43</v>
      </c>
      <c r="B7">
        <v>0.32</v>
      </c>
      <c r="D7">
        <v>0.56999999999999995</v>
      </c>
      <c r="E7">
        <v>0.5</v>
      </c>
      <c r="G7">
        <v>0.64</v>
      </c>
      <c r="H7">
        <v>0.64</v>
      </c>
      <c r="J7">
        <v>1.1100000000000001</v>
      </c>
      <c r="K7">
        <v>0.56000000000000005</v>
      </c>
      <c r="M7">
        <v>0.06</v>
      </c>
      <c r="N7">
        <v>0.92</v>
      </c>
      <c r="P7">
        <v>0.06</v>
      </c>
      <c r="Q7">
        <v>1.73</v>
      </c>
      <c r="S7">
        <v>0.04</v>
      </c>
      <c r="T7">
        <v>1.86</v>
      </c>
      <c r="V7">
        <v>0.04</v>
      </c>
      <c r="W7">
        <v>2.5</v>
      </c>
      <c r="Y7">
        <v>11.5</v>
      </c>
      <c r="Z7">
        <f t="shared" si="0"/>
        <v>2.0175438596491229</v>
      </c>
      <c r="AA7">
        <v>0.247</v>
      </c>
      <c r="AC7">
        <v>11.5</v>
      </c>
      <c r="AD7">
        <f t="shared" si="1"/>
        <v>2.0175438596491229</v>
      </c>
      <c r="AE7">
        <v>0.24299999999999999</v>
      </c>
      <c r="AG7">
        <f>H3</f>
        <v>3.5294117647058822</v>
      </c>
      <c r="AH7">
        <f>H18</f>
        <v>3.06</v>
      </c>
    </row>
    <row r="8" spans="1:34" x14ac:dyDescent="0.25">
      <c r="A8">
        <v>0.61</v>
      </c>
      <c r="B8">
        <v>0.44</v>
      </c>
      <c r="D8">
        <v>0.93</v>
      </c>
      <c r="E8">
        <v>0.77</v>
      </c>
      <c r="G8">
        <v>1</v>
      </c>
      <c r="H8">
        <v>0.97</v>
      </c>
      <c r="J8">
        <v>1.45</v>
      </c>
      <c r="K8">
        <v>0.67</v>
      </c>
      <c r="M8">
        <v>0.08</v>
      </c>
      <c r="N8">
        <v>0.99</v>
      </c>
      <c r="P8">
        <v>0.08</v>
      </c>
      <c r="Q8">
        <v>2.09</v>
      </c>
      <c r="S8">
        <v>0.06</v>
      </c>
      <c r="T8">
        <v>2.4300000000000002</v>
      </c>
      <c r="V8">
        <v>0.06</v>
      </c>
      <c r="W8">
        <v>3.44</v>
      </c>
      <c r="Y8">
        <v>12</v>
      </c>
      <c r="Z8">
        <f t="shared" si="0"/>
        <v>2.1052631578947367</v>
      </c>
      <c r="AA8">
        <v>0.629</v>
      </c>
      <c r="AC8">
        <v>12</v>
      </c>
      <c r="AD8">
        <f t="shared" si="1"/>
        <v>2.1052631578947367</v>
      </c>
      <c r="AE8">
        <v>0.72</v>
      </c>
    </row>
    <row r="9" spans="1:34" x14ac:dyDescent="0.25">
      <c r="A9">
        <v>0.8</v>
      </c>
      <c r="B9">
        <v>0.56000000000000005</v>
      </c>
      <c r="D9">
        <v>1.24</v>
      </c>
      <c r="E9">
        <v>0.98</v>
      </c>
      <c r="G9">
        <v>1.27</v>
      </c>
      <c r="H9">
        <v>1.18</v>
      </c>
      <c r="J9">
        <v>1.76</v>
      </c>
      <c r="K9">
        <v>0.75</v>
      </c>
      <c r="M9">
        <v>0.1</v>
      </c>
      <c r="N9">
        <v>1.17</v>
      </c>
      <c r="P9">
        <v>0.1</v>
      </c>
      <c r="Q9">
        <v>2.4300000000000002</v>
      </c>
      <c r="S9">
        <v>0.08</v>
      </c>
      <c r="T9">
        <v>2.9</v>
      </c>
      <c r="V9">
        <v>0.08</v>
      </c>
      <c r="W9">
        <v>4.2</v>
      </c>
      <c r="Y9">
        <v>12.5</v>
      </c>
      <c r="Z9">
        <f t="shared" si="0"/>
        <v>2.1929824561403506</v>
      </c>
      <c r="AA9">
        <v>1.667</v>
      </c>
      <c r="AC9">
        <v>12.5</v>
      </c>
      <c r="AD9">
        <f t="shared" si="1"/>
        <v>2.1929824561403506</v>
      </c>
      <c r="AE9">
        <v>1.9</v>
      </c>
    </row>
    <row r="10" spans="1:34" x14ac:dyDescent="0.25">
      <c r="A10">
        <v>0.95</v>
      </c>
      <c r="B10">
        <v>0.64</v>
      </c>
      <c r="D10">
        <v>1.52</v>
      </c>
      <c r="E10">
        <v>1.1399999999999999</v>
      </c>
      <c r="G10">
        <v>1.61</v>
      </c>
      <c r="H10">
        <v>1.43</v>
      </c>
      <c r="J10">
        <v>2.08</v>
      </c>
      <c r="K10">
        <v>0.81</v>
      </c>
      <c r="M10">
        <v>0.15</v>
      </c>
      <c r="N10">
        <v>1.2</v>
      </c>
      <c r="P10">
        <v>0.15</v>
      </c>
      <c r="Q10">
        <v>2.48</v>
      </c>
      <c r="S10">
        <v>0.1</v>
      </c>
      <c r="T10">
        <v>3.54</v>
      </c>
      <c r="V10">
        <v>0.1</v>
      </c>
      <c r="W10">
        <v>5.2</v>
      </c>
      <c r="Y10">
        <v>13</v>
      </c>
      <c r="Z10">
        <f t="shared" si="0"/>
        <v>2.2807017543859649</v>
      </c>
      <c r="AA10">
        <v>3.66</v>
      </c>
      <c r="AC10">
        <v>13</v>
      </c>
      <c r="AD10">
        <f t="shared" si="1"/>
        <v>2.2807017543859649</v>
      </c>
      <c r="AE10">
        <v>3.82</v>
      </c>
    </row>
    <row r="11" spans="1:34" x14ac:dyDescent="0.25">
      <c r="A11">
        <v>1.26</v>
      </c>
      <c r="B11">
        <v>0.8</v>
      </c>
      <c r="D11">
        <v>1.78</v>
      </c>
      <c r="E11">
        <v>1.29</v>
      </c>
      <c r="G11">
        <v>1.9</v>
      </c>
      <c r="H11">
        <v>1.63</v>
      </c>
      <c r="J11">
        <v>2.36</v>
      </c>
      <c r="K11">
        <v>0.86</v>
      </c>
      <c r="M11">
        <v>0.2</v>
      </c>
      <c r="N11">
        <v>1.35</v>
      </c>
      <c r="P11">
        <v>0.2</v>
      </c>
      <c r="Q11">
        <v>2.87</v>
      </c>
      <c r="S11">
        <v>0.2</v>
      </c>
      <c r="T11">
        <v>4.33</v>
      </c>
      <c r="V11">
        <v>0.2</v>
      </c>
      <c r="W11">
        <v>6.06</v>
      </c>
      <c r="Y11">
        <v>13.5</v>
      </c>
      <c r="Z11">
        <f t="shared" si="0"/>
        <v>2.3684210526315788</v>
      </c>
      <c r="AA11">
        <v>7.05</v>
      </c>
      <c r="AC11">
        <v>13.5</v>
      </c>
      <c r="AD11">
        <f t="shared" si="1"/>
        <v>2.3684210526315788</v>
      </c>
      <c r="AE11">
        <v>8.73</v>
      </c>
    </row>
    <row r="12" spans="1:34" x14ac:dyDescent="0.25">
      <c r="A12">
        <v>1.38</v>
      </c>
      <c r="B12">
        <v>0.86</v>
      </c>
      <c r="D12">
        <v>2.14</v>
      </c>
      <c r="E12">
        <v>1.47</v>
      </c>
      <c r="G12">
        <v>2.23</v>
      </c>
      <c r="H12">
        <v>1.83</v>
      </c>
      <c r="J12">
        <v>2.69</v>
      </c>
      <c r="K12">
        <v>0.9</v>
      </c>
      <c r="M12">
        <v>0.3</v>
      </c>
      <c r="N12">
        <v>1.41</v>
      </c>
      <c r="P12">
        <v>0.3</v>
      </c>
      <c r="Q12">
        <v>3.05</v>
      </c>
      <c r="S12">
        <v>0.3</v>
      </c>
      <c r="T12">
        <v>4.5599999999999996</v>
      </c>
      <c r="V12">
        <v>0.3</v>
      </c>
      <c r="W12">
        <v>6.55</v>
      </c>
      <c r="Y12">
        <v>14</v>
      </c>
      <c r="Z12">
        <f t="shared" si="0"/>
        <v>2.4561403508771926</v>
      </c>
      <c r="AA12">
        <v>13.04</v>
      </c>
      <c r="AC12">
        <v>14</v>
      </c>
      <c r="AD12">
        <f t="shared" si="1"/>
        <v>2.4561403508771926</v>
      </c>
      <c r="AE12">
        <v>15.86</v>
      </c>
    </row>
    <row r="13" spans="1:34" x14ac:dyDescent="0.25">
      <c r="A13">
        <v>1.56</v>
      </c>
      <c r="B13">
        <v>0.94</v>
      </c>
      <c r="D13">
        <v>2.89</v>
      </c>
      <c r="E13">
        <v>1.75</v>
      </c>
      <c r="G13">
        <v>2.52</v>
      </c>
      <c r="H13">
        <v>1.99</v>
      </c>
      <c r="J13">
        <v>3.07</v>
      </c>
      <c r="K13">
        <v>0.92</v>
      </c>
      <c r="M13">
        <v>0.4</v>
      </c>
      <c r="N13">
        <v>1.44</v>
      </c>
      <c r="P13">
        <v>0.4</v>
      </c>
      <c r="Q13">
        <v>3.11</v>
      </c>
      <c r="S13">
        <v>0.4</v>
      </c>
      <c r="T13">
        <v>4.68</v>
      </c>
      <c r="V13">
        <v>0.4</v>
      </c>
      <c r="W13">
        <v>6.76</v>
      </c>
    </row>
    <row r="14" spans="1:34" x14ac:dyDescent="0.25">
      <c r="A14">
        <v>1.76</v>
      </c>
      <c r="B14">
        <v>1.02</v>
      </c>
      <c r="D14">
        <v>3.51</v>
      </c>
      <c r="E14">
        <v>1.93</v>
      </c>
      <c r="G14">
        <v>3.25</v>
      </c>
      <c r="H14">
        <v>2.33</v>
      </c>
      <c r="J14">
        <v>3.58</v>
      </c>
      <c r="K14">
        <v>0.95</v>
      </c>
      <c r="M14">
        <v>0.5</v>
      </c>
      <c r="N14">
        <v>1.45</v>
      </c>
      <c r="P14">
        <v>0.5</v>
      </c>
      <c r="Q14">
        <v>3.16</v>
      </c>
      <c r="S14">
        <v>0.5</v>
      </c>
      <c r="T14">
        <v>4.72</v>
      </c>
      <c r="V14">
        <v>0.5</v>
      </c>
      <c r="W14">
        <v>6.87</v>
      </c>
    </row>
    <row r="15" spans="1:34" x14ac:dyDescent="0.25">
      <c r="A15">
        <v>2.02</v>
      </c>
      <c r="B15">
        <v>1.1100000000000001</v>
      </c>
      <c r="D15">
        <v>4</v>
      </c>
      <c r="E15">
        <v>2.0299999999999998</v>
      </c>
      <c r="G15">
        <v>4.3600000000000003</v>
      </c>
      <c r="H15">
        <v>2.69</v>
      </c>
      <c r="J15">
        <v>4.42</v>
      </c>
      <c r="K15">
        <v>0.96</v>
      </c>
      <c r="M15">
        <v>2</v>
      </c>
      <c r="N15">
        <v>1.56</v>
      </c>
      <c r="P15">
        <v>2</v>
      </c>
      <c r="Q15">
        <v>3.36</v>
      </c>
      <c r="S15">
        <v>2</v>
      </c>
      <c r="T15">
        <v>5.05</v>
      </c>
      <c r="V15">
        <v>1.26</v>
      </c>
      <c r="W15">
        <v>7.18</v>
      </c>
    </row>
    <row r="16" spans="1:34" x14ac:dyDescent="0.25">
      <c r="A16">
        <v>2.34</v>
      </c>
      <c r="B16">
        <v>1.21</v>
      </c>
      <c r="D16">
        <v>4.78</v>
      </c>
      <c r="E16">
        <v>2.13</v>
      </c>
      <c r="G16">
        <v>5.55</v>
      </c>
      <c r="H16">
        <v>2.91</v>
      </c>
      <c r="J16">
        <v>5.23</v>
      </c>
      <c r="K16">
        <v>0.97</v>
      </c>
      <c r="M16">
        <v>3</v>
      </c>
      <c r="N16">
        <v>1.59</v>
      </c>
      <c r="P16">
        <v>3.01</v>
      </c>
      <c r="Q16">
        <v>3.46</v>
      </c>
      <c r="S16">
        <v>3.27</v>
      </c>
      <c r="T16">
        <v>5.2</v>
      </c>
      <c r="V16">
        <v>2.2400000000000002</v>
      </c>
      <c r="W16">
        <v>7.42</v>
      </c>
    </row>
    <row r="17" spans="1:23" x14ac:dyDescent="0.25">
      <c r="A17">
        <v>2.64</v>
      </c>
      <c r="B17">
        <v>1.28</v>
      </c>
      <c r="D17">
        <v>6.82</v>
      </c>
      <c r="E17">
        <v>2.23</v>
      </c>
      <c r="G17">
        <v>6.74</v>
      </c>
      <c r="H17">
        <v>3.02</v>
      </c>
      <c r="J17" s="1">
        <v>7.23</v>
      </c>
      <c r="K17" s="1">
        <v>0.98</v>
      </c>
      <c r="M17">
        <v>4</v>
      </c>
      <c r="N17">
        <v>1.63</v>
      </c>
      <c r="P17">
        <v>4.2300000000000004</v>
      </c>
      <c r="Q17">
        <v>3.56</v>
      </c>
      <c r="S17">
        <v>4.25</v>
      </c>
      <c r="T17">
        <v>5.35</v>
      </c>
      <c r="V17">
        <v>3.36</v>
      </c>
      <c r="W17">
        <v>7.65</v>
      </c>
    </row>
    <row r="18" spans="1:23" x14ac:dyDescent="0.25">
      <c r="A18">
        <v>3</v>
      </c>
      <c r="B18">
        <v>1.35</v>
      </c>
      <c r="D18" s="1">
        <v>8.31</v>
      </c>
      <c r="E18" s="1">
        <v>2.25</v>
      </c>
      <c r="G18" s="1">
        <v>7.94</v>
      </c>
      <c r="H18" s="1">
        <v>3.06</v>
      </c>
      <c r="J18">
        <v>9.66</v>
      </c>
      <c r="K18">
        <v>0.99</v>
      </c>
      <c r="M18">
        <v>5.5</v>
      </c>
      <c r="N18">
        <v>1.69</v>
      </c>
      <c r="P18">
        <v>4.92</v>
      </c>
      <c r="Q18">
        <v>3.62</v>
      </c>
      <c r="S18">
        <v>5</v>
      </c>
      <c r="T18">
        <v>5.48</v>
      </c>
      <c r="V18">
        <v>5.42</v>
      </c>
      <c r="W18">
        <v>8.1199999999999992</v>
      </c>
    </row>
    <row r="19" spans="1:23" x14ac:dyDescent="0.25">
      <c r="A19">
        <v>3.88</v>
      </c>
      <c r="B19">
        <v>1.46</v>
      </c>
      <c r="D19">
        <v>10.199999999999999</v>
      </c>
      <c r="E19">
        <v>2.2799999999999998</v>
      </c>
      <c r="G19">
        <v>10.77</v>
      </c>
      <c r="H19">
        <v>3.12</v>
      </c>
      <c r="J19">
        <v>14.33</v>
      </c>
      <c r="K19">
        <v>1.01</v>
      </c>
      <c r="M19">
        <v>6.89</v>
      </c>
      <c r="N19">
        <v>1.72</v>
      </c>
      <c r="P19">
        <v>5.72</v>
      </c>
      <c r="Q19">
        <v>3.7</v>
      </c>
      <c r="S19">
        <v>6.3</v>
      </c>
      <c r="T19">
        <v>5.69</v>
      </c>
      <c r="V19">
        <v>8.5</v>
      </c>
      <c r="W19">
        <v>8.9499999999999993</v>
      </c>
    </row>
    <row r="20" spans="1:23" x14ac:dyDescent="0.25">
      <c r="A20">
        <v>4.91</v>
      </c>
      <c r="B20">
        <v>1.51</v>
      </c>
      <c r="D20">
        <v>15.24</v>
      </c>
      <c r="E20">
        <v>2.31</v>
      </c>
      <c r="G20">
        <v>13.1</v>
      </c>
      <c r="H20">
        <v>3.14</v>
      </c>
      <c r="J20">
        <v>17.739999999999998</v>
      </c>
      <c r="K20">
        <v>1.02</v>
      </c>
      <c r="M20">
        <v>8.42</v>
      </c>
      <c r="N20">
        <v>1.82</v>
      </c>
      <c r="P20">
        <v>7.26</v>
      </c>
      <c r="Q20">
        <v>3.87</v>
      </c>
      <c r="S20">
        <v>8.0500000000000007</v>
      </c>
      <c r="T20">
        <v>6</v>
      </c>
      <c r="V20">
        <v>10.63</v>
      </c>
      <c r="W20">
        <v>9.75</v>
      </c>
    </row>
    <row r="21" spans="1:23" x14ac:dyDescent="0.25">
      <c r="A21">
        <v>5.79</v>
      </c>
      <c r="B21">
        <v>1.53</v>
      </c>
      <c r="D21">
        <v>19.059999999999999</v>
      </c>
      <c r="E21">
        <v>2.34</v>
      </c>
      <c r="G21">
        <v>15.62</v>
      </c>
      <c r="H21">
        <v>3.17</v>
      </c>
      <c r="M21">
        <v>10.7</v>
      </c>
      <c r="N21">
        <v>1.95</v>
      </c>
      <c r="P21">
        <v>9.34</v>
      </c>
      <c r="Q21">
        <v>4.0199999999999996</v>
      </c>
      <c r="S21">
        <v>10.42</v>
      </c>
      <c r="T21">
        <v>6.55</v>
      </c>
      <c r="V21">
        <v>14.3</v>
      </c>
      <c r="W21">
        <v>11.9</v>
      </c>
    </row>
    <row r="22" spans="1:23" x14ac:dyDescent="0.25">
      <c r="A22">
        <v>6.91</v>
      </c>
      <c r="B22">
        <v>1.54</v>
      </c>
      <c r="M22">
        <v>15</v>
      </c>
      <c r="N22">
        <v>2.23</v>
      </c>
      <c r="P22">
        <v>14.71</v>
      </c>
      <c r="Q22">
        <v>4.8899999999999997</v>
      </c>
      <c r="S22">
        <v>14.72</v>
      </c>
      <c r="T22">
        <v>7.63</v>
      </c>
    </row>
    <row r="23" spans="1:23" x14ac:dyDescent="0.25">
      <c r="A23" s="1">
        <v>8.01</v>
      </c>
      <c r="B23" s="1">
        <v>1.56</v>
      </c>
    </row>
    <row r="43" spans="1:14" x14ac:dyDescent="0.25">
      <c r="A43" t="s">
        <v>11</v>
      </c>
      <c r="M43" t="s">
        <v>13</v>
      </c>
    </row>
    <row r="44" spans="1:14" x14ac:dyDescent="0.25">
      <c r="A44" t="s">
        <v>12</v>
      </c>
      <c r="B44">
        <v>150</v>
      </c>
      <c r="M44" t="s">
        <v>12</v>
      </c>
      <c r="N44">
        <v>0.17499999999999999</v>
      </c>
    </row>
    <row r="45" spans="1:14" x14ac:dyDescent="0.25">
      <c r="A45" t="s">
        <v>3</v>
      </c>
      <c r="B45" t="s">
        <v>4</v>
      </c>
      <c r="M45" t="s">
        <v>3</v>
      </c>
      <c r="N45" t="s">
        <v>4</v>
      </c>
    </row>
    <row r="46" spans="1:14" x14ac:dyDescent="0.25">
      <c r="A46">
        <v>0</v>
      </c>
      <c r="B46">
        <v>30</v>
      </c>
      <c r="M46">
        <v>2</v>
      </c>
      <c r="N46">
        <f>($N$44/M46)*1000</f>
        <v>87.5</v>
      </c>
    </row>
    <row r="47" spans="1:14" x14ac:dyDescent="0.25">
      <c r="A47">
        <v>5</v>
      </c>
      <c r="B47">
        <f>$B$44/A47</f>
        <v>30</v>
      </c>
      <c r="M47">
        <v>4</v>
      </c>
      <c r="N47">
        <f t="shared" ref="N47:N76" si="2">($N$44/M47)*1000</f>
        <v>43.75</v>
      </c>
    </row>
    <row r="48" spans="1:14" x14ac:dyDescent="0.25">
      <c r="A48">
        <v>6</v>
      </c>
      <c r="B48">
        <f>$B$44/A48</f>
        <v>25</v>
      </c>
      <c r="M48">
        <v>6</v>
      </c>
      <c r="N48">
        <f t="shared" si="2"/>
        <v>29.166666666666664</v>
      </c>
    </row>
    <row r="49" spans="1:14" x14ac:dyDescent="0.25">
      <c r="A49">
        <v>7</v>
      </c>
      <c r="B49">
        <f>$B$44/A49</f>
        <v>21.428571428571427</v>
      </c>
      <c r="M49">
        <v>8</v>
      </c>
      <c r="N49">
        <f t="shared" si="2"/>
        <v>21.875</v>
      </c>
    </row>
    <row r="50" spans="1:14" x14ac:dyDescent="0.25">
      <c r="A50">
        <v>8</v>
      </c>
      <c r="B50">
        <f>$B$44/A50</f>
        <v>18.75</v>
      </c>
      <c r="M50">
        <v>10</v>
      </c>
      <c r="N50">
        <f t="shared" si="2"/>
        <v>17.499999999999996</v>
      </c>
    </row>
    <row r="51" spans="1:14" x14ac:dyDescent="0.25">
      <c r="A51">
        <v>9</v>
      </c>
      <c r="B51">
        <f>$B$44/A51</f>
        <v>16.666666666666668</v>
      </c>
      <c r="M51">
        <v>12</v>
      </c>
      <c r="N51">
        <f t="shared" si="2"/>
        <v>14.583333333333332</v>
      </c>
    </row>
    <row r="52" spans="1:14" x14ac:dyDescent="0.25">
      <c r="A52">
        <v>10</v>
      </c>
      <c r="B52">
        <f>$B$44/A52</f>
        <v>15</v>
      </c>
      <c r="M52">
        <v>14</v>
      </c>
      <c r="N52">
        <f t="shared" si="2"/>
        <v>12.499999999999998</v>
      </c>
    </row>
    <row r="53" spans="1:14" x14ac:dyDescent="0.25">
      <c r="A53">
        <v>11</v>
      </c>
      <c r="B53">
        <f>$B$44/A53</f>
        <v>13.636363636363637</v>
      </c>
      <c r="M53">
        <v>16</v>
      </c>
      <c r="N53">
        <f t="shared" si="2"/>
        <v>10.9375</v>
      </c>
    </row>
    <row r="54" spans="1:14" x14ac:dyDescent="0.25">
      <c r="A54">
        <v>12</v>
      </c>
      <c r="B54">
        <f>$B$44/A54</f>
        <v>12.5</v>
      </c>
      <c r="M54">
        <v>18</v>
      </c>
      <c r="N54">
        <f t="shared" si="2"/>
        <v>9.7222222222222232</v>
      </c>
    </row>
    <row r="55" spans="1:14" x14ac:dyDescent="0.25">
      <c r="A55">
        <v>13</v>
      </c>
      <c r="B55">
        <f>$B$44/A55</f>
        <v>11.538461538461538</v>
      </c>
      <c r="M55">
        <v>20</v>
      </c>
      <c r="N55">
        <f t="shared" si="2"/>
        <v>8.7499999999999982</v>
      </c>
    </row>
    <row r="56" spans="1:14" x14ac:dyDescent="0.25">
      <c r="A56">
        <v>14</v>
      </c>
      <c r="B56">
        <f>$B$44/A56</f>
        <v>10.714285714285714</v>
      </c>
      <c r="M56">
        <v>22</v>
      </c>
      <c r="N56">
        <f t="shared" si="2"/>
        <v>7.9545454545454541</v>
      </c>
    </row>
    <row r="57" spans="1:14" x14ac:dyDescent="0.25">
      <c r="A57">
        <v>15</v>
      </c>
      <c r="B57">
        <f>$B$44/A57</f>
        <v>10</v>
      </c>
      <c r="M57">
        <v>24</v>
      </c>
      <c r="N57">
        <f t="shared" si="2"/>
        <v>7.2916666666666661</v>
      </c>
    </row>
    <row r="58" spans="1:14" x14ac:dyDescent="0.25">
      <c r="A58">
        <v>16</v>
      </c>
      <c r="B58">
        <f>$B$44/A58</f>
        <v>9.375</v>
      </c>
      <c r="M58">
        <v>26</v>
      </c>
      <c r="N58">
        <f t="shared" si="2"/>
        <v>6.7307692307692299</v>
      </c>
    </row>
    <row r="59" spans="1:14" x14ac:dyDescent="0.25">
      <c r="A59">
        <v>17</v>
      </c>
      <c r="B59">
        <f>$B$44/A59</f>
        <v>8.8235294117647065</v>
      </c>
      <c r="M59">
        <v>28</v>
      </c>
      <c r="N59">
        <f t="shared" si="2"/>
        <v>6.2499999999999991</v>
      </c>
    </row>
    <row r="60" spans="1:14" x14ac:dyDescent="0.25">
      <c r="A60">
        <v>18</v>
      </c>
      <c r="B60">
        <f>$B$44/A60</f>
        <v>8.3333333333333339</v>
      </c>
      <c r="M60">
        <v>30</v>
      </c>
      <c r="N60">
        <f t="shared" si="2"/>
        <v>5.833333333333333</v>
      </c>
    </row>
    <row r="61" spans="1:14" x14ac:dyDescent="0.25">
      <c r="A61">
        <v>19</v>
      </c>
      <c r="B61">
        <f>$B$44/A61</f>
        <v>7.8947368421052628</v>
      </c>
      <c r="M61">
        <v>32</v>
      </c>
      <c r="N61">
        <f t="shared" si="2"/>
        <v>5.46875</v>
      </c>
    </row>
    <row r="62" spans="1:14" x14ac:dyDescent="0.25">
      <c r="A62">
        <v>20</v>
      </c>
      <c r="B62">
        <f>$B$44/A62</f>
        <v>7.5</v>
      </c>
      <c r="M62">
        <v>34</v>
      </c>
      <c r="N62">
        <f t="shared" si="2"/>
        <v>5.1470588235294121</v>
      </c>
    </row>
    <row r="63" spans="1:14" x14ac:dyDescent="0.25">
      <c r="A63">
        <v>21</v>
      </c>
      <c r="B63">
        <f>$B$44/A63</f>
        <v>7.1428571428571432</v>
      </c>
      <c r="M63">
        <v>36</v>
      </c>
      <c r="N63">
        <f t="shared" si="2"/>
        <v>4.8611111111111116</v>
      </c>
    </row>
    <row r="64" spans="1:14" x14ac:dyDescent="0.25">
      <c r="A64">
        <v>22</v>
      </c>
      <c r="B64">
        <f>$B$44/A64</f>
        <v>6.8181818181818183</v>
      </c>
      <c r="M64">
        <v>38</v>
      </c>
      <c r="N64">
        <f t="shared" si="2"/>
        <v>4.6052631578947363</v>
      </c>
    </row>
    <row r="65" spans="1:14" x14ac:dyDescent="0.25">
      <c r="A65">
        <v>23</v>
      </c>
      <c r="B65">
        <f>$B$44/A65</f>
        <v>6.5217391304347823</v>
      </c>
      <c r="M65">
        <v>40</v>
      </c>
      <c r="N65">
        <f t="shared" si="2"/>
        <v>4.3749999999999991</v>
      </c>
    </row>
    <row r="66" spans="1:14" x14ac:dyDescent="0.25">
      <c r="A66">
        <v>24</v>
      </c>
      <c r="B66">
        <f>$B$44/A66</f>
        <v>6.25</v>
      </c>
      <c r="M66">
        <v>42</v>
      </c>
      <c r="N66">
        <f t="shared" si="2"/>
        <v>4.166666666666667</v>
      </c>
    </row>
    <row r="67" spans="1:14" x14ac:dyDescent="0.25">
      <c r="A67">
        <v>25</v>
      </c>
      <c r="B67">
        <f>$B$44/A67</f>
        <v>6</v>
      </c>
      <c r="M67">
        <v>44</v>
      </c>
      <c r="N67">
        <f t="shared" si="2"/>
        <v>3.9772727272727271</v>
      </c>
    </row>
    <row r="68" spans="1:14" x14ac:dyDescent="0.25">
      <c r="A68">
        <v>26</v>
      </c>
      <c r="B68">
        <f>$B$44/A68</f>
        <v>5.7692307692307692</v>
      </c>
      <c r="M68">
        <v>46</v>
      </c>
      <c r="N68">
        <f t="shared" si="2"/>
        <v>3.8043478260869561</v>
      </c>
    </row>
    <row r="69" spans="1:14" x14ac:dyDescent="0.25">
      <c r="A69">
        <v>27</v>
      </c>
      <c r="B69">
        <f>$B$44/A69</f>
        <v>5.5555555555555554</v>
      </c>
      <c r="M69">
        <v>48</v>
      </c>
      <c r="N69">
        <f t="shared" si="2"/>
        <v>3.645833333333333</v>
      </c>
    </row>
    <row r="70" spans="1:14" x14ac:dyDescent="0.25">
      <c r="A70">
        <v>28</v>
      </c>
      <c r="B70">
        <f>$B$44/A70</f>
        <v>5.3571428571428568</v>
      </c>
      <c r="M70">
        <v>50</v>
      </c>
      <c r="N70">
        <f t="shared" si="2"/>
        <v>3.4999999999999996</v>
      </c>
    </row>
    <row r="71" spans="1:14" x14ac:dyDescent="0.25">
      <c r="A71">
        <v>29</v>
      </c>
      <c r="B71">
        <f>$B$44/A71</f>
        <v>5.1724137931034484</v>
      </c>
      <c r="M71">
        <v>52</v>
      </c>
      <c r="N71">
        <f t="shared" si="2"/>
        <v>3.365384615384615</v>
      </c>
    </row>
    <row r="72" spans="1:14" x14ac:dyDescent="0.25">
      <c r="A72">
        <v>30</v>
      </c>
      <c r="B72">
        <f>$B$44/A72</f>
        <v>5</v>
      </c>
      <c r="M72">
        <v>54</v>
      </c>
      <c r="N72">
        <f t="shared" si="2"/>
        <v>3.2407407407407405</v>
      </c>
    </row>
    <row r="73" spans="1:14" x14ac:dyDescent="0.25">
      <c r="A73">
        <v>30</v>
      </c>
      <c r="B73">
        <v>0</v>
      </c>
      <c r="M73">
        <v>56</v>
      </c>
      <c r="N73">
        <f t="shared" si="2"/>
        <v>3.1249999999999996</v>
      </c>
    </row>
    <row r="74" spans="1:14" x14ac:dyDescent="0.25">
      <c r="M74">
        <v>58</v>
      </c>
      <c r="N74">
        <f t="shared" si="2"/>
        <v>3.0172413793103448</v>
      </c>
    </row>
    <row r="75" spans="1:14" x14ac:dyDescent="0.25">
      <c r="M75">
        <v>60</v>
      </c>
      <c r="N75">
        <f t="shared" si="2"/>
        <v>2.9166666666666665</v>
      </c>
    </row>
    <row r="76" spans="1:14" x14ac:dyDescent="0.25">
      <c r="M76">
        <v>60</v>
      </c>
      <c r="N7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Zlámal</dc:creator>
  <cp:lastModifiedBy>Martin Zlámal</cp:lastModifiedBy>
  <dcterms:created xsi:type="dcterms:W3CDTF">2013-12-05T21:53:40Z</dcterms:created>
  <dcterms:modified xsi:type="dcterms:W3CDTF">2013-12-06T16:15:01Z</dcterms:modified>
</cp:coreProperties>
</file>