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3.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G57" i="1"/>
  <c r="H2"/>
  <c r="D2" s="1"/>
  <c r="H3"/>
  <c r="D3" s="1"/>
  <c r="H4"/>
  <c r="D4" s="1"/>
  <c r="H5"/>
  <c r="D5" s="1"/>
  <c r="H6"/>
  <c r="D6" s="1"/>
  <c r="H9"/>
  <c r="D9" s="1"/>
  <c r="H10"/>
  <c r="D10" s="1"/>
  <c r="H11"/>
  <c r="D11" s="1"/>
  <c r="H12"/>
  <c r="D12" s="1"/>
  <c r="H13"/>
  <c r="D13" s="1"/>
  <c r="H14"/>
  <c r="D14" s="1"/>
  <c r="H15"/>
  <c r="D15" s="1"/>
  <c r="H16"/>
  <c r="D16" s="1"/>
  <c r="H17"/>
  <c r="D17" s="1"/>
  <c r="H18"/>
  <c r="D18" s="1"/>
  <c r="H19"/>
  <c r="D19" s="1"/>
  <c r="H20"/>
  <c r="D20" s="1"/>
  <c r="H21"/>
  <c r="D21" s="1"/>
  <c r="H22"/>
  <c r="D22" s="1"/>
  <c r="H23"/>
  <c r="D23" s="1"/>
  <c r="H24"/>
  <c r="D24" s="1"/>
  <c r="H25"/>
  <c r="D25" s="1"/>
  <c r="H26"/>
  <c r="D26" s="1"/>
  <c r="H27"/>
  <c r="D27" s="1"/>
  <c r="H28"/>
  <c r="D28" s="1"/>
  <c r="H29"/>
  <c r="D29" s="1"/>
  <c r="H30"/>
  <c r="D30" s="1"/>
  <c r="H31"/>
  <c r="D31" s="1"/>
  <c r="H32"/>
  <c r="D32" s="1"/>
  <c r="H33"/>
  <c r="D33" s="1"/>
  <c r="H34"/>
  <c r="D34" s="1"/>
  <c r="H35"/>
  <c r="D35" s="1"/>
  <c r="H36"/>
  <c r="D36" s="1"/>
  <c r="H37"/>
  <c r="D37" s="1"/>
  <c r="H38"/>
  <c r="D38" s="1"/>
  <c r="H39"/>
  <c r="D39" s="1"/>
  <c r="H40"/>
  <c r="D40" s="1"/>
  <c r="H41"/>
  <c r="D41" s="1"/>
  <c r="H42"/>
  <c r="D42" s="1"/>
  <c r="H43"/>
  <c r="D43" s="1"/>
  <c r="H44"/>
  <c r="D44" s="1"/>
  <c r="H45"/>
  <c r="D45" s="1"/>
  <c r="H46"/>
  <c r="D46" s="1"/>
  <c r="H47"/>
  <c r="D47" s="1"/>
  <c r="H48"/>
  <c r="D48" s="1"/>
  <c r="H49"/>
  <c r="D49" s="1"/>
  <c r="H50"/>
  <c r="D50" s="1"/>
  <c r="H51"/>
  <c r="D51" s="1"/>
  <c r="H52"/>
  <c r="D52" s="1"/>
  <c r="H53"/>
  <c r="D53" s="1"/>
  <c r="H54"/>
  <c r="D54" s="1"/>
  <c r="H55"/>
  <c r="D55" s="1"/>
  <c r="H8"/>
  <c r="D8" s="1"/>
  <c r="H7"/>
  <c r="D7" s="1"/>
  <c r="I5" l="1"/>
  <c r="E5" s="1"/>
  <c r="J5"/>
  <c r="F5" s="1"/>
  <c r="G5" s="1"/>
  <c r="I6"/>
  <c r="E6" s="1"/>
  <c r="J6" s="1"/>
  <c r="F6" s="1"/>
  <c r="G6" s="1"/>
  <c r="I4"/>
  <c r="E4" s="1"/>
  <c r="J4" s="1"/>
  <c r="F4" s="1"/>
  <c r="G4" s="1"/>
  <c r="I2"/>
  <c r="E2" s="1"/>
  <c r="J2" s="1"/>
  <c r="F2" s="1"/>
  <c r="G2" s="1"/>
  <c r="I3"/>
  <c r="E3" s="1"/>
  <c r="J3"/>
  <c r="F3" s="1"/>
  <c r="G3" s="1"/>
  <c r="J54"/>
  <c r="F54" s="1"/>
  <c r="G54" s="1"/>
  <c r="I54"/>
  <c r="E54" s="1"/>
  <c r="J50"/>
  <c r="F50" s="1"/>
  <c r="G50" s="1"/>
  <c r="I50"/>
  <c r="E50" s="1"/>
  <c r="J46"/>
  <c r="F46" s="1"/>
  <c r="G46" s="1"/>
  <c r="I46"/>
  <c r="E46" s="1"/>
  <c r="J42"/>
  <c r="F42" s="1"/>
  <c r="G42" s="1"/>
  <c r="I42"/>
  <c r="E42" s="1"/>
  <c r="I55"/>
  <c r="E55" s="1"/>
  <c r="J55" s="1"/>
  <c r="F55" s="1"/>
  <c r="G55" s="1"/>
  <c r="I53"/>
  <c r="E53" s="1"/>
  <c r="J53" s="1"/>
  <c r="F53" s="1"/>
  <c r="G53" s="1"/>
  <c r="I51"/>
  <c r="E51" s="1"/>
  <c r="J51" s="1"/>
  <c r="F51" s="1"/>
  <c r="G51" s="1"/>
  <c r="I49"/>
  <c r="E49" s="1"/>
  <c r="J49" s="1"/>
  <c r="F49" s="1"/>
  <c r="G49" s="1"/>
  <c r="I47"/>
  <c r="E47" s="1"/>
  <c r="J47" s="1"/>
  <c r="F47" s="1"/>
  <c r="G47" s="1"/>
  <c r="I45"/>
  <c r="E45" s="1"/>
  <c r="J45" s="1"/>
  <c r="F45" s="1"/>
  <c r="G45" s="1"/>
  <c r="I43"/>
  <c r="E43" s="1"/>
  <c r="J43" s="1"/>
  <c r="F43" s="1"/>
  <c r="G43" s="1"/>
  <c r="I41"/>
  <c r="E41" s="1"/>
  <c r="J41" s="1"/>
  <c r="F41" s="1"/>
  <c r="G41" s="1"/>
  <c r="I39"/>
  <c r="E39" s="1"/>
  <c r="J39" s="1"/>
  <c r="F39" s="1"/>
  <c r="G39" s="1"/>
  <c r="I37"/>
  <c r="E37" s="1"/>
  <c r="J37" s="1"/>
  <c r="F37" s="1"/>
  <c r="G37" s="1"/>
  <c r="I35"/>
  <c r="E35" s="1"/>
  <c r="J35" s="1"/>
  <c r="F35" s="1"/>
  <c r="G35" s="1"/>
  <c r="I33"/>
  <c r="E33" s="1"/>
  <c r="J33" s="1"/>
  <c r="F33" s="1"/>
  <c r="G33" s="1"/>
  <c r="I31"/>
  <c r="E31" s="1"/>
  <c r="J31" s="1"/>
  <c r="F31" s="1"/>
  <c r="G31" s="1"/>
  <c r="I29"/>
  <c r="E29" s="1"/>
  <c r="J29" s="1"/>
  <c r="F29" s="1"/>
  <c r="G29" s="1"/>
  <c r="I27"/>
  <c r="E27" s="1"/>
  <c r="J27" s="1"/>
  <c r="F27" s="1"/>
  <c r="G27" s="1"/>
  <c r="I25"/>
  <c r="E25" s="1"/>
  <c r="J25" s="1"/>
  <c r="F25" s="1"/>
  <c r="G25" s="1"/>
  <c r="I23"/>
  <c r="E23" s="1"/>
  <c r="J23" s="1"/>
  <c r="F23" s="1"/>
  <c r="G23" s="1"/>
  <c r="I21"/>
  <c r="E21" s="1"/>
  <c r="J21" s="1"/>
  <c r="F21" s="1"/>
  <c r="G21" s="1"/>
  <c r="I19"/>
  <c r="E19" s="1"/>
  <c r="J19" s="1"/>
  <c r="F19" s="1"/>
  <c r="G19" s="1"/>
  <c r="I17"/>
  <c r="E17" s="1"/>
  <c r="J17" s="1"/>
  <c r="F17" s="1"/>
  <c r="G17" s="1"/>
  <c r="I15"/>
  <c r="E15" s="1"/>
  <c r="J15" s="1"/>
  <c r="F15" s="1"/>
  <c r="G15" s="1"/>
  <c r="I13"/>
  <c r="E13" s="1"/>
  <c r="J13" s="1"/>
  <c r="F13" s="1"/>
  <c r="G13" s="1"/>
  <c r="I11"/>
  <c r="E11" s="1"/>
  <c r="J11" s="1"/>
  <c r="F11" s="1"/>
  <c r="G11" s="1"/>
  <c r="I9"/>
  <c r="E9" s="1"/>
  <c r="J9" s="1"/>
  <c r="F9" s="1"/>
  <c r="G9" s="1"/>
  <c r="J52"/>
  <c r="F52" s="1"/>
  <c r="G52" s="1"/>
  <c r="I52"/>
  <c r="E52" s="1"/>
  <c r="J48"/>
  <c r="F48" s="1"/>
  <c r="G48" s="1"/>
  <c r="I48"/>
  <c r="E48" s="1"/>
  <c r="J44"/>
  <c r="F44" s="1"/>
  <c r="G44" s="1"/>
  <c r="I44"/>
  <c r="E44" s="1"/>
  <c r="J40"/>
  <c r="F40" s="1"/>
  <c r="G40" s="1"/>
  <c r="I40"/>
  <c r="E40" s="1"/>
  <c r="J38"/>
  <c r="F38" s="1"/>
  <c r="G38" s="1"/>
  <c r="I38"/>
  <c r="E38" s="1"/>
  <c r="J36"/>
  <c r="F36" s="1"/>
  <c r="G36" s="1"/>
  <c r="I36"/>
  <c r="E36" s="1"/>
  <c r="J34"/>
  <c r="F34" s="1"/>
  <c r="G34" s="1"/>
  <c r="I34"/>
  <c r="E34" s="1"/>
  <c r="J32"/>
  <c r="F32" s="1"/>
  <c r="G32" s="1"/>
  <c r="I32"/>
  <c r="E32" s="1"/>
  <c r="J30"/>
  <c r="F30" s="1"/>
  <c r="G30" s="1"/>
  <c r="I30"/>
  <c r="E30" s="1"/>
  <c r="J28"/>
  <c r="F28" s="1"/>
  <c r="G28" s="1"/>
  <c r="I28"/>
  <c r="E28" s="1"/>
  <c r="J26"/>
  <c r="F26" s="1"/>
  <c r="G26" s="1"/>
  <c r="I26"/>
  <c r="E26" s="1"/>
  <c r="J24"/>
  <c r="F24" s="1"/>
  <c r="G24" s="1"/>
  <c r="I24"/>
  <c r="E24" s="1"/>
  <c r="J22"/>
  <c r="F22" s="1"/>
  <c r="G22" s="1"/>
  <c r="I22"/>
  <c r="E22" s="1"/>
  <c r="J20"/>
  <c r="F20" s="1"/>
  <c r="G20" s="1"/>
  <c r="I20"/>
  <c r="E20" s="1"/>
  <c r="J18"/>
  <c r="F18" s="1"/>
  <c r="G18" s="1"/>
  <c r="I18"/>
  <c r="E18" s="1"/>
  <c r="J16"/>
  <c r="F16" s="1"/>
  <c r="G16" s="1"/>
  <c r="I16"/>
  <c r="E16" s="1"/>
  <c r="J14"/>
  <c r="F14" s="1"/>
  <c r="G14" s="1"/>
  <c r="I14"/>
  <c r="E14" s="1"/>
  <c r="J12"/>
  <c r="F12" s="1"/>
  <c r="G12" s="1"/>
  <c r="I12"/>
  <c r="E12" s="1"/>
  <c r="J10"/>
  <c r="F10" s="1"/>
  <c r="G10" s="1"/>
  <c r="I10"/>
  <c r="E10" s="1"/>
  <c r="I8"/>
  <c r="E8" s="1"/>
  <c r="J8" s="1"/>
  <c r="F8" s="1"/>
  <c r="G8" s="1"/>
  <c r="I7"/>
  <c r="E7" s="1"/>
  <c r="J7"/>
  <c r="F7" s="1"/>
  <c r="G7" s="1"/>
</calcChain>
</file>

<file path=xl/sharedStrings.xml><?xml version="1.0" encoding="utf-8"?>
<sst xmlns="http://schemas.openxmlformats.org/spreadsheetml/2006/main" count="8" uniqueCount="8">
  <si>
    <t>T [hod]</t>
  </si>
  <si>
    <r>
      <t>I</t>
    </r>
    <r>
      <rPr>
        <b/>
        <vertAlign val="subscript"/>
        <sz val="12"/>
        <color theme="1"/>
        <rFont val="Calibri"/>
        <family val="2"/>
        <charset val="238"/>
      </rPr>
      <t>n</t>
    </r>
    <r>
      <rPr>
        <b/>
        <sz val="12"/>
        <color theme="1"/>
        <rFont val="Calibri"/>
        <family val="2"/>
        <charset val="238"/>
      </rPr>
      <t xml:space="preserve"> [W/m</t>
    </r>
    <r>
      <rPr>
        <b/>
        <vertAlign val="superscript"/>
        <sz val="12"/>
        <color theme="1"/>
        <rFont val="Calibri"/>
        <family val="2"/>
        <charset val="238"/>
      </rPr>
      <t>2</t>
    </r>
    <r>
      <rPr>
        <b/>
        <sz val="12"/>
        <color theme="1"/>
        <rFont val="Calibri"/>
        <family val="2"/>
        <charset val="238"/>
      </rPr>
      <t>]</t>
    </r>
  </si>
  <si>
    <t>τ [stupeň]</t>
  </si>
  <si>
    <t>h [m]</t>
  </si>
  <si>
    <t>a</t>
  </si>
  <si>
    <r>
      <t>I[W/m</t>
    </r>
    <r>
      <rPr>
        <b/>
        <vertAlign val="superscript"/>
        <sz val="12"/>
        <color theme="1"/>
        <rFont val="Calibri"/>
        <family val="2"/>
        <charset val="238"/>
      </rPr>
      <t>2</t>
    </r>
    <r>
      <rPr>
        <b/>
        <sz val="12"/>
        <color theme="1"/>
        <rFont val="Calibri"/>
        <family val="2"/>
        <charset val="238"/>
      </rPr>
      <t>]</t>
    </r>
  </si>
  <si>
    <r>
      <t>P</t>
    </r>
    <r>
      <rPr>
        <b/>
        <vertAlign val="subscript"/>
        <sz val="12"/>
        <color theme="1"/>
        <rFont val="Calibri"/>
        <family val="2"/>
        <charset val="238"/>
      </rPr>
      <t xml:space="preserve">t </t>
    </r>
    <r>
      <rPr>
        <b/>
        <sz val="12"/>
        <color theme="1"/>
        <rFont val="Calibri"/>
        <family val="2"/>
        <charset val="238"/>
      </rPr>
      <t>[kW]</t>
    </r>
  </si>
  <si>
    <t>suma=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</si>
</sst>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</font>
    <font>
      <sz val="12"/>
      <color theme="1"/>
      <name val="Calibri"/>
      <family val="2"/>
      <charset val="238"/>
    </font>
    <font>
      <b/>
      <i/>
      <sz val="12"/>
      <color rgb="FFFF0000"/>
      <name val="Calibri"/>
      <family val="2"/>
      <charset val="238"/>
    </font>
    <font>
      <b/>
      <sz val="12"/>
      <color rgb="FFFF0000"/>
      <name val="Calibri"/>
      <family val="2"/>
      <charset val="238"/>
    </font>
    <font>
      <b/>
      <sz val="12"/>
      <color theme="1"/>
      <name val="Calibri"/>
      <family val="2"/>
      <charset val="238"/>
    </font>
    <font>
      <b/>
      <vertAlign val="subscript"/>
      <sz val="12"/>
      <color theme="1"/>
      <name val="Calibri"/>
      <family val="2"/>
      <charset val="238"/>
    </font>
    <font>
      <b/>
      <vertAlign val="superscript"/>
      <sz val="12"/>
      <color theme="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20" fontId="1" fillId="0" borderId="1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20" fontId="3" fillId="2" borderId="1" xfId="0" applyNumberFormat="1" applyFont="1" applyFill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20" fontId="1" fillId="3" borderId="1" xfId="0" applyNumberFormat="1" applyFont="1" applyFill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4" fillId="2" borderId="6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5" fillId="2" borderId="7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vertical="top" wrapText="1"/>
    </xf>
    <xf numFmtId="0" fontId="0" fillId="0" borderId="5" xfId="0" applyBorder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oleObject" Target="../embeddings/oleObject3.bin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7"/>
  <sheetViews>
    <sheetView tabSelected="1" topLeftCell="A25" workbookViewId="0">
      <selection activeCell="G58" sqref="G58"/>
    </sheetView>
  </sheetViews>
  <sheetFormatPr defaultRowHeight="15"/>
  <sheetData>
    <row r="1" spans="1:10" ht="20.25" thickBot="1">
      <c r="A1" s="7" t="s">
        <v>0</v>
      </c>
      <c r="B1" s="8" t="s">
        <v>1</v>
      </c>
      <c r="C1" s="8" t="s">
        <v>2</v>
      </c>
      <c r="D1" s="12" t="s">
        <v>3</v>
      </c>
      <c r="E1" s="12" t="s">
        <v>4</v>
      </c>
      <c r="F1" s="12" t="s">
        <v>5</v>
      </c>
      <c r="G1" s="13" t="s">
        <v>6</v>
      </c>
    </row>
    <row r="2" spans="1:10" ht="17.25" thickTop="1" thickBot="1">
      <c r="A2" s="1">
        <v>0.28125</v>
      </c>
      <c r="B2" s="2">
        <v>189</v>
      </c>
      <c r="C2" s="9">
        <v>-78.75</v>
      </c>
      <c r="D2" s="14">
        <f t="shared" ref="D2:D6" si="0">DEGREES(ASIN(H2))</f>
        <v>22.323873055590507</v>
      </c>
      <c r="E2" s="14">
        <f t="shared" ref="E2:E6" si="1">DEGREES(ASIN(I2))</f>
        <v>-85.075369333829414</v>
      </c>
      <c r="F2" s="14">
        <f t="shared" ref="F2:F6" si="2">B2*J2</f>
        <v>51.463545093902219</v>
      </c>
      <c r="G2" s="14">
        <f t="shared" ref="G2:G6" si="3">((15*60)*(2*1.76)*F2)/1000</f>
        <v>163.03651085748223</v>
      </c>
      <c r="H2">
        <f t="shared" ref="H2:H6" si="4">SIN(RADIANS(20))*SIN(RADIANS(50))+COS(RADIANS(20))*COS(RADIANS(50))*COS(RADIANS(C2))</f>
        <v>0.37984162762731533</v>
      </c>
      <c r="I2">
        <f t="shared" ref="I2:I6" si="5">(COS(RADIANS(20))/COS(RADIANS(D2)))*SIN(RADIANS(C2))</f>
        <v>-0.99630848457030441</v>
      </c>
      <c r="J2">
        <f t="shared" ref="J2:J6" si="6">SIN(RADIANS(D2))*COS(RADIANS(46.5))+COS(RADIANS(D2))*SIN(RADIANS(46.5))*COS(RADIANS(E2-4))</f>
        <v>0.27229388938572602</v>
      </c>
    </row>
    <row r="3" spans="1:10" ht="16.5" thickBot="1">
      <c r="A3" s="1">
        <v>0.29166666666666669</v>
      </c>
      <c r="B3" s="2">
        <v>251</v>
      </c>
      <c r="C3" s="9">
        <v>-75</v>
      </c>
      <c r="D3" s="14">
        <f t="shared" si="0"/>
        <v>24.729527993191432</v>
      </c>
      <c r="E3" s="14">
        <f t="shared" si="1"/>
        <v>-87.884019511233078</v>
      </c>
      <c r="F3" s="14">
        <f t="shared" si="2"/>
        <v>66.84186877013741</v>
      </c>
      <c r="G3" s="14">
        <f t="shared" si="3"/>
        <v>211.75504026379534</v>
      </c>
      <c r="H3">
        <f t="shared" si="4"/>
        <v>0.41833522770108</v>
      </c>
      <c r="I3">
        <f t="shared" si="5"/>
        <v>-0.99931813453352114</v>
      </c>
      <c r="J3">
        <f t="shared" si="6"/>
        <v>0.26630226601648371</v>
      </c>
    </row>
    <row r="4" spans="1:10" ht="16.5" thickBot="1">
      <c r="A4" s="1">
        <v>0.30208333333333331</v>
      </c>
      <c r="B4" s="2">
        <v>320</v>
      </c>
      <c r="C4" s="9">
        <v>-71.25</v>
      </c>
      <c r="D4" s="14">
        <f t="shared" si="0"/>
        <v>27.139556108337516</v>
      </c>
      <c r="E4" s="14">
        <f t="shared" si="1"/>
        <v>-89.256935034417054</v>
      </c>
      <c r="F4" s="14">
        <f t="shared" si="2"/>
        <v>88.744216284735415</v>
      </c>
      <c r="G4" s="14">
        <f t="shared" si="3"/>
        <v>281.14167719004183</v>
      </c>
      <c r="H4">
        <f t="shared" si="4"/>
        <v>0.45615938759185409</v>
      </c>
      <c r="I4">
        <f t="shared" si="5"/>
        <v>-0.99991590460335966</v>
      </c>
      <c r="J4">
        <f t="shared" si="6"/>
        <v>0.27732567588979817</v>
      </c>
    </row>
    <row r="5" spans="1:10" ht="16.5" thickBot="1">
      <c r="A5" s="1">
        <v>0.3125</v>
      </c>
      <c r="B5" s="2">
        <v>297</v>
      </c>
      <c r="C5" s="9">
        <v>-67.5</v>
      </c>
      <c r="D5" s="14">
        <f t="shared" si="0"/>
        <v>29.547973901713124</v>
      </c>
      <c r="E5" s="14">
        <f t="shared" si="1"/>
        <v>-86.33382315126822</v>
      </c>
      <c r="F5" s="14">
        <f t="shared" si="2"/>
        <v>99.728723470967907</v>
      </c>
      <c r="G5" s="14">
        <f t="shared" si="3"/>
        <v>315.94059595602636</v>
      </c>
      <c r="H5">
        <f t="shared" si="4"/>
        <v>0.4931521384401143</v>
      </c>
      <c r="I5">
        <f t="shared" si="5"/>
        <v>-0.99795353944879828</v>
      </c>
      <c r="J5">
        <f t="shared" si="6"/>
        <v>0.33578694771369666</v>
      </c>
    </row>
    <row r="6" spans="1:10" ht="16.5" thickBot="1">
      <c r="A6" s="1">
        <v>0.32291666666666669</v>
      </c>
      <c r="B6" s="2">
        <v>317</v>
      </c>
      <c r="C6" s="9">
        <v>-63.75</v>
      </c>
      <c r="D6" s="14">
        <f t="shared" si="0"/>
        <v>31.948384180134806</v>
      </c>
      <c r="E6" s="14">
        <f t="shared" si="1"/>
        <v>-83.331578306248218</v>
      </c>
      <c r="F6" s="14">
        <f t="shared" si="2"/>
        <v>124.54974455242011</v>
      </c>
      <c r="G6" s="14">
        <f t="shared" si="3"/>
        <v>394.57359074206693</v>
      </c>
      <c r="H6">
        <f t="shared" si="4"/>
        <v>0.52915507160749797</v>
      </c>
      <c r="I6">
        <f t="shared" si="5"/>
        <v>-0.9932348012338067</v>
      </c>
      <c r="J6">
        <f t="shared" si="6"/>
        <v>0.39290140237356502</v>
      </c>
    </row>
    <row r="7" spans="1:10" ht="16.5" thickBot="1">
      <c r="A7" s="3">
        <v>0.33333333333333331</v>
      </c>
      <c r="B7" s="4">
        <v>323</v>
      </c>
      <c r="C7" s="10">
        <v>-60</v>
      </c>
      <c r="D7" s="14">
        <f>DEGREES(ASIN(H7))</f>
        <v>34.333850872004426</v>
      </c>
      <c r="E7" s="14">
        <f>DEGREES(ASIN(I7))</f>
        <v>-80.233531483276948</v>
      </c>
      <c r="F7" s="14">
        <f>B7*J7</f>
        <v>144.8411028429943</v>
      </c>
      <c r="G7" s="14">
        <f>((15*60)*(2*1.76)*F7)/1000</f>
        <v>458.85661380660599</v>
      </c>
      <c r="H7">
        <f>SIN(RADIANS(20))*SIN(RADIANS(50))+COS(RADIANS(20))*COS(RADIANS(50))*COS(RADIANS(C7))</f>
        <v>0.56401401700691189</v>
      </c>
      <c r="I7">
        <f>(COS(RADIANS(20))/COS(RADIANS(D7)))*SIN(RADIANS(C7))</f>
        <v>-0.98550734224669079</v>
      </c>
      <c r="J7">
        <f>SIN(RADIANS(D7))*COS(RADIANS(46.5))+COS(RADIANS(D7))*SIN(RADIANS(46.5))*COS(RADIANS(E7-4))</f>
        <v>0.44842446700617428</v>
      </c>
    </row>
    <row r="8" spans="1:10" ht="16.5" thickBot="1">
      <c r="A8" s="1">
        <v>0.34375</v>
      </c>
      <c r="B8" s="2">
        <v>356</v>
      </c>
      <c r="C8" s="9">
        <v>-56.25</v>
      </c>
      <c r="D8" s="14">
        <f>DEGREES(ASIN(H8))</f>
        <v>36.696752611734652</v>
      </c>
      <c r="E8" s="14">
        <f>DEGREES(ASIN(I8))</f>
        <v>-77.021195442992237</v>
      </c>
      <c r="F8" s="14">
        <f>B8*J8</f>
        <v>178.75414446359824</v>
      </c>
      <c r="G8" s="14">
        <f>((15*60)*(2*1.76)*F8)/1000</f>
        <v>566.29312966067926</v>
      </c>
      <c r="H8">
        <f>SIN(RADIANS(20))*SIN(RADIANS(50))+COS(RADIANS(20))*COS(RADIANS(50))*COS(RADIANS(C8))</f>
        <v>0.59757970328251253</v>
      </c>
      <c r="I8">
        <f>(COS(RADIANS(20))/COS(RADIANS(D8)))*SIN(RADIANS(C8))</f>
        <v>-0.97445321431635756</v>
      </c>
      <c r="J8">
        <f>SIN(RADIANS(D8))*COS(RADIANS(46.5))+COS(RADIANS(D8))*SIN(RADIANS(46.5))*COS(RADIANS(E8-4))</f>
        <v>0.50211838332471415</v>
      </c>
    </row>
    <row r="9" spans="1:10" ht="16.5" thickBot="1">
      <c r="A9" s="1">
        <v>0.35416666666666669</v>
      </c>
      <c r="B9" s="2">
        <v>378</v>
      </c>
      <c r="C9" s="9">
        <v>-52.5</v>
      </c>
      <c r="D9" s="14">
        <f t="shared" ref="D9:D55" si="7">DEGREES(ASIN(H9))</f>
        <v>39.028611872114709</v>
      </c>
      <c r="E9" s="14">
        <f t="shared" ref="E9:E55" si="8">DEGREES(ASIN(I9))</f>
        <v>-73.674056385552447</v>
      </c>
      <c r="F9" s="14">
        <f t="shared" ref="F9:F55" si="9">B9*J9</f>
        <v>209.31871932830975</v>
      </c>
      <c r="G9" s="14">
        <f t="shared" ref="G9:G55" si="10">((15*60)*(2*1.76)*F9)/1000</f>
        <v>663.12170283208536</v>
      </c>
      <c r="H9">
        <f t="shared" ref="H9:H55" si="11">SIN(RADIANS(20))*SIN(RADIANS(50))+COS(RADIANS(20))*COS(RADIANS(50))*COS(RADIANS(C9))</f>
        <v>0.62970839701257031</v>
      </c>
      <c r="I9">
        <f t="shared" ref="I9:I55" si="12">(COS(RADIANS(20))/COS(RADIANS(D9)))*SIN(RADIANS(C9))</f>
        <v>-0.95967810728093217</v>
      </c>
      <c r="J9">
        <f t="shared" ref="J9:J55" si="13">SIN(RADIANS(D9))*COS(RADIANS(46.5))+COS(RADIANS(D9))*SIN(RADIANS(46.5))*COS(RADIANS(E9-4))</f>
        <v>0.55375322573626917</v>
      </c>
    </row>
    <row r="10" spans="1:10" ht="16.5" thickBot="1">
      <c r="A10" s="1">
        <v>0.36458333333333331</v>
      </c>
      <c r="B10" s="2">
        <v>351</v>
      </c>
      <c r="C10" s="9">
        <v>-48.75</v>
      </c>
      <c r="D10" s="14">
        <f t="shared" si="7"/>
        <v>41.319896994247188</v>
      </c>
      <c r="E10" s="14">
        <f t="shared" si="8"/>
        <v>-70.169400927302192</v>
      </c>
      <c r="F10" s="14">
        <f t="shared" si="9"/>
        <v>211.69086795739574</v>
      </c>
      <c r="G10" s="14">
        <f t="shared" si="10"/>
        <v>670.63666968902965</v>
      </c>
      <c r="H10">
        <f t="shared" si="11"/>
        <v>0.66026251819804616</v>
      </c>
      <c r="I10">
        <f t="shared" si="12"/>
        <v>-0.94069973025331344</v>
      </c>
      <c r="J10">
        <f t="shared" si="13"/>
        <v>0.60310788591850639</v>
      </c>
    </row>
    <row r="11" spans="1:10" ht="16.5" thickBot="1">
      <c r="A11" s="1">
        <v>0.375</v>
      </c>
      <c r="B11" s="2">
        <v>419</v>
      </c>
      <c r="C11" s="9">
        <v>-45</v>
      </c>
      <c r="D11" s="14">
        <f t="shared" si="7"/>
        <v>43.559796088967914</v>
      </c>
      <c r="E11" s="14">
        <f t="shared" si="8"/>
        <v>-66.482224446081958</v>
      </c>
      <c r="F11" s="14">
        <f t="shared" si="9"/>
        <v>272.33785722893435</v>
      </c>
      <c r="G11" s="14">
        <f t="shared" si="10"/>
        <v>862.76633170126399</v>
      </c>
      <c r="H11">
        <f t="shared" si="11"/>
        <v>0.6891112294012699</v>
      </c>
      <c r="I11">
        <f t="shared" si="12"/>
        <v>-0.91693632156795613</v>
      </c>
      <c r="J11">
        <f t="shared" si="13"/>
        <v>0.64997101963946147</v>
      </c>
    </row>
    <row r="12" spans="1:10" ht="16.5" thickBot="1">
      <c r="A12" s="1">
        <v>0.38541666666666669</v>
      </c>
      <c r="B12" s="2">
        <v>487</v>
      </c>
      <c r="C12" s="9">
        <v>-41.25</v>
      </c>
      <c r="D12" s="14">
        <f t="shared" si="7"/>
        <v>45.735965222147009</v>
      </c>
      <c r="E12" s="14">
        <f t="shared" si="8"/>
        <v>-62.585293374782644</v>
      </c>
      <c r="F12" s="14">
        <f t="shared" si="9"/>
        <v>338.04713051003284</v>
      </c>
      <c r="G12" s="14">
        <f t="shared" si="10"/>
        <v>1070.933309455784</v>
      </c>
      <c r="H12">
        <f t="shared" si="11"/>
        <v>0.71613099601193442</v>
      </c>
      <c r="I12">
        <f t="shared" si="12"/>
        <v>-0.88769723225598973</v>
      </c>
      <c r="J12">
        <f t="shared" si="13"/>
        <v>0.69414195176598115</v>
      </c>
    </row>
    <row r="13" spans="1:10" ht="16.5" thickBot="1">
      <c r="A13" s="1">
        <v>0.39583333333333331</v>
      </c>
      <c r="B13" s="2">
        <v>322</v>
      </c>
      <c r="C13" s="9">
        <v>-37.5</v>
      </c>
      <c r="D13" s="14">
        <f t="shared" si="7"/>
        <v>47.834259677393774</v>
      </c>
      <c r="E13" s="14">
        <f t="shared" si="8"/>
        <v>-58.449470549660553</v>
      </c>
      <c r="F13" s="14">
        <f t="shared" si="9"/>
        <v>236.80895445851644</v>
      </c>
      <c r="G13" s="14">
        <f t="shared" si="10"/>
        <v>750.21076772458014</v>
      </c>
      <c r="H13">
        <f t="shared" si="11"/>
        <v>0.74120611524126312</v>
      </c>
      <c r="I13">
        <f t="shared" si="12"/>
        <v>-0.85217903859866551</v>
      </c>
      <c r="J13">
        <f t="shared" si="13"/>
        <v>0.73543153558545482</v>
      </c>
    </row>
    <row r="14" spans="1:10" ht="16.5" thickBot="1">
      <c r="A14" s="1">
        <v>0.40625</v>
      </c>
      <c r="B14" s="2">
        <v>335</v>
      </c>
      <c r="C14" s="9">
        <v>-33.75</v>
      </c>
      <c r="D14" s="14">
        <f t="shared" si="7"/>
        <v>49.838467927665789</v>
      </c>
      <c r="E14" s="14">
        <f t="shared" si="8"/>
        <v>-54.044458605564913</v>
      </c>
      <c r="F14" s="14">
        <f t="shared" si="9"/>
        <v>259.17709252496047</v>
      </c>
      <c r="G14" s="14">
        <f t="shared" si="10"/>
        <v>821.07302911907482</v>
      </c>
      <c r="H14">
        <f t="shared" si="11"/>
        <v>0.76422921157911361</v>
      </c>
      <c r="I14">
        <f t="shared" si="12"/>
        <v>-0.80947284218278603</v>
      </c>
      <c r="J14">
        <f t="shared" si="13"/>
        <v>0.77366296276107605</v>
      </c>
    </row>
    <row r="15" spans="1:10" ht="16.5" thickBot="1">
      <c r="A15" s="1">
        <v>0.41666666666666669</v>
      </c>
      <c r="B15" s="2">
        <v>451</v>
      </c>
      <c r="C15" s="9">
        <v>-30</v>
      </c>
      <c r="D15" s="14">
        <f t="shared" si="7"/>
        <v>51.73008493129322</v>
      </c>
      <c r="E15" s="14">
        <f t="shared" si="8"/>
        <v>-49.34016511596311</v>
      </c>
      <c r="F15" s="14">
        <f t="shared" si="9"/>
        <v>364.71130672397948</v>
      </c>
      <c r="G15" s="14">
        <f t="shared" si="10"/>
        <v>1155.4054197015669</v>
      </c>
      <c r="H15">
        <f t="shared" si="11"/>
        <v>0.78510169659239692</v>
      </c>
      <c r="I15">
        <f t="shared" si="12"/>
        <v>-0.75859127967520201</v>
      </c>
      <c r="J15">
        <f t="shared" si="13"/>
        <v>0.80867252045228266</v>
      </c>
    </row>
    <row r="16" spans="1:10" ht="16.5" thickBot="1">
      <c r="A16" s="1">
        <v>0.42708333333333331</v>
      </c>
      <c r="B16" s="2">
        <v>517</v>
      </c>
      <c r="C16" s="9">
        <v>-26.25</v>
      </c>
      <c r="D16" s="14">
        <f t="shared" si="7"/>
        <v>53.488185612748445</v>
      </c>
      <c r="E16" s="14">
        <f t="shared" si="8"/>
        <v>-44.308926115793113</v>
      </c>
      <c r="F16" s="14">
        <f t="shared" si="9"/>
        <v>434.44042114922865</v>
      </c>
      <c r="G16" s="14">
        <f t="shared" si="10"/>
        <v>1376.3072542007562</v>
      </c>
      <c r="H16">
        <f t="shared" si="11"/>
        <v>0.80373419109588418</v>
      </c>
      <c r="I16">
        <f t="shared" si="12"/>
        <v>-0.69852677480480319</v>
      </c>
      <c r="J16">
        <f t="shared" si="13"/>
        <v>0.84031029235827592</v>
      </c>
    </row>
    <row r="17" spans="1:10" ht="16.5" thickBot="1">
      <c r="A17" s="1">
        <v>0.4375</v>
      </c>
      <c r="B17" s="2">
        <v>218</v>
      </c>
      <c r="C17" s="9">
        <v>-22.5</v>
      </c>
      <c r="D17" s="14">
        <f t="shared" si="7"/>
        <v>55.089489687376563</v>
      </c>
      <c r="E17" s="14">
        <f t="shared" si="8"/>
        <v>-38.92880329446448</v>
      </c>
      <c r="F17" s="14">
        <f t="shared" si="9"/>
        <v>189.32009454881461</v>
      </c>
      <c r="G17" s="14">
        <f t="shared" si="10"/>
        <v>599.76605953064472</v>
      </c>
      <c r="H17">
        <f t="shared" si="11"/>
        <v>0.82004690788759871</v>
      </c>
      <c r="I17">
        <f t="shared" si="12"/>
        <v>-0.628354210705247</v>
      </c>
      <c r="J17">
        <f t="shared" si="13"/>
        <v>0.86844080068263585</v>
      </c>
    </row>
    <row r="18" spans="1:10" ht="16.5" thickBot="1">
      <c r="A18" s="1">
        <v>0.44791666666666669</v>
      </c>
      <c r="B18" s="2">
        <v>713</v>
      </c>
      <c r="C18" s="9">
        <v>-18.75</v>
      </c>
      <c r="D18" s="14">
        <f t="shared" si="7"/>
        <v>56.50873871211806</v>
      </c>
      <c r="E18" s="14">
        <f t="shared" si="8"/>
        <v>-33.18803169751461</v>
      </c>
      <c r="F18" s="14">
        <f t="shared" si="9"/>
        <v>636.66877701054023</v>
      </c>
      <c r="G18" s="14">
        <f t="shared" si="10"/>
        <v>2016.9666855693913</v>
      </c>
      <c r="H18">
        <f t="shared" si="11"/>
        <v>0.83396999340986477</v>
      </c>
      <c r="I18">
        <f t="shared" si="12"/>
        <v>-0.54738842295954993</v>
      </c>
      <c r="J18">
        <f t="shared" si="13"/>
        <v>0.89294358627004233</v>
      </c>
    </row>
    <row r="19" spans="1:10" ht="16.5" thickBot="1">
      <c r="A19" s="1">
        <v>0.45833333333333331</v>
      </c>
      <c r="B19" s="2">
        <v>808</v>
      </c>
      <c r="C19" s="9">
        <v>-15</v>
      </c>
      <c r="D19" s="14">
        <f t="shared" si="7"/>
        <v>57.719519477672115</v>
      </c>
      <c r="E19" s="14">
        <f t="shared" si="8"/>
        <v>-27.090365324149072</v>
      </c>
      <c r="F19" s="14">
        <f t="shared" si="9"/>
        <v>738.28068934014686</v>
      </c>
      <c r="G19" s="14">
        <f t="shared" si="10"/>
        <v>2338.8732238295852</v>
      </c>
      <c r="H19">
        <f t="shared" si="11"/>
        <v>0.84544382687296493</v>
      </c>
      <c r="I19">
        <f t="shared" si="12"/>
        <v>-0.4553952054428132</v>
      </c>
      <c r="J19">
        <f t="shared" si="13"/>
        <v>0.91371372443087484</v>
      </c>
    </row>
    <row r="20" spans="1:10" ht="16.5" thickBot="1">
      <c r="A20" s="1">
        <v>0.46875</v>
      </c>
      <c r="B20" s="2">
        <v>812</v>
      </c>
      <c r="C20" s="9">
        <v>-11.25</v>
      </c>
      <c r="D20" s="14">
        <f t="shared" si="7"/>
        <v>58.695637950320553</v>
      </c>
      <c r="E20" s="14">
        <f t="shared" si="8"/>
        <v>-20.660515179812478</v>
      </c>
      <c r="F20" s="14">
        <f t="shared" si="9"/>
        <v>755.69776668680902</v>
      </c>
      <c r="G20" s="14">
        <f t="shared" si="10"/>
        <v>2394.0505248638106</v>
      </c>
      <c r="H20">
        <f t="shared" si="11"/>
        <v>0.85441927556051533</v>
      </c>
      <c r="I20">
        <f t="shared" si="12"/>
        <v>-0.35283010788649821</v>
      </c>
      <c r="J20">
        <f t="shared" si="13"/>
        <v>0.93066227424483872</v>
      </c>
    </row>
    <row r="21" spans="1:10" ht="16.5" thickBot="1">
      <c r="A21" s="1">
        <v>0.47916666666666669</v>
      </c>
      <c r="B21" s="2">
        <v>823</v>
      </c>
      <c r="C21" s="9">
        <v>-7.5</v>
      </c>
      <c r="D21" s="14">
        <f t="shared" si="7"/>
        <v>59.413045326079661</v>
      </c>
      <c r="E21" s="14">
        <f t="shared" si="8"/>
        <v>-13.948208374631337</v>
      </c>
      <c r="F21" s="14">
        <f t="shared" si="9"/>
        <v>776.67881070236535</v>
      </c>
      <c r="G21" s="14">
        <f t="shared" si="10"/>
        <v>2460.5184723050934</v>
      </c>
      <c r="H21">
        <f t="shared" si="11"/>
        <v>0.86085790522329964</v>
      </c>
      <c r="I21">
        <f t="shared" si="12"/>
        <v>-0.2410447132090815</v>
      </c>
      <c r="J21">
        <f t="shared" si="13"/>
        <v>0.943716659419642</v>
      </c>
    </row>
    <row r="22" spans="1:10" ht="16.5" thickBot="1">
      <c r="A22" s="1">
        <v>0.48958333333333331</v>
      </c>
      <c r="B22" s="2">
        <v>819</v>
      </c>
      <c r="C22" s="9">
        <v>-3.75</v>
      </c>
      <c r="D22" s="14">
        <f t="shared" si="7"/>
        <v>59.8521337372243</v>
      </c>
      <c r="E22" s="14">
        <f t="shared" si="8"/>
        <v>-7.0289645086040551</v>
      </c>
      <c r="F22" s="14">
        <f t="shared" si="9"/>
        <v>780.3603818614589</v>
      </c>
      <c r="G22" s="14">
        <f t="shared" si="10"/>
        <v>2472.1816897371018</v>
      </c>
      <c r="H22">
        <f t="shared" si="11"/>
        <v>0.86473214466062576</v>
      </c>
      <c r="I22">
        <f t="shared" si="12"/>
        <v>-0.12237108573842966</v>
      </c>
      <c r="J22">
        <f t="shared" si="13"/>
        <v>0.95282097907382046</v>
      </c>
    </row>
    <row r="23" spans="1:10" ht="16.5" thickBot="1">
      <c r="A23" s="5">
        <v>0.5</v>
      </c>
      <c r="B23" s="6">
        <v>871</v>
      </c>
      <c r="C23" s="11">
        <v>0</v>
      </c>
      <c r="D23" s="14">
        <f t="shared" si="7"/>
        <v>59.999999999999993</v>
      </c>
      <c r="E23" s="14">
        <f t="shared" si="8"/>
        <v>0</v>
      </c>
      <c r="F23" s="14">
        <f t="shared" si="9"/>
        <v>834.36247123533087</v>
      </c>
      <c r="G23" s="14">
        <f t="shared" si="10"/>
        <v>2643.2603088735282</v>
      </c>
      <c r="H23">
        <f t="shared" si="11"/>
        <v>0.8660254037844386</v>
      </c>
      <c r="I23">
        <f t="shared" si="12"/>
        <v>0</v>
      </c>
      <c r="J23">
        <f t="shared" si="13"/>
        <v>0.95793624711289427</v>
      </c>
    </row>
    <row r="24" spans="1:10" ht="16.5" thickBot="1">
      <c r="A24" s="1">
        <v>0.51041666666666663</v>
      </c>
      <c r="B24" s="2">
        <v>863</v>
      </c>
      <c r="C24" s="9">
        <v>3.75</v>
      </c>
      <c r="D24" s="14">
        <f t="shared" si="7"/>
        <v>59.8521337372243</v>
      </c>
      <c r="E24" s="14">
        <f t="shared" si="8"/>
        <v>7.0289645086040551</v>
      </c>
      <c r="F24" s="14">
        <f t="shared" si="9"/>
        <v>827.65200256699791</v>
      </c>
      <c r="G24" s="14">
        <f t="shared" si="10"/>
        <v>2622.0015441322494</v>
      </c>
      <c r="H24">
        <f t="shared" si="11"/>
        <v>0.86473214466062576</v>
      </c>
      <c r="I24">
        <f t="shared" si="12"/>
        <v>0.12237108573842966</v>
      </c>
      <c r="J24">
        <f t="shared" si="13"/>
        <v>0.95904055917380981</v>
      </c>
    </row>
    <row r="25" spans="1:10" ht="16.5" thickBot="1">
      <c r="A25" s="1">
        <v>0.52083333333333337</v>
      </c>
      <c r="B25" s="2">
        <v>810</v>
      </c>
      <c r="C25" s="9">
        <v>7.5</v>
      </c>
      <c r="D25" s="14">
        <f t="shared" si="7"/>
        <v>59.413045326079661</v>
      </c>
      <c r="E25" s="14">
        <f t="shared" si="8"/>
        <v>13.948208374631335</v>
      </c>
      <c r="F25" s="14">
        <f t="shared" si="9"/>
        <v>774.46464100245623</v>
      </c>
      <c r="G25" s="14">
        <f t="shared" si="10"/>
        <v>2453.5039826957814</v>
      </c>
      <c r="H25">
        <f t="shared" si="11"/>
        <v>0.86085790522329964</v>
      </c>
      <c r="I25">
        <f t="shared" si="12"/>
        <v>0.2410447132090815</v>
      </c>
      <c r="J25">
        <f t="shared" si="13"/>
        <v>0.95612918642278544</v>
      </c>
    </row>
    <row r="26" spans="1:10" ht="16.5" thickBot="1">
      <c r="A26" s="1">
        <v>0.53125</v>
      </c>
      <c r="B26" s="2">
        <v>884</v>
      </c>
      <c r="C26" s="9">
        <v>11.25</v>
      </c>
      <c r="D26" s="14">
        <f t="shared" si="7"/>
        <v>58.695637950320553</v>
      </c>
      <c r="E26" s="14">
        <f t="shared" si="8"/>
        <v>20.660515179812478</v>
      </c>
      <c r="F26" s="14">
        <f t="shared" si="9"/>
        <v>839.10570269153413</v>
      </c>
      <c r="G26" s="14">
        <f t="shared" si="10"/>
        <v>2658.2868661267798</v>
      </c>
      <c r="H26">
        <f t="shared" si="11"/>
        <v>0.85441927556051533</v>
      </c>
      <c r="I26">
        <f t="shared" si="12"/>
        <v>0.35283010788649821</v>
      </c>
      <c r="J26">
        <f t="shared" si="13"/>
        <v>0.94921459580490286</v>
      </c>
    </row>
    <row r="27" spans="1:10" ht="16.5" thickBot="1">
      <c r="A27" s="1">
        <v>0.54166666666666663</v>
      </c>
      <c r="B27" s="2">
        <v>916</v>
      </c>
      <c r="C27" s="9">
        <v>15</v>
      </c>
      <c r="D27" s="14">
        <f t="shared" si="7"/>
        <v>57.719519477672115</v>
      </c>
      <c r="E27" s="14">
        <f t="shared" si="8"/>
        <v>27.090365324149072</v>
      </c>
      <c r="F27" s="14">
        <f t="shared" si="9"/>
        <v>859.50697933940148</v>
      </c>
      <c r="G27" s="14">
        <f t="shared" si="10"/>
        <v>2722.9181105472239</v>
      </c>
      <c r="H27">
        <f t="shared" si="11"/>
        <v>0.84544382687296493</v>
      </c>
      <c r="I27">
        <f t="shared" si="12"/>
        <v>0.4553952054428132</v>
      </c>
      <c r="J27">
        <f t="shared" si="13"/>
        <v>0.93832639665873518</v>
      </c>
    </row>
    <row r="28" spans="1:10" ht="16.5" thickBot="1">
      <c r="A28" s="1">
        <v>0.55208333333333337</v>
      </c>
      <c r="B28" s="2">
        <v>859</v>
      </c>
      <c r="C28" s="9">
        <v>18.75</v>
      </c>
      <c r="D28" s="14">
        <f t="shared" si="7"/>
        <v>56.50873871211806</v>
      </c>
      <c r="E28" s="14">
        <f t="shared" si="8"/>
        <v>33.18803169751461</v>
      </c>
      <c r="F28" s="14">
        <f t="shared" si="9"/>
        <v>793.29613276124269</v>
      </c>
      <c r="G28" s="14">
        <f t="shared" si="10"/>
        <v>2513.1621485876167</v>
      </c>
      <c r="H28">
        <f t="shared" si="11"/>
        <v>0.83396999340986477</v>
      </c>
      <c r="I28">
        <f t="shared" si="12"/>
        <v>0.54738842295954993</v>
      </c>
      <c r="J28">
        <f t="shared" si="13"/>
        <v>0.92351121392461311</v>
      </c>
    </row>
    <row r="29" spans="1:10" ht="16.5" thickBot="1">
      <c r="A29" s="1">
        <v>0.5625</v>
      </c>
      <c r="B29" s="2">
        <v>871</v>
      </c>
      <c r="C29" s="9">
        <v>22.5</v>
      </c>
      <c r="D29" s="14">
        <f t="shared" si="7"/>
        <v>55.089489687376563</v>
      </c>
      <c r="E29" s="14">
        <f t="shared" si="8"/>
        <v>38.928803294464487</v>
      </c>
      <c r="F29" s="14">
        <f t="shared" si="9"/>
        <v>788.10909747433061</v>
      </c>
      <c r="G29" s="14">
        <f t="shared" si="10"/>
        <v>2496.7296207986797</v>
      </c>
      <c r="H29">
        <f t="shared" si="11"/>
        <v>0.82004690788759871</v>
      </c>
      <c r="I29">
        <f t="shared" si="12"/>
        <v>0.628354210705247</v>
      </c>
      <c r="J29">
        <f t="shared" si="13"/>
        <v>0.90483248848947251</v>
      </c>
    </row>
    <row r="30" spans="1:10" ht="16.5" thickBot="1">
      <c r="A30" s="1">
        <v>0.57291666666666663</v>
      </c>
      <c r="B30" s="2">
        <v>863</v>
      </c>
      <c r="C30" s="9">
        <v>26.25</v>
      </c>
      <c r="D30" s="14">
        <f t="shared" si="7"/>
        <v>53.488185612748445</v>
      </c>
      <c r="E30" s="14">
        <f t="shared" si="8"/>
        <v>44.308926115793113</v>
      </c>
      <c r="F30" s="14">
        <f t="shared" si="9"/>
        <v>761.48548736655277</v>
      </c>
      <c r="G30" s="14">
        <f t="shared" si="10"/>
        <v>2412.3860239772393</v>
      </c>
      <c r="H30">
        <f t="shared" si="11"/>
        <v>0.80373419109588418</v>
      </c>
      <c r="I30">
        <f t="shared" si="12"/>
        <v>0.69852677480480319</v>
      </c>
      <c r="J30">
        <f t="shared" si="13"/>
        <v>0.88237020552323608</v>
      </c>
    </row>
    <row r="31" spans="1:10" ht="16.5" thickBot="1">
      <c r="A31" s="1">
        <v>0.58333333333333337</v>
      </c>
      <c r="B31" s="2">
        <v>876</v>
      </c>
      <c r="C31" s="9">
        <v>30</v>
      </c>
      <c r="D31" s="14">
        <f t="shared" si="7"/>
        <v>51.73008493129322</v>
      </c>
      <c r="E31" s="14">
        <f t="shared" si="8"/>
        <v>49.34016511596311</v>
      </c>
      <c r="F31" s="14">
        <f t="shared" si="9"/>
        <v>750.04920352575391</v>
      </c>
      <c r="G31" s="14">
        <f t="shared" si="10"/>
        <v>2376.1558767695883</v>
      </c>
      <c r="H31">
        <f t="shared" si="11"/>
        <v>0.78510169659239692</v>
      </c>
      <c r="I31">
        <f t="shared" si="12"/>
        <v>0.75859127967520201</v>
      </c>
      <c r="J31">
        <f t="shared" si="13"/>
        <v>0.85622055197003866</v>
      </c>
    </row>
    <row r="32" spans="1:10" ht="16.5" thickBot="1">
      <c r="A32" s="1">
        <v>0.59375</v>
      </c>
      <c r="B32" s="2">
        <v>884</v>
      </c>
      <c r="C32" s="9">
        <v>33.75</v>
      </c>
      <c r="D32" s="14">
        <f t="shared" si="7"/>
        <v>49.838467927665789</v>
      </c>
      <c r="E32" s="14">
        <f t="shared" si="8"/>
        <v>54.044458605564905</v>
      </c>
      <c r="F32" s="14">
        <f t="shared" si="9"/>
        <v>730.62202612029057</v>
      </c>
      <c r="G32" s="14">
        <f t="shared" si="10"/>
        <v>2314.6105787490806</v>
      </c>
      <c r="H32">
        <f t="shared" si="11"/>
        <v>0.76422921157911361</v>
      </c>
      <c r="I32">
        <f t="shared" si="12"/>
        <v>0.80947284218278603</v>
      </c>
      <c r="J32">
        <f t="shared" si="13"/>
        <v>0.82649550466096222</v>
      </c>
    </row>
    <row r="33" spans="1:10" ht="16.5" thickBot="1">
      <c r="A33" s="1">
        <v>0.60416666666666663</v>
      </c>
      <c r="B33" s="2">
        <v>845</v>
      </c>
      <c r="C33" s="9">
        <v>37.5</v>
      </c>
      <c r="D33" s="14">
        <f t="shared" si="7"/>
        <v>47.834259677393774</v>
      </c>
      <c r="E33" s="14">
        <f t="shared" si="8"/>
        <v>58.449470549660539</v>
      </c>
      <c r="F33" s="14">
        <f t="shared" si="9"/>
        <v>670.35738643618788</v>
      </c>
      <c r="G33" s="14">
        <f t="shared" si="10"/>
        <v>2123.6922002298434</v>
      </c>
      <c r="H33">
        <f t="shared" si="11"/>
        <v>0.74120611524126312</v>
      </c>
      <c r="I33">
        <f t="shared" si="12"/>
        <v>0.85217903859866551</v>
      </c>
      <c r="J33">
        <f t="shared" si="13"/>
        <v>0.7933223508120566</v>
      </c>
    </row>
    <row r="34" spans="1:10" ht="16.5" thickBot="1">
      <c r="A34" s="1">
        <v>0.61458333333333337</v>
      </c>
      <c r="B34" s="2">
        <v>863</v>
      </c>
      <c r="C34" s="9">
        <v>41.25</v>
      </c>
      <c r="D34" s="14">
        <f t="shared" si="7"/>
        <v>45.735965222147009</v>
      </c>
      <c r="E34" s="14">
        <f t="shared" si="8"/>
        <v>62.585293374782644</v>
      </c>
      <c r="F34" s="14">
        <f t="shared" si="9"/>
        <v>653.15563237528977</v>
      </c>
      <c r="G34" s="14">
        <f t="shared" si="10"/>
        <v>2069.197043364918</v>
      </c>
      <c r="H34">
        <f t="shared" si="11"/>
        <v>0.71613099601193442</v>
      </c>
      <c r="I34">
        <f t="shared" si="12"/>
        <v>0.88769723225598973</v>
      </c>
      <c r="J34">
        <f t="shared" si="13"/>
        <v>0.75684314296093835</v>
      </c>
    </row>
    <row r="35" spans="1:10" ht="16.5" thickBot="1">
      <c r="A35" s="1">
        <v>0.625</v>
      </c>
      <c r="B35" s="2">
        <v>795</v>
      </c>
      <c r="C35" s="9">
        <v>45</v>
      </c>
      <c r="D35" s="14">
        <f t="shared" si="7"/>
        <v>43.559796088967914</v>
      </c>
      <c r="E35" s="14">
        <f t="shared" si="8"/>
        <v>66.482224446081972</v>
      </c>
      <c r="F35" s="14">
        <f t="shared" si="9"/>
        <v>570.18520208743223</v>
      </c>
      <c r="G35" s="14">
        <f t="shared" si="10"/>
        <v>1806.3467202129852</v>
      </c>
      <c r="H35">
        <f t="shared" si="11"/>
        <v>0.6891112294012699</v>
      </c>
      <c r="I35">
        <f t="shared" si="12"/>
        <v>0.91693632156795613</v>
      </c>
      <c r="J35">
        <f t="shared" si="13"/>
        <v>0.71721409067601538</v>
      </c>
    </row>
    <row r="36" spans="1:10" ht="16.5" thickBot="1">
      <c r="A36" s="1">
        <v>0.63541666666666663</v>
      </c>
      <c r="B36" s="2">
        <v>810</v>
      </c>
      <c r="C36" s="9">
        <v>48.75</v>
      </c>
      <c r="D36" s="14">
        <f t="shared" si="7"/>
        <v>41.319896994247188</v>
      </c>
      <c r="E36" s="14">
        <f t="shared" si="8"/>
        <v>70.169400927302192</v>
      </c>
      <c r="F36" s="14">
        <f t="shared" si="9"/>
        <v>546.42996223093883</v>
      </c>
      <c r="G36" s="14">
        <f t="shared" si="10"/>
        <v>1731.0901203476142</v>
      </c>
      <c r="H36">
        <f t="shared" si="11"/>
        <v>0.66026251819804616</v>
      </c>
      <c r="I36">
        <f t="shared" si="12"/>
        <v>0.94069973025331344</v>
      </c>
      <c r="J36">
        <f t="shared" si="13"/>
        <v>0.67460489164313442</v>
      </c>
    </row>
    <row r="37" spans="1:10" ht="16.5" thickBot="1">
      <c r="A37" s="1">
        <v>0.64583333333333337</v>
      </c>
      <c r="B37" s="2">
        <v>406</v>
      </c>
      <c r="C37" s="9">
        <v>52.5</v>
      </c>
      <c r="D37" s="14">
        <f t="shared" si="7"/>
        <v>39.028611872114709</v>
      </c>
      <c r="E37" s="14">
        <f t="shared" si="8"/>
        <v>73.674056385552447</v>
      </c>
      <c r="F37" s="14">
        <f t="shared" si="9"/>
        <v>255.45439002757962</v>
      </c>
      <c r="G37" s="14">
        <f t="shared" si="10"/>
        <v>809.27950760737224</v>
      </c>
      <c r="H37">
        <f t="shared" si="11"/>
        <v>0.62970839701257031</v>
      </c>
      <c r="I37">
        <f t="shared" si="12"/>
        <v>0.95967810728093217</v>
      </c>
      <c r="J37">
        <f t="shared" si="13"/>
        <v>0.62919800499403844</v>
      </c>
    </row>
    <row r="38" spans="1:10" ht="16.5" thickBot="1">
      <c r="A38" s="1">
        <v>0.65625</v>
      </c>
      <c r="B38" s="2">
        <v>389</v>
      </c>
      <c r="C38" s="9">
        <v>56.25</v>
      </c>
      <c r="D38" s="14">
        <f t="shared" si="7"/>
        <v>36.696752611734652</v>
      </c>
      <c r="E38" s="14">
        <f t="shared" si="8"/>
        <v>77.021195442992237</v>
      </c>
      <c r="F38" s="14">
        <f t="shared" si="9"/>
        <v>226.08208142546803</v>
      </c>
      <c r="G38" s="14">
        <f t="shared" si="10"/>
        <v>716.22803395588278</v>
      </c>
      <c r="H38">
        <f t="shared" si="11"/>
        <v>0.59757970328251253</v>
      </c>
      <c r="I38">
        <f t="shared" si="12"/>
        <v>0.97445321431635756</v>
      </c>
      <c r="J38">
        <f t="shared" si="13"/>
        <v>0.5811878699883497</v>
      </c>
    </row>
    <row r="39" spans="1:10" ht="16.5" thickBot="1">
      <c r="A39" s="1">
        <v>0.66666666666666663</v>
      </c>
      <c r="B39" s="2">
        <v>397</v>
      </c>
      <c r="C39" s="9">
        <v>60</v>
      </c>
      <c r="D39" s="14">
        <f t="shared" si="7"/>
        <v>34.333850872004426</v>
      </c>
      <c r="E39" s="14">
        <f t="shared" si="8"/>
        <v>80.233531483276991</v>
      </c>
      <c r="F39" s="14">
        <f t="shared" si="9"/>
        <v>210.71968913774094</v>
      </c>
      <c r="G39" s="14">
        <f t="shared" si="10"/>
        <v>667.5599751883633</v>
      </c>
      <c r="H39">
        <f t="shared" si="11"/>
        <v>0.56401401700691189</v>
      </c>
      <c r="I39">
        <f t="shared" si="12"/>
        <v>0.98550734224669079</v>
      </c>
      <c r="J39">
        <f t="shared" si="13"/>
        <v>0.53078007339481348</v>
      </c>
    </row>
    <row r="40" spans="1:10" ht="16.5" thickBot="1">
      <c r="A40" s="1">
        <v>0.67708333333333337</v>
      </c>
      <c r="B40" s="2">
        <v>512</v>
      </c>
      <c r="C40" s="9">
        <v>63.75</v>
      </c>
      <c r="D40" s="14">
        <f t="shared" si="7"/>
        <v>31.948384180134806</v>
      </c>
      <c r="E40" s="14">
        <f t="shared" si="8"/>
        <v>83.331578306248275</v>
      </c>
      <c r="F40" s="14">
        <f t="shared" si="9"/>
        <v>244.83352019824099</v>
      </c>
      <c r="G40" s="14">
        <f t="shared" si="10"/>
        <v>775.63259198802746</v>
      </c>
      <c r="H40">
        <f t="shared" si="11"/>
        <v>0.52915507160749797</v>
      </c>
      <c r="I40">
        <f t="shared" si="12"/>
        <v>0.9932348012338067</v>
      </c>
      <c r="J40">
        <f t="shared" si="13"/>
        <v>0.47819046913718943</v>
      </c>
    </row>
    <row r="41" spans="1:10" ht="16.5" thickBot="1">
      <c r="A41" s="1">
        <v>0.6875</v>
      </c>
      <c r="B41" s="2">
        <v>698</v>
      </c>
      <c r="C41" s="9">
        <v>67.5</v>
      </c>
      <c r="D41" s="14">
        <f t="shared" si="7"/>
        <v>29.547973901713124</v>
      </c>
      <c r="E41" s="14">
        <f t="shared" si="8"/>
        <v>86.33382315126812</v>
      </c>
      <c r="F41" s="14">
        <f t="shared" si="9"/>
        <v>295.70368927427808</v>
      </c>
      <c r="G41" s="14">
        <f t="shared" si="10"/>
        <v>936.789287620913</v>
      </c>
      <c r="H41">
        <f t="shared" si="11"/>
        <v>0.4931521384401143</v>
      </c>
      <c r="I41">
        <f t="shared" si="12"/>
        <v>0.99795353944879828</v>
      </c>
      <c r="J41">
        <f t="shared" si="13"/>
        <v>0.42364425397461042</v>
      </c>
    </row>
    <row r="42" spans="1:10" ht="16.5" thickBot="1">
      <c r="A42" s="1">
        <v>0.69791666666666663</v>
      </c>
      <c r="B42" s="2">
        <v>583</v>
      </c>
      <c r="C42" s="9">
        <v>71.25</v>
      </c>
      <c r="D42" s="14">
        <f t="shared" si="7"/>
        <v>27.139556108337516</v>
      </c>
      <c r="E42" s="14">
        <f t="shared" si="8"/>
        <v>89.256935034417054</v>
      </c>
      <c r="F42" s="14">
        <f t="shared" si="9"/>
        <v>214.17962685072783</v>
      </c>
      <c r="G42" s="14">
        <f t="shared" si="10"/>
        <v>678.52105786310574</v>
      </c>
      <c r="H42">
        <f t="shared" si="11"/>
        <v>0.45615938759185409</v>
      </c>
      <c r="I42">
        <f t="shared" si="12"/>
        <v>0.99991590460335966</v>
      </c>
      <c r="J42">
        <f t="shared" si="13"/>
        <v>0.36737500317449029</v>
      </c>
    </row>
    <row r="43" spans="1:10" ht="16.5" thickBot="1">
      <c r="A43" s="1">
        <v>0.70833333333333337</v>
      </c>
      <c r="B43" s="2">
        <v>591</v>
      </c>
      <c r="C43" s="9">
        <v>75</v>
      </c>
      <c r="D43" s="14">
        <f t="shared" si="7"/>
        <v>24.729527993191432</v>
      </c>
      <c r="E43" s="14">
        <f t="shared" si="8"/>
        <v>87.884019511233078</v>
      </c>
      <c r="F43" s="14">
        <f t="shared" si="9"/>
        <v>211.67138348501067</v>
      </c>
      <c r="G43" s="14">
        <f t="shared" si="10"/>
        <v>670.57494288051385</v>
      </c>
      <c r="H43">
        <f t="shared" si="11"/>
        <v>0.41833522770108</v>
      </c>
      <c r="I43">
        <f t="shared" si="12"/>
        <v>0.99931813453352114</v>
      </c>
      <c r="J43">
        <f t="shared" si="13"/>
        <v>0.35815800928089792</v>
      </c>
    </row>
    <row r="44" spans="1:10" ht="16.5" thickBot="1">
      <c r="A44" s="1">
        <v>0.71875</v>
      </c>
      <c r="B44" s="2">
        <v>654</v>
      </c>
      <c r="C44" s="9">
        <v>78.75</v>
      </c>
      <c r="D44" s="14">
        <f t="shared" si="7"/>
        <v>22.323873055590507</v>
      </c>
      <c r="E44" s="14">
        <f t="shared" si="8"/>
        <v>85.075369333829485</v>
      </c>
      <c r="F44" s="14">
        <f t="shared" si="9"/>
        <v>239.07801118585556</v>
      </c>
      <c r="G44" s="14">
        <f t="shared" si="10"/>
        <v>757.39913943679039</v>
      </c>
      <c r="H44">
        <f t="shared" si="11"/>
        <v>0.37984162762731533</v>
      </c>
      <c r="I44">
        <f t="shared" si="12"/>
        <v>0.99630848457030441</v>
      </c>
      <c r="J44">
        <f t="shared" si="13"/>
        <v>0.36556270823525316</v>
      </c>
    </row>
    <row r="45" spans="1:10" ht="16.5" thickBot="1">
      <c r="A45" s="1">
        <v>0.72916666666666663</v>
      </c>
      <c r="B45" s="2">
        <v>612</v>
      </c>
      <c r="C45" s="9">
        <v>82.5</v>
      </c>
      <c r="D45" s="14">
        <f t="shared" si="7"/>
        <v>19.928268271955407</v>
      </c>
      <c r="E45" s="14">
        <f t="shared" si="8"/>
        <v>82.304648772315289</v>
      </c>
      <c r="F45" s="14">
        <f t="shared" si="9"/>
        <v>228.18757597839877</v>
      </c>
      <c r="G45" s="14">
        <f t="shared" si="10"/>
        <v>722.89824069956728</v>
      </c>
      <c r="H45">
        <f t="shared" si="11"/>
        <v>0.34084342287572061</v>
      </c>
      <c r="I45">
        <f t="shared" si="12"/>
        <v>0.99099406760741449</v>
      </c>
      <c r="J45">
        <f t="shared" si="13"/>
        <v>0.37285551630457314</v>
      </c>
    </row>
    <row r="46" spans="1:10" ht="16.5" thickBot="1">
      <c r="A46" s="1">
        <v>0.73958333333333337</v>
      </c>
      <c r="B46" s="2">
        <v>591</v>
      </c>
      <c r="C46" s="9">
        <v>86.25</v>
      </c>
      <c r="D46" s="14">
        <f t="shared" si="7"/>
        <v>17.548176179233234</v>
      </c>
      <c r="E46" s="14">
        <f t="shared" si="8"/>
        <v>79.560429037557753</v>
      </c>
      <c r="F46" s="14">
        <f t="shared" si="9"/>
        <v>224.58307589797289</v>
      </c>
      <c r="G46" s="14">
        <f t="shared" si="10"/>
        <v>711.47918444477818</v>
      </c>
      <c r="H46">
        <f t="shared" si="11"/>
        <v>0.30150760974615554</v>
      </c>
      <c r="I46">
        <f t="shared" si="12"/>
        <v>0.98344656185789769</v>
      </c>
      <c r="J46">
        <f t="shared" si="13"/>
        <v>0.38000520456509795</v>
      </c>
    </row>
    <row r="47" spans="1:10" ht="16.5" thickBot="1">
      <c r="A47" s="1">
        <v>0.75</v>
      </c>
      <c r="B47" s="2">
        <v>583</v>
      </c>
      <c r="C47" s="9">
        <v>90</v>
      </c>
      <c r="D47" s="14">
        <f t="shared" si="7"/>
        <v>15.188924379936509</v>
      </c>
      <c r="E47" s="14">
        <f t="shared" si="8"/>
        <v>76.832172336479729</v>
      </c>
      <c r="F47" s="14">
        <f t="shared" si="9"/>
        <v>225.61001450421301</v>
      </c>
      <c r="G47" s="14">
        <f t="shared" si="10"/>
        <v>714.73252594934684</v>
      </c>
      <c r="H47">
        <f t="shared" si="11"/>
        <v>0.26200263022938497</v>
      </c>
      <c r="I47">
        <f t="shared" si="12"/>
        <v>0.97370697141085116</v>
      </c>
      <c r="J47">
        <f t="shared" si="13"/>
        <v>0.38698115695405322</v>
      </c>
    </row>
    <row r="48" spans="1:10" ht="16.5" thickBot="1">
      <c r="A48" s="1">
        <v>0.76041666666666663</v>
      </c>
      <c r="B48" s="2">
        <v>542</v>
      </c>
      <c r="C48" s="9">
        <v>93.75</v>
      </c>
      <c r="D48" s="14">
        <f t="shared" si="7"/>
        <v>12.855774522166477</v>
      </c>
      <c r="E48" s="14">
        <f t="shared" si="8"/>
        <v>74.110108841510709</v>
      </c>
      <c r="F48" s="14">
        <f t="shared" si="9"/>
        <v>213.41439774381024</v>
      </c>
      <c r="G48" s="14">
        <f t="shared" si="10"/>
        <v>676.09681205239087</v>
      </c>
      <c r="H48">
        <f t="shared" si="11"/>
        <v>0.22249765071261438</v>
      </c>
      <c r="I48">
        <f t="shared" si="12"/>
        <v>0.96178962990866235</v>
      </c>
      <c r="J48">
        <f t="shared" si="13"/>
        <v>0.39375350137234361</v>
      </c>
    </row>
    <row r="49" spans="1:10" ht="16.5" thickBot="1">
      <c r="A49" s="1">
        <v>0.77083333333333337</v>
      </c>
      <c r="B49" s="2">
        <v>486</v>
      </c>
      <c r="C49" s="9">
        <v>97.5</v>
      </c>
      <c r="D49" s="14">
        <f t="shared" si="7"/>
        <v>10.553982354996613</v>
      </c>
      <c r="E49" s="14">
        <f t="shared" si="8"/>
        <v>71.385135991215904</v>
      </c>
      <c r="F49" s="14">
        <f t="shared" si="9"/>
        <v>194.54251347430937</v>
      </c>
      <c r="G49" s="14">
        <f t="shared" si="10"/>
        <v>616.31068268661215</v>
      </c>
      <c r="H49">
        <f t="shared" si="11"/>
        <v>0.18316183758304927</v>
      </c>
      <c r="I49">
        <f t="shared" si="12"/>
        <v>0.94768563181350696</v>
      </c>
      <c r="J49">
        <f t="shared" si="13"/>
        <v>0.40029323760145963</v>
      </c>
    </row>
    <row r="50" spans="1:10" ht="16.5" thickBot="1">
      <c r="A50" s="1">
        <v>0.78125</v>
      </c>
      <c r="B50" s="2">
        <v>431</v>
      </c>
      <c r="C50" s="9">
        <v>101.25</v>
      </c>
      <c r="D50" s="14">
        <f t="shared" si="7"/>
        <v>8.2888500259826312</v>
      </c>
      <c r="E50" s="14">
        <f t="shared" si="8"/>
        <v>68.64873943940394</v>
      </c>
      <c r="F50" s="14">
        <f t="shared" si="9"/>
        <v>175.23268780084101</v>
      </c>
      <c r="G50" s="14">
        <f t="shared" si="10"/>
        <v>555.13715495306428</v>
      </c>
      <c r="H50">
        <f t="shared" si="11"/>
        <v>0.14416363283145461</v>
      </c>
      <c r="I50">
        <f t="shared" si="12"/>
        <v>0.93136586638866925</v>
      </c>
      <c r="J50">
        <f t="shared" si="13"/>
        <v>0.40657236148687009</v>
      </c>
    </row>
    <row r="51" spans="1:10" ht="16.5" thickBot="1">
      <c r="A51" s="1">
        <v>0.79166666666666663</v>
      </c>
      <c r="B51" s="2">
        <v>384</v>
      </c>
      <c r="C51" s="9">
        <v>105</v>
      </c>
      <c r="D51" s="14">
        <f t="shared" si="7"/>
        <v>6.0657713766366692</v>
      </c>
      <c r="E51" s="14">
        <f t="shared" si="8"/>
        <v>65.892935050783066</v>
      </c>
      <c r="F51" s="14">
        <f t="shared" si="9"/>
        <v>158.42457018474582</v>
      </c>
      <c r="G51" s="14">
        <f t="shared" si="10"/>
        <v>501.88903834527474</v>
      </c>
      <c r="H51">
        <f t="shared" si="11"/>
        <v>0.10567003275768971</v>
      </c>
      <c r="I51">
        <f t="shared" si="12"/>
        <v>0.91278382044248019</v>
      </c>
      <c r="J51">
        <f t="shared" si="13"/>
        <v>0.4125639848561089</v>
      </c>
    </row>
    <row r="52" spans="1:10" ht="16.5" thickBot="1">
      <c r="A52" s="1">
        <v>0.80208333333333337</v>
      </c>
      <c r="B52" s="2">
        <v>312</v>
      </c>
      <c r="C52" s="9">
        <v>108.75</v>
      </c>
      <c r="D52" s="14">
        <f t="shared" si="7"/>
        <v>3.8902706007444574</v>
      </c>
      <c r="E52" s="14">
        <f t="shared" si="8"/>
        <v>63.110231539069353</v>
      </c>
      <c r="F52" s="14">
        <f t="shared" si="9"/>
        <v>130.49164460531424</v>
      </c>
      <c r="G52" s="14">
        <f t="shared" si="10"/>
        <v>413.39753010963551</v>
      </c>
      <c r="H52">
        <f t="shared" si="11"/>
        <v>6.7845872866915791E-2</v>
      </c>
      <c r="I52">
        <f t="shared" si="12"/>
        <v>0.89187830848148408</v>
      </c>
      <c r="J52">
        <f t="shared" si="13"/>
        <v>0.41824245065805848</v>
      </c>
    </row>
    <row r="53" spans="1:10" ht="16.5" thickBot="1">
      <c r="A53" s="1">
        <v>0.8125</v>
      </c>
      <c r="B53" s="2">
        <v>301</v>
      </c>
      <c r="C53" s="9">
        <v>112.5</v>
      </c>
      <c r="D53" s="14">
        <f t="shared" si="7"/>
        <v>1.7680342552578807</v>
      </c>
      <c r="E53" s="14">
        <f t="shared" si="8"/>
        <v>60.293613565153727</v>
      </c>
      <c r="F53" s="14">
        <f t="shared" si="9"/>
        <v>127.49861629194459</v>
      </c>
      <c r="G53" s="14">
        <f t="shared" si="10"/>
        <v>403.91561641288041</v>
      </c>
      <c r="H53">
        <f t="shared" si="11"/>
        <v>3.0853122018655588E-2</v>
      </c>
      <c r="I53">
        <f t="shared" si="12"/>
        <v>0.86857628308088808</v>
      </c>
      <c r="J53">
        <f t="shared" si="13"/>
        <v>0.42358344283038069</v>
      </c>
    </row>
    <row r="54" spans="1:10" ht="16.5" thickBot="1">
      <c r="A54" s="1">
        <v>0.82291666666666663</v>
      </c>
      <c r="B54" s="2">
        <v>281</v>
      </c>
      <c r="C54" s="9">
        <v>116.25</v>
      </c>
      <c r="D54" s="14">
        <f t="shared" si="7"/>
        <v>-0.29506374833039567</v>
      </c>
      <c r="E54" s="14">
        <f t="shared" si="8"/>
        <v>57.436545285982966</v>
      </c>
      <c r="F54" s="14">
        <f t="shared" si="9"/>
        <v>120.42650940932093</v>
      </c>
      <c r="G54" s="14">
        <f t="shared" si="10"/>
        <v>381.51118180872874</v>
      </c>
      <c r="H54">
        <f t="shared" si="11"/>
        <v>-5.149811148728145E-3</v>
      </c>
      <c r="I54">
        <f t="shared" si="12"/>
        <v>0.84279587278348522</v>
      </c>
      <c r="J54">
        <f t="shared" si="13"/>
        <v>0.42856409042462962</v>
      </c>
    </row>
    <row r="55" spans="1:10" ht="16.5" thickBot="1">
      <c r="A55" s="1">
        <v>0.83333333333333337</v>
      </c>
      <c r="B55" s="2">
        <v>236</v>
      </c>
      <c r="C55" s="9">
        <v>120</v>
      </c>
      <c r="D55" s="14">
        <f t="shared" si="7"/>
        <v>-2.2929448911484904</v>
      </c>
      <c r="E55" s="14">
        <f t="shared" si="8"/>
        <v>54.532994405556849</v>
      </c>
      <c r="F55" s="14">
        <f t="shared" si="9"/>
        <v>102.2264834681867</v>
      </c>
      <c r="G55" s="14">
        <f t="shared" si="10"/>
        <v>323.85349962721546</v>
      </c>
      <c r="H55">
        <f t="shared" si="11"/>
        <v>-4.0008756548141844E-2</v>
      </c>
      <c r="I55">
        <f t="shared" si="12"/>
        <v>0.81444978754258945</v>
      </c>
      <c r="J55">
        <f t="shared" si="13"/>
        <v>0.43316306554316397</v>
      </c>
    </row>
    <row r="57" spans="1:10">
      <c r="F57" t="s">
        <v>7</v>
      </c>
      <c r="G57">
        <f>SUM(G2:G55)</f>
        <v>67020.95544778007</v>
      </c>
    </row>
  </sheetData>
  <pageMargins left="0.7" right="0.7" top="0.78740157499999996" bottom="0.78740157499999996" header="0.3" footer="0.3"/>
  <pageSetup paperSize="9" orientation="portrait" horizontalDpi="300" verticalDpi="300" r:id="rId1"/>
  <legacyDrawing r:id="rId2"/>
  <oleObjects>
    <oleObject progId="Equation.3" shapeId="1025" r:id="rId3"/>
    <oleObject progId="Equation.3" shapeId="1026" r:id="rId4"/>
    <oleObject progId="Equation.3" shapeId="1027" r:id="rId5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Luboš</dc:creator>
  <cp:lastModifiedBy>Luboš</cp:lastModifiedBy>
  <dcterms:created xsi:type="dcterms:W3CDTF">2013-05-12T23:13:52Z</dcterms:created>
  <dcterms:modified xsi:type="dcterms:W3CDTF">2013-05-13T00:02:19Z</dcterms:modified>
</cp:coreProperties>
</file>