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48" i="6" l="1"/>
  <c r="H148" i="6"/>
  <c r="F151" i="6" l="1"/>
  <c r="H151" i="6"/>
  <c r="F152" i="6"/>
  <c r="H152" i="6"/>
  <c r="F150" i="6"/>
  <c r="H150" i="6"/>
  <c r="F149" i="6"/>
  <c r="H149" i="6"/>
  <c r="F147" i="6"/>
  <c r="H147" i="6"/>
  <c r="F146" i="6" l="1"/>
  <c r="H146" i="6"/>
  <c r="F145" i="6"/>
  <c r="H145" i="6"/>
  <c r="F144" i="6" l="1"/>
  <c r="H144" i="6"/>
  <c r="F143" i="6" l="1"/>
  <c r="H143" i="6"/>
  <c r="F142" i="6"/>
  <c r="H142" i="6"/>
  <c r="F141" i="6"/>
  <c r="H141" i="6"/>
  <c r="F140" i="6"/>
  <c r="H140" i="6"/>
  <c r="F139" i="6"/>
  <c r="H139" i="6"/>
  <c r="F138" i="6"/>
  <c r="H138" i="6"/>
  <c r="F137" i="6"/>
  <c r="H137" i="6"/>
  <c r="F136" i="6"/>
  <c r="H136" i="6"/>
  <c r="F135" i="6"/>
  <c r="H135" i="6"/>
  <c r="F134" i="6" l="1"/>
  <c r="H134" i="6"/>
  <c r="F133" i="6"/>
  <c r="H133" i="6"/>
  <c r="F132" i="6" l="1"/>
  <c r="H132" i="6"/>
  <c r="F131" i="6"/>
  <c r="H131" i="6"/>
  <c r="F130" i="6" l="1"/>
  <c r="H130" i="6"/>
  <c r="C17" i="4" l="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F3" i="6"/>
  <c r="F4" i="6"/>
  <c r="H4" i="6"/>
  <c r="D17" i="4" l="1" a="1"/>
  <c r="D17" i="4" s="1"/>
  <c r="K2" i="4"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<sst xmlns="http://schemas.openxmlformats.org/spreadsheetml/2006/main" count="318" uniqueCount="227">
  <si>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</si>
  <si>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</si>
  <si>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</si>
  <si>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</si>
  <si>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</si>
  <si>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</si>
  <si>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</si>
  <si>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</si>
  <si>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</si>
  <si>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</si>
  <si>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</si>
  <si>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</si>
  <si>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</si>
  <si>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</si>
  <si>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</si>
  <si>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</si>
  <si>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</si>
  <si>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</si>
  <si>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</si>
  <si>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</si>
  <si>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</si>
  <si>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</si>
  <si>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</si>
  <si>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</si>
  <si>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</si>
  <si>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</si>
  <si>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</si>
  <si>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</si>
  <si>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</si>
  <si>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</si>
  <si>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</si>
  <si>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</si>
  <si>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</si>
  <si>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</si>
  <si>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</si>
  <si>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</si>
  <si>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</si>
  <si>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</si>
  <si>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</si>
  <si>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</si>
  <si>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</si>
  <si>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</si>
  <si>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</si>
  <si>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</si>
  <si>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</si>
  <si>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</si>
  <si>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</si>
  <si>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</si>
  <si>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</si>
  <si>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</si>
  <si>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</si>
  <si>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</si>
  <si>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</si>
  <si>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</si>
  <si>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</si>
  <si>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</si>
  <si>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</si>
  <si>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</si>
  <si>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</si>
  <si>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</si>
  <si>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</si>
  <si>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</si>
  <si>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</si>
  <si>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</si>
  <si>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</si>
  <si>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</si>
  <si>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</si>
  <si>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</si>
  <si>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</si>
  <si>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</si>
  <si>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</si>
  <si>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</si>
  <si>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</si>
  <si>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</si>
  <si>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</si>
  <si>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</si>
  <si>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</si>
  <si>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</si>
  <si>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</si>
  <si>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</si>
  <si>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</si>
  <si>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</si>
  <si>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</si>
  <si>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</si>
  <si>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</si>
  <si>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</si>
  <si>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</si>
  <si>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</si>
  <si>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</si>
  <si>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</si>
  <si>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</si>
  <si>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</si>
  <si>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</si>
  <si>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</si>
  <si>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</si>
  <si>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</si>
  <si>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</si>
  <si>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</si>
  <si>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</si>
  <si>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</si>
  <si>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</si>
  <si>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</si>
  <si>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</si>
  <si>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</si>
  <si>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</si>
  <si>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</si>
  <si>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</si>
  <si>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</si>
  <si>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</si>
  <si>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</si>
  <si>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</si>
  <si>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</si>
  <si>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</si>
  <si>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</si>
  <si>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</si>
  <si>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</si>
  <si>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</si>
  <si>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</si>
  <si>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</si>
  <si>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</si>
  <si>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</si>
  <si>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</si>
  <si>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</si>
  <si>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</si>
  <si>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</si>
  <si>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</si>
  <si>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</si>
  <si>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</si>
  <si>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</si>
  <si>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</si>
  <si>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</si>
  <si>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</si>
  <si>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</si>
  <si>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</si>
  <si>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</si>
  <si>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</si>
  <si>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</si>
  <si>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</si>
  <si>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</si>
  <si>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</si>
  <si>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</si>
  <si>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</si>
  <si>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</si>
  <si>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</si>
  <si>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</si>
  <si>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</si>
  <si>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</si>
  <si>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</si>
  <si>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</si>
  <si>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</si>
  <si>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</si>
  <si>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</si>
  <si>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</si>
  <si>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</si>
  <si>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</si>
  <si>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</si>
  <si>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</si>
  <si>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</si>
  <si>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</si>
  <si>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</si>
  <si>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</si>
  <si>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</si>
  <si>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</si>
  <si>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</si>
  <si>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</si>
  <si>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</si>
  <si>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</si>
  <si>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</si>
  <si>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</si>
  <si>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</si>
  <si>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</si>
  <si>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</si>
  <si>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</si>
  <si>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</si>
  <si>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</si>
  <si>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</si>
  <si>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</si>
  <si>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</si>
  <si>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</si>
  <si>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</si>
  <si>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</si>
  <si>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</si>
  <si>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</si>
  <si>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</si>
  <si>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</si>
  <si>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</si>
  <si>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</si>
  <si>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</si>
  <si>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</si>
  <si>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</si>
  <si>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</si>
  <si>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</si>
  <si>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</si>
  <si>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</si>
  <si>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</si>
  <si>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</si>
  <si>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</si>
  <si>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</si>
  <si>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</si>
  <si>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</si>
  <si>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</si>
  <si>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</si>
  <si>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</si>
  <si>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</si>
  <si>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</si>
  <si>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</si>
  <si>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</si>
  <si>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</si>
  <si>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</si>
  <si>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</si>
  <si>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</si>
  <si>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</si>
  <si>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</si>
  <si>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</si>
  <si>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Cleaning up rucker.net for use in Sensus</t>
  </si>
  <si>
    <t>Becoming familiar with DataStore classes</t>
  </si>
  <si>
    <t>Researching Significant Changes</t>
  </si>
  <si>
    <t>Stochastic Homework 1</t>
  </si>
  <si>
    <t>Case Report #39</t>
  </si>
  <si>
    <t>Review Notes</t>
  </si>
  <si>
    <t>iOS Development Environment Setup</t>
  </si>
  <si>
    <t>UbiComp Reading</t>
  </si>
  <si>
    <t>Should I go to a security session at UbiComp?</t>
  </si>
  <si>
    <t>Sensus architecture. Dependency Injection.  Composition over Inheritance.  Transaction over Table over Domain models.</t>
  </si>
  <si>
    <t>Meeting with Dr. Gerber</t>
  </si>
  <si>
    <t>Good/Bad Systems</t>
  </si>
  <si>
    <t>Advice about my role on the Sensus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</si>
</sst>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52" totalsRowShown="0">
  <autoFilter ref="A1:H152"/>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7" totalsRowShown="0">
  <autoFilter ref="A1:B37">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A41" sqref="A41:C41"/>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141" workbookViewId="0">
      <selection activeCell="G149" sqref="G149"/>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v>0</v>
      </c>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v>0</v>
      </c>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v>44</v>
      </c>
      <c r="H130" s="6" t="str">
        <f>VLOOKUP(Times[[#This Row],[Goal]], Goals[], 2, FALSE)</f>
        <v>Sensus</v>
      </c>
    </row>
    <row r="131" spans="1:8" x14ac:dyDescent="0.25">
      <c r="A131" t="s">
        <v>215</v>
      </c>
      <c r="B131">
        <v>16</v>
      </c>
      <c r="C131" s="3">
        <v>42609</v>
      </c>
      <c r="D131" s="6">
        <v>0.83333333333333337</v>
      </c>
      <c r="E131" s="6">
        <v>0.89583333333333337</v>
      </c>
      <c r="F131" s="6">
        <f>Times[[#This Row],[End]]-Times[[#This Row],[Start]]</f>
        <v>6.25E-2</v>
      </c>
      <c r="G131" s="30">
        <v>44</v>
      </c>
      <c r="H131" s="6" t="str">
        <f>VLOOKUP(Times[[#This Row],[Goal]], Goals[], 2, FALSE)</f>
        <v>Sensus</v>
      </c>
    </row>
    <row r="132" spans="1:8" x14ac:dyDescent="0.25">
      <c r="A132" t="s">
        <v>216</v>
      </c>
      <c r="B132">
        <v>16</v>
      </c>
      <c r="C132" s="3">
        <v>42610</v>
      </c>
      <c r="D132" s="6">
        <v>0.52083333333333337</v>
      </c>
      <c r="E132" s="6">
        <v>0.60416666666666663</v>
      </c>
      <c r="F132" s="6">
        <f>Times[[#This Row],[End]]-Times[[#This Row],[Start]]</f>
        <v>8.3333333333333259E-2</v>
      </c>
      <c r="G132" s="30">
        <v>44</v>
      </c>
      <c r="H132" s="6" t="str">
        <f>VLOOKUP(Times[[#This Row],[Goal]], Goals[], 2, FALSE)</f>
        <v>Sensus</v>
      </c>
    </row>
    <row r="133" spans="1:8" x14ac:dyDescent="0.25">
      <c r="A133" t="s">
        <v>217</v>
      </c>
      <c r="B133">
        <v>16</v>
      </c>
      <c r="C133" s="3">
        <v>42610</v>
      </c>
      <c r="D133" s="6">
        <v>0.625</v>
      </c>
      <c r="E133" s="6">
        <v>0.65625</v>
      </c>
      <c r="F133" s="6">
        <f>Times[[#This Row],[End]]-Times[[#This Row],[Start]]</f>
        <v>3.125E-2</v>
      </c>
      <c r="G133" s="30">
        <v>6005</v>
      </c>
      <c r="H133" s="6" t="str">
        <f>VLOOKUP(Times[[#This Row],[Goal]], Goals[], 2, FALSE)</f>
        <v>SYS 6005</v>
      </c>
    </row>
    <row r="134" spans="1:8" x14ac:dyDescent="0.25">
      <c r="A134" t="s">
        <v>217</v>
      </c>
      <c r="B134">
        <v>16</v>
      </c>
      <c r="C134" s="3">
        <v>42610</v>
      </c>
      <c r="D134" s="6">
        <v>0.67708333333333337</v>
      </c>
      <c r="E134" s="6">
        <v>0.72916666666666663</v>
      </c>
      <c r="F134" s="6">
        <f>Times[[#This Row],[End]]-Times[[#This Row],[Start]]</f>
        <v>5.2083333333333259E-2</v>
      </c>
      <c r="G134" s="30">
        <v>6005</v>
      </c>
      <c r="H134" s="6" t="str">
        <f>VLOOKUP(Times[[#This Row],[Goal]], Goals[], 2, FALSE)</f>
        <v>SYS 6005</v>
      </c>
    </row>
    <row r="135" spans="1:8" x14ac:dyDescent="0.25">
      <c r="A135" t="s">
        <v>186</v>
      </c>
      <c r="B135">
        <v>16</v>
      </c>
      <c r="C135" s="3">
        <v>42611</v>
      </c>
      <c r="D135" s="6">
        <v>0.35416666666666669</v>
      </c>
      <c r="E135" s="6">
        <v>0.40625</v>
      </c>
      <c r="F135" s="6">
        <f>Times[[#This Row],[End]]-Times[[#This Row],[Start]]</f>
        <v>5.2083333333333315E-2</v>
      </c>
      <c r="G135" s="30">
        <v>6021</v>
      </c>
      <c r="H135" s="6" t="str">
        <f>VLOOKUP(Times[[#This Row],[Goal]], Goals[], 2, FALSE)</f>
        <v>SYS 6021</v>
      </c>
    </row>
    <row r="136" spans="1:8" x14ac:dyDescent="0.25">
      <c r="A136" t="s">
        <v>217</v>
      </c>
      <c r="B136">
        <v>16</v>
      </c>
      <c r="C136" s="3">
        <v>42611</v>
      </c>
      <c r="D136" s="6">
        <v>0.40625</v>
      </c>
      <c r="E136" s="6">
        <v>0.47916666666666669</v>
      </c>
      <c r="F136" s="6">
        <f>Times[[#This Row],[End]]-Times[[#This Row],[Start]]</f>
        <v>7.2916666666666685E-2</v>
      </c>
      <c r="G136" s="30">
        <v>6005</v>
      </c>
      <c r="H136" s="6" t="str">
        <f>VLOOKUP(Times[[#This Row],[Goal]], Goals[], 2, FALSE)</f>
        <v>SYS 6005</v>
      </c>
    </row>
    <row r="137" spans="1:8" x14ac:dyDescent="0.25">
      <c r="A137" t="s">
        <v>217</v>
      </c>
      <c r="B137">
        <v>16</v>
      </c>
      <c r="C137" s="3">
        <v>42611</v>
      </c>
      <c r="D137" s="6">
        <v>0.52083333333333337</v>
      </c>
      <c r="E137" s="6">
        <v>0.58333333333333337</v>
      </c>
      <c r="F137" s="6">
        <f>Times[[#This Row],[End]]-Times[[#This Row],[Start]]</f>
        <v>6.25E-2</v>
      </c>
      <c r="G137" s="30">
        <v>6005</v>
      </c>
      <c r="H137" s="6" t="str">
        <f>VLOOKUP(Times[[#This Row],[Goal]], Goals[], 2, FALSE)</f>
        <v>SYS 6005</v>
      </c>
    </row>
    <row r="138" spans="1:8" x14ac:dyDescent="0.25">
      <c r="A138" t="s">
        <v>218</v>
      </c>
      <c r="B138">
        <v>16</v>
      </c>
      <c r="C138" s="3">
        <v>42611</v>
      </c>
      <c r="D138" s="6">
        <v>0.58333333333333337</v>
      </c>
      <c r="E138" s="6">
        <v>0.70833333333333337</v>
      </c>
      <c r="F138" s="6">
        <f>Times[[#This Row],[End]]-Times[[#This Row],[Start]]</f>
        <v>0.125</v>
      </c>
      <c r="G138" s="30">
        <v>6001</v>
      </c>
      <c r="H138" s="6" t="str">
        <f>VLOOKUP(Times[[#This Row],[Goal]], Goals[], 2, FALSE)</f>
        <v>SYS 6001</v>
      </c>
    </row>
    <row r="139" spans="1:8" x14ac:dyDescent="0.25">
      <c r="A139" t="s">
        <v>219</v>
      </c>
      <c r="B139">
        <v>16</v>
      </c>
      <c r="C139" s="3">
        <v>42612</v>
      </c>
      <c r="D139" s="6">
        <v>0.35416666666666669</v>
      </c>
      <c r="E139" s="6">
        <v>0.39583333333333331</v>
      </c>
      <c r="F139" s="6">
        <f>Times[[#This Row],[End]]-Times[[#This Row],[Start]]</f>
        <v>4.166666666666663E-2</v>
      </c>
      <c r="G139" s="30">
        <v>6005</v>
      </c>
      <c r="H139" s="6" t="str">
        <f>VLOOKUP(Times[[#This Row],[Goal]], Goals[], 2, FALSE)</f>
        <v>SYS 6005</v>
      </c>
    </row>
    <row r="140" spans="1:8" x14ac:dyDescent="0.25">
      <c r="A140" t="s">
        <v>186</v>
      </c>
      <c r="B140">
        <v>16</v>
      </c>
      <c r="C140" s="3">
        <v>42612</v>
      </c>
      <c r="D140" s="6">
        <v>0.39583333333333331</v>
      </c>
      <c r="E140" s="6">
        <v>0.44791666666666669</v>
      </c>
      <c r="F140" s="6">
        <f>Times[[#This Row],[End]]-Times[[#This Row],[Start]]</f>
        <v>5.208333333333337E-2</v>
      </c>
      <c r="G140" s="30">
        <v>6005</v>
      </c>
      <c r="H140" s="6" t="str">
        <f>VLOOKUP(Times[[#This Row],[Goal]], Goals[], 2, FALSE)</f>
        <v>SYS 6005</v>
      </c>
    </row>
    <row r="141" spans="1:8" x14ac:dyDescent="0.25">
      <c r="A141" t="s">
        <v>220</v>
      </c>
      <c r="B141">
        <v>16</v>
      </c>
      <c r="C141" s="3">
        <v>42612</v>
      </c>
      <c r="D141" s="6">
        <v>0.47916666666666669</v>
      </c>
      <c r="E141" s="6">
        <v>0.58333333333333337</v>
      </c>
      <c r="F141" s="6">
        <f>Times[[#This Row],[End]]-Times[[#This Row],[Start]]</f>
        <v>0.10416666666666669</v>
      </c>
      <c r="G141" s="30">
        <v>44</v>
      </c>
      <c r="H141" s="6" t="str">
        <f>VLOOKUP(Times[[#This Row],[Goal]], Goals[], 2, FALSE)</f>
        <v>Sensus</v>
      </c>
    </row>
    <row r="142" spans="1:8" x14ac:dyDescent="0.25">
      <c r="A142" t="s">
        <v>186</v>
      </c>
      <c r="B142">
        <v>16</v>
      </c>
      <c r="C142" s="3">
        <v>42612</v>
      </c>
      <c r="D142" s="6">
        <v>0.58333333333333337</v>
      </c>
      <c r="E142" s="6">
        <v>0.63541666666666663</v>
      </c>
      <c r="F142" s="6">
        <f>Times[[#This Row],[End]]-Times[[#This Row],[Start]]</f>
        <v>5.2083333333333259E-2</v>
      </c>
      <c r="G142" s="30">
        <v>6001</v>
      </c>
      <c r="H142" s="6" t="str">
        <f>VLOOKUP(Times[[#This Row],[Goal]], Goals[], 2, FALSE)</f>
        <v>SYS 6001</v>
      </c>
    </row>
    <row r="143" spans="1:8" x14ac:dyDescent="0.25">
      <c r="A143" t="s">
        <v>217</v>
      </c>
      <c r="B143">
        <v>16</v>
      </c>
      <c r="C143" s="3">
        <v>42612</v>
      </c>
      <c r="D143" s="6">
        <v>0.66666666666666663</v>
      </c>
      <c r="E143" s="6">
        <v>0.70833333333333337</v>
      </c>
      <c r="F143" s="6">
        <f>Times[[#This Row],[End]]-Times[[#This Row],[Start]]</f>
        <v>4.1666666666666741E-2</v>
      </c>
      <c r="G143" s="30">
        <v>6005</v>
      </c>
      <c r="H143" s="6" t="str">
        <f>VLOOKUP(Times[[#This Row],[Goal]], Goals[], 2, FALSE)</f>
        <v>SYS 6005</v>
      </c>
    </row>
    <row r="144" spans="1:8" x14ac:dyDescent="0.25">
      <c r="A144" t="s">
        <v>221</v>
      </c>
      <c r="B144">
        <v>16</v>
      </c>
      <c r="C144" s="3">
        <v>42612</v>
      </c>
      <c r="D144" s="6">
        <v>0.73958333333333337</v>
      </c>
      <c r="E144" s="6">
        <v>0.78125</v>
      </c>
      <c r="F144" s="6">
        <f>Times[[#This Row],[End]]-Times[[#This Row],[Start]]</f>
        <v>4.166666666666663E-2</v>
      </c>
      <c r="G144" s="30">
        <v>38</v>
      </c>
      <c r="H144" s="6" t="str">
        <f>VLOOKUP(Times[[#This Row],[Goal]], Goals[], 2, FALSE)</f>
        <v>UbiComp</v>
      </c>
    </row>
    <row r="145" spans="1:8" x14ac:dyDescent="0.25">
      <c r="A145" t="s">
        <v>186</v>
      </c>
      <c r="B145">
        <v>16</v>
      </c>
      <c r="C145" s="3">
        <v>42613</v>
      </c>
      <c r="D145" s="6">
        <v>0.35416666666666669</v>
      </c>
      <c r="E145" s="6">
        <v>0.40625</v>
      </c>
      <c r="F145" s="6">
        <f>Times[[#This Row],[End]]-Times[[#This Row],[Start]]</f>
        <v>5.2083333333333315E-2</v>
      </c>
      <c r="G145" s="30">
        <v>6021</v>
      </c>
      <c r="H145" s="6" t="str">
        <f>VLOOKUP(Times[[#This Row],[Goal]], Goals[], 2, FALSE)</f>
        <v>SYS 6021</v>
      </c>
    </row>
    <row r="146" spans="1:8" x14ac:dyDescent="0.25">
      <c r="A146" t="s">
        <v>217</v>
      </c>
      <c r="B146">
        <v>16</v>
      </c>
      <c r="C146" s="3">
        <v>42613</v>
      </c>
      <c r="D146" s="6">
        <v>0.42708333333333331</v>
      </c>
      <c r="E146" s="6">
        <v>0.46875</v>
      </c>
      <c r="F146" s="6">
        <f>Times[[#This Row],[End]]-Times[[#This Row],[Start]]</f>
        <v>4.1666666666666685E-2</v>
      </c>
      <c r="G146" s="30">
        <v>6005</v>
      </c>
      <c r="H146" s="6" t="str">
        <f>VLOOKUP(Times[[#This Row],[Goal]], Goals[], 2, FALSE)</f>
        <v>SYS 6005</v>
      </c>
    </row>
    <row r="147" spans="1:8" x14ac:dyDescent="0.25">
      <c r="A147" t="s">
        <v>221</v>
      </c>
      <c r="B147">
        <v>16</v>
      </c>
      <c r="C147" s="3">
        <v>42613</v>
      </c>
      <c r="D147" s="6">
        <v>0.52083333333333337</v>
      </c>
      <c r="E147" s="6">
        <v>0.58333333333333337</v>
      </c>
      <c r="F147" s="6">
        <f>Times[[#This Row],[End]]-Times[[#This Row],[Start]]</f>
        <v>6.25E-2</v>
      </c>
      <c r="G147" s="30">
        <v>38</v>
      </c>
      <c r="H147" s="6" t="str">
        <f>VLOOKUP(Times[[#This Row],[Goal]], Goals[], 2, FALSE)</f>
        <v>UbiComp</v>
      </c>
    </row>
    <row r="148" spans="1:8" x14ac:dyDescent="0.25">
      <c r="A148" t="s">
        <v>189</v>
      </c>
      <c r="B148">
        <v>16</v>
      </c>
      <c r="C148" s="3">
        <v>42613</v>
      </c>
      <c r="D148" s="6">
        <v>0.58333333333333337</v>
      </c>
      <c r="E148" s="6">
        <v>0.60416666666666663</v>
      </c>
      <c r="F148" s="6">
        <f>Times[[#This Row],[End]]-Times[[#This Row],[Start]]</f>
        <v>2.0833333333333259E-2</v>
      </c>
      <c r="G148" s="30">
        <v>29</v>
      </c>
      <c r="H148" s="6" t="str">
        <f>VLOOKUP(Times[[#This Row],[Goal]], Goals[], 2, FALSE)</f>
        <v>Integrate</v>
      </c>
    </row>
    <row r="149" spans="1:8" x14ac:dyDescent="0.25">
      <c r="A149" t="s">
        <v>167</v>
      </c>
      <c r="B149">
        <v>16</v>
      </c>
      <c r="C149" s="3">
        <v>42613</v>
      </c>
      <c r="D149" s="6">
        <v>0.60416666666666663</v>
      </c>
      <c r="E149" s="6">
        <v>0.64583333333333337</v>
      </c>
      <c r="F149" s="6">
        <f>Times[[#This Row],[End]]-Times[[#This Row],[Start]]</f>
        <v>4.1666666666666741E-2</v>
      </c>
      <c r="G149" s="30">
        <v>44</v>
      </c>
      <c r="H149" s="6" t="str">
        <f>VLOOKUP(Times[[#This Row],[Goal]], Goals[], 2, FALSE)</f>
        <v>Sensus</v>
      </c>
    </row>
    <row r="150" spans="1:8" x14ac:dyDescent="0.25">
      <c r="A150" t="s">
        <v>224</v>
      </c>
      <c r="B150">
        <v>16</v>
      </c>
      <c r="C150" s="3">
        <v>42613</v>
      </c>
      <c r="D150" s="6">
        <v>0.64583333333333337</v>
      </c>
      <c r="E150" s="6">
        <v>0.66666666666666663</v>
      </c>
      <c r="F150" s="6">
        <f>Times[[#This Row],[End]]-Times[[#This Row],[Start]]</f>
        <v>2.0833333333333259E-2</v>
      </c>
      <c r="G150" s="30">
        <v>33</v>
      </c>
      <c r="H150" s="6" t="str">
        <f>VLOOKUP(Times[[#This Row],[Goal]], Goals[], 2, FALSE)</f>
        <v>Research</v>
      </c>
    </row>
    <row r="151" spans="1:8" x14ac:dyDescent="0.25">
      <c r="A151" t="s">
        <v>217</v>
      </c>
      <c r="B151">
        <v>16</v>
      </c>
      <c r="C151" s="3">
        <v>42613</v>
      </c>
      <c r="D151" s="6">
        <v>0.66666666666666663</v>
      </c>
      <c r="E151" s="6">
        <v>0.6875</v>
      </c>
      <c r="F151" s="6">
        <f>Times[[#This Row],[End]]-Times[[#This Row],[Start]]</f>
        <v>2.083333333333337E-2</v>
      </c>
      <c r="G151" s="30">
        <v>6005</v>
      </c>
      <c r="H151" s="6" t="str">
        <f>VLOOKUP(Times[[#This Row],[Goal]], Goals[], 2, FALSE)</f>
        <v>SYS 6005</v>
      </c>
    </row>
    <row r="152" spans="1:8" x14ac:dyDescent="0.25">
      <c r="A152" t="s">
        <v>225</v>
      </c>
      <c r="B152">
        <v>16</v>
      </c>
      <c r="C152" s="3">
        <v>42613</v>
      </c>
      <c r="D152" s="6">
        <v>0.6875</v>
      </c>
      <c r="E152" s="6">
        <v>0.70833333333333337</v>
      </c>
      <c r="F152" s="6">
        <f>Times[[#This Row],[End]]-Times[[#This Row],[Start]]</f>
        <v>2.083333333333337E-2</v>
      </c>
      <c r="G152" s="30">
        <v>6001</v>
      </c>
      <c r="H152" s="6" t="str">
        <f>VLOOKUP(Times[[#This Row],[Goal]], Goals[], 2, FALSE)</f>
        <v>SYS 6001</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A35" sqref="A35"/>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row r="35" spans="1:2" x14ac:dyDescent="0.25">
      <c r="A35" t="s">
        <v>222</v>
      </c>
    </row>
    <row r="36" spans="1:2" x14ac:dyDescent="0.25">
      <c r="A36" t="s">
        <v>223</v>
      </c>
    </row>
    <row r="37" spans="1:2" x14ac:dyDescent="0.25">
      <c r="A37" t="s">
        <v>226</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S1" workbookViewId="0">
      <selection activeCell="U2" sqref="U2"/>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8.3333333333333259E-2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Advice about my role on the Sensus project</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0.11458333333333326</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Sensus architecture. Dependency Injection.  Composition over Inheritance.  Transaction over Table over Domain models.</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0.10416666666666663</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Should I go to a security session at UbiComp?</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0.49999999999999989</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0.10416666666666663</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0.59375000000000011</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0.24999999999999989</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2.0833333333333339</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topLeftCell="A2" zoomScale="115" zoomScaleNormal="100" zoomScalePageLayoutView="115" workbookViewId="0">
      <selection activeCell="C7" sqref="C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8.3333333333333259E-2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0.11458333333333326</v>
      </c>
      <c r="E5" s="42" t="str">
        <v/>
      </c>
      <c r="F5" s="15"/>
      <c r="H5" s="32" t="str">
        <v>Research</v>
      </c>
      <c r="I5" s="33"/>
      <c r="J5" s="33"/>
      <c r="K5" s="33"/>
      <c r="L5" s="34" t="s">
        <v>42</v>
      </c>
      <c r="M5"/>
    </row>
    <row r="6" spans="1:13" ht="16.5" x14ac:dyDescent="0.3">
      <c r="A6" s="10" t="str">
        <v>UbiComp</v>
      </c>
      <c r="B6" s="9"/>
      <c r="C6" s="9"/>
      <c r="D6" s="53">
        <v>0.10416666666666663</v>
      </c>
      <c r="E6" s="41" t="str">
        <v/>
      </c>
      <c r="F6" s="15"/>
      <c r="H6" s="10" t="str">
        <v>UbiComp</v>
      </c>
      <c r="I6" s="10"/>
      <c r="J6" s="10"/>
      <c r="K6" s="10"/>
      <c r="L6" s="34" t="s">
        <v>42</v>
      </c>
      <c r="M6"/>
    </row>
    <row r="7" spans="1:13" ht="16.5" x14ac:dyDescent="0.3">
      <c r="A7" s="10" t="str">
        <v>Sensus</v>
      </c>
      <c r="B7" s="9"/>
      <c r="C7" s="9"/>
      <c r="D7" s="53">
        <v>0.49999999999999989</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0.10416666666666663</v>
      </c>
      <c r="E9" s="41" t="str">
        <v/>
      </c>
      <c r="F9" s="15"/>
      <c r="G9" s="13"/>
      <c r="H9" s="10" t="str">
        <v>SYS 6021</v>
      </c>
      <c r="I9" s="10"/>
      <c r="J9" s="10"/>
      <c r="K9" s="10"/>
      <c r="L9" s="34" t="s">
        <v>42</v>
      </c>
      <c r="M9"/>
    </row>
    <row r="10" spans="1:13" ht="16.5" x14ac:dyDescent="0.3">
      <c r="A10" s="10" t="str">
        <v>SYS 6005</v>
      </c>
      <c r="B10" s="9"/>
      <c r="C10" s="9"/>
      <c r="D10" s="53">
        <v>0.59375000000000011</v>
      </c>
      <c r="E10" s="41" t="str">
        <v/>
      </c>
      <c r="F10" s="15"/>
      <c r="G10" s="13"/>
      <c r="H10" s="10" t="str">
        <v>SYS 6005</v>
      </c>
      <c r="I10" s="10"/>
      <c r="J10" s="10"/>
      <c r="K10" s="10"/>
      <c r="L10" s="34" t="s">
        <v>42</v>
      </c>
      <c r="M10"/>
    </row>
    <row r="11" spans="1:13" ht="16.5" x14ac:dyDescent="0.3">
      <c r="A11" s="10" t="str">
        <v>SYS 6001</v>
      </c>
      <c r="B11" s="9"/>
      <c r="C11" s="9"/>
      <c r="D11" s="53">
        <v>0.24999999999999989</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Advice about my role on the Sensus project</v>
      </c>
      <c r="B21" s="17"/>
      <c r="C21" s="17"/>
      <c r="D21" s="17"/>
      <c r="E21" s="46"/>
      <c r="F21" s="40"/>
      <c r="G21" s="40"/>
      <c r="H21" s="40"/>
      <c r="I21" s="40"/>
      <c r="J21" s="40"/>
      <c r="K21" s="40"/>
      <c r="L21" s="14"/>
      <c r="M21"/>
    </row>
    <row r="22" spans="1:13" ht="16.5" x14ac:dyDescent="0.3">
      <c r="A22" s="32" t="str">
        <v>Sensus architecture. Dependency Injection.  Composition over Inheritance.  Transaction over Table over Domain models.</v>
      </c>
      <c r="B22" s="10"/>
      <c r="C22" s="10"/>
      <c r="D22" s="10"/>
      <c r="E22" s="47"/>
      <c r="F22" s="20"/>
      <c r="G22" s="20"/>
      <c r="H22" s="20"/>
      <c r="I22" s="20"/>
      <c r="J22" s="20"/>
      <c r="K22" s="20"/>
      <c r="L22" s="14"/>
      <c r="M22"/>
    </row>
    <row r="23" spans="1:13" ht="16.5" x14ac:dyDescent="0.3">
      <c r="A23" s="10" t="str">
        <v>Should I go to a security session at UbiComp?</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2016-08-31T19:18:04Z</dcterms:modified>
</cp:coreProperties>
</file>