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s" sheetId="1" r:id="rId1"/>
    <sheet name="Work" sheetId="6" r:id="rId2"/>
    <sheet name="Questions" sheetId="3" r:id="rId3"/>
    <sheet name="Updates" sheetId="4" r:id="rId4"/>
    <sheet name="Update" sheetId="5" r:id="rId5"/>
  </sheets>
  <definedNames>
    <definedName name="TaskIds" comment="It is very important that tasks first be sorted by Done in order for this to work.">INDEX(Tasks[Id],COUNTA(Tasks[Done]) + 1):INDEX(Tasks[Id],COUNTA(Tasks[Id]))</definedName>
  </definedNames>
  <calcPr calcId="152511"/>
</workbook>
</file>

<file path=xl/calcChain.xml><?xml version="1.0" encoding="utf-8"?>
<calcChain xmlns="http://schemas.openxmlformats.org/spreadsheetml/2006/main">
  <c r="G7" i="6" l="1"/>
  <c r="E7" i="6"/>
  <c r="E6" i="6" l="1"/>
  <c r="G6" i="6"/>
  <c r="G5" i="6"/>
  <c r="E5" i="6"/>
  <c r="E2" i="6"/>
  <c r="E3" i="6"/>
  <c r="E4" i="6"/>
  <c r="G4" i="6"/>
  <c r="A21" i="5" l="1" a="1"/>
  <c r="O2" i="4" a="1"/>
  <c r="O2" i="4" s="1"/>
  <c r="O3" i="4" a="1"/>
  <c r="O3" i="4" s="1"/>
  <c r="O4" i="4" a="1"/>
  <c r="O4" i="4" s="1"/>
  <c r="O5" i="4" a="1"/>
  <c r="O5" i="4" s="1"/>
  <c r="O6" i="4" a="1"/>
  <c r="O6" i="4"/>
  <c r="O7" i="4" a="1"/>
  <c r="O7" i="4" s="1"/>
  <c r="O8" i="4" a="1"/>
  <c r="O8" i="4" s="1"/>
  <c r="O9" i="4" a="1"/>
  <c r="O9" i="4" s="1"/>
  <c r="O10" i="4" a="1"/>
  <c r="O10" i="4" s="1"/>
  <c r="O11" i="4" a="1"/>
  <c r="O11" i="4" s="1"/>
  <c r="E6" i="4" a="1"/>
  <c r="E6" i="4" s="1"/>
  <c r="E7" i="4" a="1"/>
  <c r="E7" i="4" s="1"/>
  <c r="E8" i="4" a="1"/>
  <c r="E8" i="4" s="1"/>
  <c r="E3" i="4" a="1"/>
  <c r="E3" i="4" s="1"/>
  <c r="E9" i="4" a="1"/>
  <c r="E9" i="4" s="1"/>
  <c r="E4" i="4" a="1"/>
  <c r="E4" i="4" s="1"/>
  <c r="E2" i="4" a="1"/>
  <c r="E2" i="4" s="1"/>
  <c r="E5" i="4" a="1"/>
  <c r="E5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9" i="4" a="1"/>
  <c r="G9" i="4" s="1"/>
  <c r="G8" i="4" a="1"/>
  <c r="G8" i="4" s="1"/>
  <c r="G6" i="4" a="1"/>
  <c r="G6" i="4" s="1"/>
  <c r="G7" i="4" a="1"/>
  <c r="G7" i="4" s="1"/>
  <c r="G3" i="4" a="1"/>
  <c r="G3" i="4" s="1"/>
  <c r="G4" i="4" a="1"/>
  <c r="G4" i="4" s="1"/>
  <c r="G5" i="4" a="1"/>
  <c r="G5" i="4" s="1"/>
  <c r="G2" i="4" a="1"/>
  <c r="G2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9" i="4" a="1"/>
  <c r="F9" i="4" s="1"/>
  <c r="F8" i="4" a="1"/>
  <c r="F8" i="4" s="1"/>
  <c r="F6" i="4" a="1"/>
  <c r="F6" i="4" s="1"/>
  <c r="F7" i="4" a="1"/>
  <c r="F7" i="4" s="1"/>
  <c r="F3" i="4" a="1"/>
  <c r="F3" i="4" s="1"/>
  <c r="F4" i="4" a="1"/>
  <c r="F4" i="4" s="1"/>
  <c r="F5" i="4" a="1"/>
  <c r="F5" i="4" s="1"/>
  <c r="F2" i="4" a="1"/>
  <c r="F2" i="4" s="1"/>
  <c r="G3" i="6"/>
  <c r="A22" i="5" l="1"/>
  <c r="A29" i="5"/>
  <c r="A25" i="5"/>
  <c r="A21" i="5"/>
  <c r="A28" i="5"/>
  <c r="A24" i="5"/>
  <c r="A27" i="5"/>
  <c r="A23" i="5"/>
  <c r="A30" i="5"/>
  <c r="A26" i="5"/>
  <c r="A4" i="5" a="1"/>
  <c r="A5" i="5" s="1"/>
  <c r="E4" i="5" a="1"/>
  <c r="E4" i="5" s="1"/>
  <c r="G2" i="6"/>
  <c r="E17" i="5" l="1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B2" i="4"/>
  <c r="L6" i="4" l="1" a="1"/>
  <c r="L6" i="4" s="1"/>
  <c r="L8" i="4" a="1"/>
  <c r="L8" i="4" s="1"/>
  <c r="L10" i="4" a="1"/>
  <c r="L10" i="4" s="1"/>
  <c r="L12" i="4" a="1"/>
  <c r="L12" i="4" s="1"/>
  <c r="L4" i="4" a="1"/>
  <c r="L4" i="4" s="1"/>
  <c r="L3" i="4" a="1"/>
  <c r="L3" i="4" s="1"/>
  <c r="L14" i="4" a="1"/>
  <c r="L14" i="4" s="1"/>
  <c r="L16" i="4" a="1"/>
  <c r="L16" i="4" s="1"/>
  <c r="J4" i="4" a="1"/>
  <c r="J4" i="4" s="1"/>
  <c r="J7" i="4" a="1"/>
  <c r="J7" i="4" s="1"/>
  <c r="J9" i="4" a="1"/>
  <c r="J9" i="4" s="1"/>
  <c r="J11" i="4" a="1"/>
  <c r="J11" i="4" s="1"/>
  <c r="J5" i="4" a="1"/>
  <c r="J5" i="4" s="1"/>
  <c r="J3" i="4" a="1"/>
  <c r="J3" i="4" s="1"/>
  <c r="J14" i="4" a="1"/>
  <c r="J14" i="4" s="1"/>
  <c r="J16" i="4" a="1"/>
  <c r="J16" i="4" s="1"/>
  <c r="K6" i="4" a="1"/>
  <c r="K6" i="4" s="1"/>
  <c r="K9" i="4" a="1"/>
  <c r="K9" i="4" s="1"/>
  <c r="K4" i="4" a="1"/>
  <c r="K4" i="4" s="1"/>
  <c r="K13" i="4" a="1"/>
  <c r="K13" i="4" s="1"/>
  <c r="K7" i="4" a="1"/>
  <c r="K7" i="4" s="1"/>
  <c r="K12" i="4" a="1"/>
  <c r="K12" i="4" s="1"/>
  <c r="K2" i="4" a="1"/>
  <c r="K2" i="4" s="1"/>
  <c r="K16" i="4" a="1"/>
  <c r="K16" i="4" s="1"/>
  <c r="L7" i="4" a="1"/>
  <c r="L7" i="4" s="1"/>
  <c r="L9" i="4" a="1"/>
  <c r="L9" i="4" s="1"/>
  <c r="L11" i="4" a="1"/>
  <c r="L11" i="4" s="1"/>
  <c r="L5" i="4" a="1"/>
  <c r="L5" i="4" s="1"/>
  <c r="L13" i="4" a="1"/>
  <c r="L13" i="4" s="1"/>
  <c r="L15" i="4" a="1"/>
  <c r="L15" i="4" s="1"/>
  <c r="J6" i="4" a="1"/>
  <c r="J6" i="4" s="1"/>
  <c r="J8" i="4" a="1"/>
  <c r="J8" i="4" s="1"/>
  <c r="J12" i="4" a="1"/>
  <c r="J12" i="4" s="1"/>
  <c r="J2" i="4" a="1"/>
  <c r="J2" i="4" s="1"/>
  <c r="J15" i="4" a="1"/>
  <c r="J15" i="4" s="1"/>
  <c r="K10" i="4" a="1"/>
  <c r="K10" i="4" s="1"/>
  <c r="K14" i="4" a="1"/>
  <c r="K14" i="4" s="1"/>
  <c r="L2" i="4" a="1"/>
  <c r="L2" i="4" s="1"/>
  <c r="J10" i="4" a="1"/>
  <c r="J10" i="4" s="1"/>
  <c r="J13" i="4" a="1"/>
  <c r="J13" i="4" s="1"/>
  <c r="K5" i="4" a="1"/>
  <c r="K5" i="4" s="1"/>
  <c r="K8" i="4" a="1"/>
  <c r="K8" i="4" s="1"/>
  <c r="K11" i="4" a="1"/>
  <c r="K11" i="4" s="1"/>
  <c r="K3" i="4" a="1"/>
  <c r="K3" i="4" s="1"/>
  <c r="K15" i="4" a="1"/>
  <c r="K15" i="4" s="1"/>
  <c r="J1" i="5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<sst xmlns="http://schemas.openxmlformats.org/spreadsheetml/2006/main" count="78" uniqueCount="64">
  <si>
    <t>Task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</si>
  <si>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</si>
  <si>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</si>
  <si>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</si>
  <si>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</si>
  <si>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</si>
  <si>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</si>
  <si>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</si>
  <si>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Fill out my vaccine medical form</t>
  </si>
  <si>
    <t>Comments</t>
  </si>
  <si>
    <t>Dr. Matt Hipke</t>
  </si>
  <si>
    <t>Reinforcement Learning an Introduction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</si>
  <si>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</si>
  <si>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</si>
  <si>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</si>
  <si>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</si>
  <si>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</si>
  <si>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</si>
  <si>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</si>
  <si>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</si>
  <si>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</si>
  <si>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</si>
  <si>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</si>
  <si>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</si>
  <si>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</si>
  <si>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</si>
  <si>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</si>
  <si>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</si>
  <si>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</si>
  <si>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</si>
  <si>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</si>
  <si>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</si>
  <si>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</si>
  <si>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</si>
  <si>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</si>
  <si>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</si>
  <si>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</si>
  <si>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</si>
  <si>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TaskId</t>
  </si>
  <si>
    <t>Create Task Spreadsheet</t>
  </si>
  <si>
    <t>Work</t>
  </si>
  <si>
    <t>Got Data Validation Working</t>
  </si>
  <si>
    <t>Questions/Issues</t>
  </si>
  <si>
    <t>Add</t>
  </si>
  <si>
    <t>Report</t>
  </si>
  <si>
    <t>Determine Appropriate Pace for Article Survey</t>
  </si>
  <si>
    <t>Index</t>
  </si>
  <si>
    <t>This Week Tasks</t>
  </si>
  <si>
    <t>Introduction to Statistical Learning Chp 2</t>
  </si>
  <si>
    <t>Create Actual Update Report</t>
  </si>
  <si>
    <t>Last Week's Tasks</t>
  </si>
  <si>
    <t>Read all article Abstracts</t>
  </si>
  <si>
    <t>Add hours to Update Sheet</t>
  </si>
  <si>
    <t>Update Publication Plan to Account for summer conference</t>
  </si>
  <si>
    <t>No, I should assume I'll work during the summer and still take another semester after that.</t>
  </si>
  <si>
    <t>Yes, I can. The key is I can't take more than 3 hours under 5000 in Engineering.</t>
  </si>
  <si>
    <t>Yes, look through the catalog and see what interests me then talk to Gerber about it</t>
  </si>
  <si>
    <t>Just depends on where I am in my studies</t>
  </si>
  <si>
    <t>No specific number. Just cover what is interesting to me.</t>
  </si>
  <si>
    <t>Hours</t>
  </si>
  <si>
    <t>Organizing My Tasks</t>
  </si>
  <si>
    <t>Messing around with JabRef</t>
  </si>
  <si>
    <t>Finish a complete class plan</t>
  </si>
  <si>
    <t>Organizing Course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</si>
</sst>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164" fontId="7" fillId="0" borderId="0" xfId="2" applyNumberFormat="1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4" fillId="0" borderId="3" xfId="2" applyFont="1" applyBorder="1" applyAlignment="1"/>
    <xf numFmtId="0" fontId="5" fillId="0" borderId="3" xfId="2" applyFont="1" applyBorder="1" applyAlignment="1"/>
    <xf numFmtId="0" fontId="9" fillId="0" borderId="3" xfId="0" applyFont="1" applyBorder="1"/>
    <xf numFmtId="0" fontId="9" fillId="0" borderId="4" xfId="0" applyFont="1" applyBorder="1"/>
    <xf numFmtId="0" fontId="4" fillId="0" borderId="7" xfId="2" applyFont="1" applyBorder="1" applyAlignment="1"/>
    <xf numFmtId="0" fontId="11" fillId="0" borderId="6" xfId="2" applyFont="1" applyBorder="1" applyAlignment="1"/>
    <xf numFmtId="0" fontId="4" fillId="0" borderId="6" xfId="2" applyFont="1" applyBorder="1" applyAlignment="1"/>
    <xf numFmtId="0" fontId="3" fillId="0" borderId="8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164" fontId="4" fillId="0" borderId="3" xfId="2" applyNumberFormat="1" applyFont="1" applyBorder="1" applyAlignment="1"/>
    <xf numFmtId="164" fontId="11" fillId="0" borderId="3" xfId="2" applyNumberFormat="1" applyFont="1" applyBorder="1" applyAlignment="1"/>
    <xf numFmtId="0" fontId="12" fillId="0" borderId="8" xfId="2" applyFont="1" applyBorder="1"/>
    <xf numFmtId="0" fontId="4" fillId="0" borderId="2" xfId="2" applyFont="1" applyBorder="1" applyAlignment="1"/>
    <xf numFmtId="0" fontId="0" fillId="0" borderId="2" xfId="0" applyBorder="1"/>
    <xf numFmtId="0" fontId="0" fillId="0" borderId="5" xfId="0" applyBorder="1"/>
    <xf numFmtId="164" fontId="7" fillId="0" borderId="2" xfId="2" applyNumberFormat="1" applyFont="1" applyBorder="1" applyAlignment="1"/>
    <xf numFmtId="0" fontId="10" fillId="0" borderId="8" xfId="0" applyFont="1" applyBorder="1"/>
    <xf numFmtId="0" fontId="0" fillId="0" borderId="2" xfId="0" applyFont="1" applyBorder="1"/>
    <xf numFmtId="0" fontId="10" fillId="0" borderId="5" xfId="0" applyFont="1" applyBorder="1" applyAlignment="1">
      <alignment horizontal="right"/>
    </xf>
    <xf numFmtId="0" fontId="2" fillId="0" borderId="2" xfId="2" applyFont="1" applyBorder="1"/>
    <xf numFmtId="0" fontId="2" fillId="0" borderId="5" xfId="2" applyFont="1" applyBorder="1"/>
    <xf numFmtId="165" fontId="8" fillId="0" borderId="2" xfId="2" applyNumberFormat="1" applyFont="1" applyBorder="1" applyAlignment="1">
      <alignment horizontal="right"/>
    </xf>
    <xf numFmtId="165" fontId="8" fillId="0" borderId="5" xfId="2" applyNumberFormat="1" applyFont="1" applyBorder="1" applyAlignment="1">
      <alignment horizontal="right"/>
    </xf>
    <xf numFmtId="0" fontId="0" fillId="0" borderId="0" xfId="0" applyNumberFormat="1"/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31"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sks" displayName="Tasks" ref="A1:G28" totalsRowShown="0">
  <autoFilter ref="A1:G28">
    <filterColumn colId="4">
      <filters blank="1"/>
    </filterColumn>
  </autoFilter>
  <sortState ref="A14:G28">
    <sortCondition ref="E2:E24"/>
    <sortCondition ref="D2:D24"/>
  </sortState>
  <tableColumns count="7">
    <tableColumn id="8" name="Id" dataDxfId="30"/>
    <tableColumn id="1" name="Description"/>
    <tableColumn id="2" name="Comments"/>
    <tableColumn id="4" name="Due" dataDxfId="29"/>
    <tableColumn id="5" name="Done" dataDxfId="28"/>
    <tableColumn id="3" name="Report" dataDxfId="27"/>
    <tableColumn id="6" name="Add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7" totalsRowShown="0">
  <autoFilter ref="A1:G7"/>
  <tableColumns count="7">
    <tableColumn id="4" name="Work"/>
    <tableColumn id="5" name="Date"/>
    <tableColumn id="6" name="Start" dataDxfId="13"/>
    <tableColumn id="7" name="End" dataDxfId="12"/>
    <tableColumn id="1" name="Hours" dataDxfId="11">
      <calculatedColumnFormula>Table5[[#This Row],[End]]-Table5[[#This Row],[Start]]</calculatedColumnFormula>
    </tableColumn>
    <tableColumn id="2" name="TaskId" dataDxfId="10"/>
    <tableColumn id="3" name="Task" dataDxfId="9">
      <calculatedColumnFormula>VLOOKUP(Table5[[#This Row],[TaskId]], Tasks[], 2, FALSE)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Updates" displayName="Updates" ref="A1:B2" totalsRowShown="0">
  <autoFilter ref="A1:B2"/>
  <tableColumns count="2">
    <tableColumn id="1" name="Start" dataDxfId="25"/>
    <tableColumn id="2" name="End" dataDxfId="24">
      <calculatedColumnFormula>Updates[[#This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D1:G16" totalsRowShown="0">
  <autoFilter ref="D1:G16"/>
  <sortState ref="D2:G21">
    <sortCondition ref="F2:F21"/>
    <sortCondition ref="G2:G21"/>
  </sortState>
  <tableColumns count="4">
    <tableColumn id="2" name="Index" dataDxfId="23"/>
    <tableColumn id="1" name="Description" dataDxfId="22">
      <calculatedColumnFormula array="1">INDEX(IF((Tasks[Report] &lt;= MAX(Updates[Start])) * (NOT(ISBLANK(Tasks[Report]))) * ((Tasks[Done] &gt; MAX(Updates[Start])) + (ISBLANK(Tasks[Done]))),  Tasks[Description], "" ), COUNT(Tasks[Id]) + LastWeekTasks[[#This Row],[Index]] + 1)</calculatedColumnFormula>
    </tableColumn>
    <tableColumn id="3" name="Done" dataDxfId="21">
      <calculatedColumnFormula array="1">INDEX(IF((Tasks[Report] &lt;= MAX(Updates[Start])) * (Tasks[Done] &gt; MAX(Updates[Start])) * (NOT(ISBLANK(Tasks[Done]))),  Tasks[Done], "" ), COUNT(Tasks[Id]) + LastWeekTasks[[#This Row],[Index]] + 1)</calculatedColumnFormula>
    </tableColumn>
    <tableColumn id="4" name="Report" dataDxfId="20">
      <calculatedColumnFormula array="1">INDEX(IF((Tasks[Report] &lt;= MAX(Updates[Start])) * ((Tasks[Done] &gt; MAX(Updates[Start])) + (ISBLANK(Tasks[Done]))) * (NOT(ISBLANK(Tasks[Report]))),  Tasks[Report], "" ), COUNT(Tasks[Id]) + LastWeekTasks[[#This Row],[Index]] + 1)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I1:L16" totalsRowShown="0">
  <autoFilter ref="I1:L16"/>
  <sortState ref="I2:L21">
    <sortCondition ref="L1:L21"/>
  </sortState>
  <tableColumns count="4">
    <tableColumn id="2" name="Index" dataDxfId="19"/>
    <tableColumn id="1" name="Description" dataDxfId="18">
      <calculatedColumnFormula array="1">INDEX(IF((Tasks[Report] &lt;= MAX(Updates[End])) * (NOT(ISBLANK(Tasks[Report]))) * ISBLANK(Tasks[Done]),  Tasks[Description], "" ), COUNT(Tasks[Id]) + ThisWeekTasks[[#This Row],[Index]] + 1)</calculatedColumnFormula>
    </tableColumn>
    <tableColumn id="3" name="Done" dataDxfId="17">
      <calculatedColumnFormula array="1">INDEX(IF((Tasks[Report] &lt;= MAX(Updates[End])) * (Tasks[Done] &gt; MAX(Updates[End])) * (NOT(ISBLANK(Tasks[Done]))),  Tasks[Done], "" ), COUNT(Tasks[Id]) + ThisWeekTasks[[#This Row],[Index]] + 1)</calculatedColumnFormula>
    </tableColumn>
    <tableColumn id="4" name="Report" dataDxfId="16">
      <calculatedColumnFormula array="1">INDEX(IF((Tasks[Report] &lt;= MAX(Updates[End])) * (NOT(ISBLANK(Tasks[Report]))) * ISBLANK(Tasks[Done]),  Tasks[Report], "" ), COUNT(Tasks[Id]) + ThisWeekTasks[[#This Row],[Index]] + 1)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N1:O11" totalsRowShown="0">
  <autoFilter ref="N1:O11"/>
  <sortState ref="N2:O21">
    <sortCondition descending="1" ref="N1:N21"/>
  </sortState>
  <tableColumns count="2">
    <tableColumn id="2" name="Index" dataDxfId="15"/>
    <tableColumn id="1" name="Question" dataDxfId="14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B21" sqref="B21"/>
    </sheetView>
  </sheetViews>
  <sheetFormatPr defaultRowHeight="15" x14ac:dyDescent="0.25"/>
  <cols>
    <col min="1" max="1" width="5.42578125" customWidth="1"/>
    <col min="2" max="2" width="54.7109375" bestFit="1" customWidth="1"/>
    <col min="3" max="3" width="22.28515625" customWidth="1"/>
    <col min="4" max="4" width="10.85546875" customWidth="1"/>
    <col min="5" max="5" width="8.7109375" bestFit="1" customWidth="1"/>
    <col min="14" max="14" width="13.85546875" bestFit="1" customWidth="1"/>
  </cols>
  <sheetData>
    <row r="1" spans="1:7" x14ac:dyDescent="0.25">
      <c r="A1" t="s">
        <v>35</v>
      </c>
      <c r="B1" t="s">
        <v>32</v>
      </c>
      <c r="C1" t="s">
        <v>9</v>
      </c>
      <c r="D1" t="s">
        <v>36</v>
      </c>
      <c r="E1" t="s">
        <v>37</v>
      </c>
      <c r="F1" t="s">
        <v>44</v>
      </c>
      <c r="G1" t="s">
        <v>43</v>
      </c>
    </row>
    <row r="2" spans="1:7" hidden="1" x14ac:dyDescent="0.25">
      <c r="A2" s="5">
        <v>1</v>
      </c>
      <c r="B2" t="s">
        <v>1</v>
      </c>
      <c r="D2" s="2">
        <v>42508</v>
      </c>
      <c r="E2" s="2">
        <v>42508</v>
      </c>
      <c r="F2" s="2">
        <v>42508</v>
      </c>
      <c r="G2" s="2">
        <v>42507</v>
      </c>
    </row>
    <row r="3" spans="1:7" hidden="1" x14ac:dyDescent="0.25">
      <c r="A3" s="5">
        <v>2</v>
      </c>
      <c r="B3" t="s">
        <v>3</v>
      </c>
      <c r="D3" s="2">
        <v>42508</v>
      </c>
      <c r="E3" s="2">
        <v>42508</v>
      </c>
      <c r="F3" s="2">
        <v>42508</v>
      </c>
      <c r="G3" s="2">
        <v>42507</v>
      </c>
    </row>
    <row r="4" spans="1:7" hidden="1" x14ac:dyDescent="0.25">
      <c r="A4" s="5">
        <v>3</v>
      </c>
      <c r="B4" t="s">
        <v>4</v>
      </c>
      <c r="D4" s="2">
        <v>42508</v>
      </c>
      <c r="E4" s="2">
        <v>42508</v>
      </c>
      <c r="F4" s="2">
        <v>42508</v>
      </c>
      <c r="G4" s="2">
        <v>42507</v>
      </c>
    </row>
    <row r="5" spans="1:7" hidden="1" x14ac:dyDescent="0.25">
      <c r="A5" s="5">
        <v>4</v>
      </c>
      <c r="B5" t="s">
        <v>2</v>
      </c>
      <c r="D5" s="2">
        <v>42509</v>
      </c>
      <c r="E5" s="2">
        <v>42509</v>
      </c>
      <c r="F5" s="2">
        <v>42508</v>
      </c>
      <c r="G5" s="2">
        <v>42507</v>
      </c>
    </row>
    <row r="6" spans="1:7" hidden="1" x14ac:dyDescent="0.25">
      <c r="A6" s="5">
        <v>5</v>
      </c>
      <c r="B6" s="1" t="s">
        <v>5</v>
      </c>
      <c r="D6" s="2">
        <v>42509</v>
      </c>
      <c r="E6" s="2">
        <v>42509</v>
      </c>
      <c r="F6" s="2">
        <v>42508</v>
      </c>
      <c r="G6" s="2">
        <v>42507</v>
      </c>
    </row>
    <row r="7" spans="1:7" hidden="1" x14ac:dyDescent="0.25">
      <c r="A7" s="5">
        <v>6</v>
      </c>
      <c r="B7" s="1" t="s">
        <v>6</v>
      </c>
      <c r="D7" s="2">
        <v>42509</v>
      </c>
      <c r="E7" s="2">
        <v>42509</v>
      </c>
      <c r="F7" s="2">
        <v>42508</v>
      </c>
      <c r="G7" s="2">
        <v>42507</v>
      </c>
    </row>
    <row r="8" spans="1:7" hidden="1" x14ac:dyDescent="0.25">
      <c r="A8" s="5">
        <v>8</v>
      </c>
      <c r="B8" s="1" t="s">
        <v>17</v>
      </c>
      <c r="D8" s="2">
        <v>42515</v>
      </c>
      <c r="E8" s="2">
        <v>42515</v>
      </c>
      <c r="F8" s="2">
        <v>42508</v>
      </c>
      <c r="G8" s="2">
        <v>42508</v>
      </c>
    </row>
    <row r="9" spans="1:7" hidden="1" x14ac:dyDescent="0.25">
      <c r="A9" s="5">
        <v>9</v>
      </c>
      <c r="B9" t="s">
        <v>12</v>
      </c>
      <c r="D9" s="2"/>
      <c r="E9" s="2">
        <v>42515</v>
      </c>
      <c r="F9" s="2">
        <v>42515</v>
      </c>
      <c r="G9" s="2">
        <v>42515</v>
      </c>
    </row>
    <row r="10" spans="1:7" hidden="1" x14ac:dyDescent="0.25">
      <c r="A10" s="5">
        <v>7</v>
      </c>
      <c r="B10" t="s">
        <v>13</v>
      </c>
      <c r="D10" s="2"/>
      <c r="E10" s="2">
        <v>42516</v>
      </c>
      <c r="F10" s="2">
        <v>42515</v>
      </c>
      <c r="G10" s="2">
        <v>42511</v>
      </c>
    </row>
    <row r="11" spans="1:7" hidden="1" x14ac:dyDescent="0.25">
      <c r="A11" s="5">
        <v>10</v>
      </c>
      <c r="B11" s="1" t="s">
        <v>19</v>
      </c>
      <c r="D11" s="2">
        <v>42522</v>
      </c>
      <c r="E11" s="2">
        <v>42519</v>
      </c>
      <c r="F11" s="2">
        <v>42508</v>
      </c>
      <c r="G11" s="2">
        <v>42508</v>
      </c>
    </row>
    <row r="12" spans="1:7" hidden="1" x14ac:dyDescent="0.25">
      <c r="A12" s="5">
        <v>11</v>
      </c>
      <c r="B12" s="1" t="s">
        <v>20</v>
      </c>
      <c r="D12" s="2">
        <v>42522</v>
      </c>
      <c r="E12" s="2">
        <v>42519</v>
      </c>
      <c r="F12" s="2">
        <v>42508</v>
      </c>
      <c r="G12" s="2">
        <v>42508</v>
      </c>
    </row>
    <row r="13" spans="1:7" hidden="1" x14ac:dyDescent="0.25">
      <c r="A13" s="5">
        <v>12</v>
      </c>
      <c r="B13" s="1" t="s">
        <v>21</v>
      </c>
      <c r="D13" s="2">
        <v>42522</v>
      </c>
      <c r="E13" s="2">
        <v>42519</v>
      </c>
      <c r="F13" s="2">
        <v>42508</v>
      </c>
      <c r="G13" s="2">
        <v>42508</v>
      </c>
    </row>
    <row r="14" spans="1:7" x14ac:dyDescent="0.25">
      <c r="A14" s="5">
        <v>13</v>
      </c>
      <c r="B14" t="s">
        <v>48</v>
      </c>
      <c r="D14" s="2">
        <v>42529</v>
      </c>
      <c r="E14" s="2"/>
      <c r="F14" s="2">
        <v>42515</v>
      </c>
      <c r="G14" s="2">
        <v>42515</v>
      </c>
    </row>
    <row r="15" spans="1:7" x14ac:dyDescent="0.25">
      <c r="A15" s="5">
        <v>14</v>
      </c>
      <c r="B15" t="s">
        <v>11</v>
      </c>
      <c r="D15" s="2">
        <v>42529</v>
      </c>
      <c r="E15" s="2"/>
      <c r="F15" s="2">
        <v>42515</v>
      </c>
      <c r="G15" s="2">
        <v>42515</v>
      </c>
    </row>
    <row r="16" spans="1:7" hidden="1" x14ac:dyDescent="0.25">
      <c r="A16" s="5">
        <v>15</v>
      </c>
      <c r="B16" t="s">
        <v>45</v>
      </c>
      <c r="D16" s="2">
        <v>42522</v>
      </c>
      <c r="E16" s="2">
        <v>42524</v>
      </c>
      <c r="F16" s="2">
        <v>42515</v>
      </c>
      <c r="G16" s="2">
        <v>42515</v>
      </c>
    </row>
    <row r="17" spans="1:14" hidden="1" x14ac:dyDescent="0.25">
      <c r="A17" s="5">
        <v>23</v>
      </c>
      <c r="B17" t="s">
        <v>39</v>
      </c>
      <c r="D17" s="2">
        <v>42522</v>
      </c>
      <c r="E17" s="2">
        <v>42524</v>
      </c>
      <c r="F17" s="2">
        <v>42515</v>
      </c>
      <c r="G17" s="2">
        <v>42515</v>
      </c>
    </row>
    <row r="18" spans="1:14" x14ac:dyDescent="0.25">
      <c r="A18" s="5">
        <v>24</v>
      </c>
      <c r="B18" t="s">
        <v>51</v>
      </c>
      <c r="D18" s="2">
        <v>42529</v>
      </c>
      <c r="E18" s="2"/>
      <c r="F18" s="2">
        <v>42529</v>
      </c>
      <c r="G18" s="2">
        <v>42524</v>
      </c>
    </row>
    <row r="19" spans="1:14" x14ac:dyDescent="0.25">
      <c r="A19" s="5">
        <v>25</v>
      </c>
      <c r="B19" t="s">
        <v>52</v>
      </c>
      <c r="D19" s="2">
        <v>42529</v>
      </c>
      <c r="E19" s="2"/>
      <c r="F19" s="2">
        <v>42529</v>
      </c>
      <c r="G19" s="2">
        <v>42524</v>
      </c>
    </row>
    <row r="20" spans="1:14" x14ac:dyDescent="0.25">
      <c r="A20" s="5">
        <v>26</v>
      </c>
      <c r="B20" t="s">
        <v>53</v>
      </c>
      <c r="D20" s="2">
        <v>42529</v>
      </c>
      <c r="E20" s="2"/>
      <c r="F20" s="2">
        <v>42529</v>
      </c>
      <c r="G20" s="2">
        <v>42524</v>
      </c>
    </row>
    <row r="21" spans="1:14" x14ac:dyDescent="0.25">
      <c r="A21" s="5">
        <v>27</v>
      </c>
      <c r="B21" t="s">
        <v>62</v>
      </c>
      <c r="D21" s="2">
        <v>42529</v>
      </c>
      <c r="E21" s="2"/>
      <c r="F21" s="2">
        <v>42529</v>
      </c>
      <c r="G21" s="2">
        <v>42524</v>
      </c>
    </row>
    <row r="22" spans="1:14" x14ac:dyDescent="0.25">
      <c r="A22" s="5">
        <v>16</v>
      </c>
      <c r="B22" t="s">
        <v>7</v>
      </c>
      <c r="D22" s="2">
        <v>42577</v>
      </c>
      <c r="E22" s="2"/>
      <c r="F22" s="2"/>
      <c r="G22" s="2">
        <v>42518</v>
      </c>
    </row>
    <row r="23" spans="1:14" x14ac:dyDescent="0.25">
      <c r="A23" s="5">
        <v>17</v>
      </c>
      <c r="B23" s="1" t="s">
        <v>8</v>
      </c>
      <c r="C23" t="s">
        <v>10</v>
      </c>
      <c r="D23" s="2">
        <v>42583</v>
      </c>
      <c r="E23" s="2"/>
      <c r="F23" s="2"/>
      <c r="G23" s="2">
        <v>42518</v>
      </c>
      <c r="N23" s="8"/>
    </row>
    <row r="24" spans="1:14" x14ac:dyDescent="0.25">
      <c r="A24" s="5">
        <v>18</v>
      </c>
      <c r="B24" t="s">
        <v>14</v>
      </c>
      <c r="D24" s="2">
        <v>42583</v>
      </c>
      <c r="E24" s="2"/>
      <c r="F24" s="2"/>
      <c r="G24" s="2">
        <v>42518</v>
      </c>
    </row>
    <row r="25" spans="1:14" x14ac:dyDescent="0.25">
      <c r="A25" s="5">
        <v>19</v>
      </c>
      <c r="B25" t="s">
        <v>15</v>
      </c>
      <c r="D25" s="2">
        <v>42583</v>
      </c>
      <c r="E25" s="2"/>
      <c r="F25" s="2"/>
      <c r="G25" s="2">
        <v>42518</v>
      </c>
    </row>
    <row r="26" spans="1:14" x14ac:dyDescent="0.25">
      <c r="A26" s="5">
        <v>20</v>
      </c>
      <c r="B26" t="s">
        <v>16</v>
      </c>
      <c r="D26" s="2">
        <v>42583</v>
      </c>
      <c r="E26" s="2"/>
      <c r="F26" s="2"/>
      <c r="G26" s="2">
        <v>42518</v>
      </c>
    </row>
    <row r="27" spans="1:14" x14ac:dyDescent="0.25">
      <c r="A27" s="5">
        <v>21</v>
      </c>
      <c r="B27" s="1" t="s">
        <v>18</v>
      </c>
      <c r="D27" s="2">
        <v>42583</v>
      </c>
      <c r="E27" s="2"/>
      <c r="F27" s="2"/>
      <c r="G27" s="2">
        <v>42518</v>
      </c>
    </row>
    <row r="28" spans="1:14" x14ac:dyDescent="0.25">
      <c r="A28" s="5">
        <v>22</v>
      </c>
      <c r="B28" t="s">
        <v>22</v>
      </c>
      <c r="D28" s="2">
        <v>42583</v>
      </c>
      <c r="E28" s="2"/>
      <c r="F28" s="2"/>
      <c r="G28" s="2">
        <v>42519</v>
      </c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23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/>
    <hyperlink ref="B2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defaultRowHeight="15" x14ac:dyDescent="0.25"/>
  <cols>
    <col min="1" max="1" width="55.42578125" customWidth="1"/>
    <col min="2" max="2" width="9.7109375" bestFit="1" customWidth="1"/>
    <col min="3" max="4" width="8.85546875" customWidth="1"/>
    <col min="5" max="5" width="8.42578125" bestFit="1" customWidth="1"/>
    <col min="6" max="6" width="8.85546875" bestFit="1" customWidth="1"/>
    <col min="7" max="7" width="56.42578125" customWidth="1"/>
  </cols>
  <sheetData>
    <row r="1" spans="1:7" x14ac:dyDescent="0.25">
      <c r="A1" t="s">
        <v>40</v>
      </c>
      <c r="B1" t="s">
        <v>26</v>
      </c>
      <c r="C1" t="s">
        <v>33</v>
      </c>
      <c r="D1" t="s">
        <v>34</v>
      </c>
      <c r="E1" t="s">
        <v>59</v>
      </c>
      <c r="F1" t="s">
        <v>38</v>
      </c>
      <c r="G1" t="s">
        <v>0</v>
      </c>
    </row>
    <row r="2" spans="1:7" x14ac:dyDescent="0.25">
      <c r="A2" t="s">
        <v>41</v>
      </c>
      <c r="B2" s="3">
        <v>42521</v>
      </c>
      <c r="C2" s="6">
        <v>0.625</v>
      </c>
      <c r="D2" s="6">
        <v>0.70833333333333337</v>
      </c>
      <c r="E2" s="6">
        <f>Table5[[#This Row],[End]]-Table5[[#This Row],[Start]]</f>
        <v>8.333333333333337E-2</v>
      </c>
      <c r="F2">
        <v>23</v>
      </c>
      <c r="G2" t="str">
        <f>VLOOKUP(Table5[[#This Row],[TaskId]], Tasks[], 2, FALSE)</f>
        <v>Create Task Spreadsheet</v>
      </c>
    </row>
    <row r="3" spans="1:7" x14ac:dyDescent="0.25">
      <c r="A3" t="s">
        <v>49</v>
      </c>
      <c r="B3" s="3">
        <v>42522</v>
      </c>
      <c r="C3" s="6">
        <v>0.35416666666666669</v>
      </c>
      <c r="D3" s="6">
        <v>0.52083333333333337</v>
      </c>
      <c r="E3" s="6">
        <f>Table5[[#This Row],[End]]-Table5[[#This Row],[Start]]</f>
        <v>0.16666666666666669</v>
      </c>
      <c r="F3">
        <v>23</v>
      </c>
      <c r="G3" t="str">
        <f>VLOOKUP(Table5[[#This Row],[TaskId]], Tasks[], 2, FALSE)</f>
        <v>Create Task Spreadsheet</v>
      </c>
    </row>
    <row r="4" spans="1:7" x14ac:dyDescent="0.25">
      <c r="A4" t="s">
        <v>60</v>
      </c>
      <c r="B4" s="3">
        <v>42524</v>
      </c>
      <c r="C4" s="6">
        <v>0.69791666666666663</v>
      </c>
      <c r="D4" s="6">
        <v>0.71875</v>
      </c>
      <c r="E4" s="6">
        <f>Table5[[#This Row],[End]]-Table5[[#This Row],[Start]]</f>
        <v>2.083333333333337E-2</v>
      </c>
      <c r="G4" t="e">
        <f>VLOOKUP(Table5[[#This Row],[TaskId]], Tasks[], 2, FALSE)</f>
        <v>#N/A</v>
      </c>
    </row>
    <row r="5" spans="1:7" x14ac:dyDescent="0.25">
      <c r="A5" t="s">
        <v>61</v>
      </c>
      <c r="B5" s="3">
        <v>42524</v>
      </c>
      <c r="C5" s="6">
        <v>0.71875</v>
      </c>
      <c r="D5" s="6">
        <v>0.72916666666666663</v>
      </c>
      <c r="E5" s="6">
        <f>Table5[[#This Row],[End]]-Table5[[#This Row],[Start]]</f>
        <v>1.041666666666663E-2</v>
      </c>
      <c r="F5">
        <v>24</v>
      </c>
      <c r="G5" t="str">
        <f>VLOOKUP(Table5[[#This Row],[TaskId]], Tasks[], 2, FALSE)</f>
        <v>Read all article Abstracts</v>
      </c>
    </row>
    <row r="6" spans="1:7" x14ac:dyDescent="0.25">
      <c r="A6" t="s">
        <v>63</v>
      </c>
      <c r="B6" s="3">
        <v>42524</v>
      </c>
      <c r="C6" s="6">
        <v>0.72916666666666663</v>
      </c>
      <c r="D6" s="6">
        <v>0.78125</v>
      </c>
      <c r="E6" s="6">
        <f>Table5[[#This Row],[End]]-Table5[[#This Row],[Start]]</f>
        <v>5.208333333333337E-2</v>
      </c>
      <c r="F6" s="47">
        <v>27</v>
      </c>
      <c r="G6" s="6" t="str">
        <f>VLOOKUP(Table5[[#This Row],[TaskId]], Tasks[], 2, FALSE)</f>
        <v>Finish a complete class plan</v>
      </c>
    </row>
    <row r="7" spans="1:7" x14ac:dyDescent="0.25">
      <c r="A7" t="s">
        <v>63</v>
      </c>
      <c r="B7" s="3">
        <v>42525</v>
      </c>
      <c r="C7" s="6">
        <v>0.63541666666666663</v>
      </c>
      <c r="D7" s="6">
        <v>0.69791666666666663</v>
      </c>
      <c r="E7" s="6">
        <f>Table5[[#This Row],[End]]-Table5[[#This Row],[Start]]</f>
        <v>6.25E-2</v>
      </c>
      <c r="F7" s="47">
        <v>27</v>
      </c>
      <c r="G7" s="6" t="str">
        <f>VLOOKUP(Table5[[#This Row],[TaskId]], Tasks[], 2, FALSE)</f>
        <v>Finish a complete class plan</v>
      </c>
    </row>
  </sheetData>
  <dataConsolidate/>
  <dataValidations count="2">
    <dataValidation type="list" allowBlank="1" showInputMessage="1" sqref="F2:F7">
      <formula1>TaskIds</formula1>
    </dataValidation>
    <dataValidation allowBlank="1" showInputMessage="1" sqref="G2:G7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65.5703125" bestFit="1" customWidth="1"/>
    <col min="2" max="2" width="83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23</v>
      </c>
      <c r="B2" t="s">
        <v>54</v>
      </c>
      <c r="C2" s="3">
        <v>42522</v>
      </c>
    </row>
    <row r="3" spans="1:3" x14ac:dyDescent="0.25">
      <c r="A3" t="s">
        <v>27</v>
      </c>
      <c r="B3" t="s">
        <v>55</v>
      </c>
      <c r="C3" s="3">
        <v>42522</v>
      </c>
    </row>
    <row r="4" spans="1:3" x14ac:dyDescent="0.25">
      <c r="A4" t="s">
        <v>28</v>
      </c>
      <c r="B4" t="s">
        <v>56</v>
      </c>
      <c r="C4" s="3">
        <v>42522</v>
      </c>
    </row>
    <row r="5" spans="1:3" x14ac:dyDescent="0.25">
      <c r="A5" t="s">
        <v>29</v>
      </c>
      <c r="B5" t="s">
        <v>57</v>
      </c>
      <c r="C5" s="3">
        <v>42522</v>
      </c>
    </row>
    <row r="6" spans="1:3" x14ac:dyDescent="0.25">
      <c r="A6" t="s">
        <v>30</v>
      </c>
      <c r="B6" t="s">
        <v>58</v>
      </c>
      <c r="C6" s="3">
        <v>42522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N8" sqref="N8"/>
    </sheetView>
  </sheetViews>
  <sheetFormatPr defaultRowHeight="15" x14ac:dyDescent="0.25"/>
  <cols>
    <col min="1" max="1" width="11.85546875" customWidth="1"/>
    <col min="2" max="2" width="11" customWidth="1"/>
    <col min="3" max="3" width="5.42578125" customWidth="1"/>
    <col min="4" max="4" width="8.140625" customWidth="1"/>
    <col min="5" max="5" width="44.28515625" bestFit="1" customWidth="1"/>
    <col min="6" max="6" width="10.85546875" customWidth="1"/>
    <col min="8" max="8" width="4.42578125" customWidth="1"/>
    <col min="10" max="10" width="43.140625" bestFit="1" customWidth="1"/>
    <col min="13" max="13" width="5.42578125" customWidth="1"/>
    <col min="15" max="15" width="65.5703125" bestFit="1" customWidth="1"/>
  </cols>
  <sheetData>
    <row r="1" spans="1:15" x14ac:dyDescent="0.25">
      <c r="A1" t="s">
        <v>33</v>
      </c>
      <c r="B1" t="s">
        <v>34</v>
      </c>
      <c r="D1" t="s">
        <v>46</v>
      </c>
      <c r="E1" t="s">
        <v>32</v>
      </c>
      <c r="F1" t="s">
        <v>37</v>
      </c>
      <c r="G1" t="s">
        <v>44</v>
      </c>
      <c r="I1" t="s">
        <v>46</v>
      </c>
      <c r="J1" t="s">
        <v>32</v>
      </c>
      <c r="K1" t="s">
        <v>37</v>
      </c>
      <c r="L1" t="s">
        <v>44</v>
      </c>
      <c r="N1" t="s">
        <v>46</v>
      </c>
      <c r="O1" t="s">
        <v>24</v>
      </c>
    </row>
    <row r="2" spans="1:15" x14ac:dyDescent="0.25">
      <c r="A2" s="3">
        <v>42515</v>
      </c>
      <c r="B2" s="3">
        <f>Updates[[#This Row],[Start]] + (7)</f>
        <v>42522</v>
      </c>
      <c r="D2" s="5">
        <v>-15</v>
      </c>
      <c r="E2" t="str">
        <f t="array" ref="E2">INDEX(IF((Tasks[Report] &lt;= MAX(Updates[Start])) * (NOT(ISBLANK(Tasks[Report]))) * ((Tasks[Done] &gt; MAX(Updates[Start])) + (ISBLANK(Tasks[Done]))),  Tasks[Description], "" ), COUNT(Tasks[Id]) + LastWeekTasks[[#This Row],[Index]] + 1)</f>
        <v>Introduction to Statistical Learning Chp 2</v>
      </c>
      <c r="F2" s="2" t="str">
        <f t="array" ref="F2">INDEX(IF((Tasks[Report] &lt;= MAX(Updates[Start])) * (Tasks[Done] &gt; MAX(Updates[Start])) * (NOT(ISBLANK(Tasks[Done]))),  Tasks[Done], "" ), COUNT(Tasks[Id]) + LastWeekTasks[[#This Row],[Index]] + 1)</f>
        <v/>
      </c>
      <c r="G2" s="2">
        <f t="array" ref="G2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2" s="2"/>
      <c r="I2" s="5">
        <v>-10</v>
      </c>
      <c r="J2" t="str">
        <f t="array" ref="J2">INDEX(IF((Tasks[Report] &lt;= MAX(Updates[End])) * (NOT(ISBLANK(Tasks[Report]))) * ISBLANK(Tasks[Done]),  Tasks[Description], "" ), COUNT(Tasks[Id]) + ThisWeekTasks[[#This Row],[Index]] + 1)</f>
        <v/>
      </c>
      <c r="K2" s="2" t="str">
        <f t="array" ref="K2">INDEX(IF((Tasks[Report] &lt;= MAX(Updates[End])) * (Tasks[Done] &gt; MAX(Updates[End])) * (NOT(ISBLANK(Tasks[Done]))),  Tasks[Done], "" ), COUNT(Tasks[Id]) + ThisWeekTasks[[#This Row],[Index]] + 1)</f>
        <v/>
      </c>
      <c r="L2" s="2" t="str">
        <f t="array" ref="L2">INDEX(IF((Tasks[Report] &lt;= MAX(Updates[End])) * (NOT(ISBLANK(Tasks[Report]))) * ISBLANK(Tasks[Done]),  Tasks[Report], "" ), COUNT(Tasks[Id]) + ThisWeekTasks[[#This Row],[Index]] + 1)</f>
        <v/>
      </c>
      <c r="N2" s="5">
        <v>-1</v>
      </c>
      <c r="O2" t="str">
        <f t="array" ref="O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3" spans="1:15" x14ac:dyDescent="0.25">
      <c r="A3" s="3"/>
      <c r="D3" s="5">
        <v>-12</v>
      </c>
      <c r="E3" t="str">
        <f t="array" ref="E3">INDEX(IF((Tasks[Report] &lt;= MAX(Updates[Start])) * (NOT(ISBLANK(Tasks[Report]))) * ((Tasks[Done] &gt; MAX(Updates[Start])) + (ISBLANK(Tasks[Done]))),  Tasks[Description], "" ), COUNT(Tasks[Id]) + LastWeekTasks[[#This Row],[Index]] + 1)</f>
        <v>Create Task Spreadsheet</v>
      </c>
      <c r="F3" s="2">
        <f t="array" ref="F3">INDEX(IF((Tasks[Report] &lt;= MAX(Updates[Start])) * (Tasks[Done] &gt; MAX(Updates[Start])) * (NOT(ISBLANK(Tasks[Done]))),  Tasks[Done], "" ), COUNT(Tasks[Id]) + LastWeekTasks[[#This Row],[Index]] + 1)</f>
        <v>42524</v>
      </c>
      <c r="G3" s="2">
        <f t="array" ref="G3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3" s="2"/>
      <c r="I3" s="5">
        <v>-11</v>
      </c>
      <c r="J3" t="str">
        <f t="array" ref="J3">INDEX(IF((Tasks[Report] &lt;= MAX(Updates[End])) * (NOT(ISBLANK(Tasks[Report]))) * ISBLANK(Tasks[Done]),  Tasks[Description], "" ), COUNT(Tasks[Id]) + ThisWeekTasks[[#This Row],[Index]] + 1)</f>
        <v/>
      </c>
      <c r="K3" s="2" t="str">
        <f t="array" ref="K3">INDEX(IF((Tasks[Report] &lt;= MAX(Updates[End])) * (Tasks[Done] &gt; MAX(Updates[End])) * (NOT(ISBLANK(Tasks[Done]))),  Tasks[Done], "" ), COUNT(Tasks[Id]) + ThisWeekTasks[[#This Row],[Index]] + 1)</f>
        <v/>
      </c>
      <c r="L3" s="2" t="str">
        <f t="array" ref="L3">INDEX(IF((Tasks[Report] &lt;= MAX(Updates[End])) * (NOT(ISBLANK(Tasks[Report]))) * ISBLANK(Tasks[Done]),  Tasks[Report], "" ), COUNT(Tasks[Id]) + ThisWeekTasks[[#This Row],[Index]] + 1)</f>
        <v/>
      </c>
      <c r="N3" s="5">
        <v>-2</v>
      </c>
      <c r="O3" t="str">
        <f t="array" ref="O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4" spans="1:15" x14ac:dyDescent="0.25">
      <c r="D4" s="5">
        <v>-13</v>
      </c>
      <c r="E4" t="str">
        <f t="array" ref="E4">INDEX(IF((Tasks[Report] &lt;= MAX(Updates[Start])) * (NOT(ISBLANK(Tasks[Report]))) * ((Tasks[Done] &gt; MAX(Updates[Start])) + (ISBLANK(Tasks[Done]))),  Tasks[Description], "" ), COUNT(Tasks[Id]) + LastWeekTasks[[#This Row],[Index]] + 1)</f>
        <v>Determine Appropriate Pace for Article Survey</v>
      </c>
      <c r="F4" s="2">
        <f t="array" ref="F4">INDEX(IF((Tasks[Report] &lt;= MAX(Updates[Start])) * (Tasks[Done] &gt; MAX(Updates[Start])) * (NOT(ISBLANK(Tasks[Done]))),  Tasks[Done], "" ), COUNT(Tasks[Id]) + LastWeekTasks[[#This Row],[Index]] + 1)</f>
        <v>42524</v>
      </c>
      <c r="G4" s="2">
        <f t="array" ref="G4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4" s="2"/>
      <c r="I4" s="5">
        <v>-9</v>
      </c>
      <c r="J4" t="str">
        <f t="array" ref="J4">INDEX(IF((Tasks[Report] &lt;= MAX(Updates[End])) * (NOT(ISBLANK(Tasks[Report]))) * ISBLANK(Tasks[Done]),  Tasks[Description], "" ), COUNT(Tasks[Id]) + ThisWeekTasks[[#This Row],[Index]] + 1)</f>
        <v/>
      </c>
      <c r="K4" s="2" t="str">
        <f t="array" ref="K4">INDEX(IF((Tasks[Report] &lt;= MAX(Updates[End])) * (Tasks[Done] &gt; MAX(Updates[End])) * (NOT(ISBLANK(Tasks[Done]))),  Tasks[Done], "" ), COUNT(Tasks[Id]) + ThisWeekTasks[[#This Row],[Index]] + 1)</f>
        <v/>
      </c>
      <c r="L4" s="2" t="str">
        <f t="array" ref="L4">INDEX(IF((Tasks[Report] &lt;= MAX(Updates[End])) * (NOT(ISBLANK(Tasks[Report]))) * ISBLANK(Tasks[Done]),  Tasks[Report], "" ), COUNT(Tasks[Id]) + ThisWeekTasks[[#This Row],[Index]] + 1)</f>
        <v/>
      </c>
      <c r="N4" s="5">
        <v>-3</v>
      </c>
      <c r="O4" t="str">
        <f t="array" ref="O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5" spans="1:15" x14ac:dyDescent="0.25">
      <c r="D5" s="5">
        <v>-14</v>
      </c>
      <c r="E5" t="str">
        <f t="array" ref="E5">INDEX(IF((Tasks[Report] &lt;= MAX(Updates[Start])) * (NOT(ISBLANK(Tasks[Report]))) * ((Tasks[Done] &gt; MAX(Updates[Start])) + (ISBLANK(Tasks[Done]))),  Tasks[Description], "" ), COUNT(Tasks[Id]) + LastWeekTasks[[#This Row],[Index]] + 1)</f>
        <v>Reinforcement Learning an Introduction</v>
      </c>
      <c r="F5" s="2" t="str">
        <f t="array" ref="F5">INDEX(IF((Tasks[Report] &lt;= MAX(Updates[Start])) * (Tasks[Done] &gt; MAX(Updates[Start])) * (NOT(ISBLANK(Tasks[Done]))),  Tasks[Done], "" ), COUNT(Tasks[Id]) + LastWeekTasks[[#This Row],[Index]] + 1)</f>
        <v/>
      </c>
      <c r="G5" s="2">
        <f t="array" ref="G5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5" s="2"/>
      <c r="I5" s="5">
        <v>-8</v>
      </c>
      <c r="J5" t="str">
        <f t="array" ref="J5">INDEX(IF((Tasks[Report] &lt;= MAX(Updates[End])) * (NOT(ISBLANK(Tasks[Report]))) * ISBLANK(Tasks[Done]),  Tasks[Description], "" ), COUNT(Tasks[Id]) + ThisWeekTasks[[#This Row],[Index]] + 1)</f>
        <v/>
      </c>
      <c r="K5" s="2" t="str">
        <f t="array" ref="K5">INDEX(IF((Tasks[Report] &lt;= MAX(Updates[End])) * (Tasks[Done] &gt; MAX(Updates[End])) * (NOT(ISBLANK(Tasks[Done]))),  Tasks[Done], "" ), COUNT(Tasks[Id]) + ThisWeekTasks[[#This Row],[Index]] + 1)</f>
        <v/>
      </c>
      <c r="L5" s="2" t="str">
        <f t="array" ref="L5">INDEX(IF((Tasks[Report] &lt;= MAX(Updates[End])) * (NOT(ISBLANK(Tasks[Report]))) * ISBLANK(Tasks[Done]),  Tasks[Report], "" ), COUNT(Tasks[Id]) + ThisWeekTasks[[#This Row],[Index]] + 1)</f>
        <v/>
      </c>
      <c r="N5" s="5">
        <v>-4</v>
      </c>
      <c r="O5" t="str">
        <f t="array" ref="O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6" spans="1:15" x14ac:dyDescent="0.25">
      <c r="D6" s="5">
        <v>-10</v>
      </c>
      <c r="E6" t="str">
        <f t="array" ref="E6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6" s="2" t="str">
        <f t="array" ref="F6">INDEX(IF((Tasks[Report] &lt;= MAX(Updates[Start])) * (Tasks[Done] &gt; MAX(Updates[Start])) * (NOT(ISBLANK(Tasks[Done]))),  Tasks[Done], "" ), COUNT(Tasks[Id]) + LastWeekTasks[[#This Row],[Index]] + 1)</f>
        <v/>
      </c>
      <c r="G6" s="2" t="str">
        <f t="array" ref="G6">INDEX(IF((Tasks[Report] &lt;= MAX(Updates[Start])) * ((Tasks[Done] &gt; MAX(Updates[Start])) + (ISBLANK(Tasks[Done]))) * (NOT(ISBLANK(Tasks[Report]))),  Tasks[Report], "" ), COUNT(Tasks[Id]) + LastWeekTasks[[#This Row],[Index]] + 1)</f>
        <v/>
      </c>
      <c r="H6" s="2"/>
      <c r="I6" s="5">
        <v>-1</v>
      </c>
      <c r="J6" t="str">
        <f t="array" ref="J6">INDEX(IF((Tasks[Report] &lt;= MAX(Updates[End])) * (NOT(ISBLANK(Tasks[Report]))) * ISBLANK(Tasks[Done]),  Tasks[Description], "" ), COUNT(Tasks[Id]) + ThisWeekTasks[[#This Row],[Index]] + 1)</f>
        <v/>
      </c>
      <c r="K6" s="2" t="str">
        <f t="array" ref="K6">INDEX(IF((Tasks[Report] &lt;= MAX(Updates[End])) * (Tasks[Done] &gt; MAX(Updates[End])) * (NOT(ISBLANK(Tasks[Done]))),  Tasks[Done], "" ), COUNT(Tasks[Id]) + ThisWeekTasks[[#This Row],[Index]] + 1)</f>
        <v/>
      </c>
      <c r="L6" s="2" t="str">
        <f t="array" ref="L6">INDEX(IF((Tasks[Report] &lt;= MAX(Updates[End])) * (NOT(ISBLANK(Tasks[Report]))) * ISBLANK(Tasks[Done]),  Tasks[Report], "" ), COUNT(Tasks[Id]) + ThisWeekTasks[[#This Row],[Index]] + 1)</f>
        <v/>
      </c>
      <c r="N6" s="5">
        <v>-5</v>
      </c>
      <c r="O6" t="str">
        <f t="array" ref="O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7" spans="1:15" x14ac:dyDescent="0.25">
      <c r="D7" s="5">
        <v>-11</v>
      </c>
      <c r="E7" t="str">
        <f t="array" ref="E7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7" s="2" t="str">
        <f t="array" ref="F7">INDEX(IF((Tasks[Report] &lt;= MAX(Updates[Start])) * (Tasks[Done] &gt; MAX(Updates[Start])) * (NOT(ISBLANK(Tasks[Done]))),  Tasks[Done], "" ), COUNT(Tasks[Id]) + LastWeekTasks[[#This Row],[Index]] + 1)</f>
        <v/>
      </c>
      <c r="G7" s="2" t="str">
        <f t="array" ref="G7">INDEX(IF((Tasks[Report] &lt;= MAX(Updates[Start])) * ((Tasks[Done] &gt; MAX(Updates[Start])) + (ISBLANK(Tasks[Done]))) * (NOT(ISBLANK(Tasks[Report]))),  Tasks[Report], "" ), COUNT(Tasks[Id]) + LastWeekTasks[[#This Row],[Index]] + 1)</f>
        <v/>
      </c>
      <c r="H7" s="2"/>
      <c r="I7" s="5">
        <v>-2</v>
      </c>
      <c r="J7" t="str">
        <f t="array" ref="J7">INDEX(IF((Tasks[Report] &lt;= MAX(Updates[End])) * (NOT(ISBLANK(Tasks[Report]))) * ISBLANK(Tasks[Done]),  Tasks[Description], "" ), COUNT(Tasks[Id]) + ThisWeekTasks[[#This Row],[Index]] + 1)</f>
        <v/>
      </c>
      <c r="K7" s="2" t="str">
        <f t="array" ref="K7">INDEX(IF((Tasks[Report] &lt;= MAX(Updates[End])) * (Tasks[Done] &gt; MAX(Updates[End])) * (NOT(ISBLANK(Tasks[Done]))),  Tasks[Done], "" ), COUNT(Tasks[Id]) + ThisWeekTasks[[#This Row],[Index]] + 1)</f>
        <v/>
      </c>
      <c r="L7" s="2" t="str">
        <f t="array" ref="L7">INDEX(IF((Tasks[Report] &lt;= MAX(Updates[End])) * (NOT(ISBLANK(Tasks[Report]))) * ISBLANK(Tasks[Done]),  Tasks[Report], "" ), COUNT(Tasks[Id]) + ThisWeekTasks[[#This Row],[Index]] + 1)</f>
        <v/>
      </c>
      <c r="N7" s="5"/>
      <c r="O7" t="str">
        <f t="array" ref="O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8" spans="1:15" x14ac:dyDescent="0.25">
      <c r="D8" s="5">
        <v>-9</v>
      </c>
      <c r="E8" t="str">
        <f t="array" ref="E8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8" s="2" t="str">
        <f t="array" ref="F8">INDEX(IF((Tasks[Report] &lt;= MAX(Updates[Start])) * (Tasks[Done] &gt; MAX(Updates[Start])) * (NOT(ISBLANK(Tasks[Done]))),  Tasks[Done], "" ), COUNT(Tasks[Id]) + LastWeekTasks[[#This Row],[Index]] + 1)</f>
        <v/>
      </c>
      <c r="G8" s="2" t="str">
        <f t="array" ref="G8">INDEX(IF((Tasks[Report] &lt;= MAX(Updates[Start])) * ((Tasks[Done] &gt; MAX(Updates[Start])) + (ISBLANK(Tasks[Done]))) * (NOT(ISBLANK(Tasks[Report]))),  Tasks[Report], "" ), COUNT(Tasks[Id]) + LastWeekTasks[[#This Row],[Index]] + 1)</f>
        <v/>
      </c>
      <c r="H8" s="2"/>
      <c r="I8" s="5">
        <v>-3</v>
      </c>
      <c r="J8" t="str">
        <f t="array" ref="J8">INDEX(IF((Tasks[Report] &lt;= MAX(Updates[End])) * (NOT(ISBLANK(Tasks[Report]))) * ISBLANK(Tasks[Done]),  Tasks[Description], "" ), COUNT(Tasks[Id]) + ThisWeekTasks[[#This Row],[Index]] + 1)</f>
        <v/>
      </c>
      <c r="K8" s="2" t="str">
        <f t="array" ref="K8">INDEX(IF((Tasks[Report] &lt;= MAX(Updates[End])) * (Tasks[Done] &gt; MAX(Updates[End])) * (NOT(ISBLANK(Tasks[Done]))),  Tasks[Done], "" ), COUNT(Tasks[Id]) + ThisWeekTasks[[#This Row],[Index]] + 1)</f>
        <v/>
      </c>
      <c r="L8" s="2" t="str">
        <f t="array" ref="L8">INDEX(IF((Tasks[Report] &lt;= MAX(Updates[End])) * (NOT(ISBLANK(Tasks[Report]))) * ISBLANK(Tasks[Done]),  Tasks[Report], "" ), COUNT(Tasks[Id]) + ThisWeekTasks[[#This Row],[Index]] + 1)</f>
        <v/>
      </c>
      <c r="N8" s="5">
        <v>-7</v>
      </c>
      <c r="O8" t="str">
        <f t="array" ref="O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5" x14ac:dyDescent="0.25">
      <c r="D9" s="5">
        <v>-8</v>
      </c>
      <c r="E9" t="str">
        <f t="array" ref="E9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9" s="2" t="str">
        <f t="array" ref="F9">INDEX(IF((Tasks[Report] &lt;= MAX(Updates[Start])) * (Tasks[Done] &gt; MAX(Updates[Start])) * (NOT(ISBLANK(Tasks[Done]))),  Tasks[Done], "" ), COUNT(Tasks[Id]) + LastWeekTasks[[#This Row],[Index]] + 1)</f>
        <v/>
      </c>
      <c r="G9" s="2" t="str">
        <f t="array" ref="G9">INDEX(IF((Tasks[Report] &lt;= MAX(Updates[Start])) * ((Tasks[Done] &gt; MAX(Updates[Start])) + (ISBLANK(Tasks[Done]))) * (NOT(ISBLANK(Tasks[Report]))),  Tasks[Report], "" ), COUNT(Tasks[Id]) + LastWeekTasks[[#This Row],[Index]] + 1)</f>
        <v/>
      </c>
      <c r="H9" s="2"/>
      <c r="I9" s="5">
        <v>-4</v>
      </c>
      <c r="J9" t="str">
        <f t="array" ref="J9">INDEX(IF((Tasks[Report] &lt;= MAX(Updates[End])) * (NOT(ISBLANK(Tasks[Report]))) * ISBLANK(Tasks[Done]),  Tasks[Description], "" ), COUNT(Tasks[Id]) + ThisWeekTasks[[#This Row],[Index]] + 1)</f>
        <v/>
      </c>
      <c r="K9" s="2" t="str">
        <f t="array" ref="K9">INDEX(IF((Tasks[Report] &lt;= MAX(Updates[End])) * (Tasks[Done] &gt; MAX(Updates[End])) * (NOT(ISBLANK(Tasks[Done]))),  Tasks[Done], "" ), COUNT(Tasks[Id]) + ThisWeekTasks[[#This Row],[Index]] + 1)</f>
        <v/>
      </c>
      <c r="L9" s="2" t="str">
        <f t="array" ref="L9">INDEX(IF((Tasks[Report] &lt;= MAX(Updates[End])) * (NOT(ISBLANK(Tasks[Report]))) * ISBLANK(Tasks[Done]),  Tasks[Report], "" ), COUNT(Tasks[Id]) + ThisWeekTasks[[#This Row],[Index]] + 1)</f>
        <v/>
      </c>
      <c r="N9" s="5">
        <v>-8</v>
      </c>
      <c r="O9" t="str">
        <f t="array" ref="O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5" x14ac:dyDescent="0.25">
      <c r="D10" s="5">
        <v>-1</v>
      </c>
      <c r="E10" t="str">
        <f t="array" ref="E10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0" s="2" t="str">
        <f t="array" ref="F10">INDEX(IF((Tasks[Report] &lt;= MAX(Updates[Start])) * (Tasks[Done] &gt; MAX(Updates[Start])) * (NOT(ISBLANK(Tasks[Done]))),  Tasks[Done], "" ), COUNT(Tasks[Id]) + LastWeekTasks[[#This Row],[Index]] + 1)</f>
        <v/>
      </c>
      <c r="G10" s="2" t="str">
        <f t="array" ref="G10">INDEX(IF((Tasks[Report] &lt;= MAX(Updates[Start])) * ((Tasks[Done] &gt; MAX(Updates[Start])) + (ISBLANK(Tasks[Done]))) * (NOT(ISBLANK(Tasks[Report]))),  Tasks[Report], "" ), COUNT(Tasks[Id]) + LastWeekTasks[[#This Row],[Index]] + 1)</f>
        <v/>
      </c>
      <c r="H10" s="2"/>
      <c r="I10" s="5">
        <v>-5</v>
      </c>
      <c r="J10" t="str">
        <f t="array" ref="J10">INDEX(IF((Tasks[Report] &lt;= MAX(Updates[End])) * (NOT(ISBLANK(Tasks[Report]))) * ISBLANK(Tasks[Done]),  Tasks[Description], "" ), COUNT(Tasks[Id]) + ThisWeekTasks[[#This Row],[Index]] + 1)</f>
        <v/>
      </c>
      <c r="K10" s="2" t="str">
        <f t="array" ref="K10">INDEX(IF((Tasks[Report] &lt;= MAX(Updates[End])) * (Tasks[Done] &gt; MAX(Updates[End])) * (NOT(ISBLANK(Tasks[Done]))),  Tasks[Done], "" ), COUNT(Tasks[Id]) + ThisWeekTasks[[#This Row],[Index]] + 1)</f>
        <v/>
      </c>
      <c r="L10" s="2" t="str">
        <f t="array" ref="L10">INDEX(IF((Tasks[Report] &lt;= MAX(Updates[End])) * (NOT(ISBLANK(Tasks[Report]))) * ISBLANK(Tasks[Done]),  Tasks[Report], "" ), COUNT(Tasks[Id]) + ThisWeekTasks[[#This Row],[Index]] + 1)</f>
        <v/>
      </c>
      <c r="N10" s="5">
        <v>-9</v>
      </c>
      <c r="O10" t="str">
        <f t="array" ref="O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5" x14ac:dyDescent="0.25">
      <c r="D11" s="5">
        <v>-2</v>
      </c>
      <c r="E11" t="str">
        <f t="array" ref="E11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1" s="2" t="str">
        <f t="array" ref="F11">INDEX(IF((Tasks[Report] &lt;= MAX(Updates[Start])) * (Tasks[Done] &gt; MAX(Updates[Start])) * (NOT(ISBLANK(Tasks[Done]))),  Tasks[Done], "" ), COUNT(Tasks[Id]) + LastWeekTasks[[#This Row],[Index]] + 1)</f>
        <v/>
      </c>
      <c r="G11" s="2" t="str">
        <f t="array" ref="G11">INDEX(IF((Tasks[Report] &lt;= MAX(Updates[Start])) * ((Tasks[Done] &gt; MAX(Updates[Start])) + (ISBLANK(Tasks[Done]))) * (NOT(ISBLANK(Tasks[Report]))),  Tasks[Report], "" ), COUNT(Tasks[Id]) + LastWeekTasks[[#This Row],[Index]] + 1)</f>
        <v/>
      </c>
      <c r="H11" s="2"/>
      <c r="I11" s="5">
        <v>-6</v>
      </c>
      <c r="J11" t="str">
        <f t="array" ref="J11">INDEX(IF((Tasks[Report] &lt;= MAX(Updates[End])) * (NOT(ISBLANK(Tasks[Report]))) * ISBLANK(Tasks[Done]),  Tasks[Description], "" ), COUNT(Tasks[Id]) + ThisWeekTasks[[#This Row],[Index]] + 1)</f>
        <v/>
      </c>
      <c r="K11" s="2" t="str">
        <f t="array" ref="K11">INDEX(IF((Tasks[Report] &lt;= MAX(Updates[End])) * (Tasks[Done] &gt; MAX(Updates[End])) * (NOT(ISBLANK(Tasks[Done]))),  Tasks[Done], "" ), COUNT(Tasks[Id]) + ThisWeekTasks[[#This Row],[Index]] + 1)</f>
        <v/>
      </c>
      <c r="L11" s="2" t="str">
        <f t="array" ref="L11">INDEX(IF((Tasks[Report] &lt;= MAX(Updates[End])) * (NOT(ISBLANK(Tasks[Report]))) * ISBLANK(Tasks[Done]),  Tasks[Report], "" ), COUNT(Tasks[Id]) + ThisWeekTasks[[#This Row],[Index]] + 1)</f>
        <v/>
      </c>
      <c r="N11" s="5">
        <v>-10</v>
      </c>
      <c r="O11" t="str">
        <f t="array" ref="O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5" x14ac:dyDescent="0.25">
      <c r="D12" s="5">
        <v>-3</v>
      </c>
      <c r="E12" t="str">
        <f t="array" ref="E12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2" s="2" t="str">
        <f t="array" ref="F12">INDEX(IF((Tasks[Report] &lt;= MAX(Updates[Start])) * (Tasks[Done] &gt; MAX(Updates[Start])) * (NOT(ISBLANK(Tasks[Done]))),  Tasks[Done], "" ), COUNT(Tasks[Id]) + LastWeekTasks[[#This Row],[Index]] + 1)</f>
        <v/>
      </c>
      <c r="G12" s="2" t="str">
        <f t="array" ref="G12">INDEX(IF((Tasks[Report] &lt;= MAX(Updates[Start])) * ((Tasks[Done] &gt; MAX(Updates[Start])) + (ISBLANK(Tasks[Done]))) * (NOT(ISBLANK(Tasks[Report]))),  Tasks[Report], "" ), COUNT(Tasks[Id]) + LastWeekTasks[[#This Row],[Index]] + 1)</f>
        <v/>
      </c>
      <c r="H12" s="2"/>
      <c r="I12" s="5">
        <v>-7</v>
      </c>
      <c r="J12" t="str">
        <f t="array" ref="J12">INDEX(IF((Tasks[Report] &lt;= MAX(Updates[End])) * (NOT(ISBLANK(Tasks[Report]))) * ISBLANK(Tasks[Done]),  Tasks[Description], "" ), COUNT(Tasks[Id]) + ThisWeekTasks[[#This Row],[Index]] + 1)</f>
        <v/>
      </c>
      <c r="K12" s="2" t="str">
        <f t="array" ref="K12">INDEX(IF((Tasks[Report] &lt;= MAX(Updates[End])) * (Tasks[Done] &gt; MAX(Updates[End])) * (NOT(ISBLANK(Tasks[Done]))),  Tasks[Done], "" ), COUNT(Tasks[Id]) + ThisWeekTasks[[#This Row],[Index]] + 1)</f>
        <v/>
      </c>
      <c r="L12" s="2" t="str">
        <f t="array" ref="L12">INDEX(IF((Tasks[Report] &lt;= MAX(Updates[End])) * (NOT(ISBLANK(Tasks[Report]))) * ISBLANK(Tasks[Done]),  Tasks[Report], "" ), COUNT(Tasks[Id]) + ThisWeekTasks[[#This Row],[Index]] + 1)</f>
        <v/>
      </c>
    </row>
    <row r="13" spans="1:15" x14ac:dyDescent="0.25">
      <c r="D13" s="5">
        <v>-4</v>
      </c>
      <c r="E13" t="str">
        <f t="array" ref="E13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3" s="2" t="str">
        <f t="array" ref="F13">INDEX(IF((Tasks[Report] &lt;= MAX(Updates[Start])) * (Tasks[Done] &gt; MAX(Updates[Start])) * (NOT(ISBLANK(Tasks[Done]))),  Tasks[Done], "" ), COUNT(Tasks[Id]) + LastWeekTasks[[#This Row],[Index]] + 1)</f>
        <v/>
      </c>
      <c r="G13" s="2" t="str">
        <f t="array" ref="G13">INDEX(IF((Tasks[Report] &lt;= MAX(Updates[Start])) * ((Tasks[Done] &gt; MAX(Updates[Start])) + (ISBLANK(Tasks[Done]))) * (NOT(ISBLANK(Tasks[Report]))),  Tasks[Report], "" ), COUNT(Tasks[Id]) + LastWeekTasks[[#This Row],[Index]] + 1)</f>
        <v/>
      </c>
      <c r="H13" s="2"/>
      <c r="I13" s="5">
        <v>-12</v>
      </c>
      <c r="J13" t="str">
        <f t="array" ref="J13">INDEX(IF((Tasks[Report] &lt;= MAX(Updates[End])) * (NOT(ISBLANK(Tasks[Report]))) * ISBLANK(Tasks[Done]),  Tasks[Description], "" ), COUNT(Tasks[Id]) + ThisWeekTasks[[#This Row],[Index]] + 1)</f>
        <v/>
      </c>
      <c r="K13" s="2">
        <f t="array" ref="K13">INDEX(IF((Tasks[Report] &lt;= MAX(Updates[End])) * (Tasks[Done] &gt; MAX(Updates[End])) * (NOT(ISBLANK(Tasks[Done]))),  Tasks[Done], "" ), COUNT(Tasks[Id]) + ThisWeekTasks[[#This Row],[Index]] + 1)</f>
        <v>42524</v>
      </c>
      <c r="L13" s="2" t="str">
        <f t="array" ref="L13">INDEX(IF((Tasks[Report] &lt;= MAX(Updates[End])) * (NOT(ISBLANK(Tasks[Report]))) * ISBLANK(Tasks[Done]),  Tasks[Report], "" ), COUNT(Tasks[Id]) + ThisWeekTasks[[#This Row],[Index]] + 1)</f>
        <v/>
      </c>
    </row>
    <row r="14" spans="1:15" x14ac:dyDescent="0.25">
      <c r="D14" s="5">
        <v>-5</v>
      </c>
      <c r="E14" t="str">
        <f t="array" ref="E14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4" s="2" t="str">
        <f t="array" ref="F14">INDEX(IF((Tasks[Report] &lt;= MAX(Updates[Start])) * (Tasks[Done] &gt; MAX(Updates[Start])) * (NOT(ISBLANK(Tasks[Done]))),  Tasks[Done], "" ), COUNT(Tasks[Id]) + LastWeekTasks[[#This Row],[Index]] + 1)</f>
        <v/>
      </c>
      <c r="G14" s="2" t="str">
        <f t="array" ref="G14">INDEX(IF((Tasks[Report] &lt;= MAX(Updates[Start])) * ((Tasks[Done] &gt; MAX(Updates[Start])) + (ISBLANK(Tasks[Done]))) * (NOT(ISBLANK(Tasks[Report]))),  Tasks[Report], "" ), COUNT(Tasks[Id]) + LastWeekTasks[[#This Row],[Index]] + 1)</f>
        <v/>
      </c>
      <c r="H14" s="2"/>
      <c r="I14" s="5">
        <v>-13</v>
      </c>
      <c r="J14" t="str">
        <f t="array" ref="J14">INDEX(IF((Tasks[Report] &lt;= MAX(Updates[End])) * (NOT(ISBLANK(Tasks[Report]))) * ISBLANK(Tasks[Done]),  Tasks[Description], "" ), COUNT(Tasks[Id]) + ThisWeekTasks[[#This Row],[Index]] + 1)</f>
        <v/>
      </c>
      <c r="K14" s="2">
        <f t="array" ref="K14">INDEX(IF((Tasks[Report] &lt;= MAX(Updates[End])) * (Tasks[Done] &gt; MAX(Updates[End])) * (NOT(ISBLANK(Tasks[Done]))),  Tasks[Done], "" ), COUNT(Tasks[Id]) + ThisWeekTasks[[#This Row],[Index]] + 1)</f>
        <v>42524</v>
      </c>
      <c r="L14" s="2" t="str">
        <f t="array" ref="L14">INDEX(IF((Tasks[Report] &lt;= MAX(Updates[End])) * (NOT(ISBLANK(Tasks[Report]))) * ISBLANK(Tasks[Done]),  Tasks[Report], "" ), COUNT(Tasks[Id]) + ThisWeekTasks[[#This Row],[Index]] + 1)</f>
        <v/>
      </c>
    </row>
    <row r="15" spans="1:15" x14ac:dyDescent="0.25">
      <c r="D15" s="5">
        <v>-6</v>
      </c>
      <c r="E15" t="str">
        <f t="array" ref="E15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5" s="2" t="str">
        <f t="array" ref="F15">INDEX(IF((Tasks[Report] &lt;= MAX(Updates[Start])) * (Tasks[Done] &gt; MAX(Updates[Start])) * (NOT(ISBLANK(Tasks[Done]))),  Tasks[Done], "" ), COUNT(Tasks[Id]) + LastWeekTasks[[#This Row],[Index]] + 1)</f>
        <v/>
      </c>
      <c r="G15" s="2" t="str">
        <f t="array" ref="G15">INDEX(IF((Tasks[Report] &lt;= MAX(Updates[Start])) * ((Tasks[Done] &gt; MAX(Updates[Start])) + (ISBLANK(Tasks[Done]))) * (NOT(ISBLANK(Tasks[Report]))),  Tasks[Report], "" ), COUNT(Tasks[Id]) + LastWeekTasks[[#This Row],[Index]] + 1)</f>
        <v/>
      </c>
      <c r="H15" s="2"/>
      <c r="I15" s="5">
        <v>-14</v>
      </c>
      <c r="J15" t="str">
        <f t="array" ref="J15">INDEX(IF((Tasks[Report] &lt;= MAX(Updates[End])) * (NOT(ISBLANK(Tasks[Report]))) * ISBLANK(Tasks[Done]),  Tasks[Description], "" ), COUNT(Tasks[Id]) + ThisWeekTasks[[#This Row],[Index]] + 1)</f>
        <v>Reinforcement Learning an Introduction</v>
      </c>
      <c r="K15" s="2" t="str">
        <f t="array" ref="K15">INDEX(IF((Tasks[Report] &lt;= MAX(Updates[End])) * (Tasks[Done] &gt; MAX(Updates[End])) * (NOT(ISBLANK(Tasks[Done]))),  Tasks[Done], "" ), COUNT(Tasks[Id]) + ThisWeekTasks[[#This Row],[Index]] + 1)</f>
        <v/>
      </c>
      <c r="L15" s="2">
        <f t="array" ref="L15">INDEX(IF((Tasks[Report] &lt;= MAX(Updates[End])) * (NOT(ISBLANK(Tasks[Report]))) * ISBLANK(Tasks[Done]),  Tasks[Report], "" ), COUNT(Tasks[Id]) + ThisWeekTasks[[#This Row],[Index]] + 1)</f>
        <v>42515</v>
      </c>
    </row>
    <row r="16" spans="1:15" x14ac:dyDescent="0.25">
      <c r="D16" s="5">
        <v>-7</v>
      </c>
      <c r="E16" t="str">
        <f t="array" ref="E16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6" s="2" t="str">
        <f t="array" ref="F16">INDEX(IF((Tasks[Report] &lt;= MAX(Updates[Start])) * (Tasks[Done] &gt; MAX(Updates[Start])) * (NOT(ISBLANK(Tasks[Done]))),  Tasks[Done], "" ), COUNT(Tasks[Id]) + LastWeekTasks[[#This Row],[Index]] + 1)</f>
        <v/>
      </c>
      <c r="G16" s="2" t="str">
        <f t="array" ref="G16">INDEX(IF((Tasks[Report] &lt;= MAX(Updates[Start])) * ((Tasks[Done] &gt; MAX(Updates[Start])) + (ISBLANK(Tasks[Done]))) * (NOT(ISBLANK(Tasks[Report]))),  Tasks[Report], "" ), COUNT(Tasks[Id]) + LastWeekTasks[[#This Row],[Index]] + 1)</f>
        <v/>
      </c>
      <c r="H16" s="2"/>
      <c r="I16" s="5">
        <v>-15</v>
      </c>
      <c r="J16" t="str">
        <f t="array" ref="J16">INDEX(IF((Tasks[Report] &lt;= MAX(Updates[End])) * (NOT(ISBLANK(Tasks[Report]))) * ISBLANK(Tasks[Done]),  Tasks[Description], "" ), COUNT(Tasks[Id]) + ThisWeekTasks[[#This Row],[Index]] + 1)</f>
        <v>Introduction to Statistical Learning Chp 2</v>
      </c>
      <c r="K16" s="2" t="str">
        <f t="array" ref="K16">INDEX(IF((Tasks[Report] &lt;= MAX(Updates[End])) * (Tasks[Done] &gt; MAX(Updates[End])) * (NOT(ISBLANK(Tasks[Done]))),  Tasks[Done], "" ), COUNT(Tasks[Id]) + ThisWeekTasks[[#This Row],[Index]] + 1)</f>
        <v/>
      </c>
      <c r="L16" s="2">
        <f t="array" ref="L16">INDEX(IF((Tasks[Report] &lt;= MAX(Updates[End])) * (NOT(ISBLANK(Tasks[Report]))) * ISBLANK(Tasks[Done]),  Tasks[Report], "" ), COUNT(Tasks[Id]) + ThisWeekTasks[[#This Row],[Index]] + 1)</f>
        <v>42515</v>
      </c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showRuler="0" view="pageLayout" topLeftCell="A3" zoomScale="115" zoomScaleNormal="100" zoomScalePageLayoutView="115" workbookViewId="0">
      <selection activeCell="A11" sqref="A11:B11"/>
    </sheetView>
  </sheetViews>
  <sheetFormatPr defaultColWidth="9.140625" defaultRowHeight="15" x14ac:dyDescent="0.25"/>
  <cols>
    <col min="1" max="2" width="9.140625" style="4" customWidth="1"/>
    <col min="3" max="3" width="18.85546875" style="4" customWidth="1"/>
    <col min="4" max="4" width="10.42578125" style="4" customWidth="1"/>
    <col min="5" max="5" width="9.85546875" style="4" customWidth="1"/>
    <col min="6" max="6" width="5.28515625" style="4" customWidth="1"/>
    <col min="7" max="9" width="9.140625" style="4" customWidth="1"/>
    <col min="10" max="10" width="18.42578125" style="4" customWidth="1"/>
    <col min="11" max="11" width="10" style="4" customWidth="1"/>
    <col min="12" max="12" width="15.28515625" style="4" customWidth="1"/>
    <col min="13" max="16384" width="9.140625" style="4"/>
  </cols>
  <sheetData>
    <row r="1" spans="1:13" ht="18.75" x14ac:dyDescent="0.3">
      <c r="A1" s="29" t="s">
        <v>31</v>
      </c>
      <c r="B1" s="30"/>
      <c r="C1" s="30"/>
      <c r="D1" s="30"/>
      <c r="E1" s="30"/>
      <c r="F1" s="30"/>
      <c r="G1" s="32"/>
      <c r="H1" s="32"/>
      <c r="I1" s="31"/>
      <c r="J1" s="45">
        <f>MAX(Updates[End])</f>
        <v>42522</v>
      </c>
      <c r="K1" s="46"/>
      <c r="L1" s="14"/>
      <c r="M1" s="7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 ht="15" customHeight="1" x14ac:dyDescent="0.25">
      <c r="A3" s="40" t="s">
        <v>50</v>
      </c>
      <c r="B3" s="41"/>
      <c r="C3" s="41"/>
      <c r="D3" s="41"/>
      <c r="E3" s="42" t="s">
        <v>37</v>
      </c>
      <c r="F3" s="17"/>
      <c r="H3" s="35" t="s">
        <v>47</v>
      </c>
      <c r="I3" s="43"/>
      <c r="J3" s="43"/>
      <c r="K3" s="44"/>
    </row>
    <row r="4" spans="1:13" ht="16.5" x14ac:dyDescent="0.3">
      <c r="A4" s="26" t="str">
        <f t="array" ref="A4:A18">LastWeekTasks[Description]</f>
        <v>Introduction to Statistical Learning Chp 2</v>
      </c>
      <c r="B4" s="18"/>
      <c r="C4" s="18"/>
      <c r="D4" s="18"/>
      <c r="E4" s="33" t="str">
        <f t="array" ref="E4:E18">LastWeekTasks[Done]</f>
        <v/>
      </c>
      <c r="F4" s="17"/>
      <c r="H4" s="26" t="str">
        <f t="array" ref="H4:H18">ThisWeekTasks[Description]</f>
        <v/>
      </c>
      <c r="I4" s="18"/>
      <c r="J4" s="18"/>
      <c r="K4" s="22"/>
    </row>
    <row r="5" spans="1:13" ht="16.5" x14ac:dyDescent="0.3">
      <c r="A5" s="27" t="str">
        <v>Create Task Spreadsheet</v>
      </c>
      <c r="B5" s="19"/>
      <c r="C5" s="19"/>
      <c r="D5" s="19"/>
      <c r="E5" s="34">
        <v>42524</v>
      </c>
      <c r="F5" s="16"/>
      <c r="H5" s="27" t="str">
        <v/>
      </c>
      <c r="I5" s="19"/>
      <c r="J5" s="19"/>
      <c r="K5" s="23"/>
      <c r="M5"/>
    </row>
    <row r="6" spans="1:13" ht="16.5" x14ac:dyDescent="0.3">
      <c r="A6" s="28" t="str">
        <v>Determine Appropriate Pace for Article Survey</v>
      </c>
      <c r="B6" s="9"/>
      <c r="C6" s="9"/>
      <c r="D6" s="9"/>
      <c r="E6" s="33">
        <v>42524</v>
      </c>
      <c r="F6" s="16"/>
      <c r="H6" s="28" t="str">
        <v/>
      </c>
      <c r="I6" s="9"/>
      <c r="J6" s="9"/>
      <c r="K6" s="22"/>
      <c r="M6"/>
    </row>
    <row r="7" spans="1:13" ht="16.5" x14ac:dyDescent="0.3">
      <c r="A7" s="28" t="str">
        <v>Reinforcement Learning an Introduction</v>
      </c>
      <c r="B7" s="9"/>
      <c r="C7" s="9"/>
      <c r="D7" s="9"/>
      <c r="E7" s="33" t="str">
        <v/>
      </c>
      <c r="F7" s="16"/>
      <c r="H7" s="28" t="str">
        <v/>
      </c>
      <c r="I7" s="9"/>
      <c r="J7" s="9"/>
      <c r="K7" s="22"/>
      <c r="M7"/>
    </row>
    <row r="8" spans="1:13" ht="16.5" x14ac:dyDescent="0.3">
      <c r="A8" s="28" t="str">
        <v/>
      </c>
      <c r="B8" s="9"/>
      <c r="C8" s="9"/>
      <c r="D8" s="9"/>
      <c r="E8" s="33" t="str">
        <v/>
      </c>
      <c r="F8" s="16"/>
      <c r="G8" s="14"/>
      <c r="H8" s="11" t="str">
        <v/>
      </c>
      <c r="I8" s="9"/>
      <c r="J8" s="11"/>
      <c r="K8" s="11"/>
      <c r="M8"/>
    </row>
    <row r="9" spans="1:13" ht="16.5" x14ac:dyDescent="0.3">
      <c r="A9" s="28" t="str">
        <v/>
      </c>
      <c r="B9" s="9"/>
      <c r="C9" s="9"/>
      <c r="D9" s="9"/>
      <c r="E9" s="33" t="str">
        <v/>
      </c>
      <c r="F9" s="16"/>
      <c r="G9" s="14"/>
      <c r="H9" s="11" t="str">
        <v/>
      </c>
      <c r="I9" s="9"/>
      <c r="J9" s="11"/>
      <c r="K9" s="11"/>
      <c r="M9"/>
    </row>
    <row r="10" spans="1:13" ht="16.5" x14ac:dyDescent="0.3">
      <c r="A10" s="28" t="str">
        <v/>
      </c>
      <c r="B10" s="9"/>
      <c r="C10" s="9"/>
      <c r="D10" s="9"/>
      <c r="E10" s="33" t="str">
        <v/>
      </c>
      <c r="F10" s="16"/>
      <c r="G10" s="14"/>
      <c r="H10" s="11" t="str">
        <v/>
      </c>
      <c r="I10" s="9"/>
      <c r="J10" s="11"/>
      <c r="K10" s="11"/>
      <c r="M10"/>
    </row>
    <row r="11" spans="1:13" ht="16.5" x14ac:dyDescent="0.3">
      <c r="A11" s="28" t="str">
        <v/>
      </c>
      <c r="B11" s="9"/>
      <c r="C11" s="9"/>
      <c r="D11" s="9"/>
      <c r="E11" s="33" t="str">
        <v/>
      </c>
      <c r="F11" s="16"/>
      <c r="G11" s="14"/>
      <c r="H11" s="11" t="str">
        <v/>
      </c>
      <c r="I11" s="9"/>
      <c r="J11" s="11"/>
      <c r="K11" s="11"/>
      <c r="M11"/>
    </row>
    <row r="12" spans="1:13" ht="15" customHeight="1" x14ac:dyDescent="0.3">
      <c r="A12" s="20" t="str">
        <v/>
      </c>
      <c r="B12" s="20"/>
      <c r="C12" s="20"/>
      <c r="D12" s="20"/>
      <c r="E12" s="12" t="str">
        <v/>
      </c>
      <c r="F12" s="13"/>
      <c r="G12" s="14"/>
      <c r="H12" s="20" t="str">
        <v/>
      </c>
      <c r="I12" s="20"/>
      <c r="J12" s="20"/>
      <c r="K12" s="20"/>
      <c r="M12"/>
    </row>
    <row r="13" spans="1:13" ht="15" hidden="1" customHeight="1" x14ac:dyDescent="0.3">
      <c r="A13" s="20" t="str">
        <v/>
      </c>
      <c r="B13" s="20"/>
      <c r="C13" s="20"/>
      <c r="D13" s="20"/>
      <c r="E13" s="12" t="str">
        <v/>
      </c>
      <c r="F13" s="13"/>
      <c r="G13" s="14"/>
      <c r="H13" s="20" t="str">
        <v/>
      </c>
      <c r="I13" s="20"/>
      <c r="J13" s="20"/>
      <c r="K13" s="20"/>
      <c r="M13"/>
    </row>
    <row r="14" spans="1:13" ht="15.75" hidden="1" x14ac:dyDescent="0.3">
      <c r="A14" s="20" t="str">
        <v/>
      </c>
      <c r="B14" s="20"/>
      <c r="C14" s="20"/>
      <c r="D14" s="20"/>
      <c r="E14" s="12" t="str">
        <v/>
      </c>
      <c r="F14" s="13"/>
      <c r="G14" s="14"/>
      <c r="H14" s="20" t="str">
        <v/>
      </c>
      <c r="I14" s="20"/>
      <c r="J14" s="20"/>
      <c r="K14" s="20"/>
      <c r="M14"/>
    </row>
    <row r="15" spans="1:13" ht="15.75" hidden="1" x14ac:dyDescent="0.3">
      <c r="A15" s="20" t="str">
        <v/>
      </c>
      <c r="B15" s="20"/>
      <c r="C15" s="20"/>
      <c r="D15" s="20"/>
      <c r="E15" s="12" t="str">
        <v/>
      </c>
      <c r="F15" s="13"/>
      <c r="G15" s="14"/>
      <c r="H15" s="20" t="str">
        <v/>
      </c>
      <c r="I15" s="20"/>
      <c r="J15" s="20"/>
      <c r="K15" s="20"/>
      <c r="M15"/>
    </row>
    <row r="16" spans="1:13" ht="15.75" hidden="1" x14ac:dyDescent="0.3">
      <c r="A16" s="20" t="str">
        <v/>
      </c>
      <c r="B16" s="20"/>
      <c r="C16" s="20"/>
      <c r="D16" s="20"/>
      <c r="E16" s="12" t="str">
        <v/>
      </c>
      <c r="F16" s="13"/>
      <c r="G16" s="14"/>
      <c r="H16" s="20" t="str">
        <v/>
      </c>
      <c r="I16" s="20"/>
      <c r="J16" s="20"/>
      <c r="K16" s="20"/>
      <c r="M16"/>
    </row>
    <row r="17" spans="1:13" ht="15.75" hidden="1" x14ac:dyDescent="0.3">
      <c r="A17" s="20" t="str">
        <v/>
      </c>
      <c r="B17" s="20"/>
      <c r="C17" s="20"/>
      <c r="D17" s="20"/>
      <c r="E17" s="12" t="str">
        <v/>
      </c>
      <c r="F17" s="13"/>
      <c r="G17" s="14"/>
      <c r="H17" s="20" t="str">
        <v>Reinforcement Learning an Introduction</v>
      </c>
      <c r="I17" s="20"/>
      <c r="J17" s="20"/>
      <c r="K17" s="20"/>
      <c r="M17"/>
    </row>
    <row r="18" spans="1:13" ht="15.75" hidden="1" x14ac:dyDescent="0.3">
      <c r="A18" s="20" t="str">
        <v/>
      </c>
      <c r="B18" s="20"/>
      <c r="C18" s="20"/>
      <c r="D18" s="20"/>
      <c r="E18" s="12" t="str">
        <v/>
      </c>
      <c r="F18" s="13"/>
      <c r="G18" s="14"/>
      <c r="H18" s="20" t="str">
        <v>Introduction to Statistical Learning Chp 2</v>
      </c>
      <c r="I18" s="20"/>
      <c r="J18" s="20"/>
      <c r="K18" s="20"/>
      <c r="M18"/>
    </row>
    <row r="19" spans="1:13" ht="16.5" x14ac:dyDescent="0.3">
      <c r="A19" s="14"/>
      <c r="B19" s="11"/>
      <c r="C19" s="11"/>
      <c r="D19" s="11"/>
      <c r="E19" s="12"/>
      <c r="F19" s="13"/>
      <c r="G19" s="13"/>
      <c r="H19" s="13"/>
      <c r="I19" s="13"/>
      <c r="J19" s="13"/>
      <c r="K19" s="13"/>
      <c r="L19" s="13"/>
      <c r="M19"/>
    </row>
    <row r="20" spans="1:13" ht="16.5" x14ac:dyDescent="0.3">
      <c r="A20" s="35" t="s">
        <v>42</v>
      </c>
      <c r="B20" s="36"/>
      <c r="C20" s="36"/>
      <c r="D20" s="36"/>
      <c r="E20" s="39"/>
      <c r="F20" s="37"/>
      <c r="G20" s="37"/>
      <c r="H20" s="37"/>
      <c r="I20" s="37"/>
      <c r="J20" s="37"/>
      <c r="K20" s="38"/>
      <c r="L20" s="13"/>
      <c r="M20"/>
    </row>
    <row r="21" spans="1:13" ht="16.5" x14ac:dyDescent="0.3">
      <c r="A21" s="26" t="str">
        <f t="array" ref="A21:A30">ThisWeekQuestions[Question]</f>
        <v/>
      </c>
      <c r="B21" s="9"/>
      <c r="C21" s="9"/>
      <c r="D21" s="9"/>
      <c r="E21" s="10"/>
      <c r="F21" s="15"/>
      <c r="G21" s="15"/>
      <c r="H21" s="15"/>
      <c r="I21" s="15"/>
      <c r="J21" s="15"/>
      <c r="K21" s="25"/>
      <c r="L21" s="15"/>
      <c r="M21"/>
    </row>
    <row r="22" spans="1:13" ht="16.5" x14ac:dyDescent="0.3">
      <c r="A22" s="27" t="str">
        <v/>
      </c>
      <c r="B22" s="9"/>
      <c r="C22" s="9"/>
      <c r="D22" s="9"/>
      <c r="E22" s="10"/>
      <c r="F22" s="15"/>
      <c r="G22" s="15"/>
      <c r="H22" s="15"/>
      <c r="I22" s="15"/>
      <c r="J22" s="15"/>
      <c r="K22" s="24"/>
      <c r="L22" s="15"/>
      <c r="M22"/>
    </row>
    <row r="23" spans="1:13" ht="16.5" x14ac:dyDescent="0.3">
      <c r="A23" s="28" t="str">
        <v/>
      </c>
      <c r="B23" s="9"/>
      <c r="C23" s="9"/>
      <c r="D23" s="9"/>
      <c r="E23" s="10"/>
      <c r="F23" s="15"/>
      <c r="G23" s="15"/>
      <c r="H23" s="15"/>
      <c r="I23" s="15"/>
      <c r="J23" s="15"/>
      <c r="K23" s="24"/>
      <c r="L23" s="15"/>
      <c r="M23"/>
    </row>
    <row r="24" spans="1:13" ht="16.5" x14ac:dyDescent="0.3">
      <c r="A24" s="28" t="str">
        <v/>
      </c>
      <c r="B24" s="15"/>
      <c r="C24" s="15"/>
      <c r="D24" s="15"/>
      <c r="E24" s="15"/>
      <c r="F24" s="15"/>
      <c r="G24" s="15"/>
      <c r="H24" s="15"/>
      <c r="I24" s="15"/>
      <c r="J24" s="15"/>
      <c r="K24" s="24"/>
      <c r="L24" s="15"/>
      <c r="M24"/>
    </row>
    <row r="25" spans="1:13" ht="16.5" x14ac:dyDescent="0.3">
      <c r="A25" s="28" t="str">
        <v/>
      </c>
      <c r="B25" s="15"/>
      <c r="C25" s="15"/>
      <c r="D25" s="15"/>
      <c r="E25" s="15"/>
      <c r="F25" s="15"/>
      <c r="G25" s="15"/>
      <c r="H25" s="15"/>
      <c r="I25" s="15"/>
      <c r="J25" s="15"/>
      <c r="K25" s="24"/>
      <c r="L25" s="15"/>
      <c r="M25"/>
    </row>
    <row r="26" spans="1:13" ht="16.5" x14ac:dyDescent="0.3">
      <c r="A26" s="11" t="str">
        <v/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5"/>
      <c r="M26"/>
    </row>
    <row r="27" spans="1:13" ht="16.5" x14ac:dyDescent="0.3">
      <c r="A27" s="20" t="str">
        <v/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5"/>
      <c r="M27"/>
    </row>
    <row r="28" spans="1:13" ht="16.5" x14ac:dyDescent="0.3">
      <c r="A28" s="20" t="str">
        <v/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5"/>
      <c r="M28"/>
    </row>
    <row r="29" spans="1:13" ht="16.5" x14ac:dyDescent="0.3">
      <c r="A29" s="20" t="str">
        <v/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5"/>
      <c r="M29"/>
    </row>
    <row r="30" spans="1:13" ht="16.5" x14ac:dyDescent="0.3">
      <c r="A30" s="20" t="str">
        <v/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5"/>
      <c r="M30"/>
    </row>
    <row r="31" spans="1:13" ht="15.75" x14ac:dyDescent="0.3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/>
      <c r="M31"/>
    </row>
    <row r="32" spans="1:13" ht="15.75" x14ac:dyDescent="0.3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.75" x14ac:dyDescent="0.3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5.75" x14ac:dyDescent="0.3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5.75" x14ac:dyDescent="0.3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">
    <mergeCell ref="J1:K1"/>
  </mergeCells>
  <conditionalFormatting sqref="A4:E18">
    <cfRule type="expression" dxfId="8" priority="7">
      <formula>INDIRECT("A"&amp;ROW()) &lt;&gt; ""</formula>
    </cfRule>
    <cfRule type="expression" dxfId="7" priority="8">
      <formula>MOD(ROW(),2)=1</formula>
    </cfRule>
    <cfRule type="expression" dxfId="6" priority="9">
      <formula>INDIRECT("A"&amp;ROW())&lt;&gt;""</formula>
    </cfRule>
  </conditionalFormatting>
  <conditionalFormatting sqref="H4:K18">
    <cfRule type="expression" dxfId="5" priority="4">
      <formula>INDIRECT("H"&amp;ROW()) &lt;&gt; ""</formula>
    </cfRule>
    <cfRule type="expression" dxfId="4" priority="5">
      <formula>MOD(ROW(),2)=1</formula>
    </cfRule>
    <cfRule type="expression" dxfId="3" priority="6">
      <formula>INDIRECT("H"&amp;ROW())&lt;&gt;""</formula>
    </cfRule>
  </conditionalFormatting>
  <conditionalFormatting sqref="A21:K30">
    <cfRule type="expression" dxfId="2" priority="1">
      <formula>INDIRECT("A"&amp;ROW()) &lt;&gt; ""</formula>
    </cfRule>
    <cfRule type="expression" dxfId="1" priority="2">
      <formula>MOD(ROW(),2)=1</formula>
    </cfRule>
    <cfRule type="expression" dxfId="0" priority="3">
      <formula>INDIRECT("A"&amp;ROW())&lt;&gt;""</formula>
    </cfRule>
  </conditionalFormatting>
  <pageMargins left="0.7" right="0.7" top="0.75" bottom="0.75" header="0.3" footer="0.3"/>
  <pageSetup orientation="landscape" r:id="rId1"/>
  <headerFooter>
    <oddHeader xml:space="preserve">&amp;C&amp;K03-016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Work</vt:lpstr>
      <vt:lpstr>Questions</vt:lpstr>
      <vt:lpstr>Updates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2016-06-04T20:38:48Z</dcterms:modified>
</cp:coreProperties>
</file>