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ourses" sheetId="1" r:id="rId1"/>
    <sheet name="Course List" sheetId="5" r:id="rId2"/>
    <sheet name="Alternative Courses" sheetId="6" r:id="rId3"/>
    <sheet name="Thesis" sheetId="4" r:id="rId4"/>
    <sheet name="Publications" sheetId="3" r:id="rId5"/>
  </sheets>
  <calcPr calcId="152511"/>
</workbook>
</file>

<file path=xl/calcChain.xml><?xml version="1.0" encoding="utf-8"?>
<calcChain xmlns="http://schemas.openxmlformats.org/spreadsheetml/2006/main">
  <c r="E48" i="5" l="1"/>
  <c r="E47" i="5"/>
  <c r="E46" i="5"/>
  <c r="E45" i="5"/>
  <c r="E43" i="5"/>
  <c r="E41" i="5"/>
  <c r="E39" i="5"/>
  <c r="E38" i="5"/>
  <c r="E34" i="5"/>
  <c r="E33" i="5"/>
  <c r="E31" i="5"/>
  <c r="E30" i="5"/>
  <c r="E29" i="5"/>
  <c r="E28" i="5"/>
  <c r="E27" i="5"/>
  <c r="E26" i="5"/>
  <c r="E24" i="5"/>
  <c r="E22" i="5"/>
  <c r="E21" i="5"/>
  <c r="E19" i="5"/>
  <c r="E16" i="5"/>
  <c r="E15" i="5"/>
  <c r="E14" i="5"/>
  <c r="E13" i="5"/>
  <c r="E12" i="5"/>
  <c r="E11" i="5"/>
  <c r="E10" i="5"/>
  <c r="E9" i="5"/>
  <c r="E7" i="5"/>
  <c r="E6" i="5"/>
  <c r="E3" i="5"/>
  <c r="E44" i="5"/>
  <c r="E49" i="5"/>
  <c r="E50" i="5"/>
  <c r="E51" i="5"/>
  <c r="E2" i="5"/>
  <c r="E5" i="5"/>
  <c r="E4" i="5"/>
  <c r="H11" i="1"/>
  <c r="E39" i="1"/>
  <c r="D39" i="1"/>
  <c r="D31" i="1" l="1"/>
  <c r="E31" i="1"/>
  <c r="D17" i="1"/>
  <c r="D23" i="1"/>
  <c r="E23" i="1"/>
  <c r="E17" i="1"/>
  <c r="D8" i="1"/>
  <c r="E8" i="1"/>
</calcChain>
</file>

<file path=xl/sharedStrings.xml><?xml version="1.0" encoding="utf-8"?>
<sst xmlns="http://schemas.openxmlformats.org/spreadsheetml/2006/main" count="329" uniqueCount="206">
  <si>
    <t>Fall 2016</t>
  </si>
  <si>
    <t>Department</t>
  </si>
  <si>
    <t>Number</t>
  </si>
  <si>
    <t>Reg Crd</t>
  </si>
  <si>
    <t>Deg Crd</t>
  </si>
  <si>
    <t>SYS</t>
  </si>
  <si>
    <t>Description</t>
  </si>
  <si>
    <t>Introduction to Systems Engineering</t>
  </si>
  <si>
    <t>Mathematical Programming</t>
  </si>
  <si>
    <t>Stochastic Systems</t>
  </si>
  <si>
    <t>Systems Engineering Colloquium</t>
  </si>
  <si>
    <t>Elective</t>
  </si>
  <si>
    <t>Spring 2017</t>
  </si>
  <si>
    <t>Fall 2017</t>
  </si>
  <si>
    <t>Thesis</t>
  </si>
  <si>
    <t>Summer 2017</t>
  </si>
  <si>
    <t>Total</t>
  </si>
  <si>
    <t>&gt;=2</t>
  </si>
  <si>
    <t>SYS 7096</t>
  </si>
  <si>
    <t>&gt;=6</t>
  </si>
  <si>
    <t>SYS 8999</t>
  </si>
  <si>
    <t>&gt;= 32</t>
  </si>
  <si>
    <t>&gt;=3</t>
  </si>
  <si>
    <r>
      <t>{</t>
    </r>
    <r>
      <rPr>
        <b/>
        <sz val="11"/>
        <color theme="1"/>
        <rFont val="Calibri"/>
        <family val="2"/>
        <scheme val="minor"/>
      </rPr>
      <t>SYS 6001</t>
    </r>
    <r>
      <rPr>
        <sz val="11"/>
        <color theme="1"/>
        <rFont val="Calibri"/>
        <family val="2"/>
        <scheme val="minor"/>
      </rPr>
      <t>, SYS 6021, SYS 6023, SYS 6050, SYS 7001}</t>
    </r>
  </si>
  <si>
    <r>
      <t>{</t>
    </r>
    <r>
      <rPr>
        <b/>
        <sz val="11"/>
        <color theme="1"/>
        <rFont val="Calibri"/>
        <family val="2"/>
        <scheme val="minor"/>
      </rPr>
      <t>SYS 6003</t>
    </r>
    <r>
      <rPr>
        <sz val="11"/>
        <color theme="1"/>
        <rFont val="Calibri"/>
        <family val="2"/>
        <scheme val="minor"/>
      </rPr>
      <t>, SYS 7042}</t>
    </r>
  </si>
  <si>
    <r>
      <t>{</t>
    </r>
    <r>
      <rPr>
        <b/>
        <sz val="11"/>
        <color theme="1"/>
        <rFont val="Calibri"/>
        <family val="2"/>
        <scheme val="minor"/>
      </rPr>
      <t>SYS 6005</t>
    </r>
    <r>
      <rPr>
        <sz val="11"/>
        <color theme="1"/>
        <rFont val="Calibri"/>
        <family val="2"/>
        <scheme val="minor"/>
      </rPr>
      <t>, SYS 6018, SYS 6034}</t>
    </r>
  </si>
  <si>
    <t>&gt;= 6</t>
  </si>
  <si>
    <t>&lt;=3</t>
  </si>
  <si>
    <t>{SYS 6993, SYS 7993}</t>
  </si>
  <si>
    <t>Independent Study</t>
  </si>
  <si>
    <t>Colloquium</t>
  </si>
  <si>
    <t>Required</t>
  </si>
  <si>
    <t>Allowed Courses</t>
  </si>
  <si>
    <t>Current</t>
  </si>
  <si>
    <t>{SYS 6---, SYS 7---}</t>
  </si>
  <si>
    <t>SEAS 5---</t>
  </si>
  <si>
    <t>School of Engineering &amp; Applied Sciences</t>
  </si>
  <si>
    <t>Allowed Description</t>
  </si>
  <si>
    <t>Systems Methodology</t>
  </si>
  <si>
    <t>System Optimization</t>
  </si>
  <si>
    <t>System Stochasticism</t>
  </si>
  <si>
    <t>System Electives</t>
  </si>
  <si>
    <t>*</t>
  </si>
  <si>
    <t>For More Information</t>
  </si>
  <si>
    <t>Determine Research Topic</t>
  </si>
  <si>
    <t>Conduct Preliminary Experiments</t>
  </si>
  <si>
    <t>Choose paper 1 topic</t>
  </si>
  <si>
    <t>Choose paper 1 journal</t>
  </si>
  <si>
    <t>Submit paper 1</t>
  </si>
  <si>
    <t>Draft paper 1</t>
  </si>
  <si>
    <t>Finish paper 1</t>
  </si>
  <si>
    <t>Choose paper 2 topic</t>
  </si>
  <si>
    <t>Choose paper 2 journal</t>
  </si>
  <si>
    <t>Draft paper 2</t>
  </si>
  <si>
    <t>Spring 2018</t>
  </si>
  <si>
    <t>Finish paper 2</t>
  </si>
  <si>
    <t>Submit paper 2</t>
  </si>
  <si>
    <t>Conduct Deeper Experiments</t>
  </si>
  <si>
    <t>Strengthen Thesis Proposal Argument</t>
  </si>
  <si>
    <t>Defend Thesis Proposal</t>
  </si>
  <si>
    <t>Form Thesis Committee</t>
  </si>
  <si>
    <t>Complete Thesis Defense</t>
  </si>
  <si>
    <t>More Information</t>
  </si>
  <si>
    <t>SYS 6001</t>
  </si>
  <si>
    <t>SYS 6002</t>
  </si>
  <si>
    <t>Systems Integration</t>
  </si>
  <si>
    <t>SYS 6003</t>
  </si>
  <si>
    <t>SYS 6005</t>
  </si>
  <si>
    <t>Stochastic Systems I</t>
  </si>
  <si>
    <t>Optimization I</t>
  </si>
  <si>
    <t>SYS 6009</t>
  </si>
  <si>
    <t>The Art and Science of Systems Modeling</t>
  </si>
  <si>
    <t>SYS 6012</t>
  </si>
  <si>
    <t>Dynamic Systems</t>
  </si>
  <si>
    <t>SYS 6013</t>
  </si>
  <si>
    <t>Applied Multivariate Statistics</t>
  </si>
  <si>
    <t>SYS 6014</t>
  </si>
  <si>
    <t>Decision Analysis</t>
  </si>
  <si>
    <t>SYS 6016</t>
  </si>
  <si>
    <t>Machine Learning</t>
  </si>
  <si>
    <t>SYS 6018</t>
  </si>
  <si>
    <t>Data Mining</t>
  </si>
  <si>
    <t>SYS 6021</t>
  </si>
  <si>
    <t>Linear Statistical Models</t>
  </si>
  <si>
    <t>SYS 6023</t>
  </si>
  <si>
    <t>Cognitive Systems Engineering</t>
  </si>
  <si>
    <t>SYS 6026</t>
  </si>
  <si>
    <t>Quantitative Models of Human Perceptual Information Processing</t>
  </si>
  <si>
    <t>SYS 6034</t>
  </si>
  <si>
    <t>Discrete-Event Stochastic Simulation</t>
  </si>
  <si>
    <t>SYS 6035</t>
  </si>
  <si>
    <t>Agent-Based Modeling and Simulation of Complex Systems</t>
  </si>
  <si>
    <t>SYS 6042</t>
  </si>
  <si>
    <t>Network and Combinatorial Optimization</t>
  </si>
  <si>
    <t>SYS 6043</t>
  </si>
  <si>
    <t>Applied Optimization</t>
  </si>
  <si>
    <t>SYS 6044</t>
  </si>
  <si>
    <t>Engineering Economic Systems</t>
  </si>
  <si>
    <t>SYS 6045</t>
  </si>
  <si>
    <t>Applied Probabilistic Models</t>
  </si>
  <si>
    <t>SYS 6050</t>
  </si>
  <si>
    <t>Risk Analysis</t>
  </si>
  <si>
    <t>SYS 6054</t>
  </si>
  <si>
    <t>Financial Engineering</t>
  </si>
  <si>
    <t>SYS 6064</t>
  </si>
  <si>
    <t>Applied Human Factors Engineering</t>
  </si>
  <si>
    <t>SYS 6070</t>
  </si>
  <si>
    <t>Environmental Systems Processes</t>
  </si>
  <si>
    <t>SYS 7001</t>
  </si>
  <si>
    <t>System and Decision Sciences</t>
  </si>
  <si>
    <t>SYS 7002</t>
  </si>
  <si>
    <t>Case Studies in Systems Engineering</t>
  </si>
  <si>
    <t>SYS 7005</t>
  </si>
  <si>
    <t>Stochastic Systems II</t>
  </si>
  <si>
    <t>SYS 7016</t>
  </si>
  <si>
    <t>Artifical Intelligence</t>
  </si>
  <si>
    <t>SYS 7021</t>
  </si>
  <si>
    <t>Research Methods in Systems Engineering</t>
  </si>
  <si>
    <t>SYS 7027</t>
  </si>
  <si>
    <t>Quantitative Models of Human Judgement and Decision-making</t>
  </si>
  <si>
    <t>SYS 7030</t>
  </si>
  <si>
    <t>Time Series Analysis and Forecasting</t>
  </si>
  <si>
    <t>SYS 7034</t>
  </si>
  <si>
    <t>Advanced System Simulation</t>
  </si>
  <si>
    <t>SYS 7042</t>
  </si>
  <si>
    <t>Heuristic Search</t>
  </si>
  <si>
    <t>SYS 7050</t>
  </si>
  <si>
    <t>SYS 7052</t>
  </si>
  <si>
    <t>Sequential Decision Processes</t>
  </si>
  <si>
    <t>SYS 7054</t>
  </si>
  <si>
    <t>Multiobjective Optimization</t>
  </si>
  <si>
    <t>SYS 7063</t>
  </si>
  <si>
    <t>Simulation Optimization</t>
  </si>
  <si>
    <t>SYS 7070</t>
  </si>
  <si>
    <t>Sequencing and Scheduling</t>
  </si>
  <si>
    <t>SYS 7075</t>
  </si>
  <si>
    <t>Bayesian Forecast-Decision Theory</t>
  </si>
  <si>
    <t>SYS 6074</t>
  </si>
  <si>
    <t>Total Quality Engineering</t>
  </si>
  <si>
    <t>SYS 8995</t>
  </si>
  <si>
    <t>F</t>
  </si>
  <si>
    <t>S(15,14,13)</t>
  </si>
  <si>
    <t>S(16,15)</t>
  </si>
  <si>
    <t>F(15,13)</t>
  </si>
  <si>
    <t>S(12)</t>
  </si>
  <si>
    <t>FS</t>
  </si>
  <si>
    <t>F, S</t>
  </si>
  <si>
    <t>S(13,12,11)</t>
  </si>
  <si>
    <t>S</t>
  </si>
  <si>
    <t>S(16,15,14)</t>
  </si>
  <si>
    <t>S10</t>
  </si>
  <si>
    <t>F(13,12,11)</t>
  </si>
  <si>
    <t>Code</t>
  </si>
  <si>
    <t>F16,S16,S15</t>
  </si>
  <si>
    <t>S(12,10)</t>
  </si>
  <si>
    <t>F(12,10,9)</t>
  </si>
  <si>
    <t>S11</t>
  </si>
  <si>
    <t>F09</t>
  </si>
  <si>
    <t>S12,F09</t>
  </si>
  <si>
    <t>F(15,14,11)</t>
  </si>
  <si>
    <t>GRA</t>
  </si>
  <si>
    <t>SYS 8997</t>
  </si>
  <si>
    <t>GTA</t>
  </si>
  <si>
    <t>F16,F15,S15,S14</t>
  </si>
  <si>
    <t>Semester</t>
  </si>
  <si>
    <t>SYS 7097</t>
  </si>
  <si>
    <t>Topics in Systems Engineering</t>
  </si>
  <si>
    <t>F12,S10</t>
  </si>
  <si>
    <t>SYS 7581</t>
  </si>
  <si>
    <t>Advanced Topics in Systems Engineering</t>
  </si>
  <si>
    <t>F14,S14,S13</t>
  </si>
  <si>
    <t>SYS 7582</t>
  </si>
  <si>
    <t>Advanced Topics In Systems Engineering</t>
  </si>
  <si>
    <t>S16,S15,S14</t>
  </si>
  <si>
    <t>SYS 7993</t>
  </si>
  <si>
    <t>SYS 6582</t>
  </si>
  <si>
    <t>Selected Topics In Systems Engineering</t>
  </si>
  <si>
    <t>SYS 6581</t>
  </si>
  <si>
    <t>SYS 6993</t>
  </si>
  <si>
    <t>From Handbook</t>
  </si>
  <si>
    <t>Comments</t>
  </si>
  <si>
    <t>Seems too simple</t>
  </si>
  <si>
    <t>Would I rather take NLP?</t>
  </si>
  <si>
    <t>Related to interests but not directly</t>
  </si>
  <si>
    <t>Important but not what I'm interested in</t>
  </si>
  <si>
    <t>Probably can just pick up</t>
  </si>
  <si>
    <t>Only consider if I take 6050</t>
  </si>
  <si>
    <t>Too theoretical? Maybe only consider after 6005?</t>
  </si>
  <si>
    <t>Y/M/N</t>
  </si>
  <si>
    <t>MN</t>
  </si>
  <si>
    <t>MY</t>
  </si>
  <si>
    <t>DY</t>
  </si>
  <si>
    <t>SOC 5120</t>
  </si>
  <si>
    <t>PLAN</t>
  </si>
  <si>
    <t>PLAP</t>
  </si>
  <si>
    <t>PPOL 5025</t>
  </si>
  <si>
    <t>PPOL 7005</t>
  </si>
  <si>
    <t>USING Ubiquitous Computing to manipulate and optimize an individual's choices, goals or personality</t>
  </si>
  <si>
    <t>USING Ubiquitous Computing to manipulate and optimize a larger social ssystem</t>
  </si>
  <si>
    <t xml:space="preserve">Studying the effect of ubiquitous computing on individual </t>
  </si>
  <si>
    <t>What effects do ubiquitous computers have on an individual's system of behaviors?</t>
  </si>
  <si>
    <t>What effects do ubiquitous computers have on a communities system of behaviors?</t>
  </si>
  <si>
    <t>Can we model the impact of new kinds of ubiquitous computing by measuring their characteristics?</t>
  </si>
  <si>
    <t>PSYC 7700</t>
  </si>
  <si>
    <t>PSYC 7710</t>
  </si>
  <si>
    <t>PSYC 8730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</si>
</sst>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22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8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1" applyFont="1" applyAlignment="1">
      <alignment vertical="center"/>
    </xf>
    <xf numFmtId="0" fontId="5" fillId="0" borderId="0" xfId="0" applyFont="1"/>
    <xf numFmtId="0" fontId="4" fillId="0" borderId="0" xfId="1" applyFont="1" applyAlignment="1">
      <alignment horizontal="right" vertical="center"/>
    </xf>
    <xf numFmtId="0" fontId="6" fillId="0" borderId="0" xfId="1" applyFont="1" applyAlignment="1">
      <alignment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0" borderId="0" xfId="0" applyFont="1" applyFill="1"/>
    <xf numFmtId="0" fontId="3" fillId="0" borderId="0" xfId="1" applyFill="1"/>
  </cellXfs>
  <cellStyles count="2">
    <cellStyle name="Hyperlink" xfId="1" builtinId="8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249977111117893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Fall_2016" displayName="Fall_2016" ref="A2:E8" totalsRowCount="1">
  <autoFilter ref="A2:E7"/>
  <tableColumns count="5">
    <tableColumn id="1" name="Department" totalsRowLabel="Total"/>
    <tableColumn id="2" name="Number"/>
    <tableColumn id="3" name="Description"/>
    <tableColumn id="4" name="Reg Crd" totalsRowFunction="sum"/>
    <tableColumn id="5" name="Deg Crd" totalsRowFunction="sum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Spring_2017" displayName="Spring_2017" ref="A11:E17" totalsRowCount="1">
  <autoFilter ref="A11:E16"/>
  <tableColumns count="5">
    <tableColumn id="1" name="Department" totalsRowLabel="Total"/>
    <tableColumn id="2" name="Number"/>
    <tableColumn id="3" name="Description"/>
    <tableColumn id="4" name="Reg Crd" totalsRowFunction="sum"/>
    <tableColumn id="5" name="Deg Crd" totalsRowFunction="sum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Fall_2017" displayName="Fall_2017" ref="A26:E31" totalsRowCount="1">
  <autoFilter ref="A26:E30"/>
  <tableColumns count="5">
    <tableColumn id="1" name="Department" totalsRowLabel="Total"/>
    <tableColumn id="2" name="Number"/>
    <tableColumn id="3" name="Description"/>
    <tableColumn id="4" name="Reg Crd" totalsRowFunction="sum"/>
    <tableColumn id="5" name="Deg Crd" totalsRowFunction="sum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4" name="Summer_2017" displayName="Summer_2017" ref="A20:E23" totalsRowCount="1">
  <autoFilter ref="A20:E22"/>
  <tableColumns count="5">
    <tableColumn id="1" name="Department" totalsRowLabel="Total"/>
    <tableColumn id="2" name="Number"/>
    <tableColumn id="3" name="Description"/>
    <tableColumn id="4" name="Reg Crd" totalsRowFunction="sum"/>
    <tableColumn id="5" name="Deg Crd" totalsRowFunction="sum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5" name="Spring_2018" displayName="Spring_2018" ref="A34:E39" totalsRowCount="1">
  <autoFilter ref="A34:E38"/>
  <tableColumns count="5">
    <tableColumn id="1" name="Department" totalsRowLabel="Total"/>
    <tableColumn id="2" name="Number"/>
    <tableColumn id="3" name="Description"/>
    <tableColumn id="4" name="Reg Crd" totalsRowFunction="sum"/>
    <tableColumn id="5" name="Deg Crd" totalsRowFunction="sum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F51" totalsRowShown="0" dataDxfId="2">
  <autoFilter ref="A1:F51">
    <filterColumn colId="2">
      <customFilters>
        <customFilter operator="notEqual" val=" "/>
      </customFilters>
    </filterColumn>
    <filterColumn colId="4">
      <filters>
        <filter val="FALSE"/>
      </filters>
    </filterColumn>
    <filterColumn colId="5">
      <filters blank="1">
        <filter val="DY"/>
        <filter val="MY"/>
      </filters>
    </filterColumn>
  </autoFilter>
  <tableColumns count="6">
    <tableColumn id="1" name="Code" dataDxfId="5"/>
    <tableColumn id="2" name="Description" dataDxfId="4"/>
    <tableColumn id="3" name="Semester" dataDxfId="3"/>
    <tableColumn id="4" name="Comments"/>
    <tableColumn id="5" name="Required" dataDxfId="1"/>
    <tableColumn id="6" name="Y/M/N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eb.sys.virginia.edu/files/grad_students/Grad_Handbooks/HANDBOOK%20FOR%20MASTER%20OF%20SCI.pdf" TargetMode="Externa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eb.sys.virginia.edu/files/grad_students/Grad_Handbooks/HANDBOOK%20FOR%20MASTER%20OF%20SCI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WtVePtADr7xStL5Ac2lepzWibRBYoZs5Y_515wGqzFw/edi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WtVePtADr7xStL5Ac2lepzWibRBYoZs5Y_515wGqzFw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B1" workbookViewId="0">
      <selection activeCell="H2" sqref="H2"/>
    </sheetView>
  </sheetViews>
  <sheetFormatPr defaultRowHeight="15" x14ac:dyDescent="0.25"/>
  <cols>
    <col min="1" max="1" width="13.85546875" customWidth="1"/>
    <col min="2" max="2" width="10.42578125" customWidth="1"/>
    <col min="3" max="3" width="34.7109375" customWidth="1"/>
    <col min="4" max="4" width="9.85546875" customWidth="1"/>
    <col min="5" max="5" width="10" customWidth="1"/>
    <col min="8" max="8" width="7.7109375" bestFit="1" customWidth="1"/>
    <col min="9" max="9" width="9.140625" bestFit="1" customWidth="1"/>
    <col min="10" max="10" width="44.85546875" bestFit="1" customWidth="1"/>
    <col min="11" max="11" width="38.42578125" bestFit="1" customWidth="1"/>
  </cols>
  <sheetData>
    <row r="1" spans="1:11" x14ac:dyDescent="0.25">
      <c r="A1" t="s">
        <v>0</v>
      </c>
    </row>
    <row r="2" spans="1:11" x14ac:dyDescent="0.25">
      <c r="A2" t="s">
        <v>1</v>
      </c>
      <c r="B2" t="s">
        <v>2</v>
      </c>
      <c r="C2" t="s">
        <v>6</v>
      </c>
      <c r="D2" t="s">
        <v>3</v>
      </c>
      <c r="E2" t="s">
        <v>4</v>
      </c>
      <c r="H2" t="s">
        <v>33</v>
      </c>
      <c r="I2" t="s">
        <v>31</v>
      </c>
      <c r="J2" t="s">
        <v>32</v>
      </c>
      <c r="K2" t="s">
        <v>37</v>
      </c>
    </row>
    <row r="3" spans="1:11" x14ac:dyDescent="0.25">
      <c r="A3" t="s">
        <v>5</v>
      </c>
      <c r="B3">
        <v>6001</v>
      </c>
      <c r="C3" t="s">
        <v>7</v>
      </c>
      <c r="D3">
        <v>3</v>
      </c>
      <c r="E3">
        <v>3</v>
      </c>
      <c r="H3">
        <v>3</v>
      </c>
      <c r="I3" s="1" t="s">
        <v>22</v>
      </c>
      <c r="J3" t="s">
        <v>23</v>
      </c>
      <c r="K3" t="s">
        <v>38</v>
      </c>
    </row>
    <row r="4" spans="1:11" x14ac:dyDescent="0.25">
      <c r="A4" t="s">
        <v>5</v>
      </c>
      <c r="B4">
        <v>6003</v>
      </c>
      <c r="C4" t="s">
        <v>8</v>
      </c>
      <c r="D4">
        <v>3</v>
      </c>
      <c r="E4">
        <v>3</v>
      </c>
      <c r="H4">
        <v>3</v>
      </c>
      <c r="I4" s="1" t="s">
        <v>22</v>
      </c>
      <c r="J4" t="s">
        <v>24</v>
      </c>
      <c r="K4" t="s">
        <v>39</v>
      </c>
    </row>
    <row r="5" spans="1:11" x14ac:dyDescent="0.25">
      <c r="A5" t="s">
        <v>5</v>
      </c>
      <c r="B5">
        <v>6005</v>
      </c>
      <c r="C5" t="s">
        <v>9</v>
      </c>
      <c r="D5">
        <v>3</v>
      </c>
      <c r="E5">
        <v>3</v>
      </c>
      <c r="H5">
        <v>3</v>
      </c>
      <c r="I5" s="1" t="s">
        <v>22</v>
      </c>
      <c r="J5" t="s">
        <v>25</v>
      </c>
      <c r="K5" t="s">
        <v>40</v>
      </c>
    </row>
    <row r="6" spans="1:11" x14ac:dyDescent="0.25">
      <c r="A6" t="s">
        <v>5</v>
      </c>
      <c r="B6">
        <v>8997</v>
      </c>
      <c r="C6" t="s">
        <v>162</v>
      </c>
      <c r="D6">
        <v>3</v>
      </c>
      <c r="E6">
        <v>0</v>
      </c>
      <c r="H6" s="2">
        <v>0</v>
      </c>
      <c r="I6" s="2" t="s">
        <v>26</v>
      </c>
      <c r="J6" s="2" t="s">
        <v>34</v>
      </c>
      <c r="K6" s="2" t="s">
        <v>41</v>
      </c>
    </row>
    <row r="7" spans="1:11" x14ac:dyDescent="0.25">
      <c r="A7" t="s">
        <v>5</v>
      </c>
      <c r="B7">
        <v>7096</v>
      </c>
      <c r="C7" t="s">
        <v>10</v>
      </c>
      <c r="D7">
        <v>1</v>
      </c>
      <c r="E7">
        <v>1</v>
      </c>
      <c r="H7" s="7">
        <v>0</v>
      </c>
      <c r="I7" s="7" t="s">
        <v>27</v>
      </c>
      <c r="J7" s="8" t="s">
        <v>28</v>
      </c>
      <c r="K7" s="8" t="s">
        <v>29</v>
      </c>
    </row>
    <row r="8" spans="1:11" x14ac:dyDescent="0.25">
      <c r="A8" t="s">
        <v>16</v>
      </c>
      <c r="D8">
        <f>SUBTOTAL(109,Fall_2016[Reg Crd])</f>
        <v>13</v>
      </c>
      <c r="E8">
        <f>SUBTOTAL(109,Fall_2016[Deg Crd])</f>
        <v>10</v>
      </c>
      <c r="H8" s="7">
        <v>0</v>
      </c>
      <c r="I8" s="7" t="s">
        <v>27</v>
      </c>
      <c r="J8" s="8" t="s">
        <v>35</v>
      </c>
      <c r="K8" s="8" t="s">
        <v>36</v>
      </c>
    </row>
    <row r="9" spans="1:11" x14ac:dyDescent="0.25">
      <c r="H9">
        <v>2</v>
      </c>
      <c r="I9" s="1" t="s">
        <v>17</v>
      </c>
      <c r="J9" s="1" t="s">
        <v>18</v>
      </c>
      <c r="K9" t="s">
        <v>30</v>
      </c>
    </row>
    <row r="10" spans="1:11" x14ac:dyDescent="0.25">
      <c r="A10" t="s">
        <v>12</v>
      </c>
      <c r="H10">
        <v>9</v>
      </c>
      <c r="I10" s="1" t="s">
        <v>19</v>
      </c>
      <c r="J10" s="1" t="s">
        <v>20</v>
      </c>
      <c r="K10" t="s">
        <v>14</v>
      </c>
    </row>
    <row r="11" spans="1:11" x14ac:dyDescent="0.25">
      <c r="A11" t="s">
        <v>1</v>
      </c>
      <c r="B11" t="s">
        <v>2</v>
      </c>
      <c r="C11" t="s">
        <v>6</v>
      </c>
      <c r="D11" t="s">
        <v>3</v>
      </c>
      <c r="E11" t="s">
        <v>4</v>
      </c>
      <c r="H11">
        <f>SUM(Fall_2016[Deg Crd], Spring_2017[Deg Crd], Summer_2017[Deg Crd], Fall_2017[Deg Crd], Spring_2018[Deg Crd])</f>
        <v>41</v>
      </c>
      <c r="I11" s="1" t="s">
        <v>21</v>
      </c>
      <c r="J11" s="1" t="s">
        <v>4</v>
      </c>
    </row>
    <row r="12" spans="1:11" x14ac:dyDescent="0.25">
      <c r="A12" t="s">
        <v>42</v>
      </c>
      <c r="B12" t="s">
        <v>42</v>
      </c>
      <c r="C12" t="s">
        <v>11</v>
      </c>
      <c r="D12">
        <v>3</v>
      </c>
      <c r="E12">
        <v>3</v>
      </c>
    </row>
    <row r="13" spans="1:11" x14ac:dyDescent="0.25">
      <c r="A13" t="s">
        <v>42</v>
      </c>
      <c r="B13" t="s">
        <v>42</v>
      </c>
      <c r="C13" t="s">
        <v>11</v>
      </c>
      <c r="D13">
        <v>3</v>
      </c>
      <c r="E13">
        <v>3</v>
      </c>
    </row>
    <row r="14" spans="1:11" x14ac:dyDescent="0.25">
      <c r="A14" t="s">
        <v>42</v>
      </c>
      <c r="B14" t="s">
        <v>42</v>
      </c>
      <c r="C14" t="s">
        <v>11</v>
      </c>
      <c r="D14">
        <v>3</v>
      </c>
      <c r="E14">
        <v>3</v>
      </c>
    </row>
    <row r="15" spans="1:11" x14ac:dyDescent="0.25">
      <c r="A15" t="s">
        <v>5</v>
      </c>
      <c r="B15">
        <v>8997</v>
      </c>
      <c r="C15" t="s">
        <v>162</v>
      </c>
      <c r="D15">
        <v>3</v>
      </c>
      <c r="E15">
        <v>0</v>
      </c>
    </row>
    <row r="16" spans="1:11" x14ac:dyDescent="0.25">
      <c r="A16" t="s">
        <v>5</v>
      </c>
      <c r="B16">
        <v>7096</v>
      </c>
      <c r="C16" t="s">
        <v>10</v>
      </c>
      <c r="D16">
        <v>1</v>
      </c>
      <c r="E16">
        <v>1</v>
      </c>
    </row>
    <row r="17" spans="1:11" ht="15" customHeight="1" x14ac:dyDescent="0.25">
      <c r="A17" t="s">
        <v>16</v>
      </c>
      <c r="D17">
        <f>SUBTOTAL(109,Spring_2017[Reg Crd])</f>
        <v>13</v>
      </c>
      <c r="E17">
        <f>SUBTOTAL(109,Spring_2017[Deg Crd])</f>
        <v>10</v>
      </c>
    </row>
    <row r="18" spans="1:11" ht="15" customHeight="1" x14ac:dyDescent="0.25"/>
    <row r="19" spans="1:11" ht="15" customHeight="1" x14ac:dyDescent="0.25">
      <c r="A19" t="s">
        <v>15</v>
      </c>
      <c r="G19" s="3"/>
      <c r="H19" s="3"/>
      <c r="I19" s="3"/>
    </row>
    <row r="20" spans="1:11" ht="15" customHeight="1" x14ac:dyDescent="0.25">
      <c r="A20" t="s">
        <v>1</v>
      </c>
      <c r="B20" t="s">
        <v>2</v>
      </c>
      <c r="C20" t="s">
        <v>6</v>
      </c>
      <c r="D20" t="s">
        <v>3</v>
      </c>
      <c r="E20" t="s">
        <v>4</v>
      </c>
    </row>
    <row r="21" spans="1:11" ht="15" customHeight="1" x14ac:dyDescent="0.25">
      <c r="A21" t="s">
        <v>5</v>
      </c>
      <c r="B21">
        <v>8995</v>
      </c>
      <c r="C21" t="s">
        <v>160</v>
      </c>
      <c r="D21">
        <v>3</v>
      </c>
      <c r="E21">
        <v>0</v>
      </c>
    </row>
    <row r="22" spans="1:11" x14ac:dyDescent="0.25">
      <c r="A22" t="s">
        <v>5</v>
      </c>
      <c r="B22">
        <v>8999</v>
      </c>
      <c r="C22" t="s">
        <v>14</v>
      </c>
      <c r="D22">
        <v>3</v>
      </c>
      <c r="E22">
        <v>3</v>
      </c>
    </row>
    <row r="23" spans="1:11" x14ac:dyDescent="0.25">
      <c r="A23" t="s">
        <v>16</v>
      </c>
      <c r="D23">
        <f>SUBTOTAL(109,Summer_2017[Reg Crd])</f>
        <v>6</v>
      </c>
      <c r="E23">
        <f>SUBTOTAL(109,Summer_2017[Deg Crd])</f>
        <v>3</v>
      </c>
    </row>
    <row r="25" spans="1:11" x14ac:dyDescent="0.25">
      <c r="A25" t="s">
        <v>13</v>
      </c>
    </row>
    <row r="26" spans="1:11" x14ac:dyDescent="0.25">
      <c r="A26" t="s">
        <v>1</v>
      </c>
      <c r="B26" t="s">
        <v>2</v>
      </c>
      <c r="C26" t="s">
        <v>6</v>
      </c>
      <c r="D26" t="s">
        <v>3</v>
      </c>
      <c r="E26" t="s">
        <v>4</v>
      </c>
    </row>
    <row r="27" spans="1:11" x14ac:dyDescent="0.25">
      <c r="A27" t="s">
        <v>42</v>
      </c>
      <c r="B27" t="s">
        <v>42</v>
      </c>
      <c r="C27" t="s">
        <v>11</v>
      </c>
      <c r="D27">
        <v>3</v>
      </c>
      <c r="E27">
        <v>3</v>
      </c>
    </row>
    <row r="28" spans="1:11" x14ac:dyDescent="0.25">
      <c r="A28" t="s">
        <v>42</v>
      </c>
      <c r="B28" t="s">
        <v>42</v>
      </c>
      <c r="C28" t="s">
        <v>11</v>
      </c>
      <c r="D28">
        <v>3</v>
      </c>
      <c r="E28">
        <v>3</v>
      </c>
    </row>
    <row r="29" spans="1:11" x14ac:dyDescent="0.25">
      <c r="A29" t="s">
        <v>5</v>
      </c>
      <c r="B29">
        <v>8995</v>
      </c>
      <c r="C29" t="s">
        <v>160</v>
      </c>
      <c r="D29">
        <v>3</v>
      </c>
    </row>
    <row r="30" spans="1:11" ht="15" customHeight="1" x14ac:dyDescent="0.25">
      <c r="A30" t="s">
        <v>5</v>
      </c>
      <c r="B30">
        <v>8999</v>
      </c>
      <c r="C30" t="s">
        <v>14</v>
      </c>
      <c r="D30">
        <v>3</v>
      </c>
      <c r="E30">
        <v>3</v>
      </c>
      <c r="K30" s="5" t="s">
        <v>43</v>
      </c>
    </row>
    <row r="31" spans="1:11" ht="15" customHeight="1" x14ac:dyDescent="0.25">
      <c r="A31" t="s">
        <v>16</v>
      </c>
      <c r="D31">
        <f>SUBTOTAL(109,Fall_2017[Reg Crd])</f>
        <v>12</v>
      </c>
      <c r="E31">
        <f>SUBTOTAL(109,Fall_2017[Deg Crd])</f>
        <v>9</v>
      </c>
      <c r="K31" s="5"/>
    </row>
    <row r="33" spans="1:5" x14ac:dyDescent="0.25">
      <c r="A33" t="s">
        <v>54</v>
      </c>
    </row>
    <row r="34" spans="1:5" x14ac:dyDescent="0.25">
      <c r="A34" t="s">
        <v>1</v>
      </c>
      <c r="B34" t="s">
        <v>2</v>
      </c>
      <c r="C34" t="s">
        <v>6</v>
      </c>
      <c r="D34" t="s">
        <v>3</v>
      </c>
      <c r="E34" t="s">
        <v>4</v>
      </c>
    </row>
    <row r="35" spans="1:5" x14ac:dyDescent="0.25">
      <c r="A35" t="s">
        <v>42</v>
      </c>
      <c r="B35" t="s">
        <v>42</v>
      </c>
      <c r="C35" t="s">
        <v>11</v>
      </c>
      <c r="D35">
        <v>3</v>
      </c>
      <c r="E35">
        <v>3</v>
      </c>
    </row>
    <row r="36" spans="1:5" x14ac:dyDescent="0.25">
      <c r="A36" t="s">
        <v>42</v>
      </c>
      <c r="B36" t="s">
        <v>42</v>
      </c>
      <c r="C36" t="s">
        <v>11</v>
      </c>
      <c r="D36">
        <v>3</v>
      </c>
      <c r="E36">
        <v>3</v>
      </c>
    </row>
    <row r="37" spans="1:5" x14ac:dyDescent="0.25">
      <c r="A37" t="s">
        <v>5</v>
      </c>
      <c r="B37">
        <v>8995</v>
      </c>
      <c r="C37" t="s">
        <v>160</v>
      </c>
      <c r="D37">
        <v>3</v>
      </c>
      <c r="E37">
        <v>0</v>
      </c>
    </row>
    <row r="38" spans="1:5" x14ac:dyDescent="0.25">
      <c r="A38" t="s">
        <v>5</v>
      </c>
      <c r="B38">
        <v>8999</v>
      </c>
      <c r="C38" t="s">
        <v>14</v>
      </c>
      <c r="D38">
        <v>3</v>
      </c>
      <c r="E38">
        <v>3</v>
      </c>
    </row>
    <row r="39" spans="1:5" x14ac:dyDescent="0.25">
      <c r="A39" t="s">
        <v>16</v>
      </c>
      <c r="D39">
        <f>SUBTOTAL(109,Spring_2018[Reg Crd])</f>
        <v>12</v>
      </c>
      <c r="E39">
        <f>SUBTOTAL(109,Spring_2018[Deg Crd])</f>
        <v>9</v>
      </c>
    </row>
  </sheetData>
  <mergeCells count="1">
    <mergeCell ref="K30:K31"/>
  </mergeCells>
  <hyperlinks>
    <hyperlink ref="K30" r:id="rId1"/>
  </hyperlinks>
  <pageMargins left="0.7" right="0.7" top="0.75" bottom="0.75" header="0.3" footer="0.3"/>
  <pageSetup orientation="portrait" r:id="rId2"/>
  <tableParts count="5"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zoomScaleNormal="100" workbookViewId="0">
      <selection activeCell="H14" sqref="H14"/>
    </sheetView>
  </sheetViews>
  <sheetFormatPr defaultRowHeight="15" x14ac:dyDescent="0.25"/>
  <cols>
    <col min="1" max="1" width="10.42578125" customWidth="1"/>
    <col min="2" max="2" width="60.7109375" bestFit="1" customWidth="1"/>
    <col min="3" max="3" width="14.85546875" bestFit="1" customWidth="1"/>
    <col min="4" max="4" width="16.85546875" bestFit="1" customWidth="1"/>
    <col min="5" max="5" width="11.42578125" bestFit="1" customWidth="1"/>
  </cols>
  <sheetData>
    <row r="1" spans="1:6" x14ac:dyDescent="0.25">
      <c r="A1" t="s">
        <v>152</v>
      </c>
      <c r="B1" t="s">
        <v>6</v>
      </c>
      <c r="C1" t="s">
        <v>164</v>
      </c>
      <c r="D1" t="s">
        <v>180</v>
      </c>
      <c r="E1" t="s">
        <v>31</v>
      </c>
      <c r="F1" t="s">
        <v>188</v>
      </c>
    </row>
    <row r="2" spans="1:6" hidden="1" x14ac:dyDescent="0.25">
      <c r="A2" s="10" t="s">
        <v>63</v>
      </c>
      <c r="B2" s="10" t="s">
        <v>7</v>
      </c>
      <c r="C2" s="10" t="s">
        <v>140</v>
      </c>
      <c r="D2" s="10"/>
      <c r="E2" s="10" t="b">
        <f>TRUE()</f>
        <v>1</v>
      </c>
      <c r="F2" s="9"/>
    </row>
    <row r="3" spans="1:6" hidden="1" x14ac:dyDescent="0.25">
      <c r="A3" s="10" t="s">
        <v>64</v>
      </c>
      <c r="B3" s="10" t="s">
        <v>65</v>
      </c>
      <c r="C3" s="10" t="s">
        <v>144</v>
      </c>
      <c r="D3" s="10"/>
      <c r="E3" s="10" t="b">
        <f>FALSE()</f>
        <v>0</v>
      </c>
      <c r="F3" s="8" t="s">
        <v>189</v>
      </c>
    </row>
    <row r="4" spans="1:6" hidden="1" x14ac:dyDescent="0.25">
      <c r="A4" s="10" t="s">
        <v>66</v>
      </c>
      <c r="B4" s="10" t="s">
        <v>69</v>
      </c>
      <c r="C4" s="10" t="s">
        <v>140</v>
      </c>
      <c r="D4" s="10"/>
      <c r="E4" s="10" t="b">
        <f>TRUE()</f>
        <v>1</v>
      </c>
      <c r="F4" s="9"/>
    </row>
    <row r="5" spans="1:6" hidden="1" x14ac:dyDescent="0.25">
      <c r="A5" s="10" t="s">
        <v>67</v>
      </c>
      <c r="B5" s="10" t="s">
        <v>68</v>
      </c>
      <c r="C5" s="10" t="s">
        <v>140</v>
      </c>
      <c r="D5" s="10"/>
      <c r="E5" s="10" t="b">
        <f>TRUE()</f>
        <v>1</v>
      </c>
      <c r="F5" s="9"/>
    </row>
    <row r="6" spans="1:6" hidden="1" x14ac:dyDescent="0.25">
      <c r="A6" s="10" t="s">
        <v>70</v>
      </c>
      <c r="B6" s="10" t="s">
        <v>71</v>
      </c>
      <c r="C6" s="10" t="s">
        <v>143</v>
      </c>
      <c r="D6" s="10"/>
      <c r="E6" s="10" t="b">
        <f>FALSE()</f>
        <v>0</v>
      </c>
      <c r="F6" s="8" t="s">
        <v>189</v>
      </c>
    </row>
    <row r="7" spans="1:6" x14ac:dyDescent="0.25">
      <c r="A7" s="10" t="s">
        <v>72</v>
      </c>
      <c r="B7" s="10" t="s">
        <v>73</v>
      </c>
      <c r="C7" s="10" t="s">
        <v>140</v>
      </c>
      <c r="D7" s="10"/>
      <c r="E7" s="10" t="b">
        <f>FALSE()</f>
        <v>0</v>
      </c>
      <c r="F7" s="8" t="s">
        <v>190</v>
      </c>
    </row>
    <row r="8" spans="1:6" hidden="1" x14ac:dyDescent="0.25">
      <c r="A8" t="s">
        <v>74</v>
      </c>
      <c r="B8" t="s">
        <v>75</v>
      </c>
      <c r="E8" s="9"/>
      <c r="F8" s="9"/>
    </row>
    <row r="9" spans="1:6" x14ac:dyDescent="0.25">
      <c r="A9" s="10" t="s">
        <v>76</v>
      </c>
      <c r="B9" s="10" t="s">
        <v>77</v>
      </c>
      <c r="C9" s="10" t="s">
        <v>141</v>
      </c>
      <c r="D9" s="10"/>
      <c r="E9" s="10" t="b">
        <f>FALSE()</f>
        <v>0</v>
      </c>
      <c r="F9" s="8"/>
    </row>
    <row r="10" spans="1:6" x14ac:dyDescent="0.25">
      <c r="A10" s="10" t="s">
        <v>78</v>
      </c>
      <c r="B10" s="10" t="s">
        <v>79</v>
      </c>
      <c r="C10" s="10" t="s">
        <v>142</v>
      </c>
      <c r="D10" s="10"/>
      <c r="E10" s="10" t="b">
        <f>FALSE()</f>
        <v>0</v>
      </c>
      <c r="F10" s="8" t="s">
        <v>191</v>
      </c>
    </row>
    <row r="11" spans="1:6" x14ac:dyDescent="0.25">
      <c r="A11" s="10" t="s">
        <v>80</v>
      </c>
      <c r="B11" s="10" t="s">
        <v>81</v>
      </c>
      <c r="C11" s="10" t="s">
        <v>146</v>
      </c>
      <c r="D11" s="10" t="s">
        <v>182</v>
      </c>
      <c r="E11" s="10" t="b">
        <f>FALSE()</f>
        <v>0</v>
      </c>
      <c r="F11" s="8" t="s">
        <v>191</v>
      </c>
    </row>
    <row r="12" spans="1:6" hidden="1" x14ac:dyDescent="0.25">
      <c r="A12" s="10" t="s">
        <v>82</v>
      </c>
      <c r="B12" s="10" t="s">
        <v>83</v>
      </c>
      <c r="C12" s="10" t="s">
        <v>149</v>
      </c>
      <c r="D12" s="10" t="s">
        <v>181</v>
      </c>
      <c r="E12" s="10" t="b">
        <f>FALSE()</f>
        <v>0</v>
      </c>
      <c r="F12" s="8" t="s">
        <v>189</v>
      </c>
    </row>
    <row r="13" spans="1:6" x14ac:dyDescent="0.25">
      <c r="A13" s="10" t="s">
        <v>84</v>
      </c>
      <c r="B13" s="10" t="s">
        <v>85</v>
      </c>
      <c r="C13" s="10" t="s">
        <v>149</v>
      </c>
      <c r="D13" s="10"/>
      <c r="E13" s="10" t="b">
        <f>FALSE()</f>
        <v>0</v>
      </c>
      <c r="F13" s="8"/>
    </row>
    <row r="14" spans="1:6" x14ac:dyDescent="0.25">
      <c r="A14" s="10" t="s">
        <v>86</v>
      </c>
      <c r="B14" s="10" t="s">
        <v>87</v>
      </c>
      <c r="C14" s="10" t="s">
        <v>147</v>
      </c>
      <c r="D14" s="10"/>
      <c r="E14" s="10" t="b">
        <f>FALSE()</f>
        <v>0</v>
      </c>
      <c r="F14" s="8"/>
    </row>
    <row r="15" spans="1:6" x14ac:dyDescent="0.25">
      <c r="A15" s="10" t="s">
        <v>88</v>
      </c>
      <c r="B15" s="10" t="s">
        <v>89</v>
      </c>
      <c r="C15" s="10" t="s">
        <v>140</v>
      </c>
      <c r="D15" s="10"/>
      <c r="E15" s="10" t="b">
        <f>FALSE()</f>
        <v>0</v>
      </c>
      <c r="F15" s="8"/>
    </row>
    <row r="16" spans="1:6" x14ac:dyDescent="0.25">
      <c r="A16" s="10" t="s">
        <v>90</v>
      </c>
      <c r="B16" s="10" t="s">
        <v>91</v>
      </c>
      <c r="C16" s="10" t="s">
        <v>148</v>
      </c>
      <c r="D16" s="10"/>
      <c r="E16" s="10" t="b">
        <f>FALSE()</f>
        <v>0</v>
      </c>
      <c r="F16" s="8" t="s">
        <v>190</v>
      </c>
    </row>
    <row r="17" spans="1:6" hidden="1" x14ac:dyDescent="0.25">
      <c r="A17" t="s">
        <v>92</v>
      </c>
      <c r="B17" t="s">
        <v>93</v>
      </c>
      <c r="E17" s="9"/>
      <c r="F17" s="9"/>
    </row>
    <row r="18" spans="1:6" hidden="1" x14ac:dyDescent="0.25">
      <c r="A18" t="s">
        <v>94</v>
      </c>
      <c r="B18" t="s">
        <v>95</v>
      </c>
      <c r="E18" s="9"/>
      <c r="F18" s="9"/>
    </row>
    <row r="19" spans="1:6" x14ac:dyDescent="0.25">
      <c r="A19" s="10" t="s">
        <v>96</v>
      </c>
      <c r="B19" s="10" t="s">
        <v>97</v>
      </c>
      <c r="C19" s="10" t="s">
        <v>163</v>
      </c>
      <c r="D19" s="10" t="s">
        <v>183</v>
      </c>
      <c r="E19" s="10" t="b">
        <f>FALSE()</f>
        <v>0</v>
      </c>
      <c r="F19" s="8"/>
    </row>
    <row r="20" spans="1:6" hidden="1" x14ac:dyDescent="0.25">
      <c r="A20" t="s">
        <v>98</v>
      </c>
      <c r="B20" t="s">
        <v>99</v>
      </c>
      <c r="E20" s="9"/>
      <c r="F20" s="9"/>
    </row>
    <row r="21" spans="1:6" x14ac:dyDescent="0.25">
      <c r="A21" s="10" t="s">
        <v>100</v>
      </c>
      <c r="B21" s="10" t="s">
        <v>101</v>
      </c>
      <c r="C21" s="10" t="s">
        <v>148</v>
      </c>
      <c r="D21" s="10" t="s">
        <v>183</v>
      </c>
      <c r="E21" s="10" t="b">
        <f>FALSE()</f>
        <v>0</v>
      </c>
      <c r="F21" s="8"/>
    </row>
    <row r="22" spans="1:6" x14ac:dyDescent="0.25">
      <c r="A22" s="10" t="s">
        <v>102</v>
      </c>
      <c r="B22" s="10" t="s">
        <v>103</v>
      </c>
      <c r="C22" s="10" t="s">
        <v>150</v>
      </c>
      <c r="D22" s="10" t="s">
        <v>183</v>
      </c>
      <c r="E22" s="10" t="b">
        <f>FALSE()</f>
        <v>0</v>
      </c>
      <c r="F22" s="8"/>
    </row>
    <row r="23" spans="1:6" hidden="1" x14ac:dyDescent="0.25">
      <c r="A23" t="s">
        <v>104</v>
      </c>
      <c r="B23" t="s">
        <v>105</v>
      </c>
      <c r="E23" s="9"/>
      <c r="F23" s="9"/>
    </row>
    <row r="24" spans="1:6" x14ac:dyDescent="0.25">
      <c r="A24" s="10" t="s">
        <v>106</v>
      </c>
      <c r="B24" s="10" t="s">
        <v>107</v>
      </c>
      <c r="C24" s="10" t="s">
        <v>151</v>
      </c>
      <c r="D24" s="10" t="s">
        <v>184</v>
      </c>
      <c r="E24" s="10" t="b">
        <f>FALSE()</f>
        <v>0</v>
      </c>
      <c r="F24" s="8"/>
    </row>
    <row r="25" spans="1:6" hidden="1" x14ac:dyDescent="0.25">
      <c r="A25" t="s">
        <v>137</v>
      </c>
      <c r="B25" t="s">
        <v>138</v>
      </c>
      <c r="E25" s="9"/>
      <c r="F25" s="9"/>
    </row>
    <row r="26" spans="1:6" hidden="1" x14ac:dyDescent="0.25">
      <c r="A26" s="10" t="s">
        <v>177</v>
      </c>
      <c r="B26" s="10" t="s">
        <v>176</v>
      </c>
      <c r="C26" s="10" t="s">
        <v>140</v>
      </c>
      <c r="D26" s="10"/>
      <c r="E26" s="10" t="b">
        <f>FALSE()</f>
        <v>0</v>
      </c>
      <c r="F26" s="8" t="s">
        <v>189</v>
      </c>
    </row>
    <row r="27" spans="1:6" hidden="1" x14ac:dyDescent="0.25">
      <c r="A27" s="10" t="s">
        <v>175</v>
      </c>
      <c r="B27" s="10" t="s">
        <v>176</v>
      </c>
      <c r="C27" s="10" t="s">
        <v>148</v>
      </c>
      <c r="D27" s="10"/>
      <c r="E27" s="10" t="b">
        <f>FALSE()</f>
        <v>0</v>
      </c>
      <c r="F27" s="8" t="s">
        <v>189</v>
      </c>
    </row>
    <row r="28" spans="1:6" hidden="1" x14ac:dyDescent="0.25">
      <c r="A28" s="10" t="s">
        <v>178</v>
      </c>
      <c r="B28" s="10" t="s">
        <v>29</v>
      </c>
      <c r="C28" s="10" t="s">
        <v>145</v>
      </c>
      <c r="D28" s="10"/>
      <c r="E28" s="10" t="b">
        <f>FALSE()</f>
        <v>0</v>
      </c>
      <c r="F28" s="8" t="s">
        <v>189</v>
      </c>
    </row>
    <row r="29" spans="1:6" x14ac:dyDescent="0.25">
      <c r="A29" s="10" t="s">
        <v>108</v>
      </c>
      <c r="B29" s="10" t="s">
        <v>109</v>
      </c>
      <c r="C29" s="10" t="s">
        <v>153</v>
      </c>
      <c r="D29" s="10"/>
      <c r="E29" s="10" t="b">
        <f>FALSE()</f>
        <v>0</v>
      </c>
      <c r="F29" s="8"/>
    </row>
    <row r="30" spans="1:6" hidden="1" x14ac:dyDescent="0.25">
      <c r="A30" s="10" t="s">
        <v>110</v>
      </c>
      <c r="B30" s="10" t="s">
        <v>111</v>
      </c>
      <c r="C30" s="10" t="s">
        <v>154</v>
      </c>
      <c r="D30" s="10"/>
      <c r="E30" s="10" t="b">
        <f>FALSE()</f>
        <v>0</v>
      </c>
      <c r="F30" s="8" t="s">
        <v>189</v>
      </c>
    </row>
    <row r="31" spans="1:6" hidden="1" x14ac:dyDescent="0.25">
      <c r="A31" s="10" t="s">
        <v>112</v>
      </c>
      <c r="B31" s="10" t="s">
        <v>113</v>
      </c>
      <c r="C31" s="10" t="s">
        <v>154</v>
      </c>
      <c r="D31" s="10" t="s">
        <v>187</v>
      </c>
      <c r="E31" s="10" t="b">
        <f>FALSE()</f>
        <v>0</v>
      </c>
      <c r="F31" s="8" t="s">
        <v>189</v>
      </c>
    </row>
    <row r="32" spans="1:6" hidden="1" x14ac:dyDescent="0.25">
      <c r="A32" t="s">
        <v>114</v>
      </c>
      <c r="B32" t="s">
        <v>115</v>
      </c>
      <c r="E32" s="9"/>
      <c r="F32" s="9"/>
    </row>
    <row r="33" spans="1:6" hidden="1" x14ac:dyDescent="0.25">
      <c r="A33" s="10" t="s">
        <v>116</v>
      </c>
      <c r="B33" s="10" t="s">
        <v>117</v>
      </c>
      <c r="C33" s="10" t="s">
        <v>155</v>
      </c>
      <c r="D33" s="10" t="s">
        <v>185</v>
      </c>
      <c r="E33" s="10" t="b">
        <f>FALSE()</f>
        <v>0</v>
      </c>
      <c r="F33" s="8" t="s">
        <v>189</v>
      </c>
    </row>
    <row r="34" spans="1:6" x14ac:dyDescent="0.25">
      <c r="A34" s="10" t="s">
        <v>118</v>
      </c>
      <c r="B34" s="10" t="s">
        <v>119</v>
      </c>
      <c r="C34" s="10" t="s">
        <v>156</v>
      </c>
      <c r="D34" s="10"/>
      <c r="E34" s="10" t="b">
        <f>FALSE()</f>
        <v>0</v>
      </c>
      <c r="F34" s="8"/>
    </row>
    <row r="35" spans="1:6" hidden="1" x14ac:dyDescent="0.25">
      <c r="A35" t="s">
        <v>120</v>
      </c>
      <c r="B35" t="s">
        <v>121</v>
      </c>
      <c r="E35" s="9"/>
      <c r="F35" s="9"/>
    </row>
    <row r="36" spans="1:6" hidden="1" x14ac:dyDescent="0.25">
      <c r="A36" t="s">
        <v>122</v>
      </c>
      <c r="B36" t="s">
        <v>123</v>
      </c>
      <c r="E36" s="9"/>
      <c r="F36" s="9"/>
    </row>
    <row r="37" spans="1:6" hidden="1" x14ac:dyDescent="0.25">
      <c r="A37" t="s">
        <v>124</v>
      </c>
      <c r="B37" t="s">
        <v>125</v>
      </c>
      <c r="E37" s="9"/>
      <c r="F37" s="9"/>
    </row>
    <row r="38" spans="1:6" hidden="1" x14ac:dyDescent="0.25">
      <c r="A38" s="10" t="s">
        <v>126</v>
      </c>
      <c r="B38" s="10" t="s">
        <v>101</v>
      </c>
      <c r="C38" s="10" t="s">
        <v>150</v>
      </c>
      <c r="D38" s="10" t="s">
        <v>186</v>
      </c>
      <c r="E38" s="10" t="b">
        <f>FALSE()</f>
        <v>0</v>
      </c>
      <c r="F38" s="8" t="s">
        <v>189</v>
      </c>
    </row>
    <row r="39" spans="1:6" x14ac:dyDescent="0.25">
      <c r="A39" s="10" t="s">
        <v>127</v>
      </c>
      <c r="B39" s="10" t="s">
        <v>128</v>
      </c>
      <c r="C39" s="10" t="s">
        <v>157</v>
      </c>
      <c r="D39" s="10"/>
      <c r="E39" s="10" t="b">
        <f>FALSE()</f>
        <v>0</v>
      </c>
      <c r="F39" s="8"/>
    </row>
    <row r="40" spans="1:6" hidden="1" x14ac:dyDescent="0.25">
      <c r="A40" t="s">
        <v>129</v>
      </c>
      <c r="B40" t="s">
        <v>130</v>
      </c>
      <c r="E40" s="9"/>
      <c r="F40" s="9"/>
    </row>
    <row r="41" spans="1:6" hidden="1" x14ac:dyDescent="0.25">
      <c r="A41" s="10" t="s">
        <v>131</v>
      </c>
      <c r="B41" s="10" t="s">
        <v>132</v>
      </c>
      <c r="C41" s="10" t="s">
        <v>158</v>
      </c>
      <c r="D41" s="10"/>
      <c r="E41" s="10" t="b">
        <f>FALSE()</f>
        <v>0</v>
      </c>
      <c r="F41" s="8" t="s">
        <v>189</v>
      </c>
    </row>
    <row r="42" spans="1:6" hidden="1" x14ac:dyDescent="0.25">
      <c r="A42" t="s">
        <v>133</v>
      </c>
      <c r="B42" t="s">
        <v>134</v>
      </c>
      <c r="E42" s="9"/>
      <c r="F42" s="9"/>
    </row>
    <row r="43" spans="1:6" x14ac:dyDescent="0.25">
      <c r="A43" s="10" t="s">
        <v>135</v>
      </c>
      <c r="B43" s="10" t="s">
        <v>136</v>
      </c>
      <c r="C43" s="10" t="s">
        <v>159</v>
      </c>
      <c r="D43" s="10"/>
      <c r="E43" s="10" t="b">
        <f>FALSE()</f>
        <v>0</v>
      </c>
      <c r="F43" s="8"/>
    </row>
    <row r="44" spans="1:6" hidden="1" x14ac:dyDescent="0.25">
      <c r="A44" s="10" t="s">
        <v>18</v>
      </c>
      <c r="B44" s="10" t="s">
        <v>10</v>
      </c>
      <c r="C44" s="10" t="s">
        <v>145</v>
      </c>
      <c r="D44" s="10"/>
      <c r="E44" s="10" t="b">
        <f>TRUE()</f>
        <v>1</v>
      </c>
      <c r="F44" s="9"/>
    </row>
    <row r="45" spans="1:6" hidden="1" x14ac:dyDescent="0.25">
      <c r="A45" s="10" t="s">
        <v>165</v>
      </c>
      <c r="B45" s="10" t="s">
        <v>166</v>
      </c>
      <c r="C45" s="10" t="s">
        <v>167</v>
      </c>
      <c r="D45" s="10"/>
      <c r="E45" s="10" t="b">
        <f>FALSE()</f>
        <v>0</v>
      </c>
      <c r="F45" s="8" t="s">
        <v>189</v>
      </c>
    </row>
    <row r="46" spans="1:6" hidden="1" x14ac:dyDescent="0.25">
      <c r="A46" s="10" t="s">
        <v>168</v>
      </c>
      <c r="B46" s="10" t="s">
        <v>169</v>
      </c>
      <c r="C46" s="10" t="s">
        <v>170</v>
      </c>
      <c r="D46" s="10"/>
      <c r="E46" s="10" t="b">
        <f>FALSE()</f>
        <v>0</v>
      </c>
      <c r="F46" s="8" t="s">
        <v>189</v>
      </c>
    </row>
    <row r="47" spans="1:6" hidden="1" x14ac:dyDescent="0.25">
      <c r="A47" s="10" t="s">
        <v>171</v>
      </c>
      <c r="B47" s="10" t="s">
        <v>172</v>
      </c>
      <c r="C47" s="10" t="s">
        <v>173</v>
      </c>
      <c r="D47" s="10"/>
      <c r="E47" s="10" t="b">
        <f>FALSE()</f>
        <v>0</v>
      </c>
      <c r="F47" s="8" t="s">
        <v>189</v>
      </c>
    </row>
    <row r="48" spans="1:6" hidden="1" x14ac:dyDescent="0.25">
      <c r="A48" s="10" t="s">
        <v>174</v>
      </c>
      <c r="B48" s="10" t="s">
        <v>29</v>
      </c>
      <c r="C48" s="10" t="s">
        <v>145</v>
      </c>
      <c r="D48" s="10"/>
      <c r="E48" s="10" t="b">
        <f>FALSE()</f>
        <v>0</v>
      </c>
      <c r="F48" s="8" t="s">
        <v>189</v>
      </c>
    </row>
    <row r="49" spans="1:6" hidden="1" x14ac:dyDescent="0.25">
      <c r="A49" s="10" t="s">
        <v>139</v>
      </c>
      <c r="B49" s="10" t="s">
        <v>160</v>
      </c>
      <c r="C49" s="10" t="s">
        <v>145</v>
      </c>
      <c r="D49" s="10"/>
      <c r="E49" s="10" t="b">
        <f>TRUE()</f>
        <v>1</v>
      </c>
      <c r="F49" s="9"/>
    </row>
    <row r="50" spans="1:6" hidden="1" x14ac:dyDescent="0.25">
      <c r="A50" s="10" t="s">
        <v>161</v>
      </c>
      <c r="B50" s="10" t="s">
        <v>162</v>
      </c>
      <c r="C50" s="10" t="s">
        <v>145</v>
      </c>
      <c r="D50" s="11" t="s">
        <v>179</v>
      </c>
      <c r="E50" s="10" t="b">
        <f>TRUE()</f>
        <v>1</v>
      </c>
      <c r="F50" s="9"/>
    </row>
    <row r="51" spans="1:6" hidden="1" x14ac:dyDescent="0.25">
      <c r="A51" s="10" t="s">
        <v>20</v>
      </c>
      <c r="B51" s="10" t="s">
        <v>14</v>
      </c>
      <c r="C51" s="10" t="s">
        <v>145</v>
      </c>
      <c r="D51" s="10"/>
      <c r="E51" s="10" t="b">
        <f>TRUE()</f>
        <v>1</v>
      </c>
      <c r="F51" s="9"/>
    </row>
  </sheetData>
  <hyperlinks>
    <hyperlink ref="D50" r:id="rId1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C4" sqref="C4"/>
    </sheetView>
  </sheetViews>
  <sheetFormatPr defaultRowHeight="15" x14ac:dyDescent="0.25"/>
  <sheetData>
    <row r="1" spans="1:3" x14ac:dyDescent="0.25">
      <c r="A1" t="s">
        <v>192</v>
      </c>
      <c r="C1" t="s">
        <v>203</v>
      </c>
    </row>
    <row r="2" spans="1:3" x14ac:dyDescent="0.25">
      <c r="A2" t="s">
        <v>193</v>
      </c>
      <c r="C2" t="s">
        <v>204</v>
      </c>
    </row>
    <row r="3" spans="1:3" x14ac:dyDescent="0.25">
      <c r="A3" t="s">
        <v>194</v>
      </c>
      <c r="C3" t="s">
        <v>205</v>
      </c>
    </row>
    <row r="5" spans="1:3" x14ac:dyDescent="0.25">
      <c r="A5" t="s">
        <v>195</v>
      </c>
    </row>
    <row r="6" spans="1:3" x14ac:dyDescent="0.25">
      <c r="A6" t="s">
        <v>196</v>
      </c>
    </row>
    <row r="8" spans="1:3" x14ac:dyDescent="0.25">
      <c r="A8" t="s">
        <v>197</v>
      </c>
    </row>
    <row r="9" spans="1:3" x14ac:dyDescent="0.25">
      <c r="A9" t="s">
        <v>198</v>
      </c>
    </row>
    <row r="11" spans="1:3" x14ac:dyDescent="0.25">
      <c r="A11" t="s">
        <v>199</v>
      </c>
    </row>
    <row r="13" spans="1:3" x14ac:dyDescent="0.25">
      <c r="A13" t="s">
        <v>200</v>
      </c>
    </row>
    <row r="14" spans="1:3" x14ac:dyDescent="0.25">
      <c r="A14" t="s">
        <v>201</v>
      </c>
    </row>
    <row r="16" spans="1:3" x14ac:dyDescent="0.25">
      <c r="A16" t="s">
        <v>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workbookViewId="0">
      <selection activeCell="G2" sqref="G2:I3"/>
    </sheetView>
  </sheetViews>
  <sheetFormatPr defaultRowHeight="15" x14ac:dyDescent="0.25"/>
  <sheetData>
    <row r="2" spans="1:9" x14ac:dyDescent="0.25">
      <c r="A2" s="1" t="s">
        <v>0</v>
      </c>
      <c r="G2" s="6" t="s">
        <v>62</v>
      </c>
      <c r="H2" s="6"/>
      <c r="I2" s="6"/>
    </row>
    <row r="3" spans="1:9" x14ac:dyDescent="0.25">
      <c r="A3" t="s">
        <v>44</v>
      </c>
      <c r="G3" s="6"/>
      <c r="H3" s="6"/>
      <c r="I3" s="6"/>
    </row>
    <row r="4" spans="1:9" x14ac:dyDescent="0.25">
      <c r="A4" t="s">
        <v>60</v>
      </c>
    </row>
    <row r="6" spans="1:9" x14ac:dyDescent="0.25">
      <c r="A6" s="1" t="s">
        <v>12</v>
      </c>
    </row>
    <row r="7" spans="1:9" x14ac:dyDescent="0.25">
      <c r="A7" t="s">
        <v>45</v>
      </c>
    </row>
    <row r="8" spans="1:9" x14ac:dyDescent="0.25">
      <c r="A8" t="s">
        <v>59</v>
      </c>
    </row>
    <row r="10" spans="1:9" x14ac:dyDescent="0.25">
      <c r="A10" s="1" t="s">
        <v>15</v>
      </c>
    </row>
    <row r="11" spans="1:9" x14ac:dyDescent="0.25">
      <c r="A11" t="s">
        <v>57</v>
      </c>
    </row>
    <row r="13" spans="1:9" x14ac:dyDescent="0.25">
      <c r="A13" s="1" t="s">
        <v>13</v>
      </c>
    </row>
    <row r="14" spans="1:9" x14ac:dyDescent="0.25">
      <c r="A14" t="s">
        <v>58</v>
      </c>
    </row>
    <row r="16" spans="1:9" x14ac:dyDescent="0.25">
      <c r="A16" s="1" t="s">
        <v>54</v>
      </c>
    </row>
    <row r="17" spans="1:6" x14ac:dyDescent="0.25">
      <c r="A17" t="s">
        <v>61</v>
      </c>
    </row>
    <row r="19" spans="1:6" x14ac:dyDescent="0.25">
      <c r="F19" s="4"/>
    </row>
  </sheetData>
  <mergeCells count="1">
    <mergeCell ref="G2:I3"/>
  </mergeCells>
  <hyperlinks>
    <hyperlink ref="G2:I3" r:id="rId1" location="heading=h.kwuhphhohs6l" display="More Informatio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workbookViewId="0">
      <selection activeCell="H15" sqref="H15"/>
    </sheetView>
  </sheetViews>
  <sheetFormatPr defaultRowHeight="15" x14ac:dyDescent="0.25"/>
  <sheetData>
    <row r="2" spans="1:9" x14ac:dyDescent="0.25">
      <c r="A2" s="1" t="s">
        <v>0</v>
      </c>
      <c r="G2" s="6" t="s">
        <v>62</v>
      </c>
      <c r="H2" s="6"/>
      <c r="I2" s="6"/>
    </row>
    <row r="3" spans="1:9" x14ac:dyDescent="0.25">
      <c r="A3" t="s">
        <v>46</v>
      </c>
      <c r="G3" s="6"/>
      <c r="H3" s="6"/>
      <c r="I3" s="6"/>
    </row>
    <row r="4" spans="1:9" x14ac:dyDescent="0.25">
      <c r="A4" t="s">
        <v>47</v>
      </c>
    </row>
    <row r="6" spans="1:9" x14ac:dyDescent="0.25">
      <c r="A6" s="1" t="s">
        <v>12</v>
      </c>
    </row>
    <row r="7" spans="1:9" x14ac:dyDescent="0.25">
      <c r="A7" t="s">
        <v>49</v>
      </c>
    </row>
    <row r="9" spans="1:9" x14ac:dyDescent="0.25">
      <c r="A9" s="1" t="s">
        <v>15</v>
      </c>
    </row>
    <row r="10" spans="1:9" x14ac:dyDescent="0.25">
      <c r="A10" t="s">
        <v>50</v>
      </c>
    </row>
    <row r="11" spans="1:9" x14ac:dyDescent="0.25">
      <c r="A11" t="s">
        <v>48</v>
      </c>
    </row>
    <row r="13" spans="1:9" x14ac:dyDescent="0.25">
      <c r="A13" s="1" t="s">
        <v>13</v>
      </c>
    </row>
    <row r="14" spans="1:9" x14ac:dyDescent="0.25">
      <c r="A14" t="s">
        <v>51</v>
      </c>
    </row>
    <row r="15" spans="1:9" x14ac:dyDescent="0.25">
      <c r="A15" t="s">
        <v>52</v>
      </c>
    </row>
    <row r="16" spans="1:9" x14ac:dyDescent="0.25">
      <c r="A16" t="s">
        <v>53</v>
      </c>
    </row>
    <row r="18" spans="1:1" x14ac:dyDescent="0.25">
      <c r="A18" s="1" t="s">
        <v>54</v>
      </c>
    </row>
    <row r="19" spans="1:1" x14ac:dyDescent="0.25">
      <c r="A19" t="s">
        <v>55</v>
      </c>
    </row>
    <row r="20" spans="1:1" x14ac:dyDescent="0.25">
      <c r="A20" t="s">
        <v>56</v>
      </c>
    </row>
  </sheetData>
  <mergeCells count="1">
    <mergeCell ref="G2:I3"/>
  </mergeCells>
  <hyperlinks>
    <hyperlink ref="G2:I3" r:id="rId1" location="heading=h.kwuhphhohs6l" display="More Informatio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Courses</vt:lpstr>
      <vt:lpstr>Course List</vt:lpstr>
      <vt:lpstr>Alternative Courses</vt:lpstr>
      <vt:lpstr>Thesis</vt:lpstr>
      <vt:lpstr>Publications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2016-06-05T15:44:11Z</dcterms:modified>
</cp:coreProperties>
</file>