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Grant Thornton R\MS - Excel\"/>
    </mc:Choice>
  </mc:AlternateContent>
  <xr:revisionPtr revIDLastSave="0" documentId="13_ncr:1_{31F8C81A-CDCE-4863-808B-9D0D74B9BB1E}" xr6:coauthVersionLast="47" xr6:coauthVersionMax="47" xr10:uidLastSave="{00000000-0000-0000-0000-000000000000}"/>
  <bookViews>
    <workbookView xWindow="-108" yWindow="-108" windowWidth="23256" windowHeight="12456" xr2:uid="{892F8BFE-E95C-42CA-8FB6-FDB8DF127E60}"/>
  </bookViews>
  <sheets>
    <sheet name="Dashboard" sheetId="7" r:id="rId1"/>
    <sheet name="Pivot" sheetId="5" r:id="rId2"/>
    <sheet name="products" sheetId="4" r:id="rId3"/>
    <sheet name="orders" sheetId="3" r:id="rId4"/>
    <sheet name="customers" sheetId="2" r:id="rId5"/>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4" hidden="1">'customers'!$A$1:$G$101</definedName>
    <definedName name="ExternalData_2" localSheetId="3" hidden="1">orders!$A$1:$M$1001</definedName>
    <definedName name="ExternalData_3" localSheetId="2" hidden="1">products!$A$1:$F$71</definedName>
    <definedName name="Slicer_Month">#N/A</definedName>
    <definedName name="Slicer_Occasion">#N/A</definedName>
    <definedName name="Slicer_Product_Name">#N/A</definedName>
  </definedNames>
  <calcPr calcId="191029"/>
  <pivotCaches>
    <pivotCache cacheId="246" r:id="rId6"/>
    <pivotCache cacheId="249" r:id="rId7"/>
    <pivotCache cacheId="252" r:id="rId8"/>
    <pivotCache cacheId="255" r:id="rId9"/>
    <pivotCache cacheId="258" r:id="rId10"/>
    <pivotCache cacheId="261" r:id="rId11"/>
    <pivotCache cacheId="264" r:id="rId12"/>
    <pivotCache cacheId="267" r:id="rId13"/>
    <pivotCache cacheId="270" r:id="rId14"/>
    <pivotCache cacheId="273" r:id="rId15"/>
  </pivotCaches>
  <fileRecoveryPr repairLoad="1"/>
  <extLst>
    <ext xmlns:x14="http://schemas.microsoft.com/office/spreadsheetml/2009/9/main" uri="{876F7934-8845-4945-9796-88D515C7AA90}">
      <x14:pivotCaches>
        <pivotCache cacheId="18" r:id="rId16"/>
        <pivotCache cacheId="19" r:id="rId17"/>
        <pivotCache cacheId="20"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D4" i="5" l="1"/>
  <c r="S10" i="3"/>
  <c r="R5"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X3" i="3"/>
  <c r="X4" i="3"/>
  <c r="X5" i="3"/>
  <c r="Y5" i="3" s="1"/>
  <c r="X6" i="3"/>
  <c r="X7" i="3"/>
  <c r="Y7" i="3" s="1"/>
  <c r="X8" i="3"/>
  <c r="Y8" i="3" s="1"/>
  <c r="X9" i="3"/>
  <c r="X10" i="3"/>
  <c r="Y10" i="3" s="1"/>
  <c r="X11" i="3"/>
  <c r="Y11" i="3" s="1"/>
  <c r="X12" i="3"/>
  <c r="X13" i="3"/>
  <c r="X14" i="3"/>
  <c r="X15" i="3"/>
  <c r="X16" i="3"/>
  <c r="Y16" i="3" s="1"/>
  <c r="X17" i="3"/>
  <c r="X18" i="3"/>
  <c r="Y18" i="3" s="1"/>
  <c r="X19" i="3"/>
  <c r="Y19" i="3" s="1"/>
  <c r="X20" i="3"/>
  <c r="X21" i="3"/>
  <c r="X22" i="3"/>
  <c r="X23" i="3"/>
  <c r="X24" i="3"/>
  <c r="Y24" i="3" s="1"/>
  <c r="X25" i="3"/>
  <c r="X26" i="3"/>
  <c r="Y26" i="3" s="1"/>
  <c r="X27" i="3"/>
  <c r="X28" i="3"/>
  <c r="X29" i="3"/>
  <c r="X30" i="3"/>
  <c r="X31" i="3"/>
  <c r="X32" i="3"/>
  <c r="Y32" i="3" s="1"/>
  <c r="X33" i="3"/>
  <c r="X34" i="3"/>
  <c r="Y34" i="3" s="1"/>
  <c r="X35" i="3"/>
  <c r="Y35" i="3" s="1"/>
  <c r="X36" i="3"/>
  <c r="X37" i="3"/>
  <c r="X38" i="3"/>
  <c r="X39" i="3"/>
  <c r="X40" i="3"/>
  <c r="Y40" i="3" s="1"/>
  <c r="X41" i="3"/>
  <c r="X42" i="3"/>
  <c r="Y42" i="3" s="1"/>
  <c r="X43" i="3"/>
  <c r="Y43" i="3" s="1"/>
  <c r="X44" i="3"/>
  <c r="X45" i="3"/>
  <c r="X46" i="3"/>
  <c r="X47" i="3"/>
  <c r="X48" i="3"/>
  <c r="Y48" i="3" s="1"/>
  <c r="X49" i="3"/>
  <c r="X50" i="3"/>
  <c r="Y50" i="3" s="1"/>
  <c r="X51" i="3"/>
  <c r="Y51" i="3" s="1"/>
  <c r="X52" i="3"/>
  <c r="X53" i="3"/>
  <c r="X54" i="3"/>
  <c r="X55" i="3"/>
  <c r="X56" i="3"/>
  <c r="Y56" i="3" s="1"/>
  <c r="X57" i="3"/>
  <c r="X58" i="3"/>
  <c r="Y58" i="3" s="1"/>
  <c r="X59" i="3"/>
  <c r="Y59" i="3" s="1"/>
  <c r="X60" i="3"/>
  <c r="X61" i="3"/>
  <c r="X62" i="3"/>
  <c r="X63" i="3"/>
  <c r="X64" i="3"/>
  <c r="Y64" i="3" s="1"/>
  <c r="X65" i="3"/>
  <c r="X66" i="3"/>
  <c r="Y66" i="3" s="1"/>
  <c r="X67" i="3"/>
  <c r="Y67" i="3" s="1"/>
  <c r="X68" i="3"/>
  <c r="X69" i="3"/>
  <c r="X70" i="3"/>
  <c r="X71" i="3"/>
  <c r="X72" i="3"/>
  <c r="Y72" i="3" s="1"/>
  <c r="X73" i="3"/>
  <c r="X74" i="3"/>
  <c r="Y74" i="3" s="1"/>
  <c r="X75" i="3"/>
  <c r="Y75" i="3" s="1"/>
  <c r="X76" i="3"/>
  <c r="X77" i="3"/>
  <c r="X78" i="3"/>
  <c r="X79" i="3"/>
  <c r="X80" i="3"/>
  <c r="Y80" i="3" s="1"/>
  <c r="X81" i="3"/>
  <c r="X82" i="3"/>
  <c r="Y82" i="3" s="1"/>
  <c r="X83" i="3"/>
  <c r="Y83" i="3" s="1"/>
  <c r="X84" i="3"/>
  <c r="X85" i="3"/>
  <c r="X86" i="3"/>
  <c r="X87" i="3"/>
  <c r="X88" i="3"/>
  <c r="Y88" i="3" s="1"/>
  <c r="X89" i="3"/>
  <c r="X90" i="3"/>
  <c r="Y90" i="3" s="1"/>
  <c r="X91" i="3"/>
  <c r="Y91" i="3" s="1"/>
  <c r="X92" i="3"/>
  <c r="X93" i="3"/>
  <c r="X94" i="3"/>
  <c r="X95" i="3"/>
  <c r="X96" i="3"/>
  <c r="Y96" i="3" s="1"/>
  <c r="X97" i="3"/>
  <c r="X98" i="3"/>
  <c r="Y98" i="3" s="1"/>
  <c r="X99" i="3"/>
  <c r="Y99" i="3" s="1"/>
  <c r="X100" i="3"/>
  <c r="X101" i="3"/>
  <c r="X102" i="3"/>
  <c r="X103" i="3"/>
  <c r="X104" i="3"/>
  <c r="Y104" i="3" s="1"/>
  <c r="X105" i="3"/>
  <c r="X106" i="3"/>
  <c r="Y106" i="3" s="1"/>
  <c r="X107" i="3"/>
  <c r="Y107" i="3" s="1"/>
  <c r="X108" i="3"/>
  <c r="X109" i="3"/>
  <c r="X110" i="3"/>
  <c r="X111" i="3"/>
  <c r="X112" i="3"/>
  <c r="Y112" i="3" s="1"/>
  <c r="X113" i="3"/>
  <c r="X114" i="3"/>
  <c r="Y114" i="3" s="1"/>
  <c r="X115" i="3"/>
  <c r="Y115" i="3" s="1"/>
  <c r="X116" i="3"/>
  <c r="X117" i="3"/>
  <c r="X118" i="3"/>
  <c r="X119" i="3"/>
  <c r="X120" i="3"/>
  <c r="Y120" i="3" s="1"/>
  <c r="X121" i="3"/>
  <c r="X122" i="3"/>
  <c r="Y122" i="3" s="1"/>
  <c r="X123" i="3"/>
  <c r="Y123" i="3" s="1"/>
  <c r="X124" i="3"/>
  <c r="X125" i="3"/>
  <c r="X126" i="3"/>
  <c r="X127" i="3"/>
  <c r="X128" i="3"/>
  <c r="Y128" i="3" s="1"/>
  <c r="X129" i="3"/>
  <c r="X130" i="3"/>
  <c r="Y130" i="3" s="1"/>
  <c r="X131" i="3"/>
  <c r="X132" i="3"/>
  <c r="X133" i="3"/>
  <c r="X134" i="3"/>
  <c r="X135" i="3"/>
  <c r="X136" i="3"/>
  <c r="Y136" i="3" s="1"/>
  <c r="X137" i="3"/>
  <c r="X138" i="3"/>
  <c r="Y138" i="3" s="1"/>
  <c r="X139" i="3"/>
  <c r="Y139" i="3" s="1"/>
  <c r="X140" i="3"/>
  <c r="X141" i="3"/>
  <c r="X142" i="3"/>
  <c r="X143" i="3"/>
  <c r="X144" i="3"/>
  <c r="Y144" i="3" s="1"/>
  <c r="X145" i="3"/>
  <c r="X146" i="3"/>
  <c r="Y146" i="3" s="1"/>
  <c r="X147" i="3"/>
  <c r="Y147" i="3" s="1"/>
  <c r="X148" i="3"/>
  <c r="X149" i="3"/>
  <c r="X150" i="3"/>
  <c r="X151" i="3"/>
  <c r="X152" i="3"/>
  <c r="Y152" i="3" s="1"/>
  <c r="X153" i="3"/>
  <c r="X154" i="3"/>
  <c r="Y154" i="3" s="1"/>
  <c r="X155" i="3"/>
  <c r="Y155" i="3" s="1"/>
  <c r="X156" i="3"/>
  <c r="X157" i="3"/>
  <c r="X158" i="3"/>
  <c r="X159" i="3"/>
  <c r="X160" i="3"/>
  <c r="Y160" i="3" s="1"/>
  <c r="X161" i="3"/>
  <c r="X162" i="3"/>
  <c r="Y162" i="3" s="1"/>
  <c r="X163" i="3"/>
  <c r="X164" i="3"/>
  <c r="X165" i="3"/>
  <c r="X166" i="3"/>
  <c r="X167" i="3"/>
  <c r="X168" i="3"/>
  <c r="Y168" i="3" s="1"/>
  <c r="X169" i="3"/>
  <c r="X170" i="3"/>
  <c r="Y170" i="3" s="1"/>
  <c r="X171" i="3"/>
  <c r="Y171" i="3" s="1"/>
  <c r="X172" i="3"/>
  <c r="X173" i="3"/>
  <c r="X174" i="3"/>
  <c r="X175" i="3"/>
  <c r="X176" i="3"/>
  <c r="Y176" i="3" s="1"/>
  <c r="X177" i="3"/>
  <c r="X178" i="3"/>
  <c r="Y178" i="3" s="1"/>
  <c r="X179" i="3"/>
  <c r="Y179" i="3" s="1"/>
  <c r="X180" i="3"/>
  <c r="X181" i="3"/>
  <c r="X182" i="3"/>
  <c r="X183" i="3"/>
  <c r="X184" i="3"/>
  <c r="Y184" i="3" s="1"/>
  <c r="X185" i="3"/>
  <c r="X186" i="3"/>
  <c r="Y186" i="3" s="1"/>
  <c r="X187" i="3"/>
  <c r="Y187" i="3" s="1"/>
  <c r="X188" i="3"/>
  <c r="X189" i="3"/>
  <c r="X190" i="3"/>
  <c r="X191" i="3"/>
  <c r="X192" i="3"/>
  <c r="Y192" i="3" s="1"/>
  <c r="X193" i="3"/>
  <c r="X194" i="3"/>
  <c r="Y194" i="3" s="1"/>
  <c r="X195" i="3"/>
  <c r="Y195" i="3" s="1"/>
  <c r="X196" i="3"/>
  <c r="X197" i="3"/>
  <c r="X198" i="3"/>
  <c r="X199" i="3"/>
  <c r="X200" i="3"/>
  <c r="Y200" i="3" s="1"/>
  <c r="X201" i="3"/>
  <c r="X202" i="3"/>
  <c r="Y202" i="3" s="1"/>
  <c r="X203" i="3"/>
  <c r="Y203" i="3" s="1"/>
  <c r="X204" i="3"/>
  <c r="X205" i="3"/>
  <c r="X206" i="3"/>
  <c r="X207" i="3"/>
  <c r="X208" i="3"/>
  <c r="Y208" i="3" s="1"/>
  <c r="X209" i="3"/>
  <c r="X210" i="3"/>
  <c r="Y210" i="3" s="1"/>
  <c r="X211" i="3"/>
  <c r="Y211" i="3" s="1"/>
  <c r="X212" i="3"/>
  <c r="X213" i="3"/>
  <c r="X214" i="3"/>
  <c r="X215" i="3"/>
  <c r="X216" i="3"/>
  <c r="Y216" i="3" s="1"/>
  <c r="X217" i="3"/>
  <c r="X218" i="3"/>
  <c r="Y218" i="3" s="1"/>
  <c r="X219" i="3"/>
  <c r="Y219" i="3" s="1"/>
  <c r="X220" i="3"/>
  <c r="X221" i="3"/>
  <c r="X222" i="3"/>
  <c r="X223" i="3"/>
  <c r="X224" i="3"/>
  <c r="Y224" i="3" s="1"/>
  <c r="X225" i="3"/>
  <c r="X226" i="3"/>
  <c r="Y226" i="3" s="1"/>
  <c r="X227" i="3"/>
  <c r="Y227" i="3" s="1"/>
  <c r="X228" i="3"/>
  <c r="X229" i="3"/>
  <c r="X230" i="3"/>
  <c r="X231" i="3"/>
  <c r="X232" i="3"/>
  <c r="Y232" i="3" s="1"/>
  <c r="X233" i="3"/>
  <c r="X234" i="3"/>
  <c r="Y234" i="3" s="1"/>
  <c r="X235" i="3"/>
  <c r="Y235" i="3" s="1"/>
  <c r="X236" i="3"/>
  <c r="X237" i="3"/>
  <c r="X238" i="3"/>
  <c r="X239" i="3"/>
  <c r="X240" i="3"/>
  <c r="Y240" i="3" s="1"/>
  <c r="X241" i="3"/>
  <c r="X242" i="3"/>
  <c r="Y242" i="3" s="1"/>
  <c r="X243" i="3"/>
  <c r="Y243" i="3" s="1"/>
  <c r="X244" i="3"/>
  <c r="X245" i="3"/>
  <c r="X246" i="3"/>
  <c r="X247" i="3"/>
  <c r="X248" i="3"/>
  <c r="X249" i="3"/>
  <c r="X250" i="3"/>
  <c r="Y250" i="3" s="1"/>
  <c r="X251" i="3"/>
  <c r="Y251" i="3" s="1"/>
  <c r="X252" i="3"/>
  <c r="X253" i="3"/>
  <c r="X254" i="3"/>
  <c r="X255" i="3"/>
  <c r="X256" i="3"/>
  <c r="Y256" i="3" s="1"/>
  <c r="X257" i="3"/>
  <c r="X258" i="3"/>
  <c r="Y258" i="3" s="1"/>
  <c r="X259" i="3"/>
  <c r="Y259" i="3" s="1"/>
  <c r="X260" i="3"/>
  <c r="X261" i="3"/>
  <c r="X262" i="3"/>
  <c r="X263" i="3"/>
  <c r="X264" i="3"/>
  <c r="Y264" i="3" s="1"/>
  <c r="X265" i="3"/>
  <c r="X266" i="3"/>
  <c r="Y266" i="3" s="1"/>
  <c r="X267" i="3"/>
  <c r="X268" i="3"/>
  <c r="X269" i="3"/>
  <c r="X270" i="3"/>
  <c r="X271" i="3"/>
  <c r="X272" i="3"/>
  <c r="Y272" i="3" s="1"/>
  <c r="X273" i="3"/>
  <c r="X274" i="3"/>
  <c r="Y274" i="3" s="1"/>
  <c r="X275" i="3"/>
  <c r="Y275" i="3" s="1"/>
  <c r="X276" i="3"/>
  <c r="X277" i="3"/>
  <c r="X278" i="3"/>
  <c r="X279" i="3"/>
  <c r="X280" i="3"/>
  <c r="Y280" i="3" s="1"/>
  <c r="X281" i="3"/>
  <c r="X282" i="3"/>
  <c r="Y282" i="3" s="1"/>
  <c r="X283" i="3"/>
  <c r="Y283" i="3" s="1"/>
  <c r="X284" i="3"/>
  <c r="X285" i="3"/>
  <c r="X286" i="3"/>
  <c r="X287" i="3"/>
  <c r="X288" i="3"/>
  <c r="Y288" i="3" s="1"/>
  <c r="X289" i="3"/>
  <c r="X290" i="3"/>
  <c r="Y290" i="3" s="1"/>
  <c r="X291" i="3"/>
  <c r="Y291" i="3" s="1"/>
  <c r="X292" i="3"/>
  <c r="X293" i="3"/>
  <c r="X294" i="3"/>
  <c r="X295" i="3"/>
  <c r="X296" i="3"/>
  <c r="Y296" i="3" s="1"/>
  <c r="X297" i="3"/>
  <c r="X298" i="3"/>
  <c r="Y298" i="3" s="1"/>
  <c r="X299" i="3"/>
  <c r="X300" i="3"/>
  <c r="X301" i="3"/>
  <c r="X302" i="3"/>
  <c r="X303" i="3"/>
  <c r="X304" i="3"/>
  <c r="Y304" i="3" s="1"/>
  <c r="X305" i="3"/>
  <c r="X306" i="3"/>
  <c r="Y306" i="3" s="1"/>
  <c r="X307" i="3"/>
  <c r="Y307" i="3" s="1"/>
  <c r="X308" i="3"/>
  <c r="X309" i="3"/>
  <c r="X310" i="3"/>
  <c r="X311" i="3"/>
  <c r="X312" i="3"/>
  <c r="Y312" i="3" s="1"/>
  <c r="X313" i="3"/>
  <c r="X314" i="3"/>
  <c r="Y314" i="3" s="1"/>
  <c r="X315" i="3"/>
  <c r="Y315" i="3" s="1"/>
  <c r="X316" i="3"/>
  <c r="X317" i="3"/>
  <c r="X318" i="3"/>
  <c r="X319" i="3"/>
  <c r="X320" i="3"/>
  <c r="Y320" i="3" s="1"/>
  <c r="X321" i="3"/>
  <c r="X322" i="3"/>
  <c r="Y322" i="3" s="1"/>
  <c r="X323" i="3"/>
  <c r="Y323" i="3" s="1"/>
  <c r="X324" i="3"/>
  <c r="X325" i="3"/>
  <c r="X326" i="3"/>
  <c r="X327" i="3"/>
  <c r="X328" i="3"/>
  <c r="Y328" i="3" s="1"/>
  <c r="X329" i="3"/>
  <c r="X330" i="3"/>
  <c r="Y330" i="3" s="1"/>
  <c r="X331" i="3"/>
  <c r="Y331" i="3" s="1"/>
  <c r="X332" i="3"/>
  <c r="X333" i="3"/>
  <c r="X334" i="3"/>
  <c r="X335" i="3"/>
  <c r="X336" i="3"/>
  <c r="Y336" i="3" s="1"/>
  <c r="X337" i="3"/>
  <c r="X338" i="3"/>
  <c r="Y338" i="3" s="1"/>
  <c r="X339" i="3"/>
  <c r="Y339" i="3" s="1"/>
  <c r="X340" i="3"/>
  <c r="X341" i="3"/>
  <c r="X342" i="3"/>
  <c r="X343" i="3"/>
  <c r="X344" i="3"/>
  <c r="Y344" i="3" s="1"/>
  <c r="X345" i="3"/>
  <c r="X346" i="3"/>
  <c r="Y346" i="3" s="1"/>
  <c r="X347" i="3"/>
  <c r="Y347" i="3" s="1"/>
  <c r="X348" i="3"/>
  <c r="X349" i="3"/>
  <c r="X350" i="3"/>
  <c r="X351" i="3"/>
  <c r="X352" i="3"/>
  <c r="Y352" i="3" s="1"/>
  <c r="X353" i="3"/>
  <c r="X354" i="3"/>
  <c r="Y354" i="3" s="1"/>
  <c r="X355" i="3"/>
  <c r="Y355" i="3" s="1"/>
  <c r="X356" i="3"/>
  <c r="X357" i="3"/>
  <c r="X358" i="3"/>
  <c r="X359" i="3"/>
  <c r="X360" i="3"/>
  <c r="Y360" i="3" s="1"/>
  <c r="X361" i="3"/>
  <c r="X362" i="3"/>
  <c r="Y362" i="3" s="1"/>
  <c r="X363" i="3"/>
  <c r="Y363" i="3" s="1"/>
  <c r="X364" i="3"/>
  <c r="X365" i="3"/>
  <c r="X366" i="3"/>
  <c r="X367" i="3"/>
  <c r="X368" i="3"/>
  <c r="Y368" i="3" s="1"/>
  <c r="X369" i="3"/>
  <c r="X370" i="3"/>
  <c r="Y370" i="3" s="1"/>
  <c r="X371" i="3"/>
  <c r="Y371" i="3" s="1"/>
  <c r="X372" i="3"/>
  <c r="X373" i="3"/>
  <c r="X374" i="3"/>
  <c r="X375" i="3"/>
  <c r="X376" i="3"/>
  <c r="Y376" i="3" s="1"/>
  <c r="X377" i="3"/>
  <c r="X378" i="3"/>
  <c r="Y378" i="3" s="1"/>
  <c r="X379" i="3"/>
  <c r="Y379" i="3" s="1"/>
  <c r="X380" i="3"/>
  <c r="X381" i="3"/>
  <c r="X382" i="3"/>
  <c r="X383" i="3"/>
  <c r="X384" i="3"/>
  <c r="Y384" i="3" s="1"/>
  <c r="X385" i="3"/>
  <c r="X386" i="3"/>
  <c r="Y386" i="3" s="1"/>
  <c r="X387" i="3"/>
  <c r="Y387" i="3" s="1"/>
  <c r="X388" i="3"/>
  <c r="X389" i="3"/>
  <c r="X390" i="3"/>
  <c r="X391" i="3"/>
  <c r="X392" i="3"/>
  <c r="Y392" i="3" s="1"/>
  <c r="X393" i="3"/>
  <c r="X394" i="3"/>
  <c r="Y394" i="3" s="1"/>
  <c r="X395" i="3"/>
  <c r="Y395" i="3" s="1"/>
  <c r="X396" i="3"/>
  <c r="X397" i="3"/>
  <c r="X398" i="3"/>
  <c r="X399" i="3"/>
  <c r="X400" i="3"/>
  <c r="Y400" i="3" s="1"/>
  <c r="X401" i="3"/>
  <c r="X402" i="3"/>
  <c r="Y402" i="3" s="1"/>
  <c r="X403" i="3"/>
  <c r="X404" i="3"/>
  <c r="X405" i="3"/>
  <c r="X406" i="3"/>
  <c r="X407" i="3"/>
  <c r="X408" i="3"/>
  <c r="Y408" i="3" s="1"/>
  <c r="X409" i="3"/>
  <c r="X410" i="3"/>
  <c r="Y410" i="3" s="1"/>
  <c r="X411" i="3"/>
  <c r="Y411" i="3" s="1"/>
  <c r="X412" i="3"/>
  <c r="X413" i="3"/>
  <c r="X414" i="3"/>
  <c r="X415" i="3"/>
  <c r="X416" i="3"/>
  <c r="Y416" i="3" s="1"/>
  <c r="X417" i="3"/>
  <c r="X418" i="3"/>
  <c r="Y418" i="3" s="1"/>
  <c r="X419" i="3"/>
  <c r="Y419" i="3" s="1"/>
  <c r="X420" i="3"/>
  <c r="X421" i="3"/>
  <c r="X422" i="3"/>
  <c r="X423" i="3"/>
  <c r="X424" i="3"/>
  <c r="Y424" i="3" s="1"/>
  <c r="X425" i="3"/>
  <c r="X426" i="3"/>
  <c r="Y426" i="3" s="1"/>
  <c r="X427" i="3"/>
  <c r="Y427" i="3" s="1"/>
  <c r="X428" i="3"/>
  <c r="X429" i="3"/>
  <c r="X430" i="3"/>
  <c r="X431" i="3"/>
  <c r="X432" i="3"/>
  <c r="Y432" i="3" s="1"/>
  <c r="X433" i="3"/>
  <c r="X434" i="3"/>
  <c r="Y434" i="3" s="1"/>
  <c r="X435" i="3"/>
  <c r="X436" i="3"/>
  <c r="X437" i="3"/>
  <c r="X438" i="3"/>
  <c r="X439" i="3"/>
  <c r="X440" i="3"/>
  <c r="Y440" i="3" s="1"/>
  <c r="X441" i="3"/>
  <c r="X442" i="3"/>
  <c r="Y442" i="3" s="1"/>
  <c r="X443" i="3"/>
  <c r="Y443" i="3" s="1"/>
  <c r="X444" i="3"/>
  <c r="X445" i="3"/>
  <c r="X446" i="3"/>
  <c r="X447" i="3"/>
  <c r="X448" i="3"/>
  <c r="Y448" i="3" s="1"/>
  <c r="X449" i="3"/>
  <c r="X450" i="3"/>
  <c r="Y450" i="3" s="1"/>
  <c r="X451" i="3"/>
  <c r="Y451" i="3" s="1"/>
  <c r="X452" i="3"/>
  <c r="X453" i="3"/>
  <c r="X454" i="3"/>
  <c r="X455" i="3"/>
  <c r="X456" i="3"/>
  <c r="Y456" i="3" s="1"/>
  <c r="X457" i="3"/>
  <c r="X458" i="3"/>
  <c r="Y458" i="3" s="1"/>
  <c r="X459" i="3"/>
  <c r="Y459" i="3" s="1"/>
  <c r="X460" i="3"/>
  <c r="X461" i="3"/>
  <c r="X462" i="3"/>
  <c r="X463" i="3"/>
  <c r="X464" i="3"/>
  <c r="Y464" i="3" s="1"/>
  <c r="X465" i="3"/>
  <c r="X466" i="3"/>
  <c r="Y466" i="3" s="1"/>
  <c r="X467" i="3"/>
  <c r="Y467" i="3" s="1"/>
  <c r="X468" i="3"/>
  <c r="X469" i="3"/>
  <c r="X470" i="3"/>
  <c r="X471" i="3"/>
  <c r="X472" i="3"/>
  <c r="Y472" i="3" s="1"/>
  <c r="X473" i="3"/>
  <c r="X474" i="3"/>
  <c r="Y474" i="3" s="1"/>
  <c r="X475" i="3"/>
  <c r="Y475" i="3" s="1"/>
  <c r="X476" i="3"/>
  <c r="X477" i="3"/>
  <c r="X478" i="3"/>
  <c r="X479" i="3"/>
  <c r="X480" i="3"/>
  <c r="Y480" i="3" s="1"/>
  <c r="X481" i="3"/>
  <c r="X482" i="3"/>
  <c r="Y482" i="3" s="1"/>
  <c r="X483" i="3"/>
  <c r="Y483" i="3" s="1"/>
  <c r="X484" i="3"/>
  <c r="X485" i="3"/>
  <c r="X486" i="3"/>
  <c r="X487" i="3"/>
  <c r="X488" i="3"/>
  <c r="Y488" i="3" s="1"/>
  <c r="X489" i="3"/>
  <c r="X490" i="3"/>
  <c r="Y490" i="3" s="1"/>
  <c r="X491" i="3"/>
  <c r="Y491" i="3" s="1"/>
  <c r="X492" i="3"/>
  <c r="X493" i="3"/>
  <c r="X494" i="3"/>
  <c r="X495" i="3"/>
  <c r="X496" i="3"/>
  <c r="Y496" i="3" s="1"/>
  <c r="X497" i="3"/>
  <c r="X498" i="3"/>
  <c r="Y498" i="3" s="1"/>
  <c r="X499" i="3"/>
  <c r="Y499" i="3" s="1"/>
  <c r="X500" i="3"/>
  <c r="X501" i="3"/>
  <c r="X502" i="3"/>
  <c r="X503" i="3"/>
  <c r="X504" i="3"/>
  <c r="X505" i="3"/>
  <c r="X506" i="3"/>
  <c r="Y506" i="3" s="1"/>
  <c r="X507" i="3"/>
  <c r="X508" i="3"/>
  <c r="X509" i="3"/>
  <c r="X510" i="3"/>
  <c r="X511" i="3"/>
  <c r="X512" i="3"/>
  <c r="Y512" i="3" s="1"/>
  <c r="X513" i="3"/>
  <c r="X514" i="3"/>
  <c r="Y514" i="3" s="1"/>
  <c r="X515" i="3"/>
  <c r="Y515" i="3" s="1"/>
  <c r="X516" i="3"/>
  <c r="X517" i="3"/>
  <c r="X518" i="3"/>
  <c r="X519" i="3"/>
  <c r="X520" i="3"/>
  <c r="Y520" i="3" s="1"/>
  <c r="X521" i="3"/>
  <c r="X522" i="3"/>
  <c r="Y522" i="3" s="1"/>
  <c r="X523" i="3"/>
  <c r="Y523" i="3" s="1"/>
  <c r="X524" i="3"/>
  <c r="X525" i="3"/>
  <c r="X526" i="3"/>
  <c r="X527" i="3"/>
  <c r="X528" i="3"/>
  <c r="Y528" i="3" s="1"/>
  <c r="X529" i="3"/>
  <c r="X530" i="3"/>
  <c r="Y530" i="3" s="1"/>
  <c r="X531" i="3"/>
  <c r="Y531" i="3" s="1"/>
  <c r="X532" i="3"/>
  <c r="X533" i="3"/>
  <c r="X534" i="3"/>
  <c r="X535" i="3"/>
  <c r="X536" i="3"/>
  <c r="Y536" i="3" s="1"/>
  <c r="X537" i="3"/>
  <c r="X538" i="3"/>
  <c r="Y538" i="3" s="1"/>
  <c r="X539" i="3"/>
  <c r="X540" i="3"/>
  <c r="X541" i="3"/>
  <c r="X542" i="3"/>
  <c r="X543" i="3"/>
  <c r="X544" i="3"/>
  <c r="Y544" i="3" s="1"/>
  <c r="X545" i="3"/>
  <c r="X546" i="3"/>
  <c r="Y546" i="3" s="1"/>
  <c r="X547" i="3"/>
  <c r="Y547" i="3" s="1"/>
  <c r="X548" i="3"/>
  <c r="X549" i="3"/>
  <c r="X550" i="3"/>
  <c r="X551" i="3"/>
  <c r="X552" i="3"/>
  <c r="Y552" i="3" s="1"/>
  <c r="X553" i="3"/>
  <c r="X554" i="3"/>
  <c r="Y554" i="3" s="1"/>
  <c r="X555" i="3"/>
  <c r="Y555" i="3" s="1"/>
  <c r="X556" i="3"/>
  <c r="X557" i="3"/>
  <c r="X558" i="3"/>
  <c r="X559" i="3"/>
  <c r="X560" i="3"/>
  <c r="Y560" i="3" s="1"/>
  <c r="X561" i="3"/>
  <c r="X562" i="3"/>
  <c r="Y562" i="3" s="1"/>
  <c r="X563" i="3"/>
  <c r="Y563" i="3" s="1"/>
  <c r="X564" i="3"/>
  <c r="X565" i="3"/>
  <c r="X566" i="3"/>
  <c r="X567" i="3"/>
  <c r="X568" i="3"/>
  <c r="Y568" i="3" s="1"/>
  <c r="X569" i="3"/>
  <c r="X570" i="3"/>
  <c r="Y570" i="3" s="1"/>
  <c r="X571" i="3"/>
  <c r="Y571" i="3" s="1"/>
  <c r="X572" i="3"/>
  <c r="X573" i="3"/>
  <c r="X574" i="3"/>
  <c r="X575" i="3"/>
  <c r="X576" i="3"/>
  <c r="Y576" i="3" s="1"/>
  <c r="X577" i="3"/>
  <c r="X578" i="3"/>
  <c r="Y578" i="3" s="1"/>
  <c r="X579" i="3"/>
  <c r="Y579" i="3" s="1"/>
  <c r="X580" i="3"/>
  <c r="X581" i="3"/>
  <c r="X582" i="3"/>
  <c r="X583" i="3"/>
  <c r="X584" i="3"/>
  <c r="Y584" i="3" s="1"/>
  <c r="X585" i="3"/>
  <c r="X586" i="3"/>
  <c r="Y586" i="3" s="1"/>
  <c r="X587" i="3"/>
  <c r="Y587" i="3" s="1"/>
  <c r="X588" i="3"/>
  <c r="X589" i="3"/>
  <c r="X590" i="3"/>
  <c r="X591" i="3"/>
  <c r="X592" i="3"/>
  <c r="Y592" i="3" s="1"/>
  <c r="X593" i="3"/>
  <c r="X594" i="3"/>
  <c r="Y594" i="3" s="1"/>
  <c r="X595" i="3"/>
  <c r="Y595" i="3" s="1"/>
  <c r="X596" i="3"/>
  <c r="X597" i="3"/>
  <c r="X598" i="3"/>
  <c r="X599" i="3"/>
  <c r="X600" i="3"/>
  <c r="Y600" i="3" s="1"/>
  <c r="X601" i="3"/>
  <c r="X602" i="3"/>
  <c r="Y602" i="3" s="1"/>
  <c r="X603" i="3"/>
  <c r="Y603" i="3" s="1"/>
  <c r="X604" i="3"/>
  <c r="X605" i="3"/>
  <c r="X606" i="3"/>
  <c r="X607" i="3"/>
  <c r="X608" i="3"/>
  <c r="Y608" i="3" s="1"/>
  <c r="X609" i="3"/>
  <c r="X610" i="3"/>
  <c r="Y610" i="3" s="1"/>
  <c r="X611" i="3"/>
  <c r="Y611" i="3" s="1"/>
  <c r="X612" i="3"/>
  <c r="X613" i="3"/>
  <c r="X614" i="3"/>
  <c r="X615" i="3"/>
  <c r="X616" i="3"/>
  <c r="Y616" i="3" s="1"/>
  <c r="X617" i="3"/>
  <c r="X618" i="3"/>
  <c r="Y618" i="3" s="1"/>
  <c r="X619" i="3"/>
  <c r="Y619" i="3" s="1"/>
  <c r="X620" i="3"/>
  <c r="X621" i="3"/>
  <c r="X622" i="3"/>
  <c r="X623" i="3"/>
  <c r="X624" i="3"/>
  <c r="Y624" i="3" s="1"/>
  <c r="X625" i="3"/>
  <c r="X626" i="3"/>
  <c r="Y626" i="3" s="1"/>
  <c r="X627" i="3"/>
  <c r="Y627" i="3" s="1"/>
  <c r="X628" i="3"/>
  <c r="X629" i="3"/>
  <c r="X630" i="3"/>
  <c r="X631" i="3"/>
  <c r="X632" i="3"/>
  <c r="Y632" i="3" s="1"/>
  <c r="X633" i="3"/>
  <c r="X634" i="3"/>
  <c r="Y634" i="3" s="1"/>
  <c r="X635" i="3"/>
  <c r="Y635" i="3" s="1"/>
  <c r="X636" i="3"/>
  <c r="X637" i="3"/>
  <c r="X638" i="3"/>
  <c r="X639" i="3"/>
  <c r="X640" i="3"/>
  <c r="Y640" i="3" s="1"/>
  <c r="X641" i="3"/>
  <c r="X642" i="3"/>
  <c r="Y642" i="3" s="1"/>
  <c r="X643" i="3"/>
  <c r="X644" i="3"/>
  <c r="X645" i="3"/>
  <c r="X646" i="3"/>
  <c r="X647" i="3"/>
  <c r="X648" i="3"/>
  <c r="Y648" i="3" s="1"/>
  <c r="X649" i="3"/>
  <c r="X650" i="3"/>
  <c r="Y650" i="3" s="1"/>
  <c r="X651" i="3"/>
  <c r="Y651" i="3" s="1"/>
  <c r="X652" i="3"/>
  <c r="X653" i="3"/>
  <c r="X654" i="3"/>
  <c r="X655" i="3"/>
  <c r="X656" i="3"/>
  <c r="Y656" i="3" s="1"/>
  <c r="X657" i="3"/>
  <c r="X658" i="3"/>
  <c r="Y658" i="3" s="1"/>
  <c r="X659" i="3"/>
  <c r="Y659" i="3" s="1"/>
  <c r="X660" i="3"/>
  <c r="Y660" i="3" s="1"/>
  <c r="X661" i="3"/>
  <c r="X662" i="3"/>
  <c r="X663" i="3"/>
  <c r="X664" i="3"/>
  <c r="Y664" i="3" s="1"/>
  <c r="X665" i="3"/>
  <c r="X666" i="3"/>
  <c r="Y666" i="3" s="1"/>
  <c r="X667" i="3"/>
  <c r="Y667" i="3" s="1"/>
  <c r="X668" i="3"/>
  <c r="Y668" i="3" s="1"/>
  <c r="X669" i="3"/>
  <c r="X670" i="3"/>
  <c r="X671" i="3"/>
  <c r="X672" i="3"/>
  <c r="Y672" i="3" s="1"/>
  <c r="X673" i="3"/>
  <c r="X674" i="3"/>
  <c r="Y674" i="3" s="1"/>
  <c r="X675" i="3"/>
  <c r="Y675" i="3" s="1"/>
  <c r="X676" i="3"/>
  <c r="Y676" i="3" s="1"/>
  <c r="X677" i="3"/>
  <c r="X678" i="3"/>
  <c r="X679" i="3"/>
  <c r="X680" i="3"/>
  <c r="Y680" i="3" s="1"/>
  <c r="X681" i="3"/>
  <c r="X682" i="3"/>
  <c r="Y682" i="3" s="1"/>
  <c r="X683" i="3"/>
  <c r="Y683" i="3" s="1"/>
  <c r="X684" i="3"/>
  <c r="X685" i="3"/>
  <c r="X686" i="3"/>
  <c r="X687" i="3"/>
  <c r="X688" i="3"/>
  <c r="Y688" i="3" s="1"/>
  <c r="X689" i="3"/>
  <c r="X690" i="3"/>
  <c r="Y690" i="3" s="1"/>
  <c r="X691" i="3"/>
  <c r="Y691" i="3" s="1"/>
  <c r="X692" i="3"/>
  <c r="X693" i="3"/>
  <c r="X694" i="3"/>
  <c r="X695" i="3"/>
  <c r="X696" i="3"/>
  <c r="Y696" i="3" s="1"/>
  <c r="X697" i="3"/>
  <c r="X698" i="3"/>
  <c r="Y698" i="3" s="1"/>
  <c r="X699" i="3"/>
  <c r="Y699" i="3" s="1"/>
  <c r="X700" i="3"/>
  <c r="X701" i="3"/>
  <c r="X702" i="3"/>
  <c r="X703" i="3"/>
  <c r="X704" i="3"/>
  <c r="Y704" i="3" s="1"/>
  <c r="X705" i="3"/>
  <c r="X706" i="3"/>
  <c r="Y706" i="3" s="1"/>
  <c r="X707" i="3"/>
  <c r="Y707" i="3" s="1"/>
  <c r="X708" i="3"/>
  <c r="X709" i="3"/>
  <c r="X710" i="3"/>
  <c r="X711" i="3"/>
  <c r="X712" i="3"/>
  <c r="Y712" i="3" s="1"/>
  <c r="X713" i="3"/>
  <c r="X714" i="3"/>
  <c r="Y714" i="3" s="1"/>
  <c r="X715" i="3"/>
  <c r="Y715" i="3" s="1"/>
  <c r="X716" i="3"/>
  <c r="X717" i="3"/>
  <c r="X718" i="3"/>
  <c r="X719" i="3"/>
  <c r="X720" i="3"/>
  <c r="Y720" i="3" s="1"/>
  <c r="X721" i="3"/>
  <c r="X722" i="3"/>
  <c r="Y722" i="3" s="1"/>
  <c r="X723" i="3"/>
  <c r="Y723" i="3" s="1"/>
  <c r="X724" i="3"/>
  <c r="X725" i="3"/>
  <c r="X726" i="3"/>
  <c r="X727" i="3"/>
  <c r="X728" i="3"/>
  <c r="Y728" i="3" s="1"/>
  <c r="X729" i="3"/>
  <c r="X730" i="3"/>
  <c r="Y730" i="3" s="1"/>
  <c r="X731" i="3"/>
  <c r="Y731" i="3" s="1"/>
  <c r="X732" i="3"/>
  <c r="X733" i="3"/>
  <c r="X734" i="3"/>
  <c r="X735" i="3"/>
  <c r="X736" i="3"/>
  <c r="Y736" i="3" s="1"/>
  <c r="X737" i="3"/>
  <c r="X738" i="3"/>
  <c r="Y738" i="3" s="1"/>
  <c r="X739" i="3"/>
  <c r="Y739" i="3" s="1"/>
  <c r="X740" i="3"/>
  <c r="X741" i="3"/>
  <c r="X742" i="3"/>
  <c r="X743" i="3"/>
  <c r="X744" i="3"/>
  <c r="Y744" i="3" s="1"/>
  <c r="X745" i="3"/>
  <c r="X746" i="3"/>
  <c r="Y746" i="3" s="1"/>
  <c r="X747" i="3"/>
  <c r="Y747" i="3" s="1"/>
  <c r="X748" i="3"/>
  <c r="X749" i="3"/>
  <c r="X750" i="3"/>
  <c r="X751" i="3"/>
  <c r="X752" i="3"/>
  <c r="Y752" i="3" s="1"/>
  <c r="X753" i="3"/>
  <c r="X754" i="3"/>
  <c r="Y754" i="3" s="1"/>
  <c r="X755" i="3"/>
  <c r="Y755" i="3" s="1"/>
  <c r="X756" i="3"/>
  <c r="X757" i="3"/>
  <c r="X758" i="3"/>
  <c r="X759" i="3"/>
  <c r="X760" i="3"/>
  <c r="Y760" i="3" s="1"/>
  <c r="X761" i="3"/>
  <c r="X762" i="3"/>
  <c r="Y762" i="3" s="1"/>
  <c r="X763" i="3"/>
  <c r="X764" i="3"/>
  <c r="X765" i="3"/>
  <c r="X766" i="3"/>
  <c r="X767" i="3"/>
  <c r="X768" i="3"/>
  <c r="Y768" i="3" s="1"/>
  <c r="X769" i="3"/>
  <c r="X770" i="3"/>
  <c r="Y770" i="3" s="1"/>
  <c r="X771" i="3"/>
  <c r="Y771" i="3" s="1"/>
  <c r="X772" i="3"/>
  <c r="X773" i="3"/>
  <c r="X774" i="3"/>
  <c r="X775" i="3"/>
  <c r="X776" i="3"/>
  <c r="Y776" i="3" s="1"/>
  <c r="X777" i="3"/>
  <c r="X778" i="3"/>
  <c r="Y778" i="3" s="1"/>
  <c r="X779" i="3"/>
  <c r="Y779" i="3" s="1"/>
  <c r="X780" i="3"/>
  <c r="Y780" i="3" s="1"/>
  <c r="X781" i="3"/>
  <c r="X782" i="3"/>
  <c r="X783" i="3"/>
  <c r="X784" i="3"/>
  <c r="Y784" i="3" s="1"/>
  <c r="X785" i="3"/>
  <c r="X786" i="3"/>
  <c r="Y786" i="3" s="1"/>
  <c r="X787" i="3"/>
  <c r="Y787" i="3" s="1"/>
  <c r="X788" i="3"/>
  <c r="X789" i="3"/>
  <c r="X790" i="3"/>
  <c r="X791" i="3"/>
  <c r="X792" i="3"/>
  <c r="X793" i="3"/>
  <c r="X794" i="3"/>
  <c r="Y794" i="3" s="1"/>
  <c r="X795" i="3"/>
  <c r="X796" i="3"/>
  <c r="X797" i="3"/>
  <c r="X798" i="3"/>
  <c r="X799" i="3"/>
  <c r="X800" i="3"/>
  <c r="Y800" i="3" s="1"/>
  <c r="X801" i="3"/>
  <c r="X802" i="3"/>
  <c r="Y802" i="3" s="1"/>
  <c r="X803" i="3"/>
  <c r="Y803" i="3" s="1"/>
  <c r="X804" i="3"/>
  <c r="Y804" i="3" s="1"/>
  <c r="X805" i="3"/>
  <c r="X806" i="3"/>
  <c r="X807" i="3"/>
  <c r="X808" i="3"/>
  <c r="Y808" i="3" s="1"/>
  <c r="X809" i="3"/>
  <c r="X810" i="3"/>
  <c r="Y810" i="3" s="1"/>
  <c r="X811" i="3"/>
  <c r="Y811" i="3" s="1"/>
  <c r="X812" i="3"/>
  <c r="Y812" i="3" s="1"/>
  <c r="X813" i="3"/>
  <c r="X814" i="3"/>
  <c r="X815" i="3"/>
  <c r="X816" i="3"/>
  <c r="Y816" i="3" s="1"/>
  <c r="X817" i="3"/>
  <c r="X818" i="3"/>
  <c r="Y818" i="3" s="1"/>
  <c r="X819" i="3"/>
  <c r="X820" i="3"/>
  <c r="Y820" i="3" s="1"/>
  <c r="X821" i="3"/>
  <c r="X822" i="3"/>
  <c r="X823" i="3"/>
  <c r="X824" i="3"/>
  <c r="Y824" i="3" s="1"/>
  <c r="X825" i="3"/>
  <c r="X826" i="3"/>
  <c r="Y826" i="3" s="1"/>
  <c r="X827" i="3"/>
  <c r="Y827" i="3" s="1"/>
  <c r="X828" i="3"/>
  <c r="Y828" i="3" s="1"/>
  <c r="X829" i="3"/>
  <c r="X830" i="3"/>
  <c r="X831" i="3"/>
  <c r="X832" i="3"/>
  <c r="Y832" i="3" s="1"/>
  <c r="X833" i="3"/>
  <c r="X834" i="3"/>
  <c r="Y834" i="3" s="1"/>
  <c r="X835" i="3"/>
  <c r="Y835" i="3" s="1"/>
  <c r="X836" i="3"/>
  <c r="Y836" i="3" s="1"/>
  <c r="X837" i="3"/>
  <c r="X838" i="3"/>
  <c r="X839" i="3"/>
  <c r="X840" i="3"/>
  <c r="Y840" i="3" s="1"/>
  <c r="X841" i="3"/>
  <c r="X842" i="3"/>
  <c r="Y842" i="3" s="1"/>
  <c r="X843" i="3"/>
  <c r="Y843" i="3" s="1"/>
  <c r="X844" i="3"/>
  <c r="Y844" i="3" s="1"/>
  <c r="X845" i="3"/>
  <c r="X846" i="3"/>
  <c r="X847" i="3"/>
  <c r="X848" i="3"/>
  <c r="Y848" i="3" s="1"/>
  <c r="X849" i="3"/>
  <c r="X850" i="3"/>
  <c r="Y850" i="3" s="1"/>
  <c r="X851" i="3"/>
  <c r="Y851" i="3" s="1"/>
  <c r="X852" i="3"/>
  <c r="Y852" i="3" s="1"/>
  <c r="X853" i="3"/>
  <c r="X854" i="3"/>
  <c r="X855" i="3"/>
  <c r="X856" i="3"/>
  <c r="Y856" i="3" s="1"/>
  <c r="X857" i="3"/>
  <c r="X858" i="3"/>
  <c r="Y858" i="3" s="1"/>
  <c r="X859" i="3"/>
  <c r="Y859" i="3" s="1"/>
  <c r="X860" i="3"/>
  <c r="Y860" i="3" s="1"/>
  <c r="X861" i="3"/>
  <c r="X862" i="3"/>
  <c r="X863" i="3"/>
  <c r="X864" i="3"/>
  <c r="Y864" i="3" s="1"/>
  <c r="X865" i="3"/>
  <c r="X866" i="3"/>
  <c r="Y866" i="3" s="1"/>
  <c r="X867" i="3"/>
  <c r="Y867" i="3" s="1"/>
  <c r="X868" i="3"/>
  <c r="Y868" i="3" s="1"/>
  <c r="X869" i="3"/>
  <c r="X870" i="3"/>
  <c r="X871" i="3"/>
  <c r="X872" i="3"/>
  <c r="Y872" i="3" s="1"/>
  <c r="X873" i="3"/>
  <c r="X874" i="3"/>
  <c r="Y874" i="3" s="1"/>
  <c r="X875" i="3"/>
  <c r="Y875" i="3" s="1"/>
  <c r="X876" i="3"/>
  <c r="Y876" i="3" s="1"/>
  <c r="X877" i="3"/>
  <c r="X878" i="3"/>
  <c r="X879" i="3"/>
  <c r="X880" i="3"/>
  <c r="Y880" i="3" s="1"/>
  <c r="X881" i="3"/>
  <c r="X882" i="3"/>
  <c r="Y882" i="3" s="1"/>
  <c r="X883" i="3"/>
  <c r="X884" i="3"/>
  <c r="Y884" i="3" s="1"/>
  <c r="X885" i="3"/>
  <c r="X886" i="3"/>
  <c r="X887" i="3"/>
  <c r="X888" i="3"/>
  <c r="Y888" i="3" s="1"/>
  <c r="X889" i="3"/>
  <c r="X890" i="3"/>
  <c r="Y890" i="3" s="1"/>
  <c r="X891" i="3"/>
  <c r="Y891" i="3" s="1"/>
  <c r="X892" i="3"/>
  <c r="Y892" i="3" s="1"/>
  <c r="X893" i="3"/>
  <c r="X894" i="3"/>
  <c r="X895" i="3"/>
  <c r="X896" i="3"/>
  <c r="Y896" i="3" s="1"/>
  <c r="X897" i="3"/>
  <c r="X898" i="3"/>
  <c r="Y898" i="3" s="1"/>
  <c r="X899" i="3"/>
  <c r="Y899" i="3" s="1"/>
  <c r="X900" i="3"/>
  <c r="Y900" i="3" s="1"/>
  <c r="X901" i="3"/>
  <c r="X902" i="3"/>
  <c r="X903" i="3"/>
  <c r="X904" i="3"/>
  <c r="Y904" i="3" s="1"/>
  <c r="X905" i="3"/>
  <c r="X906" i="3"/>
  <c r="Y906" i="3" s="1"/>
  <c r="X907" i="3"/>
  <c r="Y907" i="3" s="1"/>
  <c r="X908" i="3"/>
  <c r="Y908" i="3" s="1"/>
  <c r="X909" i="3"/>
  <c r="X910" i="3"/>
  <c r="X911" i="3"/>
  <c r="X912" i="3"/>
  <c r="Y912" i="3" s="1"/>
  <c r="X913" i="3"/>
  <c r="X914" i="3"/>
  <c r="Y914" i="3" s="1"/>
  <c r="X915" i="3"/>
  <c r="Y915" i="3" s="1"/>
  <c r="X916" i="3"/>
  <c r="Y916" i="3" s="1"/>
  <c r="X917" i="3"/>
  <c r="X918" i="3"/>
  <c r="X919" i="3"/>
  <c r="X920" i="3"/>
  <c r="Y920" i="3" s="1"/>
  <c r="X921" i="3"/>
  <c r="X922" i="3"/>
  <c r="Y922" i="3" s="1"/>
  <c r="X923" i="3"/>
  <c r="Y923" i="3" s="1"/>
  <c r="X924" i="3"/>
  <c r="Y924" i="3" s="1"/>
  <c r="X925" i="3"/>
  <c r="X926" i="3"/>
  <c r="X927" i="3"/>
  <c r="X928" i="3"/>
  <c r="Y928" i="3" s="1"/>
  <c r="X929" i="3"/>
  <c r="X930" i="3"/>
  <c r="Y930" i="3" s="1"/>
  <c r="X931" i="3"/>
  <c r="Y931" i="3" s="1"/>
  <c r="X932" i="3"/>
  <c r="Y932" i="3" s="1"/>
  <c r="X933" i="3"/>
  <c r="X934" i="3"/>
  <c r="X935" i="3"/>
  <c r="X936" i="3"/>
  <c r="Y936" i="3" s="1"/>
  <c r="X937" i="3"/>
  <c r="X938" i="3"/>
  <c r="Y938" i="3" s="1"/>
  <c r="X939" i="3"/>
  <c r="Y939" i="3" s="1"/>
  <c r="X940" i="3"/>
  <c r="Y940" i="3" s="1"/>
  <c r="X941" i="3"/>
  <c r="X942" i="3"/>
  <c r="X943" i="3"/>
  <c r="X944" i="3"/>
  <c r="Y944" i="3" s="1"/>
  <c r="X945" i="3"/>
  <c r="X946" i="3"/>
  <c r="Y946" i="3" s="1"/>
  <c r="X947" i="3"/>
  <c r="X948" i="3"/>
  <c r="Y948" i="3" s="1"/>
  <c r="X949" i="3"/>
  <c r="X950" i="3"/>
  <c r="X951" i="3"/>
  <c r="X952" i="3"/>
  <c r="Y952" i="3" s="1"/>
  <c r="X953" i="3"/>
  <c r="X954" i="3"/>
  <c r="Y954" i="3" s="1"/>
  <c r="X955" i="3"/>
  <c r="Y955" i="3" s="1"/>
  <c r="X956" i="3"/>
  <c r="Y956" i="3" s="1"/>
  <c r="X957" i="3"/>
  <c r="X958" i="3"/>
  <c r="X959" i="3"/>
  <c r="X960" i="3"/>
  <c r="Y960" i="3" s="1"/>
  <c r="X961" i="3"/>
  <c r="X962" i="3"/>
  <c r="Y962" i="3" s="1"/>
  <c r="X963" i="3"/>
  <c r="Y963" i="3" s="1"/>
  <c r="X964" i="3"/>
  <c r="Y964" i="3" s="1"/>
  <c r="X965" i="3"/>
  <c r="X966" i="3"/>
  <c r="X967" i="3"/>
  <c r="X968" i="3"/>
  <c r="Y968" i="3" s="1"/>
  <c r="X969" i="3"/>
  <c r="X970" i="3"/>
  <c r="Y970" i="3" s="1"/>
  <c r="X971" i="3"/>
  <c r="Y971" i="3" s="1"/>
  <c r="X972" i="3"/>
  <c r="Y972" i="3" s="1"/>
  <c r="X973" i="3"/>
  <c r="X974" i="3"/>
  <c r="X975" i="3"/>
  <c r="X976" i="3"/>
  <c r="Y976" i="3" s="1"/>
  <c r="X977" i="3"/>
  <c r="X978" i="3"/>
  <c r="Y978" i="3" s="1"/>
  <c r="X979" i="3"/>
  <c r="Y979" i="3" s="1"/>
  <c r="X980" i="3"/>
  <c r="Y980" i="3" s="1"/>
  <c r="X981" i="3"/>
  <c r="X982" i="3"/>
  <c r="X983" i="3"/>
  <c r="X984" i="3"/>
  <c r="Y984" i="3" s="1"/>
  <c r="X985" i="3"/>
  <c r="X986" i="3"/>
  <c r="Y986" i="3" s="1"/>
  <c r="X987" i="3"/>
  <c r="Y987" i="3" s="1"/>
  <c r="X988" i="3"/>
  <c r="Y988" i="3" s="1"/>
  <c r="X989" i="3"/>
  <c r="X990" i="3"/>
  <c r="X991" i="3"/>
  <c r="X992" i="3"/>
  <c r="Y992" i="3" s="1"/>
  <c r="X993" i="3"/>
  <c r="X994" i="3"/>
  <c r="Y994" i="3" s="1"/>
  <c r="X995" i="3"/>
  <c r="Y995" i="3" s="1"/>
  <c r="X996" i="3"/>
  <c r="Y996" i="3" s="1"/>
  <c r="X997" i="3"/>
  <c r="X998" i="3"/>
  <c r="X999" i="3"/>
  <c r="X1000" i="3"/>
  <c r="Y1000" i="3" s="1"/>
  <c r="X1001" i="3"/>
  <c r="X2" i="3"/>
  <c r="Y2" i="3" s="1"/>
  <c r="Y3" i="3"/>
  <c r="Y4" i="3"/>
  <c r="Y6" i="3"/>
  <c r="Y9" i="3"/>
  <c r="Y12" i="3"/>
  <c r="Y13" i="3"/>
  <c r="Y14" i="3"/>
  <c r="Y15" i="3"/>
  <c r="Y17" i="3"/>
  <c r="Y20" i="3"/>
  <c r="Y21" i="3"/>
  <c r="Y22" i="3"/>
  <c r="Y23" i="3"/>
  <c r="Y25" i="3"/>
  <c r="Y27" i="3"/>
  <c r="Y28" i="3"/>
  <c r="Y29" i="3"/>
  <c r="Y30" i="3"/>
  <c r="Y31" i="3"/>
  <c r="Y33" i="3"/>
  <c r="Y36" i="3"/>
  <c r="Y37" i="3"/>
  <c r="Y38" i="3"/>
  <c r="Y39" i="3"/>
  <c r="Y41" i="3"/>
  <c r="Y44" i="3"/>
  <c r="Y45" i="3"/>
  <c r="Y46" i="3"/>
  <c r="Y47" i="3"/>
  <c r="Y49" i="3"/>
  <c r="Y52" i="3"/>
  <c r="Y53" i="3"/>
  <c r="Y54" i="3"/>
  <c r="Y55" i="3"/>
  <c r="Y57" i="3"/>
  <c r="Y60" i="3"/>
  <c r="Y61" i="3"/>
  <c r="Y62" i="3"/>
  <c r="Y63" i="3"/>
  <c r="Y65" i="3"/>
  <c r="Y68" i="3"/>
  <c r="Y69" i="3"/>
  <c r="Y70" i="3"/>
  <c r="Y71" i="3"/>
  <c r="Y73" i="3"/>
  <c r="Y76" i="3"/>
  <c r="Y77" i="3"/>
  <c r="Y78" i="3"/>
  <c r="Y79" i="3"/>
  <c r="Y81" i="3"/>
  <c r="Y84" i="3"/>
  <c r="Y85" i="3"/>
  <c r="Y86" i="3"/>
  <c r="Y87" i="3"/>
  <c r="Y89" i="3"/>
  <c r="Y92" i="3"/>
  <c r="Y93" i="3"/>
  <c r="Y94" i="3"/>
  <c r="Y95" i="3"/>
  <c r="Y97" i="3"/>
  <c r="Y100" i="3"/>
  <c r="Y101" i="3"/>
  <c r="Y102" i="3"/>
  <c r="Y103" i="3"/>
  <c r="Y105" i="3"/>
  <c r="Y108" i="3"/>
  <c r="Y109" i="3"/>
  <c r="Y110" i="3"/>
  <c r="Y111" i="3"/>
  <c r="Y113" i="3"/>
  <c r="Y116" i="3"/>
  <c r="Y117" i="3"/>
  <c r="Y118" i="3"/>
  <c r="Y119" i="3"/>
  <c r="Y121" i="3"/>
  <c r="Y124" i="3"/>
  <c r="Y125" i="3"/>
  <c r="Y126" i="3"/>
  <c r="Y127" i="3"/>
  <c r="Y129" i="3"/>
  <c r="Y131" i="3"/>
  <c r="Y132" i="3"/>
  <c r="Y133" i="3"/>
  <c r="Y134" i="3"/>
  <c r="Y135" i="3"/>
  <c r="Y137" i="3"/>
  <c r="Y140" i="3"/>
  <c r="Y141" i="3"/>
  <c r="Y142" i="3"/>
  <c r="Y143" i="3"/>
  <c r="Y145" i="3"/>
  <c r="Y148" i="3"/>
  <c r="Y149" i="3"/>
  <c r="Y150" i="3"/>
  <c r="Y151" i="3"/>
  <c r="Y153" i="3"/>
  <c r="Y156" i="3"/>
  <c r="Y157" i="3"/>
  <c r="Y158" i="3"/>
  <c r="Y159" i="3"/>
  <c r="Y161" i="3"/>
  <c r="Y163" i="3"/>
  <c r="Y164" i="3"/>
  <c r="Y165" i="3"/>
  <c r="Y166" i="3"/>
  <c r="Y167" i="3"/>
  <c r="Y169" i="3"/>
  <c r="Y172" i="3"/>
  <c r="Y173" i="3"/>
  <c r="Y174" i="3"/>
  <c r="Y175" i="3"/>
  <c r="Y177" i="3"/>
  <c r="Y180" i="3"/>
  <c r="Y181" i="3"/>
  <c r="Y182" i="3"/>
  <c r="Y183" i="3"/>
  <c r="Y185" i="3"/>
  <c r="Y188" i="3"/>
  <c r="Y189" i="3"/>
  <c r="Y190" i="3"/>
  <c r="Y191" i="3"/>
  <c r="Y193" i="3"/>
  <c r="Y196" i="3"/>
  <c r="Y197" i="3"/>
  <c r="Y198" i="3"/>
  <c r="Y199" i="3"/>
  <c r="Y201" i="3"/>
  <c r="Y204" i="3"/>
  <c r="Y205" i="3"/>
  <c r="Y206" i="3"/>
  <c r="Y207" i="3"/>
  <c r="Y209" i="3"/>
  <c r="Y212" i="3"/>
  <c r="Y213" i="3"/>
  <c r="Y214" i="3"/>
  <c r="Y215" i="3"/>
  <c r="Y217" i="3"/>
  <c r="Y220" i="3"/>
  <c r="Y221" i="3"/>
  <c r="Y222" i="3"/>
  <c r="Y223" i="3"/>
  <c r="Y225" i="3"/>
  <c r="Y228" i="3"/>
  <c r="Y229" i="3"/>
  <c r="Y230" i="3"/>
  <c r="Y231" i="3"/>
  <c r="Y233" i="3"/>
  <c r="Y236" i="3"/>
  <c r="Y237" i="3"/>
  <c r="Y238" i="3"/>
  <c r="Y239" i="3"/>
  <c r="Y241" i="3"/>
  <c r="Y244" i="3"/>
  <c r="Y245" i="3"/>
  <c r="Y246" i="3"/>
  <c r="Y247" i="3"/>
  <c r="Y248" i="3"/>
  <c r="Y249" i="3"/>
  <c r="Y252" i="3"/>
  <c r="Y253" i="3"/>
  <c r="Y254" i="3"/>
  <c r="Y255" i="3"/>
  <c r="Y257" i="3"/>
  <c r="Y260" i="3"/>
  <c r="Y261" i="3"/>
  <c r="Y262" i="3"/>
  <c r="Y263" i="3"/>
  <c r="Y265" i="3"/>
  <c r="Y267" i="3"/>
  <c r="Y268" i="3"/>
  <c r="Y269" i="3"/>
  <c r="Y270" i="3"/>
  <c r="Y271" i="3"/>
  <c r="Y273" i="3"/>
  <c r="Y276" i="3"/>
  <c r="Y277" i="3"/>
  <c r="Y278" i="3"/>
  <c r="Y279" i="3"/>
  <c r="Y281" i="3"/>
  <c r="Y284" i="3"/>
  <c r="Y285" i="3"/>
  <c r="Y286" i="3"/>
  <c r="Y287" i="3"/>
  <c r="Y289" i="3"/>
  <c r="Y292" i="3"/>
  <c r="Y293" i="3"/>
  <c r="Y294" i="3"/>
  <c r="Y295" i="3"/>
  <c r="Y297" i="3"/>
  <c r="Y299" i="3"/>
  <c r="Y300" i="3"/>
  <c r="Y301" i="3"/>
  <c r="Y302" i="3"/>
  <c r="Y303" i="3"/>
  <c r="Y305" i="3"/>
  <c r="Y308" i="3"/>
  <c r="Y309" i="3"/>
  <c r="Y310" i="3"/>
  <c r="Y311" i="3"/>
  <c r="Y313" i="3"/>
  <c r="Y316" i="3"/>
  <c r="Y317" i="3"/>
  <c r="Y318" i="3"/>
  <c r="Y319" i="3"/>
  <c r="Y321" i="3"/>
  <c r="Y324" i="3"/>
  <c r="Y325" i="3"/>
  <c r="Y326" i="3"/>
  <c r="Y327" i="3"/>
  <c r="Y329" i="3"/>
  <c r="Y332" i="3"/>
  <c r="Y333" i="3"/>
  <c r="Y334" i="3"/>
  <c r="Y335" i="3"/>
  <c r="Y337" i="3"/>
  <c r="Y340" i="3"/>
  <c r="Y341" i="3"/>
  <c r="Y342" i="3"/>
  <c r="Y343" i="3"/>
  <c r="Y345" i="3"/>
  <c r="Y348" i="3"/>
  <c r="Y349" i="3"/>
  <c r="Y350" i="3"/>
  <c r="Y351" i="3"/>
  <c r="Y353" i="3"/>
  <c r="Y356" i="3"/>
  <c r="Y357" i="3"/>
  <c r="Y358" i="3"/>
  <c r="Y359" i="3"/>
  <c r="Y361" i="3"/>
  <c r="Y364" i="3"/>
  <c r="Y365" i="3"/>
  <c r="Y366" i="3"/>
  <c r="Y367" i="3"/>
  <c r="Y369" i="3"/>
  <c r="Y372" i="3"/>
  <c r="Y373" i="3"/>
  <c r="Y374" i="3"/>
  <c r="Y375" i="3"/>
  <c r="Y377" i="3"/>
  <c r="Y380" i="3"/>
  <c r="Y381" i="3"/>
  <c r="Y382" i="3"/>
  <c r="Y383" i="3"/>
  <c r="Y385" i="3"/>
  <c r="Y388" i="3"/>
  <c r="Y389" i="3"/>
  <c r="Y390" i="3"/>
  <c r="Y391" i="3"/>
  <c r="Y393" i="3"/>
  <c r="Y396" i="3"/>
  <c r="Y397" i="3"/>
  <c r="Y398" i="3"/>
  <c r="Y399" i="3"/>
  <c r="Y401" i="3"/>
  <c r="Y403" i="3"/>
  <c r="Y404" i="3"/>
  <c r="Y405" i="3"/>
  <c r="Y406" i="3"/>
  <c r="Y407" i="3"/>
  <c r="Y409" i="3"/>
  <c r="Y412" i="3"/>
  <c r="Y413" i="3"/>
  <c r="Y414" i="3"/>
  <c r="Y415" i="3"/>
  <c r="Y417" i="3"/>
  <c r="Y420" i="3"/>
  <c r="Y421" i="3"/>
  <c r="Y422" i="3"/>
  <c r="Y423" i="3"/>
  <c r="Y425" i="3"/>
  <c r="Y428" i="3"/>
  <c r="Y429" i="3"/>
  <c r="Y430" i="3"/>
  <c r="Y431" i="3"/>
  <c r="Y433" i="3"/>
  <c r="Y435" i="3"/>
  <c r="Y436" i="3"/>
  <c r="Y437" i="3"/>
  <c r="Y438" i="3"/>
  <c r="Y439" i="3"/>
  <c r="Y441" i="3"/>
  <c r="Y444" i="3"/>
  <c r="Y445" i="3"/>
  <c r="Y446" i="3"/>
  <c r="Y447" i="3"/>
  <c r="Y449" i="3"/>
  <c r="Y452" i="3"/>
  <c r="Y453" i="3"/>
  <c r="Y454" i="3"/>
  <c r="Y455" i="3"/>
  <c r="Y457" i="3"/>
  <c r="Y460" i="3"/>
  <c r="Y461" i="3"/>
  <c r="Y462" i="3"/>
  <c r="Y463" i="3"/>
  <c r="Y465" i="3"/>
  <c r="Y468" i="3"/>
  <c r="Y469" i="3"/>
  <c r="Y470" i="3"/>
  <c r="Y471" i="3"/>
  <c r="Y473" i="3"/>
  <c r="Y476" i="3"/>
  <c r="Y477" i="3"/>
  <c r="Y478" i="3"/>
  <c r="Y479" i="3"/>
  <c r="Y481" i="3"/>
  <c r="Y484" i="3"/>
  <c r="Y485" i="3"/>
  <c r="Y486" i="3"/>
  <c r="Y487" i="3"/>
  <c r="Y489" i="3"/>
  <c r="Y492" i="3"/>
  <c r="Y493" i="3"/>
  <c r="Y494" i="3"/>
  <c r="Y495" i="3"/>
  <c r="Y497" i="3"/>
  <c r="Y500" i="3"/>
  <c r="Y501" i="3"/>
  <c r="Y502" i="3"/>
  <c r="Y503" i="3"/>
  <c r="Y504" i="3"/>
  <c r="Y505" i="3"/>
  <c r="Y507" i="3"/>
  <c r="Y508" i="3"/>
  <c r="Y509" i="3"/>
  <c r="Y510" i="3"/>
  <c r="Y511" i="3"/>
  <c r="Y513" i="3"/>
  <c r="Y516" i="3"/>
  <c r="Y517" i="3"/>
  <c r="Y518" i="3"/>
  <c r="Y519" i="3"/>
  <c r="Y521" i="3"/>
  <c r="Y524" i="3"/>
  <c r="Y525" i="3"/>
  <c r="Y526" i="3"/>
  <c r="Y527" i="3"/>
  <c r="Y529" i="3"/>
  <c r="Y532" i="3"/>
  <c r="Y533" i="3"/>
  <c r="Y534" i="3"/>
  <c r="Y535" i="3"/>
  <c r="Y537" i="3"/>
  <c r="Y539" i="3"/>
  <c r="Y540" i="3"/>
  <c r="Y541" i="3"/>
  <c r="Y542" i="3"/>
  <c r="Y543" i="3"/>
  <c r="Y545" i="3"/>
  <c r="Y548" i="3"/>
  <c r="Y549" i="3"/>
  <c r="Y550" i="3"/>
  <c r="Y551" i="3"/>
  <c r="Y553" i="3"/>
  <c r="Y556" i="3"/>
  <c r="Y557" i="3"/>
  <c r="Y558" i="3"/>
  <c r="Y559" i="3"/>
  <c r="Y561" i="3"/>
  <c r="Y564" i="3"/>
  <c r="Y565" i="3"/>
  <c r="Y566" i="3"/>
  <c r="Y567" i="3"/>
  <c r="Y569" i="3"/>
  <c r="Y572" i="3"/>
  <c r="Y573" i="3"/>
  <c r="Y574" i="3"/>
  <c r="Y575" i="3"/>
  <c r="Y577" i="3"/>
  <c r="Y580" i="3"/>
  <c r="Y581" i="3"/>
  <c r="Y582" i="3"/>
  <c r="Y583" i="3"/>
  <c r="Y585" i="3"/>
  <c r="Y588" i="3"/>
  <c r="Y589" i="3"/>
  <c r="Y590" i="3"/>
  <c r="Y591" i="3"/>
  <c r="Y593" i="3"/>
  <c r="Y596" i="3"/>
  <c r="Y597" i="3"/>
  <c r="Y598" i="3"/>
  <c r="Y599" i="3"/>
  <c r="Y601" i="3"/>
  <c r="Y604" i="3"/>
  <c r="Y605" i="3"/>
  <c r="Y606" i="3"/>
  <c r="Y607" i="3"/>
  <c r="Y609" i="3"/>
  <c r="Y612" i="3"/>
  <c r="Y613" i="3"/>
  <c r="Y614" i="3"/>
  <c r="Y615" i="3"/>
  <c r="Y617" i="3"/>
  <c r="Y620" i="3"/>
  <c r="Y621" i="3"/>
  <c r="Y622" i="3"/>
  <c r="Y623" i="3"/>
  <c r="Y625" i="3"/>
  <c r="Y628" i="3"/>
  <c r="Y629" i="3"/>
  <c r="Y630" i="3"/>
  <c r="Y631" i="3"/>
  <c r="Y633" i="3"/>
  <c r="Y636" i="3"/>
  <c r="Y637" i="3"/>
  <c r="Y638" i="3"/>
  <c r="Y639" i="3"/>
  <c r="Y641" i="3"/>
  <c r="Y643" i="3"/>
  <c r="Y644" i="3"/>
  <c r="Y645" i="3"/>
  <c r="Y646" i="3"/>
  <c r="Y647" i="3"/>
  <c r="Y649" i="3"/>
  <c r="Y652" i="3"/>
  <c r="Y653" i="3"/>
  <c r="Y654" i="3"/>
  <c r="Y655" i="3"/>
  <c r="Y657" i="3"/>
  <c r="Y661" i="3"/>
  <c r="Y662" i="3"/>
  <c r="Y663" i="3"/>
  <c r="Y665" i="3"/>
  <c r="Y669" i="3"/>
  <c r="Y670" i="3"/>
  <c r="Y671" i="3"/>
  <c r="Y673" i="3"/>
  <c r="Y677" i="3"/>
  <c r="Y678" i="3"/>
  <c r="Y679" i="3"/>
  <c r="Y681" i="3"/>
  <c r="Y684" i="3"/>
  <c r="Y685" i="3"/>
  <c r="Y686" i="3"/>
  <c r="Y687" i="3"/>
  <c r="Y689" i="3"/>
  <c r="Y692" i="3"/>
  <c r="Y693" i="3"/>
  <c r="Y694" i="3"/>
  <c r="Y695" i="3"/>
  <c r="Y697" i="3"/>
  <c r="Y700" i="3"/>
  <c r="Y701" i="3"/>
  <c r="Y702" i="3"/>
  <c r="Y703" i="3"/>
  <c r="Y705" i="3"/>
  <c r="Y708" i="3"/>
  <c r="Y709" i="3"/>
  <c r="Y710" i="3"/>
  <c r="Y711" i="3"/>
  <c r="Y713" i="3"/>
  <c r="Y716" i="3"/>
  <c r="Y717" i="3"/>
  <c r="Y718" i="3"/>
  <c r="Y719" i="3"/>
  <c r="Y721" i="3"/>
  <c r="Y724" i="3"/>
  <c r="Y725" i="3"/>
  <c r="Y726" i="3"/>
  <c r="Y727" i="3"/>
  <c r="Y729" i="3"/>
  <c r="Y732" i="3"/>
  <c r="Y733" i="3"/>
  <c r="Y734" i="3"/>
  <c r="Y735" i="3"/>
  <c r="Y737" i="3"/>
  <c r="Y740" i="3"/>
  <c r="Y741" i="3"/>
  <c r="Y742" i="3"/>
  <c r="Y743" i="3"/>
  <c r="Y745" i="3"/>
  <c r="Y748" i="3"/>
  <c r="Y749" i="3"/>
  <c r="Y750" i="3"/>
  <c r="Y751" i="3"/>
  <c r="Y753" i="3"/>
  <c r="Y756" i="3"/>
  <c r="Y757" i="3"/>
  <c r="Y758" i="3"/>
  <c r="Y759" i="3"/>
  <c r="Y761" i="3"/>
  <c r="Y763" i="3"/>
  <c r="Y764" i="3"/>
  <c r="Y765" i="3"/>
  <c r="Y766" i="3"/>
  <c r="Y767" i="3"/>
  <c r="Y769" i="3"/>
  <c r="Y772" i="3"/>
  <c r="Y773" i="3"/>
  <c r="Y774" i="3"/>
  <c r="Y775" i="3"/>
  <c r="Y777" i="3"/>
  <c r="Y781" i="3"/>
  <c r="Y782" i="3"/>
  <c r="Y783" i="3"/>
  <c r="Y785" i="3"/>
  <c r="Y788" i="3"/>
  <c r="Y789" i="3"/>
  <c r="Y790" i="3"/>
  <c r="Y791" i="3"/>
  <c r="Y792" i="3"/>
  <c r="Y793" i="3"/>
  <c r="Y795" i="3"/>
  <c r="Y796" i="3"/>
  <c r="Y797" i="3"/>
  <c r="Y798" i="3"/>
  <c r="Y799" i="3"/>
  <c r="Y801" i="3"/>
  <c r="Y805" i="3"/>
  <c r="Y806" i="3"/>
  <c r="Y807" i="3"/>
  <c r="Y809" i="3"/>
  <c r="Y813" i="3"/>
  <c r="Y814" i="3"/>
  <c r="Y815" i="3"/>
  <c r="Y817" i="3"/>
  <c r="Y819" i="3"/>
  <c r="Y821" i="3"/>
  <c r="Y822" i="3"/>
  <c r="Y823" i="3"/>
  <c r="Y825" i="3"/>
  <c r="Y829" i="3"/>
  <c r="Y830" i="3"/>
  <c r="Y831" i="3"/>
  <c r="Y833" i="3"/>
  <c r="Y837" i="3"/>
  <c r="Y838" i="3"/>
  <c r="Y839" i="3"/>
  <c r="Y841" i="3"/>
  <c r="Y845" i="3"/>
  <c r="Y846" i="3"/>
  <c r="Y847" i="3"/>
  <c r="Y849" i="3"/>
  <c r="Y853" i="3"/>
  <c r="Y854" i="3"/>
  <c r="Y855" i="3"/>
  <c r="Y857" i="3"/>
  <c r="Y861" i="3"/>
  <c r="Y862" i="3"/>
  <c r="Y863" i="3"/>
  <c r="Y865" i="3"/>
  <c r="Y869" i="3"/>
  <c r="Y870" i="3"/>
  <c r="Y871" i="3"/>
  <c r="Y873" i="3"/>
  <c r="Y877" i="3"/>
  <c r="Y878" i="3"/>
  <c r="Y879" i="3"/>
  <c r="Y881" i="3"/>
  <c r="Y883" i="3"/>
  <c r="Y885" i="3"/>
  <c r="Y886" i="3"/>
  <c r="Y887" i="3"/>
  <c r="Y889" i="3"/>
  <c r="Y893" i="3"/>
  <c r="Y894" i="3"/>
  <c r="Y895" i="3"/>
  <c r="Y897" i="3"/>
  <c r="Y901" i="3"/>
  <c r="Y902" i="3"/>
  <c r="Y903" i="3"/>
  <c r="Y905" i="3"/>
  <c r="Y909" i="3"/>
  <c r="Y910" i="3"/>
  <c r="Y911" i="3"/>
  <c r="Y913" i="3"/>
  <c r="Y917" i="3"/>
  <c r="Y918" i="3"/>
  <c r="Y919" i="3"/>
  <c r="Y921" i="3"/>
  <c r="Y925" i="3"/>
  <c r="Y926" i="3"/>
  <c r="Y927" i="3"/>
  <c r="Y929" i="3"/>
  <c r="Y933" i="3"/>
  <c r="Y934" i="3"/>
  <c r="Y935" i="3"/>
  <c r="Y937" i="3"/>
  <c r="Y941" i="3"/>
  <c r="Y942" i="3"/>
  <c r="Y943" i="3"/>
  <c r="Y945" i="3"/>
  <c r="Y947" i="3"/>
  <c r="Y949" i="3"/>
  <c r="Y950" i="3"/>
  <c r="Y951" i="3"/>
  <c r="Y953" i="3"/>
  <c r="Y957" i="3"/>
  <c r="Y958" i="3"/>
  <c r="Y959" i="3"/>
  <c r="Y961" i="3"/>
  <c r="Y965" i="3"/>
  <c r="Y966" i="3"/>
  <c r="Y967" i="3"/>
  <c r="Y969" i="3"/>
  <c r="Y973" i="3"/>
  <c r="Y974" i="3"/>
  <c r="Y975" i="3"/>
  <c r="Y977" i="3"/>
  <c r="Y981" i="3"/>
  <c r="Y982" i="3"/>
  <c r="Y983" i="3"/>
  <c r="Y985" i="3"/>
  <c r="Y989" i="3"/>
  <c r="Y990" i="3"/>
  <c r="Y991" i="3"/>
  <c r="Y993" i="3"/>
  <c r="Y997" i="3"/>
  <c r="Y998" i="3"/>
  <c r="Y999" i="3"/>
  <c r="Y10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2ECCC4-9B31-46D4-B505-37F2318C10EE}"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65B124E6-EBD3-47EA-96BE-00018885F25A}"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AF0008DC-03D0-4663-9759-BC42A0A8F92F}"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3C53AA0B-F71F-4757-A54A-AE0F5336B43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42545314-321E-4D2F-8E77-80A445CC7C1B}"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6" xr16:uid="{3AF58B60-9914-47DC-BEA4-345328F5EFA6}"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7" xr16:uid="{137E50FC-B4A9-48DE-8DEC-5706874B4D6A}"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<sst xmlns="http://schemas.openxmlformats.org/spreadsheetml/2006/main" count="4050" uniqueCount="904">
  <si>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</si>
  <si>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</si>
  <si>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</si>
  <si>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</si>
  <si>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</si>
  <si>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</si>
  <si>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</si>
  <si>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</si>
  <si>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</si>
  <si>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</si>
  <si>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</si>
  <si>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</si>
  <si>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</si>
  <si>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</si>
  <si>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</si>
  <si>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</si>
  <si>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</si>
  <si>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</si>
  <si>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</si>
  <si>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</si>
  <si>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</si>
  <si>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</si>
  <si>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</si>
  <si>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</si>
  <si>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</si>
  <si>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</si>
  <si>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</si>
  <si>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</si>
  <si>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</si>
  <si>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</si>
  <si>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</si>
  <si>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</si>
  <si>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</si>
  <si>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</si>
  <si>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</si>
  <si>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</si>
  <si>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</si>
  <si>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</si>
  <si>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</si>
  <si>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</si>
  <si>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</si>
  <si>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</si>
  <si>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</si>
  <si>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</si>
  <si>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</si>
  <si>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</si>
  <si>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</si>
  <si>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</si>
  <si>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</si>
  <si>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</si>
  <si>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</si>
  <si>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</si>
  <si>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</si>
  <si>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</si>
  <si>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</si>
  <si>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</si>
  <si>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</si>
  <si>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</si>
  <si>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</si>
  <si>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</si>
  <si>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</si>
  <si>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</si>
  <si>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</si>
  <si>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</si>
  <si>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</si>
  <si>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</si>
  <si>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</si>
  <si>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</si>
  <si>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</si>
  <si>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</si>
  <si>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</si>
  <si>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</si>
  <si>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</si>
  <si>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</si>
  <si>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</si>
  <si>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</si>
  <si>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</si>
  <si>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</si>
  <si>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</si>
  <si>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</si>
  <si>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</si>
  <si>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</si>
  <si>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</si>
  <si>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</si>
  <si>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</si>
  <si>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</si>
  <si>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</si>
  <si>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</si>
  <si>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</si>
  <si>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</si>
  <si>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</si>
  <si>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</si>
  <si>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</si>
  <si>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</si>
  <si>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</si>
  <si>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</si>
  <si>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</si>
  <si>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</si>
  <si>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</si>
  <si>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</si>
  <si>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</si>
  <si>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</si>
  <si>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</si>
  <si>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</si>
  <si>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</si>
  <si>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</si>
  <si>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</si>
  <si>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</si>
  <si>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</si>
  <si>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</si>
  <si>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</si>
  <si>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</si>
  <si>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</si>
  <si>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</si>
  <si>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</si>
  <si>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</si>
  <si>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</si>
  <si>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</si>
  <si>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</si>
  <si>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</si>
  <si>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</si>
  <si>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</si>
  <si>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</si>
  <si>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</si>
  <si>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</si>
  <si>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</si>
  <si>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</si>
  <si>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</si>
  <si>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</si>
  <si>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</si>
  <si>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</si>
  <si>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</si>
  <si>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</si>
  <si>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</si>
  <si>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</si>
  <si>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</si>
  <si>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</si>
  <si>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</si>
  <si>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</si>
  <si>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</si>
  <si>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</si>
  <si>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</si>
  <si>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</si>
  <si>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</si>
  <si>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</si>
  <si>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</si>
  <si>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</si>
  <si>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</si>
  <si>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</si>
  <si>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</si>
  <si>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</si>
  <si>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</si>
  <si>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</si>
  <si>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</si>
  <si>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</si>
  <si>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</si>
  <si>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</si>
  <si>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</si>
  <si>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</si>
  <si>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</si>
  <si>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</si>
  <si>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</si>
  <si>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</si>
  <si>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</si>
  <si>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</si>
  <si>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</si>
  <si>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</si>
  <si>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</si>
  <si>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</si>
  <si>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</si>
  <si>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</si>
  <si>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</si>
  <si>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</si>
  <si>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</si>
  <si>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</si>
  <si>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</si>
  <si>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</si>
  <si>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</si>
  <si>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</si>
  <si>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</si>
  <si>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</si>
  <si>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</si>
  <si>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</si>
  <si>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</si>
  <si>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</si>
  <si>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</si>
  <si>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</si>
  <si>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</si>
  <si>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</si>
  <si>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</si>
  <si>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</si>
  <si>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</si>
  <si>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</si>
  <si>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</si>
  <si>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</si>
  <si>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</si>
  <si>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</si>
  <si>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</si>
  <si>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</si>
  <si>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</si>
  <si>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</si>
  <si>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</si>
  <si>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</si>
  <si>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</si>
  <si>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</si>
  <si>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</si>
  <si>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</si>
  <si>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</si>
  <si>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</si>
  <si>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</si>
  <si>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</si>
  <si>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</si>
  <si>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</si>
  <si>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</si>
  <si>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</si>
  <si>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</si>
  <si>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</si>
  <si>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</si>
  <si>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</si>
  <si>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</si>
  <si>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</si>
  <si>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</si>
  <si>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</si>
  <si>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</si>
  <si>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</si>
  <si>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</si>
  <si>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</si>
  <si>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</si>
  <si>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</si>
  <si>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</si>
  <si>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</si>
  <si>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</si>
  <si>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</si>
  <si>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</si>
  <si>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</si>
  <si>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</si>
  <si>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</si>
  <si>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</si>
  <si>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</si>
  <si>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</si>
  <si>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</si>
  <si>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</si>
  <si>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</si>
  <si>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</si>
  <si>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</si>
  <si>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</si>
  <si>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</si>
  <si>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</si>
  <si>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</si>
  <si>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</si>
  <si>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</si>
  <si>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</si>
  <si>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</si>
  <si>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</si>
  <si>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</si>
  <si>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</si>
  <si>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</si>
  <si>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</si>
  <si>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</si>
  <si>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</si>
  <si>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</si>
  <si>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</si>
  <si>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</si>
  <si>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</si>
  <si>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</si>
  <si>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</si>
  <si>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</si>
  <si>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</si>
  <si>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</si>
  <si>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</si>
  <si>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</si>
  <si>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</si>
  <si>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</si>
  <si>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</si>
  <si>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</si>
  <si>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</si>
  <si>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</si>
  <si>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</si>
  <si>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</si>
  <si>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</si>
  <si>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</si>
  <si>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</si>
  <si>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</si>
  <si>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</si>
  <si>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</si>
  <si>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</si>
  <si>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</si>
  <si>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</si>
  <si>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</si>
  <si>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</si>
  <si>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</si>
  <si>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</si>
  <si>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</si>
  <si>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</si>
  <si>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</si>
  <si>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</si>
  <si>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</si>
  <si>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</si>
  <si>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</si>
  <si>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</si>
  <si>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</si>
  <si>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</si>
  <si>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</si>
  <si>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</si>
  <si>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</si>
  <si>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</si>
  <si>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</si>
  <si>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</si>
  <si>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</si>
  <si>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</si>
  <si>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</si>
  <si>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</si>
  <si>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</si>
  <si>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</si>
  <si>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</si>
  <si>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</si>
  <si>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</si>
  <si>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</si>
  <si>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</si>
  <si>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</si>
  <si>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</si>
  <si>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</si>
  <si>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</si>
  <si>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</si>
  <si>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</si>
  <si>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</si>
  <si>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</si>
  <si>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</si>
  <si>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</si>
  <si>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</si>
  <si>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</si>
  <si>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</si>
  <si>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</si>
  <si>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</si>
  <si>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</si>
  <si>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</si>
  <si>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</si>
  <si>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</si>
  <si>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</si>
  <si>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</si>
  <si>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</si>
  <si>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</si>
  <si>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</si>
  <si>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</si>
  <si>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</si>
  <si>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</si>
  <si>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</si>
  <si>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</si>
  <si>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</si>
  <si>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</si>
  <si>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</si>
  <si>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</si>
  <si>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</si>
  <si>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</si>
  <si>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</si>
  <si>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</si>
  <si>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</si>
  <si>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</si>
  <si>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</si>
  <si>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</si>
  <si>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</si>
  <si>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</si>
  <si>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</si>
  <si>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</si>
  <si>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</si>
  <si>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</si>
  <si>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</si>
  <si>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</si>
  <si>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</si>
  <si>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</si>
  <si>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</si>
  <si>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</si>
  <si>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</si>
  <si>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</si>
  <si>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</si>
  <si>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</si>
  <si>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</si>
  <si>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</si>
  <si>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</si>
  <si>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</si>
  <si>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</si>
  <si>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</si>
  <si>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</si>
  <si>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</si>
  <si>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</si>
  <si>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</si>
  <si>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</si>
  <si>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</si>
  <si>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</si>
  <si>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</si>
  <si>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</si>
  <si>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</si>
  <si>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</si>
  <si>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</si>
  <si>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</si>
  <si>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</si>
  <si>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</si>
  <si>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</si>
  <si>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</si>
  <si>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</si>
  <si>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</si>
  <si>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</si>
  <si>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</si>
  <si>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</si>
  <si>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</si>
  <si>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</si>
  <si>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</si>
  <si>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</si>
  <si>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</si>
  <si>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</si>
  <si>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</si>
  <si>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</si>
  <si>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</si>
  <si>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</si>
  <si>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</si>
  <si>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</si>
  <si>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</si>
  <si>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</si>
  <si>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</si>
  <si>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</si>
  <si>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</si>
  <si>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</si>
  <si>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</si>
  <si>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</si>
  <si>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</si>
  <si>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</si>
  <si>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</si>
  <si>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</si>
  <si>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</si>
  <si>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</si>
  <si>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</si>
  <si>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</si>
  <si>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</si>
  <si>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</si>
  <si>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</si>
  <si>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</si>
  <si>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</si>
  <si>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</si>
  <si>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</si>
  <si>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</si>
  <si>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</si>
  <si>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</si>
  <si>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</si>
  <si>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</si>
  <si>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</si>
  <si>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</si>
  <si>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</si>
  <si>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</si>
  <si>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</si>
  <si>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</si>
  <si>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</si>
  <si>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</si>
  <si>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</si>
  <si>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</si>
  <si>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</si>
  <si>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</si>
  <si>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</si>
  <si>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</si>
  <si>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</si>
  <si>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</si>
  <si>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</si>
  <si>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</si>
  <si>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</si>
  <si>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</si>
  <si>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</si>
  <si>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</si>
  <si>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</si>
  <si>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</si>
  <si>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</si>
  <si>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</si>
  <si>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</si>
  <si>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</si>
  <si>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</si>
  <si>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</si>
  <si>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</si>
  <si>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</si>
  <si>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</si>
  <si>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</si>
  <si>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</si>
  <si>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</si>
  <si>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</si>
  <si>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</si>
  <si>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</si>
  <si>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</si>
  <si>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</si>
  <si>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</si>
  <si>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</si>
  <si>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</si>
  <si>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</si>
  <si>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</si>
  <si>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</si>
  <si>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</si>
  <si>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</si>
  <si>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</si>
  <si>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</si>
  <si>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</si>
  <si>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</si>
  <si>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</si>
  <si>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</si>
  <si>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</si>
  <si>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</si>
  <si>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</si>
  <si>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</si>
  <si>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</si>
  <si>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Bardhaman</t>
  </si>
  <si>
    <t>Anniversary</t>
  </si>
  <si>
    <t>Jaipur</t>
  </si>
  <si>
    <t>Diwali</t>
  </si>
  <si>
    <t>Guwahati</t>
  </si>
  <si>
    <t>Birthday</t>
  </si>
  <si>
    <t>Rajkot</t>
  </si>
  <si>
    <t>Valentine's Day</t>
  </si>
  <si>
    <t>Sirsa</t>
  </si>
  <si>
    <t>Raksha Bandhan</t>
  </si>
  <si>
    <t>Nanded</t>
  </si>
  <si>
    <t>Morena</t>
  </si>
  <si>
    <t>Ambala</t>
  </si>
  <si>
    <t>Belgaum</t>
  </si>
  <si>
    <t>Holi</t>
  </si>
  <si>
    <t>Karnal</t>
  </si>
  <si>
    <t>Gandhidham</t>
  </si>
  <si>
    <t>Pune</t>
  </si>
  <si>
    <t>Khammam</t>
  </si>
  <si>
    <t>Moradabad</t>
  </si>
  <si>
    <t>Vijayanagaram</t>
  </si>
  <si>
    <t>Bathinda</t>
  </si>
  <si>
    <t>Ludhiana</t>
  </si>
  <si>
    <t>Durg</t>
  </si>
  <si>
    <t>All Occasions</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</si>
  <si>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</si>
  <si>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</si>
  <si>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</si>
  <si>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</si>
  <si>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</si>
  <si>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</si>
  <si>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</si>
  <si>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</si>
  <si>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</si>
  <si>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</si>
  <si>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</si>
  <si>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</si>
  <si>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</si>
  <si>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</si>
  <si>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</si>
  <si>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</si>
  <si>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</si>
  <si>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</si>
  <si>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</si>
  <si>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</si>
  <si>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</si>
  <si>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</si>
  <si>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</si>
  <si>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</si>
  <si>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</si>
  <si>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</si>
  <si>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</si>
  <si>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</si>
  <si>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</si>
  <si>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</si>
  <si>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</si>
  <si>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</si>
  <si>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</si>
  <si>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</si>
  <si>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</si>
  <si>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</si>
  <si>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</si>
  <si>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</si>
  <si>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</si>
  <si>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</si>
  <si>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</si>
  <si>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</si>
  <si>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</si>
  <si>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</si>
  <si>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</si>
  <si>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</si>
  <si>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</si>
  <si>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</si>
  <si>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</si>
  <si>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</si>
  <si>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</si>
  <si>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</si>
  <si>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</si>
  <si>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</si>
  <si>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</si>
  <si>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</si>
  <si>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</si>
  <si>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</si>
  <si>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</si>
  <si>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</si>
  <si>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</si>
  <si>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</si>
  <si>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</si>
  <si>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</si>
  <si>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</si>
  <si>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</si>
  <si>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</si>
  <si>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</si>
  <si>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</si>
  <si>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</si>
  <si>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</si>
  <si>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</si>
  <si>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</si>
  <si>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</si>
  <si>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</si>
  <si>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</si>
  <si>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</si>
  <si>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</si>
  <si>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</si>
  <si>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</si>
  <si>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</si>
  <si>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</si>
  <si>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</si>
  <si>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</si>
  <si>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</si>
  <si>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</si>
  <si>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</si>
  <si>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</si>
  <si>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</si>
  <si>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</si>
  <si>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</si>
  <si>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</si>
  <si>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</si>
  <si>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</si>
  <si>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</si>
  <si>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</si>
  <si>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</si>
  <si>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</si>
  <si>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</si>
  <si>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</si>
  <si>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</si>
  <si>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</si>
  <si>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</si>
  <si>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</si>
  <si>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</si>
  <si>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</si>
  <si>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</si>
  <si>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</si>
  <si>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</si>
  <si>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</si>
  <si>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</si>
  <si>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</si>
  <si>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</si>
  <si>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</si>
  <si>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</si>
  <si>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</si>
  <si>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</si>
  <si>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</si>
  <si>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</si>
  <si>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</si>
  <si>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</si>
  <si>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</si>
  <si>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</si>
  <si>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</si>
  <si>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</si>
  <si>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</si>
  <si>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</si>
  <si>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</si>
  <si>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</si>
  <si>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</si>
  <si>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</si>
  <si>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</si>
  <si>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</si>
  <si>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</si>
  <si>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</si>
  <si>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</si>
  <si>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</si>
  <si>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</si>
  <si>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</si>
  <si>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</si>
  <si>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</si>
  <si>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</si>
  <si>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</si>
  <si>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</si>
  <si>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</si>
  <si>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</si>
  <si>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</si>
  <si>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</si>
  <si>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</si>
  <si>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</si>
  <si>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</si>
  <si>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</si>
  <si>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</si>
  <si>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</si>
  <si>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</si>
  <si>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</si>
  <si>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</si>
  <si>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</si>
  <si>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</si>
  <si>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</si>
  <si>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</si>
  <si>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</si>
  <si>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</si>
  <si>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</si>
  <si>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</si>
  <si>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</si>
  <si>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</si>
  <si>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</si>
  <si>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</si>
  <si>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</si>
  <si>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</si>
  <si>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</si>
  <si>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</si>
  <si>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</si>
  <si>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</si>
  <si>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</si>
  <si>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</si>
  <si>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</si>
  <si>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</si>
  <si>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</si>
  <si>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</si>
  <si>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</si>
  <si>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</si>
  <si>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</si>
  <si>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</si>
  <si>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</si>
  <si>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</si>
  <si>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</si>
  <si>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</si>
  <si>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</si>
  <si>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</si>
  <si>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</si>
  <si>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</si>
  <si>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</si>
  <si>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</si>
  <si>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</si>
  <si>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</si>
  <si>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</si>
  <si>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</si>
  <si>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</si>
  <si>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</si>
  <si>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</si>
  <si>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</si>
  <si>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</si>
  <si>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</si>
  <si>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</si>
  <si>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</si>
  <si>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</si>
  <si>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</si>
  <si>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</si>
  <si>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</si>
  <si>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</si>
  <si>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</si>
  <si>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</si>
  <si>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</si>
  <si>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</si>
  <si>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</si>
  <si>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</si>
  <si>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</si>
  <si>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</si>
  <si>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</si>
  <si>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</si>
  <si>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</si>
  <si>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</si>
  <si>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</si>
  <si>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</si>
  <si>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</si>
  <si>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</si>
  <si>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</si>
  <si>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</si>
  <si>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</si>
  <si>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</si>
  <si>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</si>
  <si>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</si>
  <si>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</si>
  <si>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</si>
  <si>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</si>
  <si>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</si>
  <si>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</si>
  <si>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</si>
  <si>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</si>
  <si>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</si>
  <si>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</si>
  <si>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</si>
  <si>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</si>
  <si>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</si>
  <si>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</si>
  <si>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</si>
  <si>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</si>
  <si>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</si>
  <si>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</si>
  <si>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</si>
  <si>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</si>
  <si>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</si>
  <si>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</si>
  <si>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</si>
  <si>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</si>
  <si>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</si>
  <si>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</si>
  <si>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</si>
  <si>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</si>
  <si>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</si>
  <si>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</si>
  <si>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</si>
  <si>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</si>
  <si>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</si>
  <si>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</si>
  <si>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</si>
  <si>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</si>
  <si>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</si>
  <si>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</si>
  <si>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</si>
  <si>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</si>
  <si>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</si>
  <si>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</si>
  <si>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</si>
  <si>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</si>
  <si>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</si>
  <si>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</si>
  <si>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</si>
  <si>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</si>
  <si>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</si>
  <si>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</si>
  <si>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</si>
  <si>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</si>
  <si>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</si>
  <si>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</si>
  <si>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</si>
  <si>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</si>
  <si>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</si>
  <si>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</si>
  <si>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</si>
  <si>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</si>
  <si>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</si>
  <si>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</si>
  <si>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</si>
  <si>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</si>
  <si>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</si>
  <si>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</si>
  <si>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</si>
  <si>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</si>
  <si>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</si>
  <si>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</si>
  <si>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</si>
  <si>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</si>
  <si>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</si>
  <si>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</si>
  <si>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</si>
  <si>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</si>
  <si>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</si>
  <si>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</si>
  <si>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</si>
  <si>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</si>
  <si>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</si>
  <si>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</si>
  <si>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</si>
  <si>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</si>
  <si>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</si>
  <si>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</si>
  <si>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</si>
  <si>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</si>
  <si>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</si>
  <si>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</si>
  <si>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</si>
  <si>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</si>
  <si>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</si>
  <si>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</si>
  <si>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</si>
  <si>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</si>
  <si>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</si>
  <si>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</si>
  <si>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</si>
  <si>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</si>
  <si>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</si>
  <si>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</si>
  <si>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</si>
  <si>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</si>
  <si>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</si>
  <si>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</si>
  <si>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</si>
  <si>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</si>
  <si>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</si>
  <si>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</si>
  <si>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</si>
  <si>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</si>
  <si>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</si>
  <si>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</si>
  <si>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</si>
  <si>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Price</t>
  </si>
  <si>
    <t>Total Revenue</t>
  </si>
  <si>
    <t>Total Delivery Time</t>
  </si>
  <si>
    <t>Month</t>
  </si>
  <si>
    <t>Sum of Total Revenue</t>
  </si>
  <si>
    <t>Row Labels</t>
  </si>
  <si>
    <t>Grand Total</t>
  </si>
  <si>
    <t>Average of Price</t>
  </si>
  <si>
    <t>Average Money Customer is Spending</t>
  </si>
  <si>
    <t>Average Delivery Time</t>
  </si>
  <si>
    <t>Apr</t>
  </si>
  <si>
    <t>Aug</t>
  </si>
  <si>
    <t>Dec</t>
  </si>
  <si>
    <t>Feb</t>
  </si>
  <si>
    <t>Jan</t>
  </si>
  <si>
    <t>Jul</t>
  </si>
  <si>
    <t>Jun</t>
  </si>
  <si>
    <t>Mar</t>
  </si>
  <si>
    <t>May</t>
  </si>
  <si>
    <t>Nov</t>
  </si>
  <si>
    <t>Oct</t>
  </si>
  <si>
    <t>Sep</t>
  </si>
  <si>
    <t>Column Labels</t>
  </si>
  <si>
    <t>Sum of Quantity</t>
  </si>
  <si>
    <t xml:space="preserve">Quantity </t>
  </si>
  <si>
    <t>Average Time Taken</t>
  </si>
  <si>
    <t>Average of Total 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</si>
</sst>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_ [$₹-4009]\ * #,##0.00_ ;_ [$₹-4009]\ * \-#,##0.00_ ;_ [$₹-4009]\ * &quot;-&quot;??_ ;_ @_ "/>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rgb="FF407434"/>
        <bgColor indexed="64"/>
      </patternFill>
    </fill>
  </fills>
  <borders count="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n">
        <color theme="4" tint="0.39997558519241921"/>
      </bottom>
      <diagonal/>
    </border>
  </borders>
  <cellStyleXfs count="1">
    <xf numFmtId="0" fontId="0" fillId="0" borderId="0"/>
  </cellStyleXfs>
  <cellXfs count="18">
    <xf numFmtId="0" fontId="0" fillId="0" borderId="0" xfId="0"/>
    <xf numFmtId="0" fontId="1" fillId="2" borderId="1" xfId="0" applyFont="1" applyFill="1" applyBorder="1"/>
    <xf numFmtId="0" fontId="0" fillId="3" borderId="1" xfId="0" applyFill="1" applyBorder="1"/>
    <xf numFmtId="0" fontId="0" fillId="0" borderId="1" xfId="0" applyBorder="1"/>
    <xf numFmtId="14" fontId="0" fillId="0" borderId="0" xfId="0" applyNumberFormat="1"/>
    <xf numFmtId="164" fontId="0" fillId="0" borderId="0" xfId="0" applyNumberFormat="1"/>
    <xf numFmtId="46" fontId="0" fillId="0" borderId="0" xfId="0" applyNumberFormat="1"/>
    <xf numFmtId="0" fontId="2" fillId="4" borderId="3" xfId="0" applyFont="1" applyFill="1" applyBorder="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2" fontId="1" fillId="2" borderId="2" xfId="0" applyNumberFormat="1" applyFont="1" applyFill="1" applyBorder="1"/>
    <xf numFmtId="2" fontId="0" fillId="3" borderId="2" xfId="0" applyNumberFormat="1" applyFill="1" applyBorder="1"/>
    <xf numFmtId="2" fontId="0" fillId="0" borderId="0" xfId="0" applyNumberFormat="1"/>
    <xf numFmtId="0" fontId="0" fillId="5" borderId="0" xfId="0" applyFill="1"/>
    <xf numFmtId="0" fontId="3" fillId="5" borderId="0" xfId="0" applyFont="1" applyFill="1"/>
    <xf numFmtId="0" fontId="0" fillId="0" borderId="0" xfId="0" applyNumberFormat="1"/>
  </cellXfs>
  <cellStyles count="1">
    <cellStyle name="Normal" xfId="0" builtinId="0"/>
  </cellStyles>
  <dxfs count="167">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2"/>
        <name val="Tahoma"/>
        <family val="2"/>
        <scheme val="none"/>
      </font>
      <fill>
        <patternFill>
          <fgColor rgb="FF85AF5E"/>
          <bgColor rgb="FF85AF5E"/>
        </patternFill>
      </fill>
    </dxf>
    <dxf>
      <font>
        <sz val="12"/>
        <name val="Tahoma"/>
        <family val="2"/>
        <scheme val="none"/>
      </font>
      <fill>
        <patternFill patternType="solid">
          <fgColor indexed="64"/>
          <bgColor rgb="FF85AF5E"/>
        </patternFill>
      </fill>
      <border>
        <left style="thin">
          <color auto="1"/>
        </left>
        <right style="thin">
          <color auto="1"/>
        </right>
        <top style="thin">
          <color auto="1"/>
        </top>
        <bottom style="thin">
          <color auto="1"/>
        </bottom>
      </border>
    </dxf>
    <dxf>
      <font>
        <b/>
        <i val="0"/>
        <sz val="12"/>
        <name val="Tahoma"/>
        <family val="2"/>
        <scheme val="none"/>
      </font>
      <fill>
        <patternFill patternType="none">
          <bgColor auto="1"/>
        </patternFill>
      </fill>
      <border diagonalUp="0" diagonalDown="0">
        <left/>
        <right/>
        <top/>
        <bottom/>
        <vertical/>
        <horizontal/>
      </border>
    </dxf>
    <dxf>
      <font>
        <sz val="12"/>
        <name val="Tahoma"/>
        <family val="2"/>
        <scheme val="none"/>
      </font>
      <fill>
        <patternFill patternType="none">
          <bgColor auto="1"/>
        </patternFill>
      </fill>
      <border>
        <left style="thin">
          <color auto="1"/>
        </left>
        <right style="thin">
          <color auto="1"/>
        </right>
        <top style="thin">
          <color auto="1"/>
        </top>
        <bottom style="thin">
          <color auto="1"/>
        </bottom>
      </border>
    </dxf>
    <dxf>
      <font>
        <b/>
        <i val="0"/>
        <name val="Tahoma"/>
        <family val="2"/>
        <scheme val="none"/>
      </font>
      <fill>
        <patternFill>
          <bgColor rgb="FF92D050"/>
        </patternFill>
      </fill>
      <border>
        <left style="thin">
          <color auto="1"/>
        </left>
        <right style="thin">
          <color auto="1"/>
        </right>
        <top style="thin">
          <color auto="1"/>
        </top>
        <bottom style="thin">
          <color auto="1"/>
        </bottom>
      </border>
    </dxf>
    <dxf>
      <font>
        <b/>
        <i val="0"/>
        <sz val="8"/>
        <name val="Tahoma"/>
        <family val="2"/>
        <scheme val="none"/>
      </font>
    </dxf>
    <dxf>
      <font>
        <b/>
        <i val="0"/>
        <sz val="8"/>
        <name val="Tahoma"/>
        <family val="2"/>
        <scheme val="none"/>
      </font>
    </dxf>
    <dxf>
      <font>
        <b/>
        <i val="0"/>
        <name val="Tahoma"/>
        <family val="2"/>
        <scheme val="none"/>
      </font>
    </dxf>
  </dxfs>
  <tableStyles count="6" defaultTableStyle="TableStyleMedium2" defaultPivotStyle="PivotStyleLight16">
    <tableStyle name="Slicer Style 1" pivot="0" table="0" count="1" xr9:uid="{113BFAAE-8DD8-45FC-B43E-0D6DB1FF43A5}">
      <tableStyleElement type="wholeTable" dxfId="166"/>
    </tableStyle>
    <tableStyle name="Slicer Style 2" pivot="0" table="0" count="1" xr9:uid="{764B948F-B585-4AF6-84F7-894D03390E63}">
      <tableStyleElement type="wholeTable" dxfId="165"/>
    </tableStyle>
    <tableStyle name="Slicer Style 3" pivot="0" table="0" count="1" xr9:uid="{49A0908F-B10B-46B7-952B-97848CB5959D}">
      <tableStyleElement type="headerRow" dxfId="164"/>
    </tableStyle>
    <tableStyle name="Slicer Style 4" pivot="0" table="0" count="1" xr9:uid="{75A28661-7055-49BC-86E1-B79B1BD97350}">
      <tableStyleElement type="headerRow" dxfId="163"/>
    </tableStyle>
    <tableStyle name="Slicer Style 5" pivot="0" table="0" count="2" xr9:uid="{5FDFD932-289D-45E3-A3B4-3FB9B00D435F}">
      <tableStyleElement type="wholeTable" dxfId="162"/>
      <tableStyleElement type="headerRow" dxfId="161"/>
    </tableStyle>
    <tableStyle name="Slicer Style 6" pivot="0" table="0" count="2" xr9:uid="{F850394F-3D44-453C-88F5-85D6037590A4}">
      <tableStyleElement type="wholeTable" dxfId="160"/>
      <tableStyleElement type="headerRow" dxfId="159"/>
    </tableStyle>
  </tableStyles>
  <colors>
    <mruColors>
      <color rgb="FF407434"/>
      <color rgb="FF296113"/>
      <color rgb="FFC9EA88"/>
      <color rgb="FF85AF5E"/>
      <color rgb="FF288F13"/>
      <color rgb="FF22DE26"/>
      <color rgb="FFA7CD73"/>
      <color rgb="FF629249"/>
    </mruColors>
  </colors>
  <extLst>
    <ext xmlns:x14="http://schemas.microsoft.com/office/spreadsheetml/2009/9/main" uri="{EB79DEF2-80B8-43e5-95BD-54CBDDF9020C}">
      <x14:slicerStyles defaultSlicerStyle="Slicer Style 6">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ahoma" panose="020B0604030504040204" pitchFamily="34" charset="0"/>
                <a:ea typeface="Tahoma" panose="020B0604030504040204" pitchFamily="34" charset="0"/>
                <a:cs typeface="Tahoma" panose="020B0604030504040204" pitchFamily="34" charset="0"/>
              </a:rPr>
              <a:t>Total Revenue</a:t>
            </a:r>
            <a:r>
              <a:rPr lang="en-US" b="1"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rPr>
              <a:t> by Month</a:t>
            </a:r>
            <a:endParaRPr lang="en-US" b="1">
              <a:solidFill>
                <a:sysClr val="windowText" lastClr="000000"/>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pPr>
            <a:solidFill>
              <a:srgbClr val="407434"/>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ln w="28575" cap="rnd">
            <a:solidFill>
              <a:srgbClr val="4074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Pivot!$F$7</c:f>
              <c:strCache>
                <c:ptCount val="1"/>
                <c:pt idx="0">
                  <c:v>Total</c:v>
                </c:pt>
              </c:strCache>
            </c:strRef>
          </c:tx>
          <c:spPr>
            <a:ln w="28575" cap="rnd">
              <a:solidFill>
                <a:srgbClr val="407434"/>
              </a:solidFill>
              <a:round/>
            </a:ln>
            <a:effectLst/>
          </c:spPr>
          <c:marker>
            <c:symbol val="none"/>
          </c:marker>
          <c:cat>
            <c:strRef>
              <c:f>Pivot!$E$8:$E$20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Pivot!$F$8:$F$20</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CFF-48A8-9CF0-304DE7F85CA3}"/>
            </c:ext>
          </c:extLst>
        </c:ser>
        <c:dLbls>
          <c:showLegendKey val="0"/>
          <c:showVal val="0"/>
          <c:showCatName val="0"/>
          <c:showSerName val="0"/>
          <c:showPercent val="0"/>
          <c:showBubbleSize val="0"/>
        </c:dLbls>
        <c:smooth val="0"/>
        <c:axId val="728607935"/>
        <c:axId val="728485535"/>
      </c:lineChart>
      <c:catAx>
        <c:axId val="72860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485535"/>
        <c:crosses val="autoZero"/>
        <c:auto val="1"/>
        <c:lblAlgn val="ctr"/>
        <c:lblOffset val="100"/>
        <c:noMultiLvlLbl val="0"/>
      </c:catAx>
      <c:valAx>
        <c:axId val="728485535"/>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0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CD7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Pivot!$K$30</c:f>
              <c:strCache>
                <c:ptCount val="1"/>
                <c:pt idx="0">
                  <c:v>Total</c:v>
                </c:pt>
              </c:strCache>
            </c:strRef>
          </c:tx>
          <c:spPr>
            <a:solidFill>
              <a:schemeClr val="accent1"/>
            </a:solidFill>
            <a:ln>
              <a:noFill/>
            </a:ln>
            <a:effectLst/>
          </c:spPr>
          <c:invertIfNegative val="0"/>
          <c:cat>
            <c:strRef>
              <c:f>Pivot!$J$31:$J$38</c:f>
              <c:strCache>
                <c:ptCount val="7"/>
                <c:pt idx="0">
                  <c:v>Diwali</c:v>
                </c:pt>
                <c:pt idx="1">
                  <c:v>Valentine's Day</c:v>
                </c:pt>
                <c:pt idx="2">
                  <c:v>Birthday</c:v>
                </c:pt>
                <c:pt idx="3">
                  <c:v>Holi</c:v>
                </c:pt>
                <c:pt idx="4">
                  <c:v>All Occasions</c:v>
                </c:pt>
                <c:pt idx="5">
                  <c:v>Raksha Bandhan</c:v>
                </c:pt>
                <c:pt idx="6">
                  <c:v>Anniversary</c:v>
                </c:pt>
              </c:strCache>
            </c:strRef>
          </c:cat>
          <c:val>
            <c:numRef>
              <c:f>Pivot!$K$31:$K$38</c:f>
              <c:numCache>
                <c:formatCode>_ [$₹-4009]\ * #,##0.00_ ;_ [$₹-4009]\ * \-#,##0.00_ ;_ [$₹-4009]\ * "-"??_ ;_ @_ </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0-A0E8-4C2E-B513-17AA8D34749C}"/>
            </c:ext>
          </c:extLst>
        </c:ser>
        <c:dLbls>
          <c:showLegendKey val="0"/>
          <c:showVal val="0"/>
          <c:showCatName val="0"/>
          <c:showSerName val="0"/>
          <c:showPercent val="0"/>
          <c:showBubbleSize val="0"/>
        </c:dLbls>
        <c:gapWidth val="182"/>
        <c:axId val="1521553343"/>
        <c:axId val="1521554303"/>
      </c:barChart>
      <c:catAx>
        <c:axId val="152155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54303"/>
        <c:crosses val="autoZero"/>
        <c:auto val="1"/>
        <c:lblAlgn val="ctr"/>
        <c:lblOffset val="100"/>
        <c:noMultiLvlLbl val="0"/>
      </c:catAx>
      <c:valAx>
        <c:axId val="1521554303"/>
        <c:scaling>
          <c:orientation val="minMax"/>
        </c:scaling>
        <c:delete val="0"/>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5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Pivot!$K$22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Pivot!$J$23:$J$28</c:f>
              <c:strCache>
                <c:ptCount val="5"/>
                <c:pt idx="0">
                  <c:v>1</c:v>
                </c:pt>
                <c:pt idx="1">
                  <c:v>2</c:v>
                </c:pt>
                <c:pt idx="2">
                  <c:v>3</c:v>
                </c:pt>
                <c:pt idx="3">
                  <c:v>4</c:v>
                </c:pt>
                <c:pt idx="4">
                  <c:v>5</c:v>
                </c:pt>
              </c:strCache>
            </c:strRef>
          </c:cat>
          <c:val>
            <c:numRef>
              <c:f>Pivot!$K$23:$K$28</c:f>
              <c:numCache>
                <c:formatCode>General</c:formatCode>
                <c:ptCount val="5"/>
                <c:pt idx="0">
                  <c:v>132.36020124717189</c:v>
                </c:pt>
                <c:pt idx="1">
                  <c:v>128.50753038194034</c:v>
                </c:pt>
                <c:pt idx="2">
                  <c:v>138.39573844884566</c:v>
                </c:pt>
                <c:pt idx="3">
                  <c:v>125.76169866201357</c:v>
                </c:pt>
                <c:pt idx="4">
                  <c:v>134.45485286657183</c:v>
                </c:pt>
              </c:numCache>
            </c:numRef>
          </c:val>
          <c:extLst>
            <c:ext xmlns:c16="http://schemas.microsoft.com/office/drawing/2014/chart" uri="{C3380CC4-5D6E-409C-BE32-E72D297353CC}">
              <c16:uniqueId val="{00000000-B467-474E-81D7-F347949A21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OG.xlsx]Pivot!PivotTable24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Pivot!$N$22</c:f>
              <c:strCache>
                <c:ptCount val="1"/>
                <c:pt idx="0">
                  <c:v>Total</c:v>
                </c:pt>
              </c:strCache>
            </c:strRef>
          </c:tx>
          <c:spPr>
            <a:solidFill>
              <a:schemeClr val="accent1"/>
            </a:solidFill>
            <a:ln>
              <a:noFill/>
            </a:ln>
            <a:effectLst/>
          </c:spPr>
          <c:invertIfNegative val="0"/>
          <c:cat>
            <c:multiLvlStrRef>
              <c:f>Pivot!$M$23:$M$51</c:f>
              <c:multiLvlStrCache>
                <c:ptCount val="21"/>
                <c:lvl>
                  <c:pt idx="0">
                    <c:v>Magnam Set</c:v>
                  </c:pt>
                  <c:pt idx="1">
                    <c:v>Exercitationem Pack</c:v>
                  </c:pt>
                  <c:pt idx="2">
                    <c:v>Expedita Gift</c:v>
                  </c:pt>
                  <c:pt idx="3">
                    <c:v>Dignissimos Pack</c:v>
                  </c:pt>
                  <c:pt idx="4">
                    <c:v>Provident Pack</c:v>
                  </c:pt>
                  <c:pt idx="5">
                    <c:v>Delectus Gift</c:v>
                  </c:pt>
                  <c:pt idx="6">
                    <c:v>Deserunt Box</c:v>
                  </c:pt>
                  <c:pt idx="7">
                    <c:v>Fuga Set</c:v>
                  </c:pt>
                  <c:pt idx="8">
                    <c:v>Voluptatem Box</c:v>
                  </c:pt>
                  <c:pt idx="9">
                    <c:v>Accusantium Set</c:v>
                  </c:pt>
                  <c:pt idx="10">
                    <c:v>Aut Box</c:v>
                  </c:pt>
                  <c:pt idx="11">
                    <c:v>Officiis Pack</c:v>
                  </c:pt>
                  <c:pt idx="12">
                    <c:v>Harum Pack</c:v>
                  </c:pt>
                  <c:pt idx="13">
                    <c:v>Et Set</c:v>
                  </c:pt>
                  <c:pt idx="14">
                    <c:v>Nam Gift</c:v>
                  </c:pt>
                  <c:pt idx="15">
                    <c:v>Aperiam Box</c:v>
                  </c:pt>
                  <c:pt idx="16">
                    <c:v>Dolores Gift</c:v>
                  </c:pt>
                  <c:pt idx="17">
                    <c:v>Nostrum Box</c:v>
                  </c:pt>
                  <c:pt idx="18">
                    <c:v>Eius Gift</c:v>
                  </c:pt>
                  <c:pt idx="19">
                    <c:v>Sed Pack</c:v>
                  </c:pt>
                  <c:pt idx="20">
                    <c:v>Iure Gift</c:v>
                  </c:pt>
                </c:lvl>
                <c:lvl>
                  <c:pt idx="0">
                    <c:v>All Occasions</c:v>
                  </c:pt>
                  <c:pt idx="3">
                    <c:v>Anniversary</c:v>
                  </c:pt>
                  <c:pt idx="6">
                    <c:v>Birthday</c:v>
                  </c:pt>
                  <c:pt idx="9">
                    <c:v>Diwali</c:v>
                  </c:pt>
                  <c:pt idx="12">
                    <c:v>Holi</c:v>
                  </c:pt>
                  <c:pt idx="15">
                    <c:v>Raksha Bandhan</c:v>
                  </c:pt>
                  <c:pt idx="18">
                    <c:v>Valentine's Day</c:v>
                  </c:pt>
                </c:lvl>
              </c:multiLvlStrCache>
            </c:multiLvlStrRef>
          </c:cat>
          <c:val>
            <c:numRef>
              <c:f>Pivot!$N$23:$N$51</c:f>
              <c:numCache>
                <c:formatCode>General</c:formatCode>
                <c:ptCount val="21"/>
                <c:pt idx="0">
                  <c:v>63</c:v>
                </c:pt>
                <c:pt idx="1">
                  <c:v>59</c:v>
                </c:pt>
                <c:pt idx="2">
                  <c:v>51</c:v>
                </c:pt>
                <c:pt idx="3">
                  <c:v>82</c:v>
                </c:pt>
                <c:pt idx="4">
                  <c:v>44</c:v>
                </c:pt>
                <c:pt idx="5">
                  <c:v>40</c:v>
                </c:pt>
                <c:pt idx="6">
                  <c:v>51</c:v>
                </c:pt>
                <c:pt idx="7">
                  <c:v>45</c:v>
                </c:pt>
                <c:pt idx="8">
                  <c:v>38</c:v>
                </c:pt>
                <c:pt idx="9">
                  <c:v>51</c:v>
                </c:pt>
                <c:pt idx="10">
                  <c:v>41</c:v>
                </c:pt>
                <c:pt idx="11">
                  <c:v>32</c:v>
                </c:pt>
                <c:pt idx="12">
                  <c:v>62</c:v>
                </c:pt>
                <c:pt idx="13">
                  <c:v>61</c:v>
                </c:pt>
                <c:pt idx="14">
                  <c:v>49</c:v>
                </c:pt>
                <c:pt idx="15">
                  <c:v>56</c:v>
                </c:pt>
                <c:pt idx="16">
                  <c:v>56</c:v>
                </c:pt>
                <c:pt idx="17">
                  <c:v>52</c:v>
                </c:pt>
                <c:pt idx="18">
                  <c:v>56</c:v>
                </c:pt>
                <c:pt idx="19">
                  <c:v>45</c:v>
                </c:pt>
                <c:pt idx="20">
                  <c:v>42</c:v>
                </c:pt>
              </c:numCache>
            </c:numRef>
          </c:val>
          <c:extLst>
            <c:ext xmlns:c16="http://schemas.microsoft.com/office/drawing/2014/chart" uri="{C3380CC4-5D6E-409C-BE32-E72D297353CC}">
              <c16:uniqueId val="{00000000-738D-4368-A318-D8DA41724227}"/>
            </c:ext>
          </c:extLst>
        </c:ser>
        <c:dLbls>
          <c:showLegendKey val="0"/>
          <c:showVal val="0"/>
          <c:showCatName val="0"/>
          <c:showSerName val="0"/>
          <c:showPercent val="0"/>
          <c:showBubbleSize val="0"/>
        </c:dLbls>
        <c:gapWidth val="150"/>
        <c:overlap val="100"/>
        <c:axId val="1714989791"/>
        <c:axId val="1714984991"/>
      </c:barChart>
      <c:catAx>
        <c:axId val="171498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84991"/>
        <c:crosses val="autoZero"/>
        <c:auto val="1"/>
        <c:lblAlgn val="ctr"/>
        <c:lblOffset val="100"/>
        <c:noMultiLvlLbl val="0"/>
      </c:catAx>
      <c:valAx>
        <c:axId val="171498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8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Pivot!$C$22:$C$23</c:f>
              <c:strCache>
                <c:ptCount val="1"/>
                <c:pt idx="0">
                  <c:v>Magnam Set</c:v>
                </c:pt>
              </c:strCache>
            </c:strRef>
          </c:tx>
          <c:spPr>
            <a:ln w="28575" cap="rnd">
              <a:solidFill>
                <a:schemeClr val="accent1"/>
              </a:solidFill>
              <a:round/>
            </a:ln>
            <a:effectLst/>
          </c:spPr>
          <c:marker>
            <c:symbol val="none"/>
          </c:marker>
          <c:cat>
            <c:strRef>
              <c:f>Pivot!$B$24:$B$36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Pivot!$C$24:$C$36</c:f>
              <c:numCache>
                <c:formatCode>_ [$₹-4009]\ * #,##0.00_ ;_ [$₹-4009]\ * \-#,##0.00_ ;_ [$₹-4009]\ * "-"??_ ;_ @_ </c:formatCode>
                <c:ptCount val="12"/>
                <c:pt idx="0">
                  <c:v>3870</c:v>
                </c:pt>
                <c:pt idx="2">
                  <c:v>7740</c:v>
                </c:pt>
                <c:pt idx="3">
                  <c:v>27090</c:v>
                </c:pt>
                <c:pt idx="4">
                  <c:v>1935</c:v>
                </c:pt>
                <c:pt idx="5">
                  <c:v>17415</c:v>
                </c:pt>
                <c:pt idx="6">
                  <c:v>11610</c:v>
                </c:pt>
                <c:pt idx="7">
                  <c:v>15480</c:v>
                </c:pt>
                <c:pt idx="8">
                  <c:v>9675</c:v>
                </c:pt>
                <c:pt idx="9">
                  <c:v>11610</c:v>
                </c:pt>
                <c:pt idx="10">
                  <c:v>7740</c:v>
                </c:pt>
                <c:pt idx="11">
                  <c:v>7740</c:v>
                </c:pt>
              </c:numCache>
            </c:numRef>
          </c:val>
          <c:smooth val="0"/>
          <c:extLst>
            <c:ext xmlns:c16="http://schemas.microsoft.com/office/drawing/2014/chart" uri="{C3380CC4-5D6E-409C-BE32-E72D297353CC}">
              <c16:uniqueId val="{00000000-C803-46BD-8DD6-7B6FD8D3D953}"/>
            </c:ext>
          </c:extLst>
        </c:ser>
        <c:ser>
          <c:idx val="1"/>
          <c:order val="1"/>
          <c:tx>
            <c:strRef>
              <c:f>Pivot!$D$22:$D$23</c:f>
              <c:strCache>
                <c:ptCount val="1"/>
                <c:pt idx="0">
                  <c:v>Quia Gift</c:v>
                </c:pt>
              </c:strCache>
            </c:strRef>
          </c:tx>
          <c:spPr>
            <a:ln w="28575" cap="rnd">
              <a:solidFill>
                <a:schemeClr val="accent2"/>
              </a:solidFill>
              <a:round/>
            </a:ln>
            <a:effectLst/>
          </c:spPr>
          <c:marker>
            <c:symbol val="none"/>
          </c:marker>
          <c:cat>
            <c:strRef>
              <c:f>Pivot!$B$24:$B$36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Pivot!$D$24:$D$36</c:f>
              <c:numCache>
                <c:formatCode>_ [$₹-4009]\ * #,##0.00_ ;_ [$₹-4009]\ * \-#,##0.00_ ;_ [$₹-4009]\ * "-"??_ ;_ @_ </c:formatCode>
                <c:ptCount val="12"/>
                <c:pt idx="1">
                  <c:v>68684</c:v>
                </c:pt>
                <c:pt idx="2">
                  <c:v>8904</c:v>
                </c:pt>
                <c:pt idx="3">
                  <c:v>7632</c:v>
                </c:pt>
                <c:pt idx="6">
                  <c:v>7632</c:v>
                </c:pt>
                <c:pt idx="8">
                  <c:v>6360</c:v>
                </c:pt>
                <c:pt idx="9">
                  <c:v>5088</c:v>
                </c:pt>
                <c:pt idx="10">
                  <c:v>2544</c:v>
                </c:pt>
                <c:pt idx="11">
                  <c:v>7632</c:v>
                </c:pt>
              </c:numCache>
            </c:numRef>
          </c:val>
          <c:smooth val="0"/>
          <c:extLst>
            <c:ext xmlns:c16="http://schemas.microsoft.com/office/drawing/2014/chart" uri="{C3380CC4-5D6E-409C-BE32-E72D297353CC}">
              <c16:uniqueId val="{00000001-C803-46BD-8DD6-7B6FD8D3D953}"/>
            </c:ext>
          </c:extLst>
        </c:ser>
        <c:ser>
          <c:idx val="2"/>
          <c:order val="2"/>
          <c:tx>
            <c:strRef>
              <c:f>Pivot!$E$22:$E$23</c:f>
              <c:strCache>
                <c:ptCount val="1"/>
                <c:pt idx="0">
                  <c:v>Dolores Gift</c:v>
                </c:pt>
              </c:strCache>
            </c:strRef>
          </c:tx>
          <c:spPr>
            <a:ln w="28575" cap="rnd">
              <a:solidFill>
                <a:schemeClr val="accent3"/>
              </a:solidFill>
              <a:round/>
            </a:ln>
            <a:effectLst/>
          </c:spPr>
          <c:marker>
            <c:symbol val="none"/>
          </c:marker>
          <c:cat>
            <c:strRef>
              <c:f>Pivot!$B$24:$B$36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Pivot!$E$24:$E$36</c:f>
              <c:numCache>
                <c:formatCode>_ [$₹-4009]\ * #,##0.00_ ;_ [$₹-4009]\ * \-#,##0.00_ ;_ [$₹-4009]\ * "-"??_ ;_ @_ </c:formatCode>
                <c:ptCount val="12"/>
                <c:pt idx="1">
                  <c:v>106624</c:v>
                </c:pt>
              </c:numCache>
            </c:numRef>
          </c:val>
          <c:smooth val="0"/>
          <c:extLst>
            <c:ext xmlns:c16="http://schemas.microsoft.com/office/drawing/2014/chart" uri="{C3380CC4-5D6E-409C-BE32-E72D297353CC}">
              <c16:uniqueId val="{00000002-C803-46BD-8DD6-7B6FD8D3D953}"/>
            </c:ext>
          </c:extLst>
        </c:ser>
        <c:ser>
          <c:idx val="3"/>
          <c:order val="3"/>
          <c:tx>
            <c:strRef>
              <c:f>Pivot!$F$22:$F$23</c:f>
              <c:strCache>
                <c:ptCount val="1"/>
                <c:pt idx="0">
                  <c:v>Harum Pack</c:v>
                </c:pt>
              </c:strCache>
            </c:strRef>
          </c:tx>
          <c:spPr>
            <a:ln w="28575" cap="rnd">
              <a:solidFill>
                <a:schemeClr val="accent4"/>
              </a:solidFill>
              <a:round/>
            </a:ln>
            <a:effectLst/>
          </c:spPr>
          <c:marker>
            <c:symbol val="none"/>
          </c:marker>
          <c:cat>
            <c:strRef>
              <c:f>Pivot!$B$24:$B$36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Pivot!$F$24:$F$36</c:f>
              <c:numCache>
                <c:formatCode>_ [$₹-4009]\ * #,##0.00_ ;_ [$₹-4009]\ * \-#,##0.00_ ;_ [$₹-4009]\ * "-"??_ ;_ @_ </c:formatCode>
                <c:ptCount val="12"/>
                <c:pt idx="3">
                  <c:v>40950</c:v>
                </c:pt>
                <c:pt idx="7">
                  <c:v>60606</c:v>
                </c:pt>
              </c:numCache>
            </c:numRef>
          </c:val>
          <c:smooth val="0"/>
          <c:extLst>
            <c:ext xmlns:c16="http://schemas.microsoft.com/office/drawing/2014/chart" uri="{C3380CC4-5D6E-409C-BE32-E72D297353CC}">
              <c16:uniqueId val="{00000003-C803-46BD-8DD6-7B6FD8D3D953}"/>
            </c:ext>
          </c:extLst>
        </c:ser>
        <c:ser>
          <c:idx val="4"/>
          <c:order val="4"/>
          <c:tx>
            <c:strRef>
              <c:f>Pivot!$G$22:$G$23</c:f>
              <c:strCache>
                <c:ptCount val="1"/>
                <c:pt idx="0">
                  <c:v>Deserunt Box</c:v>
                </c:pt>
              </c:strCache>
            </c:strRef>
          </c:tx>
          <c:spPr>
            <a:ln w="28575" cap="rnd">
              <a:solidFill>
                <a:schemeClr val="accent5"/>
              </a:solidFill>
              <a:round/>
            </a:ln>
            <a:effectLst/>
          </c:spPr>
          <c:marker>
            <c:symbol val="none"/>
          </c:marker>
          <c:cat>
            <c:strRef>
              <c:f>Pivot!$B$24:$B$36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Pivot!$G$24:$G$36</c:f>
              <c:numCache>
                <c:formatCode>_ [$₹-4009]\ * #,##0.00_ ;_ [$₹-4009]\ * \-#,##0.00_ ;_ [$₹-4009]\ * "-"??_ ;_ @_ </c:formatCode>
                <c:ptCount val="12"/>
                <c:pt idx="0">
                  <c:v>26810</c:v>
                </c:pt>
                <c:pt idx="2">
                  <c:v>9575</c:v>
                </c:pt>
                <c:pt idx="3">
                  <c:v>9575</c:v>
                </c:pt>
                <c:pt idx="4">
                  <c:v>1915</c:v>
                </c:pt>
                <c:pt idx="5">
                  <c:v>13405</c:v>
                </c:pt>
                <c:pt idx="6">
                  <c:v>7660</c:v>
                </c:pt>
                <c:pt idx="9">
                  <c:v>1915</c:v>
                </c:pt>
                <c:pt idx="10">
                  <c:v>19150</c:v>
                </c:pt>
                <c:pt idx="11">
                  <c:v>7660</c:v>
                </c:pt>
              </c:numCache>
            </c:numRef>
          </c:val>
          <c:smooth val="0"/>
          <c:extLst>
            <c:ext xmlns:c16="http://schemas.microsoft.com/office/drawing/2014/chart" uri="{C3380CC4-5D6E-409C-BE32-E72D297353CC}">
              <c16:uniqueId val="{00000004-C803-46BD-8DD6-7B6FD8D3D953}"/>
            </c:ext>
          </c:extLst>
        </c:ser>
        <c:dLbls>
          <c:showLegendKey val="0"/>
          <c:showVal val="0"/>
          <c:showCatName val="0"/>
          <c:showSerName val="0"/>
          <c:showPercent val="0"/>
          <c:showBubbleSize val="0"/>
        </c:dLbls>
        <c:smooth val="0"/>
        <c:axId val="1714999871"/>
        <c:axId val="1715002271"/>
      </c:lineChart>
      <c:catAx>
        <c:axId val="171499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02271"/>
        <c:crosses val="autoZero"/>
        <c:auto val="1"/>
        <c:lblAlgn val="ctr"/>
        <c:lblOffset val="100"/>
        <c:noMultiLvlLbl val="0"/>
      </c:catAx>
      <c:valAx>
        <c:axId val="171500227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9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Pivot!$I$7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Pivot!$H$8:$H$18</c:f>
              <c:strCache>
                <c:ptCount val="10"/>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strCache>
            </c:strRef>
          </c:cat>
          <c:val>
            <c:numRef>
              <c:f>Pivot!$I$8:$I$18</c:f>
              <c:numCache>
                <c:formatCode>_ [$₹-4009]\ * #,##0.00_ ;_ [$₹-4009]\ * \-#,##0.00_ ;_ [$₹-4009]\ * "-"??_ ;_ @_ </c:formatCode>
                <c:ptCount val="10"/>
                <c:pt idx="0">
                  <c:v>121905</c:v>
                </c:pt>
                <c:pt idx="1">
                  <c:v>114476</c:v>
                </c:pt>
                <c:pt idx="2">
                  <c:v>106624</c:v>
                </c:pt>
                <c:pt idx="3">
                  <c:v>101556</c:v>
                </c:pt>
                <c:pt idx="4">
                  <c:v>97665</c:v>
                </c:pt>
                <c:pt idx="5">
                  <c:v>97656</c:v>
                </c:pt>
                <c:pt idx="6">
                  <c:v>97012</c:v>
                </c:pt>
                <c:pt idx="7">
                  <c:v>96701</c:v>
                </c:pt>
                <c:pt idx="8">
                  <c:v>91385</c:v>
                </c:pt>
                <c:pt idx="9">
                  <c:v>90036</c:v>
                </c:pt>
              </c:numCache>
            </c:numRef>
          </c:val>
          <c:extLst>
            <c:ext xmlns:c16="http://schemas.microsoft.com/office/drawing/2014/chart" uri="{C3380CC4-5D6E-409C-BE32-E72D297353CC}">
              <c16:uniqueId val="{00000000-39C3-4B8D-AE1D-DBB10C8372B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OG.xlsx]Pivot!PivotTable23</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latin typeface="Tahoma" panose="020B0604030504040204" pitchFamily="34" charset="0"/>
                <a:ea typeface="Tahoma" panose="020B0604030504040204" pitchFamily="34" charset="0"/>
                <a:cs typeface="Tahoma" panose="020B0604030504040204" pitchFamily="34" charset="0"/>
              </a:rPr>
              <a:t>Total</a:t>
            </a:r>
            <a:r>
              <a:rPr lang="en-US" b="1" baseline="0">
                <a:latin typeface="Tahoma" panose="020B0604030504040204" pitchFamily="34" charset="0"/>
                <a:ea typeface="Tahoma" panose="020B0604030504040204" pitchFamily="34" charset="0"/>
                <a:cs typeface="Tahoma" panose="020B0604030504040204" pitchFamily="34" charset="0"/>
              </a:rPr>
              <a:t> Revenue by Occasions</a:t>
            </a:r>
            <a:endParaRPr lang="en-US" b="1">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407434"/>
          </a:solidFill>
          <a:ln>
            <a:solidFill>
              <a:srgbClr val="407434"/>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Pivot!$K$30</c:f>
              <c:strCache>
                <c:ptCount val="1"/>
                <c:pt idx="0">
                  <c:v>Total</c:v>
                </c:pt>
              </c:strCache>
            </c:strRef>
          </c:tx>
          <c:spPr>
            <a:solidFill>
              <a:srgbClr val="407434"/>
            </a:solidFill>
            <a:ln>
              <a:solidFill>
                <a:srgbClr val="407434"/>
              </a:solid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Pivot!$J$31:$J$38</c:f>
              <c:strCache>
                <c:ptCount val="7"/>
                <c:pt idx="0">
                  <c:v>Diwali</c:v>
                </c:pt>
                <c:pt idx="1">
                  <c:v>Valentine's Day</c:v>
                </c:pt>
                <c:pt idx="2">
                  <c:v>Birthday</c:v>
                </c:pt>
                <c:pt idx="3">
                  <c:v>Holi</c:v>
                </c:pt>
                <c:pt idx="4">
                  <c:v>All Occasions</c:v>
                </c:pt>
                <c:pt idx="5">
                  <c:v>Raksha Bandhan</c:v>
                </c:pt>
                <c:pt idx="6">
                  <c:v>Anniversary</c:v>
                </c:pt>
              </c:strCache>
            </c:strRef>
          </c:cat>
          <c:val>
            <c:numRef>
              <c:f>Pivot!$K$31:$K$38</c:f>
              <c:numCache>
                <c:formatCode>_ [$₹-4009]\ * #,##0.00_ ;_ [$₹-4009]\ * \-#,##0.00_ ;_ [$₹-4009]\ * "-"??_ ;_ @_ </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0-1623-4792-B025-40A64EEA7FC8}"/>
            </c:ext>
          </c:extLst>
        </c:ser>
        <c:dLbls>
          <c:dLblPos val="outEnd"/>
          <c:showLegendKey val="0"/>
          <c:showVal val="1"/>
          <c:showCatName val="0"/>
          <c:showSerName val="0"/>
          <c:showPercent val="0"/>
          <c:showBubbleSize val="0"/>
        </c:dLbls>
        <c:gapWidth val="75"/>
        <c:axId val="1521553343"/>
        <c:axId val="1521554303"/>
      </c:barChart>
      <c:catAx>
        <c:axId val="152155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21554303"/>
        <c:crosses val="autoZero"/>
        <c:auto val="1"/>
        <c:lblAlgn val="ctr"/>
        <c:lblOffset val="100"/>
        <c:noMultiLvlLbl val="0"/>
      </c:catAx>
      <c:valAx>
        <c:axId val="1521554303"/>
        <c:scaling>
          <c:orientation val="minMax"/>
        </c:scaling>
        <c:delete val="1"/>
        <c:axPos val="b"/>
        <c:numFmt formatCode="_ [$₹-4009]\ * #,##0.00_ ;_ [$₹-4009]\ * \-#,##0.00_ ;_ [$₹-4009]\ * &quot;-&quot;??_ ;_ @_ " sourceLinked="1"/>
        <c:majorTickMark val="none"/>
        <c:minorTickMark val="none"/>
        <c:tickLblPos val="nextTo"/>
        <c:crossAx val="152155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CD73"/>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latin typeface="Tahoma" panose="020B0604030504040204" pitchFamily="34" charset="0"/>
                <a:ea typeface="Tahoma" panose="020B0604030504040204" pitchFamily="34" charset="0"/>
                <a:cs typeface="Tahoma" panose="020B0604030504040204" pitchFamily="34" charset="0"/>
              </a:rPr>
              <a:t>Delivery</a:t>
            </a:r>
            <a:r>
              <a:rPr lang="en-US" b="1" baseline="0">
                <a:solidFill>
                  <a:schemeClr val="tx1"/>
                </a:solidFill>
                <a:latin typeface="Tahoma" panose="020B0604030504040204" pitchFamily="34" charset="0"/>
                <a:ea typeface="Tahoma" panose="020B0604030504040204" pitchFamily="34" charset="0"/>
                <a:cs typeface="Tahoma" panose="020B0604030504040204" pitchFamily="34" charset="0"/>
              </a:rPr>
              <a:t> Time according to Order Quantity</a:t>
            </a:r>
            <a:endParaRPr lang="en-US" b="1">
              <a:solidFill>
                <a:schemeClr val="tx1"/>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A7CD7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29249"/>
          </a:solidFill>
          <a:ln w="19050">
            <a:solidFill>
              <a:schemeClr val="lt1"/>
            </a:solidFill>
          </a:ln>
          <a:effectLst/>
        </c:spPr>
      </c:pivotFmt>
      <c:pivotFmt>
        <c:idx val="9"/>
        <c:spPr>
          <a:solidFill>
            <a:srgbClr val="85AF5E"/>
          </a:solidFill>
          <a:ln w="19050">
            <a:solidFill>
              <a:schemeClr val="lt1"/>
            </a:solidFill>
          </a:ln>
          <a:effectLst/>
        </c:spPr>
      </c:pivotFmt>
      <c:pivotFmt>
        <c:idx val="10"/>
        <c:spPr>
          <a:solidFill>
            <a:schemeClr val="accent6">
              <a:lumMod val="5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
        <c:idx val="12"/>
        <c:spPr>
          <a:solidFill>
            <a:srgbClr val="92D050"/>
          </a:solidFill>
          <a:ln w="19050">
            <a:solidFill>
              <a:schemeClr val="lt1"/>
            </a:solidFill>
          </a:ln>
          <a:effectLst/>
        </c:spPr>
      </c:pivotFmt>
    </c:pivotFmts>
    <c:plotArea>
      <c:layout/>
      <c:pieChart>
        <c:varyColors val="1"/>
        <c:ser>
          <c:idx val="0"/>
          <c:order val="0"/>
          <c:tx>
            <c:strRef>
              <c:f>Pivot!$K$22</c:f>
              <c:strCache>
                <c:ptCount val="1"/>
                <c:pt idx="0">
                  <c:v>Total</c:v>
                </c:pt>
              </c:strCache>
            </c:strRef>
          </c:tx>
          <c:spPr>
            <a:solidFill>
              <a:srgbClr val="A7CD73"/>
            </a:solidFill>
          </c:spPr>
          <c:dPt>
            <c:idx val="0"/>
            <c:bubble3D val="0"/>
            <c:spPr>
              <a:solidFill>
                <a:srgbClr val="629249"/>
              </a:solidFill>
              <a:ln w="19050">
                <a:solidFill>
                  <a:schemeClr val="lt1"/>
                </a:solidFill>
              </a:ln>
              <a:effectLst/>
            </c:spPr>
            <c:extLst>
              <c:ext xmlns:c16="http://schemas.microsoft.com/office/drawing/2014/chart" uri="{C3380CC4-5D6E-409C-BE32-E72D297353CC}">
                <c16:uniqueId val="{00000001-6F7F-4A5D-88A5-8A667F48CFC8}"/>
              </c:ext>
            </c:extLst>
          </c:dPt>
          <c:dPt>
            <c:idx val="1"/>
            <c:bubble3D val="0"/>
            <c:spPr>
              <a:solidFill>
                <a:srgbClr val="85AF5E"/>
              </a:solidFill>
              <a:ln w="19050">
                <a:solidFill>
                  <a:schemeClr val="lt1"/>
                </a:solidFill>
              </a:ln>
              <a:effectLst/>
            </c:spPr>
            <c:extLst>
              <c:ext xmlns:c16="http://schemas.microsoft.com/office/drawing/2014/chart" uri="{C3380CC4-5D6E-409C-BE32-E72D297353CC}">
                <c16:uniqueId val="{00000003-6F7F-4A5D-88A5-8A667F48CFC8}"/>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6F7F-4A5D-88A5-8A667F48CFC8}"/>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6F7F-4A5D-88A5-8A667F48CFC8}"/>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F7F-4A5D-88A5-8A667F48CF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Pivot!$J$23:$J$28</c:f>
              <c:strCache>
                <c:ptCount val="5"/>
                <c:pt idx="0">
                  <c:v>1</c:v>
                </c:pt>
                <c:pt idx="1">
                  <c:v>2</c:v>
                </c:pt>
                <c:pt idx="2">
                  <c:v>3</c:v>
                </c:pt>
                <c:pt idx="3">
                  <c:v>4</c:v>
                </c:pt>
                <c:pt idx="4">
                  <c:v>5</c:v>
                </c:pt>
              </c:strCache>
            </c:strRef>
          </c:cat>
          <c:val>
            <c:numRef>
              <c:f>Pivot!$K$23:$K$28</c:f>
              <c:numCache>
                <c:formatCode>General</c:formatCode>
                <c:ptCount val="5"/>
                <c:pt idx="0">
                  <c:v>132.36020124717189</c:v>
                </c:pt>
                <c:pt idx="1">
                  <c:v>128.50753038194034</c:v>
                </c:pt>
                <c:pt idx="2">
                  <c:v>138.39573844884566</c:v>
                </c:pt>
                <c:pt idx="3">
                  <c:v>125.76169866201357</c:v>
                </c:pt>
                <c:pt idx="4">
                  <c:v>134.45485286657183</c:v>
                </c:pt>
              </c:numCache>
            </c:numRef>
          </c:val>
          <c:extLst>
            <c:ext xmlns:c16="http://schemas.microsoft.com/office/drawing/2014/chart" uri="{C3380CC4-5D6E-409C-BE32-E72D297353CC}">
              <c16:uniqueId val="{0000000A-6F7F-4A5D-88A5-8A667F48CF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CD7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latin typeface="Tahoma" panose="020B0604030504040204" pitchFamily="34" charset="0"/>
                <a:ea typeface="Tahoma" panose="020B0604030504040204" pitchFamily="34" charset="0"/>
                <a:cs typeface="Tahoma" panose="020B0604030504040204" pitchFamily="34" charset="0"/>
              </a:rPr>
              <a:t>Top</a:t>
            </a:r>
            <a:r>
              <a:rPr lang="en-US" b="1" baseline="0">
                <a:solidFill>
                  <a:schemeClr val="tx1"/>
                </a:solidFill>
                <a:latin typeface="Tahoma" panose="020B0604030504040204" pitchFamily="34" charset="0"/>
                <a:ea typeface="Tahoma" panose="020B0604030504040204" pitchFamily="34" charset="0"/>
                <a:cs typeface="Tahoma" panose="020B0604030504040204" pitchFamily="34" charset="0"/>
              </a:rPr>
              <a:t> 10 Product by Revenue</a:t>
            </a:r>
            <a:endParaRPr lang="en-US" b="1">
              <a:solidFill>
                <a:schemeClr val="tx1"/>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074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074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Pivot!$I$7</c:f>
              <c:strCache>
                <c:ptCount val="1"/>
                <c:pt idx="0">
                  <c:v>Total</c:v>
                </c:pt>
              </c:strCache>
            </c:strRef>
          </c:tx>
          <c:spPr>
            <a:solidFill>
              <a:srgbClr val="407434"/>
            </a:solidFill>
            <a:ln>
              <a:noFill/>
            </a:ln>
            <a:effectLst/>
          </c:spPr>
          <c:invertIfNegative val="0"/>
          <c:cat>
            <c:strRef>
              <c:f>Pivot!$H$8:$H$18</c:f>
              <c:strCache>
                <c:ptCount val="10"/>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strCache>
            </c:strRef>
          </c:cat>
          <c:val>
            <c:numRef>
              <c:f>Pivot!$I$8:$I$18</c:f>
              <c:numCache>
                <c:formatCode>_ [$₹-4009]\ * #,##0.00_ ;_ [$₹-4009]\ * \-#,##0.00_ ;_ [$₹-4009]\ * "-"??_ ;_ @_ </c:formatCode>
                <c:ptCount val="10"/>
                <c:pt idx="0">
                  <c:v>121905</c:v>
                </c:pt>
                <c:pt idx="1">
                  <c:v>114476</c:v>
                </c:pt>
                <c:pt idx="2">
                  <c:v>106624</c:v>
                </c:pt>
                <c:pt idx="3">
                  <c:v>101556</c:v>
                </c:pt>
                <c:pt idx="4">
                  <c:v>97665</c:v>
                </c:pt>
                <c:pt idx="5">
                  <c:v>97656</c:v>
                </c:pt>
                <c:pt idx="6">
                  <c:v>97012</c:v>
                </c:pt>
                <c:pt idx="7">
                  <c:v>96701</c:v>
                </c:pt>
                <c:pt idx="8">
                  <c:v>91385</c:v>
                </c:pt>
                <c:pt idx="9">
                  <c:v>90036</c:v>
                </c:pt>
              </c:numCache>
            </c:numRef>
          </c:val>
          <c:extLst>
            <c:ext xmlns:c16="http://schemas.microsoft.com/office/drawing/2014/chart" uri="{C3380CC4-5D6E-409C-BE32-E72D297353CC}">
              <c16:uniqueId val="{00000000-9392-418A-B9F5-1A4E4CD4C205}"/>
            </c:ext>
          </c:extLst>
        </c:ser>
        <c:dLbls>
          <c:showLegendKey val="0"/>
          <c:showVal val="0"/>
          <c:showCatName val="0"/>
          <c:showSerName val="0"/>
          <c:showPercent val="0"/>
          <c:showBubbleSize val="0"/>
        </c:dLbls>
        <c:gapWidth val="110"/>
        <c:axId val="1521546143"/>
        <c:axId val="1521537983"/>
      </c:barChart>
      <c:catAx>
        <c:axId val="152154614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37983"/>
        <c:crosses val="autoZero"/>
        <c:auto val="1"/>
        <c:lblAlgn val="ctr"/>
        <c:lblOffset val="100"/>
        <c:noMultiLvlLbl val="0"/>
      </c:catAx>
      <c:valAx>
        <c:axId val="1521537983"/>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4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CD7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ahoma" panose="020B0604030504040204" pitchFamily="34" charset="0"/>
                <a:ea typeface="Tahoma" panose="020B0604030504040204" pitchFamily="34" charset="0"/>
                <a:cs typeface="Tahoma" panose="020B0604030504040204" pitchFamily="34" charset="0"/>
              </a:rPr>
              <a:t>Best</a:t>
            </a:r>
            <a:r>
              <a:rPr lang="en-US" b="1" baseline="0">
                <a:solidFill>
                  <a:schemeClr val="tx1"/>
                </a:solidFill>
                <a:latin typeface="Tahoma" panose="020B0604030504040204" pitchFamily="34" charset="0"/>
                <a:ea typeface="Tahoma" panose="020B0604030504040204" pitchFamily="34" charset="0"/>
                <a:cs typeface="Tahoma" panose="020B0604030504040204" pitchFamily="34" charset="0"/>
              </a:rPr>
              <a:t> Selling Product according to Occasion</a:t>
            </a:r>
            <a:endParaRPr lang="en-US" b="1">
              <a:solidFill>
                <a:schemeClr val="tx1"/>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074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Pivot!$N$22</c:f>
              <c:strCache>
                <c:ptCount val="1"/>
                <c:pt idx="0">
                  <c:v>Total</c:v>
                </c:pt>
              </c:strCache>
            </c:strRef>
          </c:tx>
          <c:spPr>
            <a:solidFill>
              <a:srgbClr val="407434"/>
            </a:solidFill>
            <a:ln>
              <a:noFill/>
            </a:ln>
            <a:effectLst/>
          </c:spPr>
          <c:invertIfNegative val="0"/>
          <c:cat>
            <c:multiLvlStrRef>
              <c:f>Pivot!$M$23:$M$51</c:f>
              <c:multiLvlStrCache>
                <c:ptCount val="21"/>
                <c:lvl>
                  <c:pt idx="0">
                    <c:v>Magnam Set</c:v>
                  </c:pt>
                  <c:pt idx="1">
                    <c:v>Exercitationem Pack</c:v>
                  </c:pt>
                  <c:pt idx="2">
                    <c:v>Expedita Gift</c:v>
                  </c:pt>
                  <c:pt idx="3">
                    <c:v>Dignissimos Pack</c:v>
                  </c:pt>
                  <c:pt idx="4">
                    <c:v>Provident Pack</c:v>
                  </c:pt>
                  <c:pt idx="5">
                    <c:v>Delectus Gift</c:v>
                  </c:pt>
                  <c:pt idx="6">
                    <c:v>Deserunt Box</c:v>
                  </c:pt>
                  <c:pt idx="7">
                    <c:v>Fuga Set</c:v>
                  </c:pt>
                  <c:pt idx="8">
                    <c:v>Voluptatem Box</c:v>
                  </c:pt>
                  <c:pt idx="9">
                    <c:v>Accusantium Set</c:v>
                  </c:pt>
                  <c:pt idx="10">
                    <c:v>Aut Box</c:v>
                  </c:pt>
                  <c:pt idx="11">
                    <c:v>Officiis Pack</c:v>
                  </c:pt>
                  <c:pt idx="12">
                    <c:v>Harum Pack</c:v>
                  </c:pt>
                  <c:pt idx="13">
                    <c:v>Et Set</c:v>
                  </c:pt>
                  <c:pt idx="14">
                    <c:v>Nam Gift</c:v>
                  </c:pt>
                  <c:pt idx="15">
                    <c:v>Aperiam Box</c:v>
                  </c:pt>
                  <c:pt idx="16">
                    <c:v>Dolores Gift</c:v>
                  </c:pt>
                  <c:pt idx="17">
                    <c:v>Nostrum Box</c:v>
                  </c:pt>
                  <c:pt idx="18">
                    <c:v>Eius Gift</c:v>
                  </c:pt>
                  <c:pt idx="19">
                    <c:v>Sed Pack</c:v>
                  </c:pt>
                  <c:pt idx="20">
                    <c:v>Iure Gift</c:v>
                  </c:pt>
                </c:lvl>
                <c:lvl>
                  <c:pt idx="0">
                    <c:v>All Occasions</c:v>
                  </c:pt>
                  <c:pt idx="3">
                    <c:v>Anniversary</c:v>
                  </c:pt>
                  <c:pt idx="6">
                    <c:v>Birthday</c:v>
                  </c:pt>
                  <c:pt idx="9">
                    <c:v>Diwali</c:v>
                  </c:pt>
                  <c:pt idx="12">
                    <c:v>Holi</c:v>
                  </c:pt>
                  <c:pt idx="15">
                    <c:v>Raksha Bandhan</c:v>
                  </c:pt>
                  <c:pt idx="18">
                    <c:v>Valentine's Day</c:v>
                  </c:pt>
                </c:lvl>
              </c:multiLvlStrCache>
            </c:multiLvlStrRef>
          </c:cat>
          <c:val>
            <c:numRef>
              <c:f>Pivot!$N$23:$N$51</c:f>
              <c:numCache>
                <c:formatCode>General</c:formatCode>
                <c:ptCount val="21"/>
                <c:pt idx="0">
                  <c:v>63</c:v>
                </c:pt>
                <c:pt idx="1">
                  <c:v>59</c:v>
                </c:pt>
                <c:pt idx="2">
                  <c:v>51</c:v>
                </c:pt>
                <c:pt idx="3">
                  <c:v>82</c:v>
                </c:pt>
                <c:pt idx="4">
                  <c:v>44</c:v>
                </c:pt>
                <c:pt idx="5">
                  <c:v>40</c:v>
                </c:pt>
                <c:pt idx="6">
                  <c:v>51</c:v>
                </c:pt>
                <c:pt idx="7">
                  <c:v>45</c:v>
                </c:pt>
                <c:pt idx="8">
                  <c:v>38</c:v>
                </c:pt>
                <c:pt idx="9">
                  <c:v>51</c:v>
                </c:pt>
                <c:pt idx="10">
                  <c:v>41</c:v>
                </c:pt>
                <c:pt idx="11">
                  <c:v>32</c:v>
                </c:pt>
                <c:pt idx="12">
                  <c:v>62</c:v>
                </c:pt>
                <c:pt idx="13">
                  <c:v>61</c:v>
                </c:pt>
                <c:pt idx="14">
                  <c:v>49</c:v>
                </c:pt>
                <c:pt idx="15">
                  <c:v>56</c:v>
                </c:pt>
                <c:pt idx="16">
                  <c:v>56</c:v>
                </c:pt>
                <c:pt idx="17">
                  <c:v>52</c:v>
                </c:pt>
                <c:pt idx="18">
                  <c:v>56</c:v>
                </c:pt>
                <c:pt idx="19">
                  <c:v>45</c:v>
                </c:pt>
                <c:pt idx="20">
                  <c:v>42</c:v>
                </c:pt>
              </c:numCache>
            </c:numRef>
          </c:val>
          <c:extLst>
            <c:ext xmlns:c16="http://schemas.microsoft.com/office/drawing/2014/chart" uri="{C3380CC4-5D6E-409C-BE32-E72D297353CC}">
              <c16:uniqueId val="{00000000-D47A-47C3-8B35-FAF1D0949206}"/>
            </c:ext>
          </c:extLst>
        </c:ser>
        <c:dLbls>
          <c:showLegendKey val="0"/>
          <c:showVal val="0"/>
          <c:showCatName val="0"/>
          <c:showSerName val="0"/>
          <c:showPercent val="0"/>
          <c:showBubbleSize val="0"/>
        </c:dLbls>
        <c:gapWidth val="150"/>
        <c:overlap val="100"/>
        <c:axId val="1714989791"/>
        <c:axId val="1714984991"/>
      </c:barChart>
      <c:catAx>
        <c:axId val="171498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84991"/>
        <c:crosses val="autoZero"/>
        <c:auto val="1"/>
        <c:lblAlgn val="ctr"/>
        <c:lblOffset val="100"/>
        <c:noMultiLvlLbl val="0"/>
      </c:catAx>
      <c:valAx>
        <c:axId val="1714984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8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CD7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Tahoma" panose="020B0604030504040204" pitchFamily="34" charset="0"/>
                <a:ea typeface="Tahoma" panose="020B0604030504040204" pitchFamily="34" charset="0"/>
                <a:cs typeface="Tahoma" panose="020B0604030504040204" pitchFamily="34" charset="0"/>
              </a:rPr>
              <a:t>Sales</a:t>
            </a:r>
            <a:r>
              <a:rPr lang="en-IN" b="1" baseline="0">
                <a:solidFill>
                  <a:schemeClr val="tx1"/>
                </a:solidFill>
                <a:latin typeface="Tahoma" panose="020B0604030504040204" pitchFamily="34" charset="0"/>
                <a:ea typeface="Tahoma" panose="020B0604030504040204" pitchFamily="34" charset="0"/>
                <a:cs typeface="Tahoma" panose="020B0604030504040204" pitchFamily="34" charset="0"/>
              </a:rPr>
              <a:t> Performance by Top 5 Product</a:t>
            </a:r>
            <a:endParaRPr lang="en-IN" b="1">
              <a:solidFill>
                <a:schemeClr val="tx1"/>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ln w="28575" cap="rnd">
            <a:solidFill>
              <a:srgbClr val="4074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Pivot!$C$22:$C$23</c:f>
              <c:strCache>
                <c:ptCount val="1"/>
                <c:pt idx="0">
                  <c:v>Magnam Set</c:v>
                </c:pt>
              </c:strCache>
            </c:strRef>
          </c:tx>
          <c:spPr>
            <a:ln w="28575" cap="rnd">
              <a:solidFill>
                <a:srgbClr val="407434"/>
              </a:solidFill>
              <a:round/>
            </a:ln>
            <a:effectLst/>
          </c:spPr>
          <c:marker>
            <c:symbol val="none"/>
          </c:marker>
          <c:cat>
            <c:strRef>
              <c:f>Pivot!$B$24:$B$36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Pivot!$C$24:$C$36</c:f>
              <c:numCache>
                <c:formatCode>_ [$₹-4009]\ * #,##0.00_ ;_ [$₹-4009]\ * \-#,##0.00_ ;_ [$₹-4009]\ * "-"??_ ;_ @_ </c:formatCode>
                <c:ptCount val="12"/>
                <c:pt idx="0">
                  <c:v>3870</c:v>
                </c:pt>
                <c:pt idx="2">
                  <c:v>7740</c:v>
                </c:pt>
                <c:pt idx="3">
                  <c:v>27090</c:v>
                </c:pt>
                <c:pt idx="4">
                  <c:v>1935</c:v>
                </c:pt>
                <c:pt idx="5">
                  <c:v>17415</c:v>
                </c:pt>
                <c:pt idx="6">
                  <c:v>11610</c:v>
                </c:pt>
                <c:pt idx="7">
                  <c:v>15480</c:v>
                </c:pt>
                <c:pt idx="8">
                  <c:v>9675</c:v>
                </c:pt>
                <c:pt idx="9">
                  <c:v>11610</c:v>
                </c:pt>
                <c:pt idx="10">
                  <c:v>7740</c:v>
                </c:pt>
                <c:pt idx="11">
                  <c:v>7740</c:v>
                </c:pt>
              </c:numCache>
            </c:numRef>
          </c:val>
          <c:smooth val="0"/>
          <c:extLst>
            <c:ext xmlns:c16="http://schemas.microsoft.com/office/drawing/2014/chart" uri="{C3380CC4-5D6E-409C-BE32-E72D297353CC}">
              <c16:uniqueId val="{00000000-8FA0-4566-8F28-A5075F9812E8}"/>
            </c:ext>
          </c:extLst>
        </c:ser>
        <c:ser>
          <c:idx val="1"/>
          <c:order val="1"/>
          <c:tx>
            <c:strRef>
              <c:f>Pivot!$D$22:$D$23</c:f>
              <c:strCache>
                <c:ptCount val="1"/>
                <c:pt idx="0">
                  <c:v>Quia Gift</c:v>
                </c:pt>
              </c:strCache>
            </c:strRef>
          </c:tx>
          <c:spPr>
            <a:ln w="28575" cap="rnd">
              <a:solidFill>
                <a:schemeClr val="accent1">
                  <a:lumMod val="50000"/>
                </a:schemeClr>
              </a:solidFill>
              <a:round/>
            </a:ln>
            <a:effectLst/>
          </c:spPr>
          <c:marker>
            <c:symbol val="none"/>
          </c:marker>
          <c:cat>
            <c:strRef>
              <c:f>Pivot!$B$24:$B$36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Pivot!$D$24:$D$36</c:f>
              <c:numCache>
                <c:formatCode>_ [$₹-4009]\ * #,##0.00_ ;_ [$₹-4009]\ * \-#,##0.00_ ;_ [$₹-4009]\ * "-"??_ ;_ @_ </c:formatCode>
                <c:ptCount val="12"/>
                <c:pt idx="1">
                  <c:v>68684</c:v>
                </c:pt>
                <c:pt idx="2">
                  <c:v>8904</c:v>
                </c:pt>
                <c:pt idx="3">
                  <c:v>7632</c:v>
                </c:pt>
                <c:pt idx="6">
                  <c:v>7632</c:v>
                </c:pt>
                <c:pt idx="8">
                  <c:v>6360</c:v>
                </c:pt>
                <c:pt idx="9">
                  <c:v>5088</c:v>
                </c:pt>
                <c:pt idx="10">
                  <c:v>2544</c:v>
                </c:pt>
                <c:pt idx="11">
                  <c:v>7632</c:v>
                </c:pt>
              </c:numCache>
            </c:numRef>
          </c:val>
          <c:smooth val="0"/>
          <c:extLst>
            <c:ext xmlns:c16="http://schemas.microsoft.com/office/drawing/2014/chart" uri="{C3380CC4-5D6E-409C-BE32-E72D297353CC}">
              <c16:uniqueId val="{00000001-8FA0-4566-8F28-A5075F9812E8}"/>
            </c:ext>
          </c:extLst>
        </c:ser>
        <c:ser>
          <c:idx val="2"/>
          <c:order val="2"/>
          <c:tx>
            <c:strRef>
              <c:f>Pivot!$E$22:$E$23</c:f>
              <c:strCache>
                <c:ptCount val="1"/>
                <c:pt idx="0">
                  <c:v>Dolores Gift</c:v>
                </c:pt>
              </c:strCache>
            </c:strRef>
          </c:tx>
          <c:spPr>
            <a:ln w="28575" cap="rnd">
              <a:solidFill>
                <a:schemeClr val="accent3"/>
              </a:solidFill>
              <a:round/>
            </a:ln>
            <a:effectLst/>
          </c:spPr>
          <c:marker>
            <c:symbol val="none"/>
          </c:marker>
          <c:cat>
            <c:strRef>
              <c:f>Pivot!$B$24:$B$36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Pivot!$E$24:$E$36</c:f>
              <c:numCache>
                <c:formatCode>_ [$₹-4009]\ * #,##0.00_ ;_ [$₹-4009]\ * \-#,##0.00_ ;_ [$₹-4009]\ * "-"??_ ;_ @_ </c:formatCode>
                <c:ptCount val="12"/>
                <c:pt idx="1">
                  <c:v>106624</c:v>
                </c:pt>
              </c:numCache>
            </c:numRef>
          </c:val>
          <c:smooth val="0"/>
          <c:extLst>
            <c:ext xmlns:c16="http://schemas.microsoft.com/office/drawing/2014/chart" uri="{C3380CC4-5D6E-409C-BE32-E72D297353CC}">
              <c16:uniqueId val="{00000002-8FA0-4566-8F28-A5075F9812E8}"/>
            </c:ext>
          </c:extLst>
        </c:ser>
        <c:ser>
          <c:idx val="3"/>
          <c:order val="3"/>
          <c:tx>
            <c:strRef>
              <c:f>Pivot!$F$22:$F$23</c:f>
              <c:strCache>
                <c:ptCount val="1"/>
                <c:pt idx="0">
                  <c:v>Harum Pack</c:v>
                </c:pt>
              </c:strCache>
            </c:strRef>
          </c:tx>
          <c:spPr>
            <a:ln w="28575" cap="rnd">
              <a:solidFill>
                <a:schemeClr val="accent4"/>
              </a:solidFill>
              <a:round/>
            </a:ln>
            <a:effectLst/>
          </c:spPr>
          <c:marker>
            <c:symbol val="none"/>
          </c:marker>
          <c:cat>
            <c:strRef>
              <c:f>Pivot!$B$24:$B$36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Pivot!$F$24:$F$36</c:f>
              <c:numCache>
                <c:formatCode>_ [$₹-4009]\ * #,##0.00_ ;_ [$₹-4009]\ * \-#,##0.00_ ;_ [$₹-4009]\ * "-"??_ ;_ @_ </c:formatCode>
                <c:ptCount val="12"/>
                <c:pt idx="3">
                  <c:v>40950</c:v>
                </c:pt>
                <c:pt idx="7">
                  <c:v>60606</c:v>
                </c:pt>
              </c:numCache>
            </c:numRef>
          </c:val>
          <c:smooth val="0"/>
          <c:extLst>
            <c:ext xmlns:c16="http://schemas.microsoft.com/office/drawing/2014/chart" uri="{C3380CC4-5D6E-409C-BE32-E72D297353CC}">
              <c16:uniqueId val="{00000003-8FA0-4566-8F28-A5075F9812E8}"/>
            </c:ext>
          </c:extLst>
        </c:ser>
        <c:ser>
          <c:idx val="4"/>
          <c:order val="4"/>
          <c:tx>
            <c:strRef>
              <c:f>Pivot!$G$22:$G$23</c:f>
              <c:strCache>
                <c:ptCount val="1"/>
                <c:pt idx="0">
                  <c:v>Deserunt Box</c:v>
                </c:pt>
              </c:strCache>
            </c:strRef>
          </c:tx>
          <c:spPr>
            <a:ln w="28575" cap="rnd">
              <a:solidFill>
                <a:schemeClr val="accent1">
                  <a:lumMod val="75000"/>
                </a:schemeClr>
              </a:solidFill>
              <a:round/>
            </a:ln>
            <a:effectLst/>
          </c:spPr>
          <c:marker>
            <c:symbol val="none"/>
          </c:marker>
          <c:cat>
            <c:strRef>
              <c:f>Pivot!$B$24:$B$36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Pivot!$G$24:$G$36</c:f>
              <c:numCache>
                <c:formatCode>_ [$₹-4009]\ * #,##0.00_ ;_ [$₹-4009]\ * \-#,##0.00_ ;_ [$₹-4009]\ * "-"??_ ;_ @_ </c:formatCode>
                <c:ptCount val="12"/>
                <c:pt idx="0">
                  <c:v>26810</c:v>
                </c:pt>
                <c:pt idx="2">
                  <c:v>9575</c:v>
                </c:pt>
                <c:pt idx="3">
                  <c:v>9575</c:v>
                </c:pt>
                <c:pt idx="4">
                  <c:v>1915</c:v>
                </c:pt>
                <c:pt idx="5">
                  <c:v>13405</c:v>
                </c:pt>
                <c:pt idx="6">
                  <c:v>7660</c:v>
                </c:pt>
                <c:pt idx="9">
                  <c:v>1915</c:v>
                </c:pt>
                <c:pt idx="10">
                  <c:v>19150</c:v>
                </c:pt>
                <c:pt idx="11">
                  <c:v>7660</c:v>
                </c:pt>
              </c:numCache>
            </c:numRef>
          </c:val>
          <c:smooth val="0"/>
          <c:extLst>
            <c:ext xmlns:c16="http://schemas.microsoft.com/office/drawing/2014/chart" uri="{C3380CC4-5D6E-409C-BE32-E72D297353CC}">
              <c16:uniqueId val="{00000004-8FA0-4566-8F28-A5075F9812E8}"/>
            </c:ext>
          </c:extLst>
        </c:ser>
        <c:dLbls>
          <c:showLegendKey val="0"/>
          <c:showVal val="0"/>
          <c:showCatName val="0"/>
          <c:showSerName val="0"/>
          <c:showPercent val="0"/>
          <c:showBubbleSize val="0"/>
        </c:dLbls>
        <c:smooth val="0"/>
        <c:axId val="1714999871"/>
        <c:axId val="1715002271"/>
      </c:lineChart>
      <c:catAx>
        <c:axId val="171499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02271"/>
        <c:crosses val="autoZero"/>
        <c:auto val="1"/>
        <c:lblAlgn val="ctr"/>
        <c:lblOffset val="100"/>
        <c:noMultiLvlLbl val="0"/>
      </c:catAx>
      <c:valAx>
        <c:axId val="1715002271"/>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9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CD7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ahoma" panose="020B0604030504040204" pitchFamily="34" charset="0"/>
                <a:ea typeface="Tahoma" panose="020B0604030504040204" pitchFamily="34" charset="0"/>
                <a:cs typeface="Tahoma" panose="020B0604030504040204" pitchFamily="34" charset="0"/>
              </a:rPr>
              <a:t>Top</a:t>
            </a:r>
            <a:r>
              <a:rPr lang="en-US" b="1" baseline="0">
                <a:solidFill>
                  <a:schemeClr val="tx1"/>
                </a:solidFill>
                <a:latin typeface="Tahoma" panose="020B0604030504040204" pitchFamily="34" charset="0"/>
                <a:ea typeface="Tahoma" panose="020B0604030504040204" pitchFamily="34" charset="0"/>
                <a:cs typeface="Tahoma" panose="020B0604030504040204" pitchFamily="34" charset="0"/>
              </a:rPr>
              <a:t> 10 Cities by Revenue</a:t>
            </a:r>
            <a:endParaRPr lang="en-US" b="1">
              <a:solidFill>
                <a:schemeClr val="tx1"/>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6">
              <a:lumMod val="75000"/>
            </a:schemeClr>
          </a:solidFill>
          <a:ln w="19050">
            <a:noFill/>
          </a:ln>
          <a:effectLst/>
        </c:spPr>
        <c:dLbl>
          <c:idx val="0"/>
          <c:layout>
            <c:manualLayout>
              <c:x val="6.8590853174804386E-2"/>
              <c:y val="-9.1721604576881111E-2"/>
            </c:manualLayout>
          </c:layout>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rgbClr val="22DE26"/>
          </a:solidFill>
          <a:ln w="19050">
            <a:noFill/>
          </a:ln>
          <a:effectLst/>
        </c:spPr>
        <c:dLbl>
          <c:idx val="0"/>
          <c:layout>
            <c:manualLayout>
              <c:x val="0.11806946120489588"/>
              <c:y val="-3.0394472992446624E-2"/>
            </c:manualLayout>
          </c:layout>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00B050"/>
          </a:solidFill>
          <a:ln w="19050">
            <a:noFill/>
          </a:ln>
          <a:effectLst/>
        </c:spPr>
        <c:dLbl>
          <c:idx val="0"/>
          <c:layout>
            <c:manualLayout>
              <c:x val="0.1002482942106714"/>
              <c:y val="3.4373203284825488E-2"/>
            </c:manualLayout>
          </c:layout>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6">
              <a:lumMod val="75000"/>
            </a:schemeClr>
          </a:solidFill>
          <a:ln w="19050">
            <a:noFill/>
          </a:ln>
          <a:effectLst/>
        </c:spPr>
        <c:dLbl>
          <c:idx val="0"/>
          <c:layout>
            <c:manualLayout>
              <c:x val="8.9695842188495453E-2"/>
              <c:y val="6.3835948957533042E-2"/>
            </c:manualLayout>
          </c:layout>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6">
              <a:lumMod val="50000"/>
            </a:schemeClr>
          </a:solidFill>
          <a:ln w="19050">
            <a:noFill/>
          </a:ln>
          <a:effectLst/>
        </c:spPr>
        <c:dLbl>
          <c:idx val="0"/>
          <c:layout>
            <c:manualLayout>
              <c:x val="4.2209808088703747E-2"/>
              <c:y val="8.8388237018122678E-2"/>
            </c:manualLayout>
          </c:layout>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1"/>
          </a:solidFill>
          <a:ln w="19050">
            <a:noFill/>
          </a:ln>
          <a:effectLst/>
        </c:spPr>
        <c:dLbl>
          <c:idx val="0"/>
          <c:layout>
            <c:manualLayout>
              <c:x val="-8.2104414124386779E-2"/>
              <c:y val="8.0789765678357675E-2"/>
            </c:manualLayout>
          </c:layout>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C9EA88"/>
          </a:solidFill>
          <a:ln w="19050">
            <a:noFill/>
          </a:ln>
          <a:effectLst/>
        </c:spPr>
        <c:dLbl>
          <c:idx val="0"/>
          <c:layout>
            <c:manualLayout>
              <c:x val="-0.10552452022175939"/>
              <c:y val="2.4552288060589542E-2"/>
            </c:manualLayout>
          </c:layout>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rgbClr val="00B050"/>
          </a:solidFill>
          <a:ln w="19050">
            <a:noFill/>
          </a:ln>
          <a:effectLst/>
        </c:spPr>
        <c:dLbl>
          <c:idx val="0"/>
          <c:layout>
            <c:manualLayout>
              <c:x val="-0.10552452022175936"/>
              <c:y val="0"/>
            </c:manualLayout>
          </c:layout>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rgbClr val="288F13"/>
          </a:solidFill>
          <a:ln w="19050">
            <a:noFill/>
          </a:ln>
          <a:effectLst/>
        </c:spPr>
        <c:dLbl>
          <c:idx val="0"/>
          <c:layout>
            <c:manualLayout>
              <c:x val="-0.10288640721621538"/>
              <c:y val="-5.8925491345415165E-2"/>
            </c:manualLayout>
          </c:layout>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rgbClr val="296113"/>
          </a:solidFill>
          <a:ln w="19050">
            <a:noFill/>
          </a:ln>
          <a:effectLst/>
        </c:spPr>
        <c:dLbl>
          <c:idx val="0"/>
          <c:layout>
            <c:manualLayout>
              <c:x val="-6.0676599127511659E-2"/>
              <c:y val="-9.820915224235853E-2"/>
            </c:manualLayout>
          </c:layout>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Pivot!$I$7</c:f>
              <c:strCache>
                <c:ptCount val="1"/>
                <c:pt idx="0">
                  <c:v>Total</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A2AE-4291-BB0F-1D5C005F50AE}"/>
              </c:ext>
            </c:extLst>
          </c:dPt>
          <c:dPt>
            <c:idx val="1"/>
            <c:bubble3D val="0"/>
            <c:spPr>
              <a:solidFill>
                <a:srgbClr val="22DE26"/>
              </a:solidFill>
              <a:ln w="19050">
                <a:noFill/>
              </a:ln>
              <a:effectLst/>
            </c:spPr>
            <c:extLst>
              <c:ext xmlns:c16="http://schemas.microsoft.com/office/drawing/2014/chart" uri="{C3380CC4-5D6E-409C-BE32-E72D297353CC}">
                <c16:uniqueId val="{00000003-A2AE-4291-BB0F-1D5C005F50AE}"/>
              </c:ext>
            </c:extLst>
          </c:dPt>
          <c:dPt>
            <c:idx val="2"/>
            <c:bubble3D val="0"/>
            <c:spPr>
              <a:solidFill>
                <a:srgbClr val="00B050"/>
              </a:solidFill>
              <a:ln w="19050">
                <a:noFill/>
              </a:ln>
              <a:effectLst/>
            </c:spPr>
            <c:extLst>
              <c:ext xmlns:c16="http://schemas.microsoft.com/office/drawing/2014/chart" uri="{C3380CC4-5D6E-409C-BE32-E72D297353CC}">
                <c16:uniqueId val="{00000005-A2AE-4291-BB0F-1D5C005F50AE}"/>
              </c:ext>
            </c:extLst>
          </c:dPt>
          <c:dPt>
            <c:idx val="3"/>
            <c:bubble3D val="0"/>
            <c:spPr>
              <a:solidFill>
                <a:schemeClr val="accent6">
                  <a:lumMod val="75000"/>
                </a:schemeClr>
              </a:solidFill>
              <a:ln w="19050">
                <a:noFill/>
              </a:ln>
              <a:effectLst/>
            </c:spPr>
            <c:extLst>
              <c:ext xmlns:c16="http://schemas.microsoft.com/office/drawing/2014/chart" uri="{C3380CC4-5D6E-409C-BE32-E72D297353CC}">
                <c16:uniqueId val="{00000007-A2AE-4291-BB0F-1D5C005F50AE}"/>
              </c:ext>
            </c:extLst>
          </c:dPt>
          <c:dPt>
            <c:idx val="4"/>
            <c:bubble3D val="0"/>
            <c:spPr>
              <a:solidFill>
                <a:schemeClr val="accent6">
                  <a:lumMod val="50000"/>
                </a:schemeClr>
              </a:solidFill>
              <a:ln w="19050">
                <a:noFill/>
              </a:ln>
              <a:effectLst/>
            </c:spPr>
            <c:extLst>
              <c:ext xmlns:c16="http://schemas.microsoft.com/office/drawing/2014/chart" uri="{C3380CC4-5D6E-409C-BE32-E72D297353CC}">
                <c16:uniqueId val="{00000009-A2AE-4291-BB0F-1D5C005F50AE}"/>
              </c:ext>
            </c:extLst>
          </c:dPt>
          <c:dPt>
            <c:idx val="5"/>
            <c:bubble3D val="0"/>
            <c:spPr>
              <a:solidFill>
                <a:schemeClr val="accent6"/>
              </a:solidFill>
              <a:ln w="19050">
                <a:noFill/>
              </a:ln>
              <a:effectLst/>
            </c:spPr>
            <c:extLst>
              <c:ext xmlns:c16="http://schemas.microsoft.com/office/drawing/2014/chart" uri="{C3380CC4-5D6E-409C-BE32-E72D297353CC}">
                <c16:uniqueId val="{0000000B-A2AE-4291-BB0F-1D5C005F50AE}"/>
              </c:ext>
            </c:extLst>
          </c:dPt>
          <c:dPt>
            <c:idx val="6"/>
            <c:bubble3D val="0"/>
            <c:spPr>
              <a:solidFill>
                <a:srgbClr val="C9EA88"/>
              </a:solidFill>
              <a:ln w="19050">
                <a:noFill/>
              </a:ln>
              <a:effectLst/>
            </c:spPr>
            <c:extLst>
              <c:ext xmlns:c16="http://schemas.microsoft.com/office/drawing/2014/chart" uri="{C3380CC4-5D6E-409C-BE32-E72D297353CC}">
                <c16:uniqueId val="{0000000D-A2AE-4291-BB0F-1D5C005F50AE}"/>
              </c:ext>
            </c:extLst>
          </c:dPt>
          <c:dPt>
            <c:idx val="7"/>
            <c:bubble3D val="0"/>
            <c:spPr>
              <a:solidFill>
                <a:srgbClr val="00B050"/>
              </a:solidFill>
              <a:ln w="19050">
                <a:noFill/>
              </a:ln>
              <a:effectLst/>
            </c:spPr>
            <c:extLst>
              <c:ext xmlns:c16="http://schemas.microsoft.com/office/drawing/2014/chart" uri="{C3380CC4-5D6E-409C-BE32-E72D297353CC}">
                <c16:uniqueId val="{0000000F-A2AE-4291-BB0F-1D5C005F50AE}"/>
              </c:ext>
            </c:extLst>
          </c:dPt>
          <c:dPt>
            <c:idx val="8"/>
            <c:bubble3D val="0"/>
            <c:spPr>
              <a:solidFill>
                <a:srgbClr val="288F13"/>
              </a:solidFill>
              <a:ln w="19050">
                <a:noFill/>
              </a:ln>
              <a:effectLst/>
            </c:spPr>
            <c:extLst>
              <c:ext xmlns:c16="http://schemas.microsoft.com/office/drawing/2014/chart" uri="{C3380CC4-5D6E-409C-BE32-E72D297353CC}">
                <c16:uniqueId val="{00000011-A2AE-4291-BB0F-1D5C005F50AE}"/>
              </c:ext>
            </c:extLst>
          </c:dPt>
          <c:dPt>
            <c:idx val="9"/>
            <c:bubble3D val="0"/>
            <c:spPr>
              <a:solidFill>
                <a:srgbClr val="296113"/>
              </a:solidFill>
              <a:ln w="19050">
                <a:noFill/>
              </a:ln>
              <a:effectLst/>
            </c:spPr>
            <c:extLst>
              <c:ext xmlns:c16="http://schemas.microsoft.com/office/drawing/2014/chart" uri="{C3380CC4-5D6E-409C-BE32-E72D297353CC}">
                <c16:uniqueId val="{00000013-A2AE-4291-BB0F-1D5C005F50AE}"/>
              </c:ext>
            </c:extLst>
          </c:dPt>
          <c:dLbls>
            <c:dLbl>
              <c:idx val="0"/>
              <c:layout>
                <c:manualLayout>
                  <c:x val="6.8590853174804386E-2"/>
                  <c:y val="-9.17216045768811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AE-4291-BB0F-1D5C005F50AE}"/>
                </c:ext>
              </c:extLst>
            </c:dLbl>
            <c:dLbl>
              <c:idx val="1"/>
              <c:layout>
                <c:manualLayout>
                  <c:x val="0.11806946120489588"/>
                  <c:y val="-3.03944729924466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AE-4291-BB0F-1D5C005F50AE}"/>
                </c:ext>
              </c:extLst>
            </c:dLbl>
            <c:dLbl>
              <c:idx val="2"/>
              <c:layout>
                <c:manualLayout>
                  <c:x val="0.1002482942106714"/>
                  <c:y val="3.43732032848254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AE-4291-BB0F-1D5C005F50AE}"/>
                </c:ext>
              </c:extLst>
            </c:dLbl>
            <c:dLbl>
              <c:idx val="3"/>
              <c:layout>
                <c:manualLayout>
                  <c:x val="8.9695842188495453E-2"/>
                  <c:y val="6.38359489575330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2AE-4291-BB0F-1D5C005F50AE}"/>
                </c:ext>
              </c:extLst>
            </c:dLbl>
            <c:dLbl>
              <c:idx val="4"/>
              <c:layout>
                <c:manualLayout>
                  <c:x val="4.2209808088703747E-2"/>
                  <c:y val="8.83882370181226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2AE-4291-BB0F-1D5C005F50AE}"/>
                </c:ext>
              </c:extLst>
            </c:dLbl>
            <c:dLbl>
              <c:idx val="5"/>
              <c:layout>
                <c:manualLayout>
                  <c:x val="-8.2104414124386779E-2"/>
                  <c:y val="8.07897656783576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2AE-4291-BB0F-1D5C005F50AE}"/>
                </c:ext>
              </c:extLst>
            </c:dLbl>
            <c:dLbl>
              <c:idx val="6"/>
              <c:layout>
                <c:manualLayout>
                  <c:x val="-0.10552452022175939"/>
                  <c:y val="2.45522880605895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2AE-4291-BB0F-1D5C005F50AE}"/>
                </c:ext>
              </c:extLst>
            </c:dLbl>
            <c:dLbl>
              <c:idx val="7"/>
              <c:layout>
                <c:manualLayout>
                  <c:x val="-0.1055245202217593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2AE-4291-BB0F-1D5C005F50AE}"/>
                </c:ext>
              </c:extLst>
            </c:dLbl>
            <c:dLbl>
              <c:idx val="8"/>
              <c:layout>
                <c:manualLayout>
                  <c:x val="-0.10288640721621538"/>
                  <c:y val="-5.89254913454151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2AE-4291-BB0F-1D5C005F50AE}"/>
                </c:ext>
              </c:extLst>
            </c:dLbl>
            <c:dLbl>
              <c:idx val="9"/>
              <c:layout>
                <c:manualLayout>
                  <c:x val="-6.0676599127511659E-2"/>
                  <c:y val="-9.8209152242358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2AE-4291-BB0F-1D5C005F50AE}"/>
                </c:ext>
              </c:extLst>
            </c:dLbl>
            <c:spPr>
              <a:noFill/>
              <a:ln>
                <a:noFill/>
              </a:ln>
              <a:effectLst/>
            </c:spPr>
            <c:txPr>
              <a:bodyPr rot="0" spcFirstLastPara="1" vertOverflow="overflow" horzOverflow="overflow" wrap="square" lIns="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Pivot!$H$8:$H$18</c:f>
              <c:strCache>
                <c:ptCount val="10"/>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strCache>
            </c:strRef>
          </c:cat>
          <c:val>
            <c:numRef>
              <c:f>Pivot!$I$8:$I$18</c:f>
              <c:numCache>
                <c:formatCode>_ [$₹-4009]\ * #,##0.00_ ;_ [$₹-4009]\ * \-#,##0.00_ ;_ [$₹-4009]\ * "-"??_ ;_ @_ </c:formatCode>
                <c:ptCount val="10"/>
                <c:pt idx="0">
                  <c:v>121905</c:v>
                </c:pt>
                <c:pt idx="1">
                  <c:v>114476</c:v>
                </c:pt>
                <c:pt idx="2">
                  <c:v>106624</c:v>
                </c:pt>
                <c:pt idx="3">
                  <c:v>101556</c:v>
                </c:pt>
                <c:pt idx="4">
                  <c:v>97665</c:v>
                </c:pt>
                <c:pt idx="5">
                  <c:v>97656</c:v>
                </c:pt>
                <c:pt idx="6">
                  <c:v>97012</c:v>
                </c:pt>
                <c:pt idx="7">
                  <c:v>96701</c:v>
                </c:pt>
                <c:pt idx="8">
                  <c:v>91385</c:v>
                </c:pt>
                <c:pt idx="9">
                  <c:v>90036</c:v>
                </c:pt>
              </c:numCache>
            </c:numRef>
          </c:val>
          <c:extLst>
            <c:ext xmlns:c16="http://schemas.microsoft.com/office/drawing/2014/chart" uri="{C3380CC4-5D6E-409C-BE32-E72D297353CC}">
              <c16:uniqueId val="{00000014-A2AE-4291-BB0F-1D5C005F50AE}"/>
            </c:ext>
          </c:extLst>
        </c:ser>
        <c:dLbls>
          <c:showLegendKey val="0"/>
          <c:showVal val="0"/>
          <c:showCatName val="0"/>
          <c:showSerName val="0"/>
          <c:showPercent val="0"/>
          <c:showBubbleSize val="0"/>
          <c:showLeaderLines val="0"/>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CD7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Pivot!$F$7</c:f>
              <c:strCache>
                <c:ptCount val="1"/>
                <c:pt idx="0">
                  <c:v>Total</c:v>
                </c:pt>
              </c:strCache>
            </c:strRef>
          </c:tx>
          <c:spPr>
            <a:ln w="28575" cap="rnd">
              <a:solidFill>
                <a:schemeClr val="accent1"/>
              </a:solidFill>
              <a:round/>
            </a:ln>
            <a:effectLst/>
          </c:spPr>
          <c:marker>
            <c:symbol val="none"/>
          </c:marker>
          <c:cat>
            <c:strRef>
              <c:f>Pivot!$E$8:$E$20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Pivot!$F$8:$F$20</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93A-4AE4-B412-070FE3BB3F77}"/>
            </c:ext>
          </c:extLst>
        </c:ser>
        <c:dLbls>
          <c:showLegendKey val="0"/>
          <c:showVal val="0"/>
          <c:showCatName val="0"/>
          <c:showSerName val="0"/>
          <c:showPercent val="0"/>
          <c:showBubbleSize val="0"/>
        </c:dLbls>
        <c:smooth val="0"/>
        <c:axId val="728607935"/>
        <c:axId val="728485535"/>
      </c:lineChart>
      <c:catAx>
        <c:axId val="72860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485535"/>
        <c:crosses val="autoZero"/>
        <c:auto val="1"/>
        <c:lblAlgn val="ctr"/>
        <c:lblOffset val="100"/>
        <c:noMultiLvlLbl val="0"/>
      </c:catAx>
      <c:valAx>
        <c:axId val="72848553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0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OG.xlsx]Pivot!PivotTable4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Pivot!$I$7</c:f>
              <c:strCache>
                <c:ptCount val="1"/>
                <c:pt idx="0">
                  <c:v>Total</c:v>
                </c:pt>
              </c:strCache>
            </c:strRef>
          </c:tx>
          <c:spPr>
            <a:solidFill>
              <a:schemeClr val="accent1"/>
            </a:solidFill>
            <a:ln>
              <a:noFill/>
            </a:ln>
            <a:effectLst/>
          </c:spPr>
          <c:invertIfNegative val="0"/>
          <c:cat>
            <c:strRef>
              <c:f>Pivot!$H$8:$H$18</c:f>
              <c:strCache>
                <c:ptCount val="10"/>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strCache>
            </c:strRef>
          </c:cat>
          <c:val>
            <c:numRef>
              <c:f>Pivot!$I$8:$I$18</c:f>
              <c:numCache>
                <c:formatCode>_ [$₹-4009]\ * #,##0.00_ ;_ [$₹-4009]\ * \-#,##0.00_ ;_ [$₹-4009]\ * "-"??_ ;_ @_ </c:formatCode>
                <c:ptCount val="10"/>
                <c:pt idx="0">
                  <c:v>121905</c:v>
                </c:pt>
                <c:pt idx="1">
                  <c:v>114476</c:v>
                </c:pt>
                <c:pt idx="2">
                  <c:v>106624</c:v>
                </c:pt>
                <c:pt idx="3">
                  <c:v>101556</c:v>
                </c:pt>
                <c:pt idx="4">
                  <c:v>97665</c:v>
                </c:pt>
                <c:pt idx="5">
                  <c:v>97656</c:v>
                </c:pt>
                <c:pt idx="6">
                  <c:v>97012</c:v>
                </c:pt>
                <c:pt idx="7">
                  <c:v>96701</c:v>
                </c:pt>
                <c:pt idx="8">
                  <c:v>91385</c:v>
                </c:pt>
                <c:pt idx="9">
                  <c:v>90036</c:v>
                </c:pt>
              </c:numCache>
            </c:numRef>
          </c:val>
          <c:extLst>
            <c:ext xmlns:c16="http://schemas.microsoft.com/office/drawing/2014/chart" uri="{C3380CC4-5D6E-409C-BE32-E72D297353CC}">
              <c16:uniqueId val="{00000000-DC8B-4632-A7F1-2A92B8312543}"/>
            </c:ext>
          </c:extLst>
        </c:ser>
        <c:dLbls>
          <c:showLegendKey val="0"/>
          <c:showVal val="0"/>
          <c:showCatName val="0"/>
          <c:showSerName val="0"/>
          <c:showPercent val="0"/>
          <c:showBubbleSize val="0"/>
        </c:dLbls>
        <c:gapWidth val="219"/>
        <c:axId val="1521546143"/>
        <c:axId val="1521537983"/>
      </c:barChart>
      <c:catAx>
        <c:axId val="152154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37983"/>
        <c:crosses val="autoZero"/>
        <c:auto val="1"/>
        <c:lblAlgn val="ctr"/>
        <c:lblOffset val="100"/>
        <c:noMultiLvlLbl val="0"/>
      </c:catAx>
      <c:valAx>
        <c:axId val="152153798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4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jpg"/></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22859</xdr:colOff>
      <xdr:row>0</xdr:row>
      <xdr:rowOff>76200</xdr:rowOff>
    </xdr:from>
    <xdr:to>
      <xdr:col>33</xdr:col>
      <xdr:colOff>21770</xdr:colOff>
      <xdr:row>3</xdr:row>
      <xdr:rowOff>133350</xdr:rowOff>
    </xdr:to>
    <xdr:sp macro="" textlink="">
      <xdr:nvSpPr>
        <xdr:cNvPr id="2" name="TextBox 1">
          <a:extLst>
            <a:ext uri="{FF2B5EF4-FFF2-40B4-BE49-F238E27FC236}">
              <a16:creationId xmlns:a16="http://schemas.microsoft.com/office/drawing/2014/main" id="{32E4F518-2F93-5D7D-1DE2-0CDAD13BC8B1}"/>
            </a:ext>
          </a:extLst>
        </xdr:cNvPr>
        <xdr:cNvSpPr txBox="1"/>
      </xdr:nvSpPr>
      <xdr:spPr>
        <a:xfrm>
          <a:off x="632459" y="76200"/>
          <a:ext cx="19506111" cy="628650"/>
        </a:xfrm>
        <a:prstGeom prst="rect">
          <a:avLst/>
        </a:prstGeom>
        <a:solidFill>
          <a:srgbClr val="A7CD7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800" b="1" kern="1200">
            <a:latin typeface="Tahoma" panose="020B0604030504040204" pitchFamily="34" charset="0"/>
            <a:ea typeface="Tahoma" panose="020B0604030504040204" pitchFamily="34" charset="0"/>
            <a:cs typeface="Tahoma" panose="020B0604030504040204" pitchFamily="34" charset="0"/>
          </a:endParaRPr>
        </a:p>
        <a:p>
          <a:pPr algn="ctr"/>
          <a:r>
            <a:rPr lang="en-IN" sz="2400" b="1" kern="1200">
              <a:latin typeface="Tahoma" panose="020B0604030504040204" pitchFamily="34" charset="0"/>
              <a:ea typeface="Tahoma" panose="020B0604030504040204" pitchFamily="34" charset="0"/>
              <a:cs typeface="Tahoma" panose="020B0604030504040204" pitchFamily="34" charset="0"/>
            </a:rPr>
            <a:t>FERN</a:t>
          </a:r>
          <a:r>
            <a:rPr lang="en-IN" sz="2400" b="1" kern="1200" baseline="0">
              <a:latin typeface="Tahoma" panose="020B0604030504040204" pitchFamily="34" charset="0"/>
              <a:ea typeface="Tahoma" panose="020B0604030504040204" pitchFamily="34" charset="0"/>
              <a:cs typeface="Tahoma" panose="020B0604030504040204" pitchFamily="34" charset="0"/>
            </a:rPr>
            <a:t> &amp; PETALS SALES ANALYSIS</a:t>
          </a:r>
        </a:p>
        <a:p>
          <a:pPr algn="ctr"/>
          <a:endParaRPr lang="en-IN" sz="2000" kern="1200">
            <a:latin typeface="Arial" panose="020B0604020202020204" pitchFamily="34" charset="0"/>
            <a:cs typeface="Arial" panose="020B0604020202020204" pitchFamily="34" charset="0"/>
          </a:endParaRPr>
        </a:p>
      </xdr:txBody>
    </xdr:sp>
    <xdr:clientData/>
  </xdr:twoCellAnchor>
  <xdr:twoCellAnchor>
    <xdr:from>
      <xdr:col>1</xdr:col>
      <xdr:colOff>10884</xdr:colOff>
      <xdr:row>4</xdr:row>
      <xdr:rowOff>166007</xdr:rowOff>
    </xdr:from>
    <xdr:to>
      <xdr:col>4</xdr:col>
      <xdr:colOff>552449</xdr:colOff>
      <xdr:row>8</xdr:row>
      <xdr:rowOff>145779</xdr:rowOff>
    </xdr:to>
    <xdr:sp macro="" textlink="">
      <xdr:nvSpPr>
        <xdr:cNvPr id="3" name="Rectangle: Rounded Corners 2">
          <a:extLst>
            <a:ext uri="{FF2B5EF4-FFF2-40B4-BE49-F238E27FC236}">
              <a16:creationId xmlns:a16="http://schemas.microsoft.com/office/drawing/2014/main" id="{9C95272F-4AF5-2E2F-FC4B-81FBC1419EEA}"/>
            </a:ext>
          </a:extLst>
        </xdr:cNvPr>
        <xdr:cNvSpPr/>
      </xdr:nvSpPr>
      <xdr:spPr>
        <a:xfrm>
          <a:off x="620484" y="928007"/>
          <a:ext cx="2370365" cy="741772"/>
        </a:xfrm>
        <a:prstGeom prst="roundRect">
          <a:avLst/>
        </a:prstGeom>
        <a:solidFill>
          <a:srgbClr val="A7C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30</xdr:col>
      <xdr:colOff>22860</xdr:colOff>
      <xdr:row>4</xdr:row>
      <xdr:rowOff>141514</xdr:rowOff>
    </xdr:from>
    <xdr:to>
      <xdr:col>33</xdr:col>
      <xdr:colOff>22860</xdr:colOff>
      <xdr:row>16</xdr:row>
      <xdr:rowOff>57150</xdr:rowOff>
    </xdr:to>
    <mc:AlternateContent xmlns:mc="http://schemas.openxmlformats.org/markup-compatibility/2006">
      <mc:Choice xmlns:a14="http://schemas.microsoft.com/office/drawing/2010/main" Requires="a14">
        <xdr:graphicFrame macro="">
          <xdr:nvGraphicFramePr>
            <xdr:cNvPr id="5" name="Occasion 1">
              <a:extLst>
                <a:ext uri="{FF2B5EF4-FFF2-40B4-BE49-F238E27FC236}">
                  <a16:creationId xmlns:a16="http://schemas.microsoft.com/office/drawing/2014/main" id="{AE745B0A-2F5B-4DD0-B0BB-B06668F14CA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8310860" y="903514"/>
              <a:ext cx="1828800" cy="2201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54428</xdr:colOff>
      <xdr:row>10</xdr:row>
      <xdr:rowOff>32657</xdr:rowOff>
    </xdr:from>
    <xdr:to>
      <xdr:col>5</xdr:col>
      <xdr:colOff>337457</xdr:colOff>
      <xdr:row>28</xdr:row>
      <xdr:rowOff>108857</xdr:rowOff>
    </xdr:to>
    <mc:AlternateContent xmlns:mc="http://schemas.openxmlformats.org/markup-compatibility/2006">
      <mc:Choice xmlns:a14="http://schemas.microsoft.com/office/drawing/2010/main" Requires="a14">
        <xdr:graphicFrame macro="">
          <xdr:nvGraphicFramePr>
            <xdr:cNvPr id="6" name="Product_Name 1">
              <a:extLst>
                <a:ext uri="{FF2B5EF4-FFF2-40B4-BE49-F238E27FC236}">
                  <a16:creationId xmlns:a16="http://schemas.microsoft.com/office/drawing/2014/main" id="{DC81C45A-80C4-460C-A4E0-247F5F2B8F8A}"/>
                </a:ext>
              </a:extLst>
            </xdr:cNvPr>
            <xdr:cNvGraphicFramePr/>
          </xdr:nvGraphicFramePr>
          <xdr:xfrm>
            <a:off x="0" y="0"/>
            <a:ext cx="0" cy="0"/>
          </xdr:xfrm>
          <a:graphic>
            <a:graphicData uri="http://schemas.microsoft.com/office/drawing/2010/slicer">
              <sle:slicer xmlns:sle="http://schemas.microsoft.com/office/drawing/2010/slicer" name="Product_Name 1"/>
            </a:graphicData>
          </a:graphic>
        </xdr:graphicFrame>
      </mc:Choice>
      <mc:Fallback>
        <xdr:sp macro="" textlink="">
          <xdr:nvSpPr>
            <xdr:cNvPr id="0" name=""/>
            <xdr:cNvSpPr>
              <a:spLocks noTextEdit="1"/>
            </xdr:cNvSpPr>
          </xdr:nvSpPr>
          <xdr:spPr>
            <a:xfrm>
              <a:off x="664028" y="1937657"/>
              <a:ext cx="2721429" cy="350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33746</xdr:colOff>
      <xdr:row>17</xdr:row>
      <xdr:rowOff>13606</xdr:rowOff>
    </xdr:from>
    <xdr:to>
      <xdr:col>33</xdr:col>
      <xdr:colOff>54429</xdr:colOff>
      <xdr:row>28</xdr:row>
      <xdr:rowOff>127907</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DED50236-DF3D-4AB2-AB33-020DFBA5BC1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8321746" y="3252106"/>
              <a:ext cx="1849483" cy="2209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32657</xdr:colOff>
      <xdr:row>5</xdr:row>
      <xdr:rowOff>21769</xdr:rowOff>
    </xdr:from>
    <xdr:to>
      <xdr:col>4</xdr:col>
      <xdr:colOff>424544</xdr:colOff>
      <xdr:row>8</xdr:row>
      <xdr:rowOff>141513</xdr:rowOff>
    </xdr:to>
    <xdr:sp macro="" textlink="">
      <xdr:nvSpPr>
        <xdr:cNvPr id="8" name="TextBox 7">
          <a:extLst>
            <a:ext uri="{FF2B5EF4-FFF2-40B4-BE49-F238E27FC236}">
              <a16:creationId xmlns:a16="http://schemas.microsoft.com/office/drawing/2014/main" id="{9DCE7168-8419-7045-F73C-744408AED819}"/>
            </a:ext>
          </a:extLst>
        </xdr:cNvPr>
        <xdr:cNvSpPr txBox="1"/>
      </xdr:nvSpPr>
      <xdr:spPr>
        <a:xfrm>
          <a:off x="642257" y="947055"/>
          <a:ext cx="2220687" cy="674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latin typeface="Tahoma" panose="020B0604030504040204" pitchFamily="34" charset="0"/>
              <a:ea typeface="Tahoma" panose="020B0604030504040204" pitchFamily="34" charset="0"/>
              <a:cs typeface="Tahoma" panose="020B0604030504040204" pitchFamily="34" charset="0"/>
            </a:rPr>
            <a:t>Total Revenue</a:t>
          </a:r>
        </a:p>
        <a:p>
          <a:pPr algn="ctr"/>
          <a:r>
            <a:rPr lang="en-IN" sz="1600" b="1" i="0" u="none" strike="noStrike">
              <a:solidFill>
                <a:schemeClr val="dk1"/>
              </a:solidFill>
              <a:effectLst/>
              <a:latin typeface="Tahoma" panose="020B0604030504040204" pitchFamily="34" charset="0"/>
              <a:ea typeface="Tahoma" panose="020B0604030504040204" pitchFamily="34" charset="0"/>
              <a:cs typeface="Tahoma" panose="020B0604030504040204" pitchFamily="34" charset="0"/>
            </a:rPr>
            <a:t> ₹ 35,20,984.00 </a:t>
          </a:r>
          <a:endParaRPr lang="en-IN" sz="1600" b="1" kern="12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16</xdr:col>
      <xdr:colOff>361950</xdr:colOff>
      <xdr:row>4</xdr:row>
      <xdr:rowOff>166007</xdr:rowOff>
    </xdr:from>
    <xdr:to>
      <xdr:col>21</xdr:col>
      <xdr:colOff>432707</xdr:colOff>
      <xdr:row>8</xdr:row>
      <xdr:rowOff>145779</xdr:rowOff>
    </xdr:to>
    <xdr:sp macro="" textlink="">
      <xdr:nvSpPr>
        <xdr:cNvPr id="9" name="Rectangle: Rounded Corners 8">
          <a:extLst>
            <a:ext uri="{FF2B5EF4-FFF2-40B4-BE49-F238E27FC236}">
              <a16:creationId xmlns:a16="http://schemas.microsoft.com/office/drawing/2014/main" id="{9BC7F8D9-46B3-438F-98E9-A72BDA05279F}"/>
            </a:ext>
          </a:extLst>
        </xdr:cNvPr>
        <xdr:cNvSpPr/>
      </xdr:nvSpPr>
      <xdr:spPr>
        <a:xfrm>
          <a:off x="10115550" y="928007"/>
          <a:ext cx="3118757" cy="741772"/>
        </a:xfrm>
        <a:prstGeom prst="roundRect">
          <a:avLst/>
        </a:prstGeom>
        <a:solidFill>
          <a:srgbClr val="A7C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22</xdr:col>
      <xdr:colOff>476250</xdr:colOff>
      <xdr:row>4</xdr:row>
      <xdr:rowOff>166007</xdr:rowOff>
    </xdr:from>
    <xdr:to>
      <xdr:col>29</xdr:col>
      <xdr:colOff>351063</xdr:colOff>
      <xdr:row>8</xdr:row>
      <xdr:rowOff>145779</xdr:rowOff>
    </xdr:to>
    <xdr:sp macro="" textlink="">
      <xdr:nvSpPr>
        <xdr:cNvPr id="10" name="Rectangle: Rounded Corners 9">
          <a:extLst>
            <a:ext uri="{FF2B5EF4-FFF2-40B4-BE49-F238E27FC236}">
              <a16:creationId xmlns:a16="http://schemas.microsoft.com/office/drawing/2014/main" id="{9C63D74C-6383-4655-B97D-6555C1071C4B}"/>
            </a:ext>
          </a:extLst>
        </xdr:cNvPr>
        <xdr:cNvSpPr/>
      </xdr:nvSpPr>
      <xdr:spPr>
        <a:xfrm>
          <a:off x="13887450" y="928007"/>
          <a:ext cx="4142013" cy="741772"/>
        </a:xfrm>
        <a:prstGeom prst="roundRect">
          <a:avLst/>
        </a:prstGeom>
        <a:solidFill>
          <a:srgbClr val="A7C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16</xdr:col>
      <xdr:colOff>470808</xdr:colOff>
      <xdr:row>5</xdr:row>
      <xdr:rowOff>21770</xdr:rowOff>
    </xdr:from>
    <xdr:to>
      <xdr:col>21</xdr:col>
      <xdr:colOff>133352</xdr:colOff>
      <xdr:row>8</xdr:row>
      <xdr:rowOff>141514</xdr:rowOff>
    </xdr:to>
    <xdr:sp macro="" textlink="">
      <xdr:nvSpPr>
        <xdr:cNvPr id="11" name="TextBox 10">
          <a:extLst>
            <a:ext uri="{FF2B5EF4-FFF2-40B4-BE49-F238E27FC236}">
              <a16:creationId xmlns:a16="http://schemas.microsoft.com/office/drawing/2014/main" id="{1C1FB4B6-ED90-4B48-AB27-32AA51368D0C}"/>
            </a:ext>
          </a:extLst>
        </xdr:cNvPr>
        <xdr:cNvSpPr txBox="1"/>
      </xdr:nvSpPr>
      <xdr:spPr>
        <a:xfrm>
          <a:off x="10224408" y="974270"/>
          <a:ext cx="2710544" cy="691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latin typeface="Tahoma" panose="020B0604030504040204" pitchFamily="34" charset="0"/>
              <a:ea typeface="Tahoma" panose="020B0604030504040204" pitchFamily="34" charset="0"/>
              <a:cs typeface="Tahoma" panose="020B0604030504040204" pitchFamily="34" charset="0"/>
            </a:rPr>
            <a:t>Average</a:t>
          </a:r>
          <a:r>
            <a:rPr lang="en-IN" sz="1600" b="1" kern="1200" baseline="0">
              <a:latin typeface="Tahoma" panose="020B0604030504040204" pitchFamily="34" charset="0"/>
              <a:ea typeface="Tahoma" panose="020B0604030504040204" pitchFamily="34" charset="0"/>
              <a:cs typeface="Tahoma" panose="020B0604030504040204" pitchFamily="34" charset="0"/>
            </a:rPr>
            <a:t> Delivery Time</a:t>
          </a:r>
          <a:endParaRPr lang="en-IN" sz="1600" b="1" kern="1200">
            <a:latin typeface="Tahoma" panose="020B0604030504040204" pitchFamily="34" charset="0"/>
            <a:ea typeface="Tahoma" panose="020B0604030504040204" pitchFamily="34" charset="0"/>
            <a:cs typeface="Tahoma" panose="020B0604030504040204" pitchFamily="34" charset="0"/>
          </a:endParaRPr>
        </a:p>
        <a:p>
          <a:pPr algn="ctr"/>
          <a:r>
            <a:rPr lang="en-IN" sz="1600" b="1" i="0" u="none" strike="noStrike">
              <a:solidFill>
                <a:schemeClr val="dk1"/>
              </a:solidFill>
              <a:effectLst/>
              <a:latin typeface="Tahoma" panose="020B0604030504040204" pitchFamily="34" charset="0"/>
              <a:ea typeface="Tahoma" panose="020B0604030504040204" pitchFamily="34" charset="0"/>
              <a:cs typeface="Tahoma" panose="020B0604030504040204" pitchFamily="34" charset="0"/>
            </a:rPr>
            <a:t> 132.04</a:t>
          </a:r>
          <a:r>
            <a:rPr lang="en-IN" sz="1600" b="1">
              <a:latin typeface="Tahoma" panose="020B0604030504040204" pitchFamily="34" charset="0"/>
              <a:ea typeface="Tahoma" panose="020B0604030504040204" pitchFamily="34" charset="0"/>
              <a:cs typeface="Tahoma" panose="020B0604030504040204" pitchFamily="34" charset="0"/>
            </a:rPr>
            <a:t> Hrs</a:t>
          </a:r>
          <a:endParaRPr lang="en-IN" sz="1600" b="1" kern="12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22</xdr:col>
      <xdr:colOff>383721</xdr:colOff>
      <xdr:row>5</xdr:row>
      <xdr:rowOff>54427</xdr:rowOff>
    </xdr:from>
    <xdr:to>
      <xdr:col>29</xdr:col>
      <xdr:colOff>405492</xdr:colOff>
      <xdr:row>8</xdr:row>
      <xdr:rowOff>174171</xdr:rowOff>
    </xdr:to>
    <xdr:sp macro="" textlink="">
      <xdr:nvSpPr>
        <xdr:cNvPr id="4" name="TextBox 3">
          <a:extLst>
            <a:ext uri="{FF2B5EF4-FFF2-40B4-BE49-F238E27FC236}">
              <a16:creationId xmlns:a16="http://schemas.microsoft.com/office/drawing/2014/main" id="{EBCF1C49-CA6F-456F-9675-47E50DE09BF7}"/>
            </a:ext>
          </a:extLst>
        </xdr:cNvPr>
        <xdr:cNvSpPr txBox="1"/>
      </xdr:nvSpPr>
      <xdr:spPr>
        <a:xfrm>
          <a:off x="13794921" y="1006927"/>
          <a:ext cx="4288971" cy="691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latin typeface="Tahoma" panose="020B0604030504040204" pitchFamily="34" charset="0"/>
              <a:ea typeface="Tahoma" panose="020B0604030504040204" pitchFamily="34" charset="0"/>
              <a:cs typeface="Tahoma" panose="020B0604030504040204" pitchFamily="34" charset="0"/>
            </a:rPr>
            <a:t>Average</a:t>
          </a:r>
          <a:r>
            <a:rPr lang="en-IN" sz="1600" b="1" kern="1200" baseline="0">
              <a:latin typeface="Tahoma" panose="020B0604030504040204" pitchFamily="34" charset="0"/>
              <a:ea typeface="Tahoma" panose="020B0604030504040204" pitchFamily="34" charset="0"/>
              <a:cs typeface="Tahoma" panose="020B0604030504040204" pitchFamily="34" charset="0"/>
            </a:rPr>
            <a:t> Money Customer Spending</a:t>
          </a:r>
          <a:endParaRPr lang="en-IN" sz="1600" b="1" kern="1200">
            <a:latin typeface="Tahoma" panose="020B0604030504040204" pitchFamily="34" charset="0"/>
            <a:ea typeface="Tahoma" panose="020B0604030504040204" pitchFamily="34" charset="0"/>
            <a:cs typeface="Tahoma" panose="020B0604030504040204" pitchFamily="34" charset="0"/>
          </a:endParaRPr>
        </a:p>
        <a:p>
          <a:pPr algn="ctr"/>
          <a:r>
            <a:rPr lang="en-IN" sz="1600" b="1" i="0" u="none" strike="noStrike">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en-IN" sz="1100" b="0" i="0" u="none" strike="noStrike">
              <a:solidFill>
                <a:schemeClr val="dk1"/>
              </a:solidFill>
              <a:effectLst/>
              <a:latin typeface="+mn-lt"/>
              <a:ea typeface="+mn-ea"/>
              <a:cs typeface="+mn-cs"/>
            </a:rPr>
            <a:t> </a:t>
          </a:r>
          <a:r>
            <a:rPr lang="en-IN" sz="1600" b="1" i="0" u="none" strike="noStrike">
              <a:solidFill>
                <a:schemeClr val="dk1"/>
              </a:solidFill>
              <a:effectLst/>
              <a:latin typeface="Tahoma" panose="020B0604030504040204" pitchFamily="34" charset="0"/>
              <a:ea typeface="Tahoma" panose="020B0604030504040204" pitchFamily="34" charset="0"/>
              <a:cs typeface="Tahoma" panose="020B0604030504040204" pitchFamily="34" charset="0"/>
            </a:rPr>
            <a:t>₹</a:t>
          </a:r>
          <a:r>
            <a:rPr lang="en-IN" sz="1600" b="1" i="0" u="none" strike="noStrike"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en-IN" sz="1600" b="1" i="0" u="none" strike="noStrike">
              <a:solidFill>
                <a:schemeClr val="dk1"/>
              </a:solidFill>
              <a:effectLst/>
              <a:latin typeface="Tahoma" panose="020B0604030504040204" pitchFamily="34" charset="0"/>
              <a:ea typeface="Tahoma" panose="020B0604030504040204" pitchFamily="34" charset="0"/>
              <a:cs typeface="Tahoma" panose="020B0604030504040204" pitchFamily="34" charset="0"/>
            </a:rPr>
            <a:t>1,156.11 </a:t>
          </a:r>
          <a:endParaRPr lang="en-IN" sz="1600" b="1" kern="12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17</xdr:col>
      <xdr:colOff>372834</xdr:colOff>
      <xdr:row>10</xdr:row>
      <xdr:rowOff>19051</xdr:rowOff>
    </xdr:from>
    <xdr:to>
      <xdr:col>29</xdr:col>
      <xdr:colOff>394607</xdr:colOff>
      <xdr:row>28</xdr:row>
      <xdr:rowOff>95251</xdr:rowOff>
    </xdr:to>
    <xdr:graphicFrame macro="">
      <xdr:nvGraphicFramePr>
        <xdr:cNvPr id="12" name="Chart 11">
          <a:extLst>
            <a:ext uri="{FF2B5EF4-FFF2-40B4-BE49-F238E27FC236}">
              <a16:creationId xmlns:a16="http://schemas.microsoft.com/office/drawing/2014/main" id="{2FE9D81E-211E-40F2-8D00-BD3E60354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70756</xdr:colOff>
      <xdr:row>47</xdr:row>
      <xdr:rowOff>40821</xdr:rowOff>
    </xdr:from>
    <xdr:to>
      <xdr:col>13</xdr:col>
      <xdr:colOff>590549</xdr:colOff>
      <xdr:row>65</xdr:row>
      <xdr:rowOff>114300</xdr:rowOff>
    </xdr:to>
    <xdr:graphicFrame macro="">
      <xdr:nvGraphicFramePr>
        <xdr:cNvPr id="13" name="Chart 12">
          <a:extLst>
            <a:ext uri="{FF2B5EF4-FFF2-40B4-BE49-F238E27FC236}">
              <a16:creationId xmlns:a16="http://schemas.microsoft.com/office/drawing/2014/main" id="{92560193-4626-4368-8C8A-B9A53D30E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0</xdr:colOff>
      <xdr:row>47</xdr:row>
      <xdr:rowOff>19050</xdr:rowOff>
    </xdr:from>
    <xdr:to>
      <xdr:col>23</xdr:col>
      <xdr:colOff>285749</xdr:colOff>
      <xdr:row>65</xdr:row>
      <xdr:rowOff>133350</xdr:rowOff>
    </xdr:to>
    <xdr:graphicFrame macro="">
      <xdr:nvGraphicFramePr>
        <xdr:cNvPr id="14" name="Chart 13">
          <a:extLst>
            <a:ext uri="{FF2B5EF4-FFF2-40B4-BE49-F238E27FC236}">
              <a16:creationId xmlns:a16="http://schemas.microsoft.com/office/drawing/2014/main" id="{99BA6F3A-210A-4918-BB8E-ABACDE677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54427</xdr:colOff>
      <xdr:row>29</xdr:row>
      <xdr:rowOff>152400</xdr:rowOff>
    </xdr:from>
    <xdr:to>
      <xdr:col>12</xdr:col>
      <xdr:colOff>457200</xdr:colOff>
      <xdr:row>45</xdr:row>
      <xdr:rowOff>57150</xdr:rowOff>
    </xdr:to>
    <xdr:graphicFrame macro="">
      <xdr:nvGraphicFramePr>
        <xdr:cNvPr id="15" name="Chart 14">
          <a:extLst>
            <a:ext uri="{FF2B5EF4-FFF2-40B4-BE49-F238E27FC236}">
              <a16:creationId xmlns:a16="http://schemas.microsoft.com/office/drawing/2014/main" id="{D5DBD538-9E73-4CE0-ABC6-90ED85EC1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21772</xdr:colOff>
      <xdr:row>10</xdr:row>
      <xdr:rowOff>10887</xdr:rowOff>
    </xdr:from>
    <xdr:to>
      <xdr:col>17</xdr:col>
      <xdr:colOff>174171</xdr:colOff>
      <xdr:row>28</xdr:row>
      <xdr:rowOff>76200</xdr:rowOff>
    </xdr:to>
    <xdr:graphicFrame macro="">
      <xdr:nvGraphicFramePr>
        <xdr:cNvPr id="16" name="Chart 15">
          <a:extLst>
            <a:ext uri="{FF2B5EF4-FFF2-40B4-BE49-F238E27FC236}">
              <a16:creationId xmlns:a16="http://schemas.microsoft.com/office/drawing/2014/main" id="{86A54C66-4ED7-4D9F-B488-60A572345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247650</xdr:colOff>
      <xdr:row>29</xdr:row>
      <xdr:rowOff>171450</xdr:rowOff>
    </xdr:from>
    <xdr:to>
      <xdr:col>33</xdr:col>
      <xdr:colOff>27214</xdr:colOff>
      <xdr:row>45</xdr:row>
      <xdr:rowOff>76200</xdr:rowOff>
    </xdr:to>
    <xdr:graphicFrame macro="">
      <xdr:nvGraphicFramePr>
        <xdr:cNvPr id="17" name="Chart 16">
          <a:extLst>
            <a:ext uri="{FF2B5EF4-FFF2-40B4-BE49-F238E27FC236}">
              <a16:creationId xmlns:a16="http://schemas.microsoft.com/office/drawing/2014/main" id="{D810D96C-D4C2-4584-A138-2B6BDEDBD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24</xdr:col>
      <xdr:colOff>361950</xdr:colOff>
      <xdr:row>47</xdr:row>
      <xdr:rowOff>57151</xdr:rowOff>
    </xdr:from>
    <xdr:to>
      <xdr:col>33</xdr:col>
      <xdr:colOff>3362</xdr:colOff>
      <xdr:row>65</xdr:row>
      <xdr:rowOff>172570</xdr:rowOff>
    </xdr:to>
    <xdr:graphicFrame macro="">
      <xdr:nvGraphicFramePr>
        <xdr:cNvPr id="18" name="Chart 17">
          <a:extLst>
            <a:ext uri="{FF2B5EF4-FFF2-40B4-BE49-F238E27FC236}">
              <a16:creationId xmlns:a16="http://schemas.microsoft.com/office/drawing/2014/main" id="{45AECAA8-6921-478D-9705-DAE844E6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595992</xdr:colOff>
      <xdr:row>4</xdr:row>
      <xdr:rowOff>166007</xdr:rowOff>
    </xdr:from>
    <xdr:to>
      <xdr:col>9</xdr:col>
      <xdr:colOff>481692</xdr:colOff>
      <xdr:row>8</xdr:row>
      <xdr:rowOff>145779</xdr:rowOff>
    </xdr:to>
    <xdr:sp macro="" textlink="">
      <xdr:nvSpPr>
        <xdr:cNvPr id="19" name="Rectangle: Rounded Corners 18">
          <a:extLst>
            <a:ext uri="{FF2B5EF4-FFF2-40B4-BE49-F238E27FC236}">
              <a16:creationId xmlns:a16="http://schemas.microsoft.com/office/drawing/2014/main" id="{4F74DF2F-6CBE-42A7-A88E-4B90782AC88F}"/>
            </a:ext>
          </a:extLst>
        </xdr:cNvPr>
        <xdr:cNvSpPr/>
      </xdr:nvSpPr>
      <xdr:spPr>
        <a:xfrm>
          <a:off x="3643992" y="928007"/>
          <a:ext cx="2324100" cy="741772"/>
        </a:xfrm>
        <a:prstGeom prst="roundRect">
          <a:avLst/>
        </a:prstGeom>
        <a:solidFill>
          <a:srgbClr val="A7C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525235</xdr:colOff>
      <xdr:row>4</xdr:row>
      <xdr:rowOff>166007</xdr:rowOff>
    </xdr:from>
    <xdr:to>
      <xdr:col>15</xdr:col>
      <xdr:colOff>318407</xdr:colOff>
      <xdr:row>8</xdr:row>
      <xdr:rowOff>145779</xdr:rowOff>
    </xdr:to>
    <xdr:sp macro="" textlink="">
      <xdr:nvSpPr>
        <xdr:cNvPr id="20" name="Rectangle: Rounded Corners 19">
          <a:extLst>
            <a:ext uri="{FF2B5EF4-FFF2-40B4-BE49-F238E27FC236}">
              <a16:creationId xmlns:a16="http://schemas.microsoft.com/office/drawing/2014/main" id="{438BB98D-FF5E-4058-8CAB-6F3BBB8483A5}"/>
            </a:ext>
          </a:extLst>
        </xdr:cNvPr>
        <xdr:cNvSpPr/>
      </xdr:nvSpPr>
      <xdr:spPr>
        <a:xfrm>
          <a:off x="6621235" y="928007"/>
          <a:ext cx="2841172" cy="741772"/>
        </a:xfrm>
        <a:prstGeom prst="roundRect">
          <a:avLst/>
        </a:prstGeom>
        <a:solidFill>
          <a:srgbClr val="A7C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0</xdr:colOff>
      <xdr:row>5</xdr:row>
      <xdr:rowOff>76200</xdr:rowOff>
    </xdr:from>
    <xdr:to>
      <xdr:col>9</xdr:col>
      <xdr:colOff>391887</xdr:colOff>
      <xdr:row>9</xdr:row>
      <xdr:rowOff>5444</xdr:rowOff>
    </xdr:to>
    <xdr:sp macro="" textlink="">
      <xdr:nvSpPr>
        <xdr:cNvPr id="21" name="TextBox 20">
          <a:extLst>
            <a:ext uri="{FF2B5EF4-FFF2-40B4-BE49-F238E27FC236}">
              <a16:creationId xmlns:a16="http://schemas.microsoft.com/office/drawing/2014/main" id="{5701979A-0B11-4137-8F4A-F8EABF58E386}"/>
            </a:ext>
          </a:extLst>
        </xdr:cNvPr>
        <xdr:cNvSpPr txBox="1"/>
      </xdr:nvSpPr>
      <xdr:spPr>
        <a:xfrm>
          <a:off x="3657600" y="1028700"/>
          <a:ext cx="2220687" cy="691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latin typeface="Tahoma" panose="020B0604030504040204" pitchFamily="34" charset="0"/>
              <a:ea typeface="Tahoma" panose="020B0604030504040204" pitchFamily="34" charset="0"/>
              <a:cs typeface="Tahoma" panose="020B0604030504040204" pitchFamily="34" charset="0"/>
            </a:rPr>
            <a:t>Total Products</a:t>
          </a:r>
        </a:p>
        <a:p>
          <a:pPr algn="ctr"/>
          <a:r>
            <a:rPr lang="en-IN" sz="1600" b="1" i="0" u="none" strike="noStrike">
              <a:solidFill>
                <a:schemeClr val="dk1"/>
              </a:solidFill>
              <a:effectLst/>
              <a:latin typeface="Tahoma" panose="020B0604030504040204" pitchFamily="34" charset="0"/>
              <a:ea typeface="Tahoma" panose="020B0604030504040204" pitchFamily="34" charset="0"/>
              <a:cs typeface="Tahoma" panose="020B0604030504040204" pitchFamily="34" charset="0"/>
            </a:rPr>
            <a:t> 70</a:t>
          </a:r>
          <a:endParaRPr lang="en-IN" sz="1600" b="1" kern="12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11</xdr:col>
      <xdr:colOff>190500</xdr:colOff>
      <xdr:row>5</xdr:row>
      <xdr:rowOff>76200</xdr:rowOff>
    </xdr:from>
    <xdr:to>
      <xdr:col>14</xdr:col>
      <xdr:colOff>582387</xdr:colOff>
      <xdr:row>9</xdr:row>
      <xdr:rowOff>5444</xdr:rowOff>
    </xdr:to>
    <xdr:sp macro="" textlink="">
      <xdr:nvSpPr>
        <xdr:cNvPr id="22" name="TextBox 21">
          <a:extLst>
            <a:ext uri="{FF2B5EF4-FFF2-40B4-BE49-F238E27FC236}">
              <a16:creationId xmlns:a16="http://schemas.microsoft.com/office/drawing/2014/main" id="{C9704265-11AD-45F7-A593-D37466121144}"/>
            </a:ext>
          </a:extLst>
        </xdr:cNvPr>
        <xdr:cNvSpPr txBox="1"/>
      </xdr:nvSpPr>
      <xdr:spPr>
        <a:xfrm>
          <a:off x="6896100" y="1028700"/>
          <a:ext cx="2220687" cy="691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latin typeface="Tahoma" panose="020B0604030504040204" pitchFamily="34" charset="0"/>
              <a:ea typeface="Tahoma" panose="020B0604030504040204" pitchFamily="34" charset="0"/>
              <a:cs typeface="Tahoma" panose="020B0604030504040204" pitchFamily="34" charset="0"/>
            </a:rPr>
            <a:t>Total Customers</a:t>
          </a:r>
        </a:p>
        <a:p>
          <a:pPr algn="ctr"/>
          <a:r>
            <a:rPr lang="en-IN" sz="1600" b="1" kern="1200">
              <a:latin typeface="Tahoma" panose="020B0604030504040204" pitchFamily="34" charset="0"/>
              <a:ea typeface="Tahoma" panose="020B0604030504040204" pitchFamily="34" charset="0"/>
              <a:cs typeface="Tahoma" panose="020B0604030504040204" pitchFamily="34" charset="0"/>
            </a:rPr>
            <a:t>100</a:t>
          </a:r>
        </a:p>
      </xdr:txBody>
    </xdr:sp>
    <xdr:clientData/>
  </xdr:twoCellAnchor>
  <xdr:twoCellAnchor editAs="oneCell">
    <xdr:from>
      <xdr:col>13</xdr:col>
      <xdr:colOff>285750</xdr:colOff>
      <xdr:row>29</xdr:row>
      <xdr:rowOff>171450</xdr:rowOff>
    </xdr:from>
    <xdr:to>
      <xdr:col>16</xdr:col>
      <xdr:colOff>590550</xdr:colOff>
      <xdr:row>45</xdr:row>
      <xdr:rowOff>76200</xdr:rowOff>
    </xdr:to>
    <xdr:pic>
      <xdr:nvPicPr>
        <xdr:cNvPr id="24" name="Picture 23">
          <a:extLst>
            <a:ext uri="{FF2B5EF4-FFF2-40B4-BE49-F238E27FC236}">
              <a16:creationId xmlns:a16="http://schemas.microsoft.com/office/drawing/2014/main" id="{7CC8DEEA-BDD6-AF2B-FD5B-C5AF22F4F43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210550" y="5695950"/>
          <a:ext cx="2133600" cy="2952750"/>
        </a:xfrm>
        <a:prstGeom prst="rect">
          <a:avLst/>
        </a:prstGeom>
      </xdr:spPr>
    </xdr:pic>
    <xdr:clientData/>
  </xdr:twoCellAnchor>
  <xdr:twoCellAnchor editAs="oneCell">
    <xdr:from>
      <xdr:col>17</xdr:col>
      <xdr:colOff>0</xdr:colOff>
      <xdr:row>29</xdr:row>
      <xdr:rowOff>171450</xdr:rowOff>
    </xdr:from>
    <xdr:to>
      <xdr:col>21</xdr:col>
      <xdr:colOff>457200</xdr:colOff>
      <xdr:row>45</xdr:row>
      <xdr:rowOff>76200</xdr:rowOff>
    </xdr:to>
    <xdr:pic>
      <xdr:nvPicPr>
        <xdr:cNvPr id="26" name="Picture 25">
          <a:extLst>
            <a:ext uri="{FF2B5EF4-FFF2-40B4-BE49-F238E27FC236}">
              <a16:creationId xmlns:a16="http://schemas.microsoft.com/office/drawing/2014/main" id="{E250C18E-1B19-1A7B-8BCC-4BCED5A4048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363200" y="5695950"/>
          <a:ext cx="2895600" cy="2952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138301</xdr:colOff>
      <xdr:row>20</xdr:row>
      <xdr:rowOff>60796</xdr:rowOff>
    </xdr:from>
    <xdr:to>
      <xdr:col>18</xdr:col>
      <xdr:colOff>208389</xdr:colOff>
      <xdr:row>34</xdr:row>
      <xdr:rowOff>7059</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02677A26-BE5A-CA43-14F4-E0D46FF9A78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7458113" y="3646678"/>
              <a:ext cx="1836135" cy="2456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943493</xdr:colOff>
      <xdr:row>4</xdr:row>
      <xdr:rowOff>149629</xdr:rowOff>
    </xdr:from>
    <xdr:to>
      <xdr:col>17</xdr:col>
      <xdr:colOff>99181</xdr:colOff>
      <xdr:row>18</xdr:row>
      <xdr:rowOff>95076</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36C5FB82-6D4C-5D50-325E-A6B38B83781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204599" y="866805"/>
              <a:ext cx="1836135" cy="2455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516447</xdr:colOff>
      <xdr:row>4</xdr:row>
      <xdr:rowOff>112142</xdr:rowOff>
    </xdr:from>
    <xdr:to>
      <xdr:col>13</xdr:col>
      <xdr:colOff>849771</xdr:colOff>
      <xdr:row>18</xdr:row>
      <xdr:rowOff>57588</xdr:rowOff>
    </xdr:to>
    <mc:AlternateContent xmlns:mc="http://schemas.openxmlformats.org/markup-compatibility/2006">
      <mc:Choice xmlns:a14="http://schemas.microsoft.com/office/drawing/2010/main" Requires="a14">
        <xdr:graphicFrame macro="">
          <xdr:nvGraphicFramePr>
            <xdr:cNvPr id="5" name="Product_Name">
              <a:extLst>
                <a:ext uri="{FF2B5EF4-FFF2-40B4-BE49-F238E27FC236}">
                  <a16:creationId xmlns:a16="http://schemas.microsoft.com/office/drawing/2014/main" id="{EC98CDDE-D363-60C6-1E8D-F4812460BD39}"/>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14501388" y="829318"/>
              <a:ext cx="1830430" cy="2455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569259</xdr:colOff>
      <xdr:row>42</xdr:row>
      <xdr:rowOff>49306</xdr:rowOff>
    </xdr:from>
    <xdr:to>
      <xdr:col>8</xdr:col>
      <xdr:colOff>264459</xdr:colOff>
      <xdr:row>57</xdr:row>
      <xdr:rowOff>103094</xdr:rowOff>
    </xdr:to>
    <xdr:graphicFrame macro="">
      <xdr:nvGraphicFramePr>
        <xdr:cNvPr id="2" name="Chart 1">
          <a:extLst>
            <a:ext uri="{FF2B5EF4-FFF2-40B4-BE49-F238E27FC236}">
              <a16:creationId xmlns:a16="http://schemas.microsoft.com/office/drawing/2014/main" id="{7F903A13-926E-9A38-9EDA-E2EA50EF6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183776</xdr:colOff>
      <xdr:row>41</xdr:row>
      <xdr:rowOff>165847</xdr:rowOff>
    </xdr:from>
    <xdr:to>
      <xdr:col>3</xdr:col>
      <xdr:colOff>338417</xdr:colOff>
      <xdr:row>57</xdr:row>
      <xdr:rowOff>40341</xdr:rowOff>
    </xdr:to>
    <xdr:graphicFrame macro="">
      <xdr:nvGraphicFramePr>
        <xdr:cNvPr id="6" name="Chart 5">
          <a:extLst>
            <a:ext uri="{FF2B5EF4-FFF2-40B4-BE49-F238E27FC236}">
              <a16:creationId xmlns:a16="http://schemas.microsoft.com/office/drawing/2014/main" id="{890801A5-5F61-4841-9F4B-3EAF1D0D7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1322294</xdr:colOff>
      <xdr:row>44</xdr:row>
      <xdr:rowOff>22412</xdr:rowOff>
    </xdr:from>
    <xdr:to>
      <xdr:col>7</xdr:col>
      <xdr:colOff>363070</xdr:colOff>
      <xdr:row>59</xdr:row>
      <xdr:rowOff>76200</xdr:rowOff>
    </xdr:to>
    <xdr:graphicFrame macro="">
      <xdr:nvGraphicFramePr>
        <xdr:cNvPr id="7" name="Chart 6">
          <a:extLst>
            <a:ext uri="{FF2B5EF4-FFF2-40B4-BE49-F238E27FC236}">
              <a16:creationId xmlns:a16="http://schemas.microsoft.com/office/drawing/2014/main" id="{94F332F7-684D-D7BE-3918-3C22AF01C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363071</xdr:colOff>
      <xdr:row>43</xdr:row>
      <xdr:rowOff>156882</xdr:rowOff>
    </xdr:from>
    <xdr:to>
      <xdr:col>11</xdr:col>
      <xdr:colOff>121024</xdr:colOff>
      <xdr:row>59</xdr:row>
      <xdr:rowOff>31376</xdr:rowOff>
    </xdr:to>
    <xdr:graphicFrame macro="">
      <xdr:nvGraphicFramePr>
        <xdr:cNvPr id="8" name="Chart 7">
          <a:extLst>
            <a:ext uri="{FF2B5EF4-FFF2-40B4-BE49-F238E27FC236}">
              <a16:creationId xmlns:a16="http://schemas.microsoft.com/office/drawing/2014/main" id="{5E706209-531A-9DCE-4528-CC97C09DB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554915</xdr:colOff>
      <xdr:row>44</xdr:row>
      <xdr:rowOff>40342</xdr:rowOff>
    </xdr:from>
    <xdr:to>
      <xdr:col>10</xdr:col>
      <xdr:colOff>658906</xdr:colOff>
      <xdr:row>59</xdr:row>
      <xdr:rowOff>94130</xdr:rowOff>
    </xdr:to>
    <xdr:graphicFrame macro="">
      <xdr:nvGraphicFramePr>
        <xdr:cNvPr id="9" name="Chart 8">
          <a:extLst>
            <a:ext uri="{FF2B5EF4-FFF2-40B4-BE49-F238E27FC236}">
              <a16:creationId xmlns:a16="http://schemas.microsoft.com/office/drawing/2014/main" id="{87BCBA9C-315B-7493-532B-3A9827742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667871</xdr:colOff>
      <xdr:row>38</xdr:row>
      <xdr:rowOff>49306</xdr:rowOff>
    </xdr:from>
    <xdr:to>
      <xdr:col>4</xdr:col>
      <xdr:colOff>524436</xdr:colOff>
      <xdr:row>53</xdr:row>
      <xdr:rowOff>103094</xdr:rowOff>
    </xdr:to>
    <xdr:graphicFrame macro="">
      <xdr:nvGraphicFramePr>
        <xdr:cNvPr id="10" name="Chart 9">
          <a:extLst>
            <a:ext uri="{FF2B5EF4-FFF2-40B4-BE49-F238E27FC236}">
              <a16:creationId xmlns:a16="http://schemas.microsoft.com/office/drawing/2014/main" id="{745E6A6C-5855-2062-29B3-3749DF773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394895</xdr:colOff>
      <xdr:row>41</xdr:row>
      <xdr:rowOff>174812</xdr:rowOff>
    </xdr:from>
    <xdr:to>
      <xdr:col>6</xdr:col>
      <xdr:colOff>76199</xdr:colOff>
      <xdr:row>57</xdr:row>
      <xdr:rowOff>49306</xdr:rowOff>
    </xdr:to>
    <xdr:graphicFrame macro="">
      <xdr:nvGraphicFramePr>
        <xdr:cNvPr id="11" name="Chart 10">
          <a:extLst>
            <a:ext uri="{FF2B5EF4-FFF2-40B4-BE49-F238E27FC236}">
              <a16:creationId xmlns:a16="http://schemas.microsoft.com/office/drawing/2014/main" id="{BA314CE5-B0B9-6161-82F0-ED5CB5D27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930454745372" createdVersion="5" refreshedVersion="8" minRefreshableVersion="3" recordCount="0" supportSubquery="1" supportAdvancedDrill="1" xr:uid="{9A6CD38D-E11F-40B1-9736-21D8B16F1424}">
  <cacheSource type="external" connectionId="4"/>
  <cacheFields count="5">
    <cacheField name="[products].[Product_Name].[Product_Name]" caption="Product_Name" numFmtId="0" hierarchy="23" level="1">
      <sharedItems count="10">
        <s v="Deserunt Box"/>
        <s v="Dignissimos Pack"/>
        <s v="Dolores Gift"/>
        <s v="Error Gift"/>
        <s v="Exercitationem Pack"/>
        <s v="Harum Pack"/>
        <s v="Magnam Set"/>
        <s v="Nam Gift"/>
        <s v="Nostrum Box"/>
        <s v="Quia Gift"/>
      </sharedItems>
    </cacheField>
    <cacheField name="[orders].[City].[City]" caption="City" numFmtId="0" hierarchy="18" level="1">
      <sharedItems count="10">
        <s v="Agra"/>
        <s v="Bhatpara"/>
        <s v="Bidhannagar"/>
        <s v="Chinsurah"/>
        <s v="Dhanbad"/>
        <s v="Dibrugarh"/>
        <s v="Haridwar"/>
        <s v="Imphal"/>
        <s v="Kavali"/>
        <s v="North Dumdum"/>
      </sharedItems>
    </cacheField>
    <cacheField name="[orders].[Quantity].[Quantity]" caption="Quantity" numFmtId="0" hierarchy="11"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Measures].[Average of Total Delivery Time]" caption="Average of Total Delivery Time" numFmtId="0" hierarchy="38" level="32767"/>
    <cacheField name="[orders].[Occasion].[Occasion]" caption="Occasion" numFmtId="0" hierarchy="19" level="1">
      <sharedItems containsSemiMixedTypes="0" containsNonDate="0" containsString="0"/>
    </cacheField>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9304619213" createdVersion="5" refreshedVersion="8" minRefreshableVersion="3" recordCount="0" supportSubquery="1" supportAdvancedDrill="1" xr:uid="{08F373D4-2706-4E97-9C2F-F7AF244F2101}">
  <cacheSource type="external" connectionId="4"/>
  <cacheFields count="4">
    <cacheField name="[products].[Product_Name].[Product_Name]" caption="Product_Name" numFmtId="0" hierarchy="23" level="1">
      <sharedItems count="10">
        <s v="Deserunt Box"/>
        <s v="Dignissimos Pack"/>
        <s v="Dolores Gift"/>
        <s v="Error Gift"/>
        <s v="Exercitationem Pack"/>
        <s v="Harum Pack"/>
        <s v="Magnam Set"/>
        <s v="Nam Gift"/>
        <s v="Nostrum Box"/>
        <s v="Quia Gift"/>
      </sharedItems>
    </cacheField>
    <cacheField name="[orders].[City].[City]" caption="City" numFmtId="0" hierarchy="18" level="1">
      <sharedItems count="10">
        <s v="Agra"/>
        <s v="Bhatpara"/>
        <s v="Bidhannagar"/>
        <s v="Chinsurah"/>
        <s v="Dhanbad"/>
        <s v="Dibrugarh"/>
        <s v="Haridwar"/>
        <s v="Imphal"/>
        <s v="Kavali"/>
        <s v="North Dumdum"/>
      </sharedItems>
    </cacheField>
    <cacheField name="[Measures].[Sum of Quantity]" caption="Sum of Quantity" numFmtId="0" hierarchy="35" level="32767"/>
    <cacheField name="[orders].[Occasion].[Occasion]" caption="Occasion" numFmtId="0" hierarchy="19" level="1">
      <sharedItems containsSemiMixedTypes="0" containsNonDate="0" containsString="0"/>
    </cacheField>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720481018521" createdVersion="3" refreshedVersion="8" minRefreshableVersion="3" recordCount="0" supportSubquery="1" supportAdvancedDrill="1" xr:uid="{FD9D2A8A-FFEB-4201-B1BC-BD5E694E4302}">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29279114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720484953701" createdVersion="3" refreshedVersion="8" minRefreshableVersion="3" recordCount="0" supportSubquery="1" supportAdvancedDrill="1" xr:uid="{15BA61DB-026B-4287-9FD5-54697538DD38}">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4542589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720488194442" createdVersion="3" refreshedVersion="8" minRefreshableVersion="3" recordCount="0" supportSubquery="1" supportAdvancedDrill="1" xr:uid="{B3CF7260-65D0-417B-A714-817B4C0DED24}">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4084082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930455208334" createdVersion="5" refreshedVersion="8" minRefreshableVersion="3" recordCount="0" supportSubquery="1" supportAdvancedDrill="1" xr:uid="{E15AC4FD-65A2-4090-8799-3E8ECA864145}">
  <cacheSource type="external" connectionId="4"/>
  <cacheFields count="2">
    <cacheField name="[Measures].[Sum of Total Revenue]" caption="Sum of Total Revenue" numFmtId="0" hierarchy="32" level="32767"/>
    <cacheField name="[orders].[Occasion].[Occasion]" caption="Occasion" numFmtId="0" hierarchy="19" level="1">
      <sharedItems containsSemiMixedTypes="0" containsNonDate="0" containsString="0"/>
    </cacheField>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930455671296" createdVersion="5" refreshedVersion="8" minRefreshableVersion="3" recordCount="0" supportSubquery="1" supportAdvancedDrill="1" xr:uid="{EC9D455E-95B1-4AF6-BCBD-93BE81B7D754}">
  <cacheSource type="external" connectionId="4"/>
  <cacheFields count="3">
    <cacheField name="[orders].[Customer_ID].[Customer_ID]" caption="Customer_ID" numFmtId="0" hierarchy="8" level="1">
      <sharedItems count="10">
        <s v="C019"/>
        <s v="C027"/>
        <s v="C040"/>
        <s v="C057"/>
        <s v="C076"/>
        <s v="C080"/>
        <s v="C086"/>
        <s v="C087"/>
        <s v="C088"/>
        <s v="C095"/>
      </sharedItems>
    </cacheField>
    <cacheField name="[Measures].[Average of Price]" caption="Average of Price" numFmtId="0" hierarchy="34" level="32767"/>
    <cacheField name="[orders].[Occasion].[Occasion]" caption="Occasion" numFmtId="0" hierarchy="19" level="1">
      <sharedItems containsSemiMixedTypes="0" containsNonDate="0" containsString="0"/>
    </cacheField>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2" memberValueDatatype="130" unbalanced="0">
      <fieldsUsage count="2">
        <fieldUsage x="-1"/>
        <fieldUsage x="0"/>
      </fieldsUsage>
    </cacheHierarchy>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930456365742" createdVersion="5" refreshedVersion="8" minRefreshableVersion="3" recordCount="0" supportSubquery="1" supportAdvancedDrill="1" xr:uid="{39521D0D-AD18-46CC-959B-FC95756DC460}">
  <cacheSource type="external" connectionId="4"/>
  <cacheFields count="4">
    <cacheField name="[products].[Product_Name].[Product_Name]" caption="Product_Name" numFmtId="0" hierarchy="23" level="1">
      <sharedItems count="10">
        <s v="Deserunt Box"/>
        <s v="Dignissimos Pack"/>
        <s v="Dolores Gift"/>
        <s v="Error Gift"/>
        <s v="Exercitationem Pack"/>
        <s v="Harum Pack"/>
        <s v="Magnam Set"/>
        <s v="Nam Gift"/>
        <s v="Nostrum Box"/>
        <s v="Quia Gift"/>
      </sharedItems>
    </cacheField>
    <cacheField name="[orders].[City].[City]" caption="City" numFmtId="0" hierarchy="18" level="1">
      <sharedItems count="10">
        <s v="Agra"/>
        <s v="Bhatpara"/>
        <s v="Bidhannagar"/>
        <s v="Chinsurah"/>
        <s v="Dhanbad"/>
        <s v="Dibrugarh"/>
        <s v="Haridwar"/>
        <s v="Imphal"/>
        <s v="Kavali"/>
        <s v="North Dumdum"/>
      </sharedItems>
    </cacheField>
    <cacheField name="[orders].[Occasion].[Occasion]" caption="Occasion" numFmtId="0" hierarchy="19" level="1">
      <sharedItems count="7">
        <s v="All Occasions"/>
        <s v="Anniversary"/>
        <s v="Birthday"/>
        <s v="Diwali"/>
        <s v="Holi"/>
        <s v="Raksha Bandhan"/>
        <s v="Valentine's Day"/>
      </sharedItems>
    </cacheField>
    <cacheField name="[Measures].[Sum of Total Revenue]" caption="Sum of Total Revenue" numFmtId="0" hierarchy="32" level="32767"/>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oneField="1" hidden="1">
      <fieldsUsage count="1">
        <fieldUsage x="3"/>
      </fieldsUsage>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93045821759" createdVersion="5" refreshedVersion="8" minRefreshableVersion="3" recordCount="0" supportSubquery="1" supportAdvancedDrill="1" xr:uid="{6EB33F6D-3709-48C7-9B1D-354D37CD643C}">
  <cacheSource type="external" connectionId="4"/>
  <cacheFields count="4">
    <cacheField name="[products].[Product_Name].[Product_Name]" caption="Product_Name" numFmtId="0" hierarchy="23" level="1">
      <sharedItems count="21">
        <s v="Exercitationem Pack"/>
        <s v="Expedita Gift"/>
        <s v="Magnam Set"/>
        <s v="Delectus Gift"/>
        <s v="Dignissimos Pack"/>
        <s v="Provident Pack"/>
        <s v="Deserunt Box"/>
        <s v="Fuga Set"/>
        <s v="Voluptatem Box"/>
        <s v="Accusantium Set"/>
        <s v="Aut Box"/>
        <s v="Officiis Pack"/>
        <s v="Et Set"/>
        <s v="Harum Pack"/>
        <s v="Nam Gift"/>
        <s v="Aperiam Box"/>
        <s v="Dolores Gift"/>
        <s v="Nostrum Box"/>
        <s v="Eius Gift"/>
        <s v="Iure Gift"/>
        <s v="Sed Pack"/>
      </sharedItems>
    </cacheField>
    <cacheField name="[orders].[City].[City]" caption="City" numFmtId="0" hierarchy="18" level="1">
      <sharedItems count="10">
        <s v="Agra"/>
        <s v="Bhatpara"/>
        <s v="Bidhannagar"/>
        <s v="Chinsurah"/>
        <s v="Dhanbad"/>
        <s v="Dibrugarh"/>
        <s v="Haridwar"/>
        <s v="Imphal"/>
        <s v="Kavali"/>
        <s v="North Dumdum"/>
      </sharedItems>
    </cacheField>
    <cacheField name="[orders].[Occasion].[Occasion]" caption="Occasion" numFmtId="0" hierarchy="19" level="1">
      <sharedItems count="7">
        <s v="All Occasions"/>
        <s v="Anniversary"/>
        <s v="Birthday"/>
        <s v="Diwali"/>
        <s v="Holi"/>
        <s v="Raksha Bandhan"/>
        <s v="Valentine's Day"/>
      </sharedItems>
    </cacheField>
    <cacheField name="[Measures].[Sum of Quantity]" caption="Sum of Quantity" numFmtId="0" hierarchy="35" level="32767"/>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930459027775" createdVersion="5" refreshedVersion="8" minRefreshableVersion="3" recordCount="0" supportSubquery="1" supportAdvancedDrill="1" xr:uid="{232CF501-99C7-48AD-84E7-B94F4D5E5355}">
  <cacheSource type="external" connectionId="4"/>
  <cacheFields count="3">
    <cacheField name="[Measures].[Sum of Total Revenue]" caption="Sum of Total Revenue" numFmtId="0" hierarchy="32" level="32767"/>
    <cacheField name="[orders].[Month].[Month]" caption="Month" numFmtId="0" hierarchy="12" level="1">
      <sharedItems count="12">
        <s v="Apr"/>
        <s v="Aug"/>
        <s v="Dec"/>
        <s v="Feb"/>
        <s v="Jan"/>
        <s v="Jul"/>
        <s v="Jun"/>
        <s v="Mar"/>
        <s v="May"/>
        <s v="Nov"/>
        <s v="Oct"/>
        <s v="Sep"/>
      </sharedItems>
    </cacheField>
    <cacheField name="[orders].[Occasion].[Occasion]" caption="Occasion" numFmtId="0" hierarchy="19" level="1">
      <sharedItems containsSemiMixedTypes="0" containsNonDate="0" containsString="0"/>
    </cacheField>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1"/>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93045983796" createdVersion="5" refreshedVersion="8" minRefreshableVersion="3" recordCount="0" supportSubquery="1" supportAdvancedDrill="1" xr:uid="{5D15E9C1-9C49-459B-B0C2-DD2475440B88}">
  <cacheSource type="external" connectionId="4"/>
  <cacheFields count="3">
    <cacheField name="[Measures].[Sum of Total Revenue]" caption="Sum of Total Revenue" numFmtId="0" hierarchy="32" level="32767"/>
    <cacheField name="[products].[Product_Name].[Product_Name]" caption="Product_Name" numFmtId="0" hierarchy="23" level="1">
      <sharedItems count="10">
        <s v="Deserunt Box"/>
        <s v="Dignissimos Pack"/>
        <s v="Dolores Gift"/>
        <s v="Error Gift"/>
        <s v="Exercitationem Pack"/>
        <s v="Harum Pack"/>
        <s v="Magnam Set"/>
        <s v="Nam Gift"/>
        <s v="Nostrum Box"/>
        <s v="Quia Gift"/>
      </sharedItems>
    </cacheField>
    <cacheField name="[orders].[Occasion].[Occasion]" caption="Occasion" numFmtId="0" hierarchy="19" level="1">
      <sharedItems containsSemiMixedTypes="0" containsNonDate="0" containsString="0"/>
    </cacheField>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930460763891" createdVersion="5" refreshedVersion="8" minRefreshableVersion="3" recordCount="0" supportSubquery="1" supportAdvancedDrill="1" xr:uid="{04F5BDFD-5A5E-4979-8988-830B2E235343}">
  <cacheSource type="external" connectionId="4"/>
  <cacheFields count="3">
    <cacheField name="[orders].[Customer_ID].[Customer_ID]" caption="Customer_ID" numFmtId="0" hierarchy="8" level="1">
      <sharedItems count="10">
        <s v="C019"/>
        <s v="C027"/>
        <s v="C040"/>
        <s v="C057"/>
        <s v="C076"/>
        <s v="C080"/>
        <s v="C086"/>
        <s v="C087"/>
        <s v="C088"/>
        <s v="C095"/>
      </sharedItems>
    </cacheField>
    <cacheField name="[Measures].[Average of Price]" caption="Average of Price" numFmtId="0" hierarchy="34" level="32767"/>
    <cacheField name="[orders].[Occasion].[Occasion]" caption="Occasion" numFmtId="0" hierarchy="19" level="1">
      <sharedItems containsSemiMixedTypes="0" containsNonDate="0" containsString="0"/>
    </cacheField>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2" memberValueDatatype="130" unbalanced="0">
      <fieldsUsage count="2">
        <fieldUsage x="-1"/>
        <fieldUsage x="0"/>
      </fieldsUsage>
    </cacheHierarchy>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udula Patil" refreshedDate="45646.930461342592" createdVersion="5" refreshedVersion="8" minRefreshableVersion="3" recordCount="0" supportSubquery="1" supportAdvancedDrill="1" xr:uid="{84C88695-D902-4296-90A6-CDE42FC96C46}">
  <cacheSource type="external" connectionId="4"/>
  <cacheFields count="4">
    <cacheField name="[Measures].[Sum of Total Revenue]" caption="Sum of Total Revenue" numFmtId="0" hierarchy="32" level="32767"/>
    <cacheField name="[products].[Product_Name].[Product_Name]" caption="Product_Name" numFmtId="0" hierarchy="23" level="1">
      <sharedItems count="19">
        <s v="Deserunt Box"/>
        <s v="Dolores Gift"/>
        <s v="Harum Pack"/>
        <s v="Magnam Set"/>
        <s v="Quia Gift"/>
        <s v="Accusantium Set" u="1"/>
        <s v="Aut Box" u="1"/>
        <s v="Ea Set" u="1"/>
        <s v="Officiis Pack" u="1"/>
        <s v="Quisquam Pack" u="1"/>
        <s v="Delectus Gift" u="1"/>
        <s v="Dignissimos Pack" u="1"/>
        <s v="Maiores Box" u="1"/>
        <s v="Provident Pack" u="1"/>
        <s v="Qui Gift" u="1"/>
        <s v="Et Set" u="1"/>
        <s v="Nam Gift" u="1"/>
        <s v="Quos Box" u="1"/>
        <s v="Sed Set" u="1"/>
      </sharedItems>
    </cacheField>
    <cacheField name="[orders].[Month].[Month]" caption="Month" numFmtId="0" hierarchy="12" level="1">
      <sharedItems count="12">
        <s v="Apr"/>
        <s v="Aug"/>
        <s v="Dec"/>
        <s v="Feb"/>
        <s v="Jan"/>
        <s v="Jul"/>
        <s v="Jun"/>
        <s v="Mar"/>
        <s v="May"/>
        <s v="Nov"/>
        <s v="Oct"/>
        <s v="Sep"/>
      </sharedItems>
    </cacheField>
    <cacheField name="[orders].[Occasion].[Occasion]" caption="Occasion" numFmtId="0" hierarchy="19" level="1">
      <sharedItems containsSemiMixedTypes="0" containsNonDate="0" containsString="0"/>
    </cacheField>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Total Revenue]" caption="Total Revenue" attribute="1" defaultMemberUniqueName="[orders].[Total Revenue].[All]" allUniqueName="[orders].[Total Revenue].[All]" dimensionUniqueName="[orders]" displayFolder="" count="0" memberValueDatatype="20" unbalanced="0"/>
    <cacheHierarchy uniqueName="[orders].[Total Delivery Time]" caption="Total Delivery Time" attribute="1" defaultMemberUniqueName="[orders].[Total Delivery Time].[All]" allUniqueName="[orders].[Total Delivery Tim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ice]" caption="Sum of Price" measure="1" displayFolder="" measureGroup="orders"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Total Delivery Time]" caption="Count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Sum of Total Delivery Time]" caption="Sum of Total Delivery Time" measure="1" displayFolder="" measureGroup="orders" count="0" hidden="1">
      <extLst>
        <ext xmlns:x15="http://schemas.microsoft.com/office/spreadsheetml/2010/11/main" uri="{B97F6D7D-B522-45F9-BDA1-12C45D357490}">
          <x15:cacheHierarchy aggregatedColumn="21"/>
        </ext>
      </extLst>
    </cacheHierarchy>
    <cacheHierarchy uniqueName="[Measures].[Average of Total Delivery Time]" caption="Average of Total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FFA4F7-DFAE-4614-A292-EE4F54619193}" name="PivotTable5" cacheId="267" applyNumberFormats="0" applyBorderFormats="0" applyFontFormats="0" applyPatternFormats="0" applyAlignmentFormats="0" applyWidthHeightFormats="1" dataCaption="Values" tag="28b26bf4-7302-405c-abec-698f078c3ef8" updatedVersion="8" minRefreshableVersion="3" useAutoFormatting="1" subtotalHiddenItems="1" itemPrintTitles="1" createdVersion="5" indent="0" outline="1" outlineData="1" multipleFieldFilters="0">
  <location ref="R7:S1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Price" fld="1" subtotal="average"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caption="Average of Pric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4">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1E41D2-DF91-4415-B77B-8AD4D2A1307B}" name="PivotTable7" cacheId="270" applyNumberFormats="0" applyBorderFormats="0" applyFontFormats="0" applyPatternFormats="0" applyAlignmentFormats="0" applyWidthHeightFormats="1" dataCaption="Values" tag="1df119ed-1c2e-45b3-ac28-4ede82277b7f" updatedVersion="8" minRefreshableVersion="3" useAutoFormatting="1" subtotalHiddenItems="1" itemPrintTitles="1" createdVersion="5" indent="0" outline="1" outlineData="1" multipleFieldFilters="0" chartFormat="4">
  <location ref="B22:H36" firstHeaderRow="1" firstDataRow="2" firstDataCol="1"/>
  <pivotFields count="4">
    <pivotField dataField="1" subtotalTop="0" showAll="0" defaultSubtotal="0"/>
    <pivotField axis="axisCol" allDrilled="1" subtotalTop="0" showAll="0" measureFilter="1"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6">
    <i>
      <x v="3"/>
    </i>
    <i>
      <x v="4"/>
    </i>
    <i>
      <x v="1"/>
    </i>
    <i>
      <x v="2"/>
    </i>
    <i>
      <x/>
    </i>
    <i t="grand">
      <x/>
    </i>
  </colItems>
  <dataFields count="1">
    <dataField name="Total Revenue" fld="0" baseField="0" baseItem="0" numFmtId="165"/>
  </dataFields>
  <formats count="2">
    <format dxfId="136">
      <pivotArea outline="0" collapsedLevelsAreSubtotals="1" fieldPosition="0"/>
    </format>
    <format dxfId="135">
      <pivotArea dataOnly="0" labelOnly="1" outline="0" axis="axisValues" fieldPosition="0"/>
    </format>
  </formats>
  <chartFormats count="43">
    <chartFormat chart="0" format="0" series="1">
      <pivotArea type="data" outline="0" fieldPosition="0">
        <references count="2">
          <reference field="4294967294" count="1" selected="0">
            <x v="0"/>
          </reference>
          <reference field="1" count="1" selected="0">
            <x v="3"/>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3"/>
          </reference>
        </references>
      </pivotArea>
    </chartFormat>
    <chartFormat chart="1" format="6" series="1">
      <pivotArea type="data" outline="0" fieldPosition="0">
        <references count="2">
          <reference field="4294967294" count="1" selected="0">
            <x v="0"/>
          </reference>
          <reference field="1" count="1" selected="0">
            <x v="4"/>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3"/>
          </reference>
        </references>
      </pivotArea>
    </chartFormat>
    <chartFormat chart="2" format="11" series="1">
      <pivotArea type="data" outline="0" fieldPosition="0">
        <references count="2">
          <reference field="4294967294" count="1" selected="0">
            <x v="0"/>
          </reference>
          <reference field="1" count="1" selected="0">
            <x v="4"/>
          </reference>
        </references>
      </pivotArea>
    </chartFormat>
    <chartFormat chart="2" format="12" series="1">
      <pivotArea type="data" outline="0" fieldPosition="0">
        <references count="2">
          <reference field="4294967294" count="1" selected="0">
            <x v="0"/>
          </reference>
          <reference field="1" count="1" selected="0">
            <x v="1"/>
          </reference>
        </references>
      </pivotArea>
    </chartFormat>
    <chartFormat chart="2" format="13" series="1">
      <pivotArea type="data" outline="0" fieldPosition="0">
        <references count="2">
          <reference field="4294967294" count="1" selected="0">
            <x v="0"/>
          </reference>
          <reference field="1" count="1" selected="0">
            <x v="2"/>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6"/>
          </reference>
        </references>
      </pivotArea>
    </chartFormat>
    <chartFormat chart="2" format="16" series="1">
      <pivotArea type="data" outline="0" fieldPosition="0">
        <references count="2">
          <reference field="4294967294" count="1" selected="0">
            <x v="0"/>
          </reference>
          <reference field="1" count="1" selected="0">
            <x v="15"/>
          </reference>
        </references>
      </pivotArea>
    </chartFormat>
    <chartFormat chart="2" format="17" series="1">
      <pivotArea type="data" outline="0" fieldPosition="0">
        <references count="2">
          <reference field="4294967294" count="1" selected="0">
            <x v="0"/>
          </reference>
          <reference field="1" count="1" selected="0">
            <x v="17"/>
          </reference>
        </references>
      </pivotArea>
    </chartFormat>
    <chartFormat chart="2" format="18" series="1">
      <pivotArea type="data" outline="0" fieldPosition="0">
        <references count="2">
          <reference field="4294967294" count="1" selected="0">
            <x v="0"/>
          </reference>
          <reference field="1" count="1" selected="0">
            <x v="18"/>
          </reference>
        </references>
      </pivotArea>
    </chartFormat>
    <chartFormat chart="0" format="5" series="1">
      <pivotArea type="data" outline="0" fieldPosition="0">
        <references count="2">
          <reference field="4294967294" count="1" selected="0">
            <x v="0"/>
          </reference>
          <reference field="1" count="1" selected="0">
            <x v="16"/>
          </reference>
        </references>
      </pivotArea>
    </chartFormat>
    <chartFormat chart="0" format="6" series="1">
      <pivotArea type="data" outline="0" fieldPosition="0">
        <references count="2">
          <reference field="4294967294" count="1" selected="0">
            <x v="0"/>
          </reference>
          <reference field="1" count="1" selected="0">
            <x v="15"/>
          </reference>
        </references>
      </pivotArea>
    </chartFormat>
    <chartFormat chart="0" format="7" series="1">
      <pivotArea type="data" outline="0" fieldPosition="0">
        <references count="2">
          <reference field="4294967294" count="1" selected="0">
            <x v="0"/>
          </reference>
          <reference field="1" count="1" selected="0">
            <x v="17"/>
          </reference>
        </references>
      </pivotArea>
    </chartFormat>
    <chartFormat chart="0" format="8" series="1">
      <pivotArea type="data" outline="0" fieldPosition="0">
        <references count="2">
          <reference field="4294967294" count="1" selected="0">
            <x v="0"/>
          </reference>
          <reference field="1" count="1" selected="0">
            <x v="18"/>
          </reference>
        </references>
      </pivotArea>
    </chartFormat>
    <chartFormat chart="2" format="19" series="1">
      <pivotArea type="data" outline="0" fieldPosition="0">
        <references count="2">
          <reference field="4294967294" count="1" selected="0">
            <x v="0"/>
          </reference>
          <reference field="1" count="1" selected="0">
            <x v="6"/>
          </reference>
        </references>
      </pivotArea>
    </chartFormat>
    <chartFormat chart="2" format="20" series="1">
      <pivotArea type="data" outline="0" fieldPosition="0">
        <references count="2">
          <reference field="4294967294" count="1" selected="0">
            <x v="0"/>
          </reference>
          <reference field="1" count="1" selected="0">
            <x v="5"/>
          </reference>
        </references>
      </pivotArea>
    </chartFormat>
    <chartFormat chart="2" format="21" series="1">
      <pivotArea type="data" outline="0" fieldPosition="0">
        <references count="2">
          <reference field="4294967294" count="1" selected="0">
            <x v="0"/>
          </reference>
          <reference field="1" count="1" selected="0">
            <x v="8"/>
          </reference>
        </references>
      </pivotArea>
    </chartFormat>
    <chartFormat chart="2" format="22" series="1">
      <pivotArea type="data" outline="0" fieldPosition="0">
        <references count="2">
          <reference field="4294967294" count="1" selected="0">
            <x v="0"/>
          </reference>
          <reference field="1" count="1" selected="0">
            <x v="9"/>
          </reference>
        </references>
      </pivotArea>
    </chartFormat>
    <chartFormat chart="2" format="23" series="1">
      <pivotArea type="data" outline="0" fieldPosition="0">
        <references count="2">
          <reference field="4294967294" count="1" selected="0">
            <x v="0"/>
          </reference>
          <reference field="1" count="1" selected="0">
            <x v="7"/>
          </reference>
        </references>
      </pivotArea>
    </chartFormat>
    <chartFormat chart="0" format="9" series="1">
      <pivotArea type="data" outline="0" fieldPosition="0">
        <references count="2">
          <reference field="4294967294" count="1" selected="0">
            <x v="0"/>
          </reference>
          <reference field="1" count="1" selected="0">
            <x v="6"/>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8"/>
          </reference>
        </references>
      </pivotArea>
    </chartFormat>
    <chartFormat chart="0" format="12" series="1">
      <pivotArea type="data" outline="0" fieldPosition="0">
        <references count="2">
          <reference field="4294967294" count="1" selected="0">
            <x v="0"/>
          </reference>
          <reference field="1" count="1" selected="0">
            <x v="9"/>
          </reference>
        </references>
      </pivotArea>
    </chartFormat>
    <chartFormat chart="0" format="13" series="1">
      <pivotArea type="data" outline="0" fieldPosition="0">
        <references count="2">
          <reference field="4294967294" count="1" selected="0">
            <x v="0"/>
          </reference>
          <reference field="1" count="1" selected="0">
            <x v="7"/>
          </reference>
        </references>
      </pivotArea>
    </chartFormat>
    <chartFormat chart="2" format="24" series="1">
      <pivotArea type="data" outline="0" fieldPosition="0">
        <references count="2">
          <reference field="4294967294" count="1" selected="0">
            <x v="0"/>
          </reference>
          <reference field="1" count="1" selected="0">
            <x v="11"/>
          </reference>
        </references>
      </pivotArea>
    </chartFormat>
    <chartFormat chart="2" format="25" series="1">
      <pivotArea type="data" outline="0" fieldPosition="0">
        <references count="2">
          <reference field="4294967294" count="1" selected="0">
            <x v="0"/>
          </reference>
          <reference field="1" count="1" selected="0">
            <x v="13"/>
          </reference>
        </references>
      </pivotArea>
    </chartFormat>
    <chartFormat chart="2" format="26" series="1">
      <pivotArea type="data" outline="0" fieldPosition="0">
        <references count="2">
          <reference field="4294967294" count="1" selected="0">
            <x v="0"/>
          </reference>
          <reference field="1" count="1" selected="0">
            <x v="10"/>
          </reference>
        </references>
      </pivotArea>
    </chartFormat>
    <chartFormat chart="2" format="27" series="1">
      <pivotArea type="data" outline="0" fieldPosition="0">
        <references count="2">
          <reference field="4294967294" count="1" selected="0">
            <x v="0"/>
          </reference>
          <reference field="1" count="1" selected="0">
            <x v="12"/>
          </reference>
        </references>
      </pivotArea>
    </chartFormat>
    <chartFormat chart="2" format="28" series="1">
      <pivotArea type="data" outline="0" fieldPosition="0">
        <references count="2">
          <reference field="4294967294" count="1" selected="0">
            <x v="0"/>
          </reference>
          <reference field="1" count="1" selected="0">
            <x v="14"/>
          </reference>
        </references>
      </pivotArea>
    </chartFormat>
    <chartFormat chart="0" format="14" series="1">
      <pivotArea type="data" outline="0" fieldPosition="0">
        <references count="2">
          <reference field="4294967294" count="1" selected="0">
            <x v="0"/>
          </reference>
          <reference field="1" count="1" selected="0">
            <x v="11"/>
          </reference>
        </references>
      </pivotArea>
    </chartFormat>
    <chartFormat chart="0" format="15" series="1">
      <pivotArea type="data" outline="0" fieldPosition="0">
        <references count="2">
          <reference field="4294967294" count="1" selected="0">
            <x v="0"/>
          </reference>
          <reference field="1" count="1" selected="0">
            <x v="13"/>
          </reference>
        </references>
      </pivotArea>
    </chartFormat>
    <chartFormat chart="0" format="16" series="1">
      <pivotArea type="data" outline="0" fieldPosition="0">
        <references count="2">
          <reference field="4294967294" count="1" selected="0">
            <x v="0"/>
          </reference>
          <reference field="1" count="1" selected="0">
            <x v="10"/>
          </reference>
        </references>
      </pivotArea>
    </chartFormat>
    <chartFormat chart="0" format="17" series="1">
      <pivotArea type="data" outline="0" fieldPosition="0">
        <references count="2">
          <reference field="4294967294" count="1" selected="0">
            <x v="0"/>
          </reference>
          <reference field="1" count="1" selected="0">
            <x v="12"/>
          </reference>
        </references>
      </pivotArea>
    </chartFormat>
    <chartFormat chart="0" format="18" series="1">
      <pivotArea type="data" outline="0" fieldPosition="0">
        <references count="2">
          <reference field="4294967294" count="1" selected="0">
            <x v="0"/>
          </reference>
          <reference field="1" count="1" selected="0">
            <x v="14"/>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2">
      <autoFilter ref="A1">
        <filterColumn colId="0">
          <top10 val="5" filterVal="5"/>
        </filterColumn>
      </autoFilter>
    </filter>
  </filters>
  <rowHierarchiesUsage count="1">
    <rowHierarchyUsage hierarchyUsage="12"/>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D23743-A97C-4DD2-94D1-5A6A77EEEC31}" name="PivotTable24" cacheId="258" applyNumberFormats="0" applyBorderFormats="0" applyFontFormats="0" applyPatternFormats="0" applyAlignmentFormats="0" applyWidthHeightFormats="1" dataCaption="Values" tag="254d7ee1-067b-4653-b001-b8e9b299a16b" updatedVersion="8" minRefreshableVersion="3" useAutoFormatting="1" subtotalHiddenItems="1" itemPrintTitles="1" createdVersion="5" indent="0" outline="1" outlineData="1" multipleFieldFilters="0" chartFormat="4">
  <location ref="M22:N51" firstHeaderRow="1" firstDataRow="1" firstDataCol="1"/>
  <pivotFields count="4">
    <pivotField axis="axisRow" allDrilled="1" subtotalTop="0" showAll="0" measureFilter="1"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2"/>
    <field x="0"/>
  </rowFields>
  <rowItems count="29">
    <i>
      <x/>
    </i>
    <i r="1">
      <x v="2"/>
    </i>
    <i r="1">
      <x/>
    </i>
    <i r="1">
      <x v="1"/>
    </i>
    <i>
      <x v="1"/>
    </i>
    <i r="1">
      <x v="4"/>
    </i>
    <i r="1">
      <x v="5"/>
    </i>
    <i r="1">
      <x v="3"/>
    </i>
    <i>
      <x v="2"/>
    </i>
    <i r="1">
      <x v="6"/>
    </i>
    <i r="1">
      <x v="7"/>
    </i>
    <i r="1">
      <x v="8"/>
    </i>
    <i>
      <x v="3"/>
    </i>
    <i r="1">
      <x v="9"/>
    </i>
    <i r="1">
      <x v="10"/>
    </i>
    <i r="1">
      <x v="11"/>
    </i>
    <i>
      <x v="4"/>
    </i>
    <i r="1">
      <x v="13"/>
    </i>
    <i r="1">
      <x v="12"/>
    </i>
    <i r="1">
      <x v="14"/>
    </i>
    <i>
      <x v="5"/>
    </i>
    <i r="1">
      <x v="15"/>
    </i>
    <i r="1">
      <x v="16"/>
    </i>
    <i r="1">
      <x v="17"/>
    </i>
    <i>
      <x v="6"/>
    </i>
    <i r="1">
      <x v="18"/>
    </i>
    <i r="1">
      <x v="20"/>
    </i>
    <i r="1">
      <x v="19"/>
    </i>
    <i t="grand">
      <x/>
    </i>
  </rowItems>
  <colItems count="1">
    <i/>
  </colItems>
  <dataFields count="1">
    <dataField name="Sum of Quantity" fld="3" baseField="0" baseItem="0"/>
  </dataFields>
  <formats count="2">
    <format dxfId="123">
      <pivotArea outline="0" collapsedLevelsAreSubtotals="1" fieldPosition="0"/>
    </format>
    <format dxfId="12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caption="Average of Total Delivery Time"/>
  </pivotHierarchies>
  <pivotTableStyleInfo name="PivotStyleLight16" showRowHeaders="1" showColHeaders="1" showRowStripes="0" showColStripes="0" showLastColumn="1"/>
  <filters count="2">
    <filter fld="0" type="count" id="6" iMeasureHier="32">
      <autoFilter ref="A1">
        <filterColumn colId="0">
          <top10 val="3" filterVal="3"/>
        </filterColumn>
      </autoFilter>
    </filter>
    <filter fld="1" type="count" id="2" iMeasureHier="35">
      <autoFilter ref="A1">
        <filterColumn colId="0">
          <top10 val="10" filterVal="10"/>
        </filterColumn>
      </autoFilter>
    </filter>
  </filters>
  <rowHierarchiesUsage count="2">
    <rowHierarchyUsage hierarchyUsage="19"/>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988FF7-3C12-49B0-BFAC-0CD6D8BD8453}" name="PivotTable4" cacheId="264" applyNumberFormats="0" applyBorderFormats="0" applyFontFormats="0" applyPatternFormats="0" applyAlignmentFormats="0" applyWidthHeightFormats="1" dataCaption="Values" tag="e2cb0ea7-5c9c-48ec-8d4b-4ec0da37a4cb" updatedVersion="8" minRefreshableVersion="3" useAutoFormatting="1" subtotalHiddenItems="1" itemPrintTitles="1" createdVersion="5" indent="0" outline="1" outlineData="1" multipleFieldFilters="0" chartFormat="10">
  <location ref="H7:I18"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6"/>
    </i>
    <i>
      <x v="9"/>
    </i>
    <i>
      <x v="2"/>
    </i>
    <i>
      <x v="5"/>
    </i>
    <i>
      <x/>
    </i>
    <i>
      <x v="8"/>
    </i>
    <i>
      <x v="3"/>
    </i>
    <i>
      <x v="4"/>
    </i>
    <i>
      <x v="7"/>
    </i>
    <i>
      <x v="1"/>
    </i>
    <i t="grand">
      <x/>
    </i>
  </rowItems>
  <colItems count="1">
    <i/>
  </colItems>
  <dataFields count="1">
    <dataField name="Total Revenue" fld="0" baseField="0" baseItem="0" numFmtId="165"/>
  </dataFields>
  <formats count="2">
    <format dxfId="125">
      <pivotArea outline="0" collapsedLevelsAreSubtotals="1" fieldPosition="0"/>
    </format>
    <format dxfId="124">
      <pivotArea dataOnly="0" labelOnly="1" outline="0" axis="axisValues" fieldPosition="0"/>
    </format>
  </formats>
  <chartFormats count="14">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6"/>
          </reference>
        </references>
      </pivotArea>
    </chartFormat>
    <chartFormat chart="9" format="14">
      <pivotArea type="data" outline="0" fieldPosition="0">
        <references count="2">
          <reference field="4294967294" count="1" selected="0">
            <x v="0"/>
          </reference>
          <reference field="1" count="1" selected="0">
            <x v="9"/>
          </reference>
        </references>
      </pivotArea>
    </chartFormat>
    <chartFormat chart="9" format="15">
      <pivotArea type="data" outline="0" fieldPosition="0">
        <references count="2">
          <reference field="4294967294" count="1" selected="0">
            <x v="0"/>
          </reference>
          <reference field="1" count="1" selected="0">
            <x v="2"/>
          </reference>
        </references>
      </pivotArea>
    </chartFormat>
    <chartFormat chart="9" format="16">
      <pivotArea type="data" outline="0" fieldPosition="0">
        <references count="2">
          <reference field="4294967294" count="1" selected="0">
            <x v="0"/>
          </reference>
          <reference field="1" count="1" selected="0">
            <x v="5"/>
          </reference>
        </references>
      </pivotArea>
    </chartFormat>
    <chartFormat chart="9" format="17">
      <pivotArea type="data" outline="0" fieldPosition="0">
        <references count="2">
          <reference field="4294967294" count="1" selected="0">
            <x v="0"/>
          </reference>
          <reference field="1" count="1" selected="0">
            <x v="0"/>
          </reference>
        </references>
      </pivotArea>
    </chartFormat>
    <chartFormat chart="9" format="18">
      <pivotArea type="data" outline="0" fieldPosition="0">
        <references count="2">
          <reference field="4294967294" count="1" selected="0">
            <x v="0"/>
          </reference>
          <reference field="1" count="1" selected="0">
            <x v="8"/>
          </reference>
        </references>
      </pivotArea>
    </chartFormat>
    <chartFormat chart="9" format="19">
      <pivotArea type="data" outline="0" fieldPosition="0">
        <references count="2">
          <reference field="4294967294" count="1" selected="0">
            <x v="0"/>
          </reference>
          <reference field="1" count="1" selected="0">
            <x v="3"/>
          </reference>
        </references>
      </pivotArea>
    </chartFormat>
    <chartFormat chart="9" format="20">
      <pivotArea type="data" outline="0" fieldPosition="0">
        <references count="2">
          <reference field="4294967294" count="1" selected="0">
            <x v="0"/>
          </reference>
          <reference field="1" count="1" selected="0">
            <x v="4"/>
          </reference>
        </references>
      </pivotArea>
    </chartFormat>
    <chartFormat chart="9" format="21">
      <pivotArea type="data" outline="0" fieldPosition="0">
        <references count="2">
          <reference field="4294967294" count="1" selected="0">
            <x v="0"/>
          </reference>
          <reference field="1" count="1" selected="0">
            <x v="7"/>
          </reference>
        </references>
      </pivotArea>
    </chartFormat>
    <chartFormat chart="9" format="22">
      <pivotArea type="data" outline="0" fieldPosition="0">
        <references count="2">
          <reference field="4294967294" count="1" selected="0">
            <x v="0"/>
          </reference>
          <reference field="1" count="1" selected="0">
            <x v="1"/>
          </reference>
        </references>
      </pivotArea>
    </chartFormat>
    <chartFormat chart="4"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2">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22F596-81CD-4911-8957-7CC8D58BD897}" name="PivotTable23" cacheId="255" applyNumberFormats="0" applyBorderFormats="0" applyFontFormats="0" applyPatternFormats="0" applyAlignmentFormats="0" applyWidthHeightFormats="1" dataCaption="Values" tag="0c834ac5-aa61-4b28-849d-c8603e035108" updatedVersion="8" minRefreshableVersion="3" useAutoFormatting="1" subtotalHiddenItems="1" itemPrintTitles="1" createdVersion="5" indent="0" outline="1" outlineData="1" multipleFieldFilters="0" chartFormat="5">
  <location ref="J30:K38"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8">
    <i>
      <x v="3"/>
    </i>
    <i>
      <x v="6"/>
    </i>
    <i>
      <x v="2"/>
    </i>
    <i>
      <x v="4"/>
    </i>
    <i>
      <x/>
    </i>
    <i>
      <x v="5"/>
    </i>
    <i>
      <x v="1"/>
    </i>
    <i t="grand">
      <x/>
    </i>
  </rowItems>
  <colItems count="1">
    <i/>
  </colItems>
  <dataFields count="1">
    <dataField name="Sum of Total Revenue" fld="3" baseField="0" baseItem="0" numFmtId="165"/>
  </dataFields>
  <formats count="2">
    <format dxfId="127">
      <pivotArea outline="0" collapsedLevelsAreSubtotals="1" fieldPosition="0"/>
    </format>
    <format dxfId="12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caption="Average of Total Delivery Time"/>
  </pivotHierarchies>
  <pivotTableStyleInfo name="PivotStyleLight16" showRowHeaders="1" showColHeaders="1" showRowStripes="0" showColStripes="0" showLastColumn="1"/>
  <filters count="2">
    <filter fld="0" type="count" id="1" iMeasureHier="32">
      <autoFilter ref="A1">
        <filterColumn colId="0">
          <top10 val="10" filterVal="10"/>
        </filterColumn>
      </autoFilter>
    </filter>
    <filter fld="1" type="count" id="2" iMeasureHier="35">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2F8DD7-F8F9-42E9-9009-664BA863392F}" name="PivotTable3" cacheId="261" applyNumberFormats="0" applyBorderFormats="0" applyFontFormats="0" applyPatternFormats="0" applyAlignmentFormats="0" applyWidthHeightFormats="1" dataCaption="Values" tag="2369471d-8c19-47fc-88bf-5293eaad35ee" updatedVersion="8" minRefreshableVersion="3" useAutoFormatting="1" subtotalHiddenItems="1" itemPrintTitles="1" createdVersion="5" indent="0" outline="1" outlineData="1" multipleFieldFilters="0" chartFormat="8">
  <location ref="E7:F2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Total Revenue" fld="0" baseField="0" baseItem="0" numFmtId="165"/>
  </dataFields>
  <formats count="2">
    <format dxfId="129">
      <pivotArea outline="0" collapsedLevelsAreSubtotals="1" fieldPosition="0"/>
    </format>
    <format dxfId="12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3D2CC6-A0F0-43F6-8DB5-D28AEBAA23E5}" name="PivotTable2" cacheId="252" applyNumberFormats="0" applyBorderFormats="0" applyFontFormats="0" applyPatternFormats="0" applyAlignmentFormats="0" applyWidthHeightFormats="1" dataCaption="Values" tag="28b26bf4-7302-405c-abec-698f078c3ef8" updatedVersion="8" minRefreshableVersion="3" useAutoFormatting="1" subtotalHiddenItems="1" itemPrintTitles="1" createdVersion="5" indent="0" outline="1" outlineData="1" multipleFieldFilters="0">
  <location ref="B7:C1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Price" fld="1" subtotal="average"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caption="Average of Pric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4">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68BCCF-0C68-4736-9D3F-7BDE0E71C1EA}" name="PivotTable9" cacheId="246" applyNumberFormats="0" applyBorderFormats="0" applyFontFormats="0" applyPatternFormats="0" applyAlignmentFormats="0" applyWidthHeightFormats="1" dataCaption="Values" tag="75ebb83c-e9cf-4bdb-8d22-da3e164de658" updatedVersion="8" minRefreshableVersion="3" useAutoFormatting="1" subtotalHiddenItems="1" itemPrintTitles="1" createdVersion="5" indent="0" outline="1" outlineData="1" multipleFieldFilters="0" chartFormat="6">
  <location ref="J22:K28"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Average of Total Delivery Time" fld="3" subtotal="average" baseField="2" baseItem="0"/>
  </dataFields>
  <formats count="2">
    <format dxfId="131">
      <pivotArea outline="0" collapsedLevelsAreSubtotals="1" fieldPosition="0"/>
    </format>
    <format dxfId="130">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caption="Average of Total Delivery Time"/>
  </pivotHierarchies>
  <pivotTableStyleInfo name="PivotStyleLight16" showRowHeaders="1" showColHeaders="1" showRowStripes="0" showColStripes="0" showLastColumn="1"/>
  <filters count="2">
    <filter fld="0" type="count" id="1" iMeasureHier="32">
      <autoFilter ref="A1">
        <filterColumn colId="0">
          <top10 val="10" filterVal="10"/>
        </filterColumn>
      </autoFilter>
    </filter>
    <filter fld="1" type="count" id="2" iMeasureHier="35">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4039F4-3D37-42B0-B0AF-78316393C3DE}" name="PivotTable1" cacheId="249" applyNumberFormats="0" applyBorderFormats="0" applyFontFormats="0" applyPatternFormats="0" applyAlignmentFormats="0" applyWidthHeightFormats="1" dataCaption="Values" tag="cb8e7f71-194b-4866-92ed-2f8b371d113d" updatedVersion="8" minRefreshableVersion="3"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5"/>
  </dataFields>
  <formats count="1">
    <format dxfId="132">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5AEC33-D409-47C2-A70E-3F1022D51815}" name="PivotTable8" cacheId="273" applyNumberFormats="0" applyBorderFormats="0" applyFontFormats="0" applyPatternFormats="0" applyAlignmentFormats="0" applyWidthHeightFormats="1" dataCaption="Values" tag="79f72c07-d8ce-44e0-bac9-51d6d39cf6f7" updatedVersion="8" minRefreshableVersion="3" useAutoFormatting="1" subtotalHiddenItems="1" itemPrintTitles="1" createdVersion="5" indent="0" outline="1" outlineData="1" multipleFieldFilters="0">
  <location ref="K7:L18"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4"/>
    </i>
    <i>
      <x v="8"/>
    </i>
    <i>
      <x v="6"/>
    </i>
    <i>
      <x v="5"/>
    </i>
    <i>
      <x v="1"/>
    </i>
    <i>
      <x/>
    </i>
    <i>
      <x v="9"/>
    </i>
    <i>
      <x v="2"/>
    </i>
    <i>
      <x v="3"/>
    </i>
    <i t="grand">
      <x/>
    </i>
  </rowItems>
  <colItems count="1">
    <i/>
  </colItems>
  <dataFields count="1">
    <dataField name="Sum of Quantity" fld="2" baseField="0" baseItem="0"/>
  </dataFields>
  <formats count="2">
    <format dxfId="134">
      <pivotArea outline="0" collapsedLevelsAreSubtotals="1" fieldPosition="0"/>
    </format>
    <format dxfId="133">
      <pivotArea dataOnly="0" labelOnly="1" outline="0" axis="axisValues"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2">
      <autoFilter ref="A1">
        <filterColumn colId="0">
          <top10 val="10" filterVal="10"/>
        </filterColumn>
      </autoFilter>
    </filter>
    <filter fld="1" type="count" id="2" iMeasureHier="35">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5C2D6F56-263B-4B28-B848-29EEF91CB71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81B0483B-B51E-433F-81FB-CBDDAABBCA80}" autoFormatId="16" applyNumberFormats="0" applyBorderFormats="0" applyFontFormats="0" applyPatternFormats="0" applyAlignmentFormats="0" applyWidthHeightFormats="0">
  <queryTableRefresh nextId="17" unboundColumnsRight="2">
    <queryTableFields count="15">
      <queryTableField id="1" name="Order_ID" tableColumnId="1"/>
      <queryTableField id="2" name="Customer_ID" tableColumnId="2"/>
      <queryTableField id="3" name="Product_ID" tableColumnId="3"/>
      <queryTableField id="11" dataBound="0" tableColumnId="11"/>
      <queryTableField id="4" name="Quantity" tableColumnId="4"/>
      <queryTableField id="16" dataBound="0" tableColumnId="16"/>
      <queryTableField id="5" name="Order_Date" tableColumnId="5"/>
      <queryTableField id="6" name="Order_Time" tableColumnId="6"/>
      <queryTableField id="7" name="Delivery_Date" tableColumnId="7"/>
      <queryTableField id="8" name="Delivery_Time" tableColumnId="8"/>
      <queryTableField id="9" name="Location" tableColumnId="9"/>
      <queryTableField id="12" dataBound="0" tableColumnId="12"/>
      <queryTableField id="10" name="Occasion" tableColumnId="10"/>
      <queryTableField id="13" dataBound="0" tableColumnId="13"/>
      <queryTableField id="14" dataBound="0"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53F7F84-A356-4478-8E31-D99DF856B1C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8FD83FC-5474-402E-99FE-2C36C106F2AA}" sourceName="[orders].[Occasion]">
  <pivotTables>
    <pivotTable tabId="5" name="PivotTable9"/>
    <pivotTable tabId="5" name="PivotTable1"/>
    <pivotTable tabId="5" name="PivotTable2"/>
    <pivotTable tabId="5" name="PivotTable23"/>
    <pivotTable tabId="5" name="PivotTable24"/>
    <pivotTable tabId="5" name="PivotTable3"/>
    <pivotTable tabId="5" name="PivotTable4"/>
    <pivotTable tabId="5" name="PivotTable5"/>
    <pivotTable tabId="5" name="PivotTable7"/>
    <pivotTable tabId="5" name="PivotTable8"/>
  </pivotTables>
  <data>
    <olap pivotCacheId="129279114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F008BF2-BA60-4A7F-AC05-1A535D645A01}" sourceName="[orders].[Month]">
  <pivotTables>
    <pivotTable tabId="5" name="PivotTable24"/>
    <pivotTable tabId="5" name="PivotTable1"/>
    <pivotTable tabId="5" name="PivotTable2"/>
    <pivotTable tabId="5" name="PivotTable23"/>
    <pivotTable tabId="5" name="PivotTable3"/>
    <pivotTable tabId="5" name="PivotTable4"/>
    <pivotTable tabId="5" name="PivotTable5"/>
    <pivotTable tabId="5" name="PivotTable7"/>
    <pivotTable tabId="5" name="PivotTable8"/>
    <pivotTable tabId="5" name="PivotTable9"/>
  </pivotTables>
  <data>
    <olap pivotCacheId="408408257">
      <levels count="2">
        <level uniqueName="[orders].[Month].[(All)]" sourceCaption="(All)" count="0"/>
        <level uniqueName="[orders].[Month].[Month]" sourceCaption="Month" count="12">
          <ranges>
            <range startItem="0">
              <i n="[orders].[Month].&amp;[Apr]" c="Apr"/>
              <i n="[orders].[Month].&amp;[Aug]" c="Aug"/>
              <i n="[orders].[Month].&amp;[Dec]" c="Dec"/>
              <i n="[orders].[Month].&amp;[Feb]" c="Feb"/>
              <i n="[orders].[Month].&amp;[Jan]" c="Jan"/>
              <i n="[orders].[Month].&amp;[Jul]" c="Jul"/>
              <i n="[orders].[Month].&amp;[Jun]" c="Jun"/>
              <i n="[orders].[Month].&amp;[Mar]" c="Mar"/>
              <i n="[orders].[Month].&amp;[May]" c="May"/>
              <i n="[orders].[Month].&amp;[Nov]" c="Nov"/>
              <i n="[orders].[Month].&amp;[Oct]" c="Oct"/>
              <i n="[orders].[Month].&amp;[Sep]" c="Sep"/>
            </range>
          </ranges>
        </level>
      </levels>
      <selections count="1">
        <selection n="[orders].[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94F76737-2E74-487D-8458-8AB851EF190D}" sourceName="[products].[Product_Name]">
  <pivotTables>
    <pivotTable tabId="5" name="PivotTable4"/>
    <pivotTable tabId="5" name="PivotTable1"/>
    <pivotTable tabId="5" name="PivotTable2"/>
    <pivotTable tabId="5" name="PivotTable23"/>
    <pivotTable tabId="5" name="PivotTable24"/>
    <pivotTable tabId="5" name="PivotTable3"/>
    <pivotTable tabId="5" name="PivotTable5"/>
    <pivotTable tabId="5" name="PivotTable7"/>
    <pivotTable tabId="5" name="PivotTable8"/>
    <pivotTable tabId="5" name="PivotTable9"/>
  </pivotTables>
  <data>
    <olap pivotCacheId="245425898">
      <levels count="2">
        <level uniqueName="[products].[Product_Name].[(All)]" sourceCaption="(All)" count="0"/>
        <level uniqueName="[products].[Product_Name].[Product_Name]" sourceCaption="Product_Name" count="68">
          <ranges>
            <range startItem="0">
              <i n="[products].[Product_Name].&amp;[Accusantium Gift]" c="Accusantium Gift"/>
              <i n="[products].[Product_Name].&amp;[Accusantium Set]" c="Accusantium Set"/>
              <i n="[products].[Product_Name].&amp;[Ad Box]" c="Ad Box"/>
              <i n="[products].[Product_Name].&amp;[Adipisci Set]" c="Adipisci Set"/>
              <i n="[products].[Product_Name].&amp;[Aliquam Box]" c="Aliquam Box"/>
              <i n="[products].[Product_Name].&amp;[Aperiam Box]" c="Aperiam Box"/>
              <i n="[products].[Product_Name].&amp;[Architecto Gift]" c="Architecto Gift"/>
              <i n="[products].[Product_Name].&amp;[Aut Box]" c="Aut Box"/>
              <i n="[products].[Product_Name].&amp;[Cum Gift]" c="Cum Gift"/>
              <i n="[products].[Product_Name].&amp;[Delectus Gift]" c="Delectus Gift"/>
              <i n="[products].[Product_Name].&amp;[Deserunt Box]" c="Deserunt Box"/>
              <i n="[products].[Product_Name].&amp;[Dignissimos Pack]" c="Dignissimos Pack"/>
              <i n="[products].[Product_Name].&amp;[Dolores Gift]" c="Dolores Gift"/>
              <i n="[products].[Product_Name].&amp;[Dolorum Box]" c="Dolorum Box"/>
              <i n="[products].[Product_Name].&amp;[Dolorum Set]" c="Dolorum Set"/>
              <i n="[products].[Product_Name].&amp;[Ea Set]" c="Ea Set"/>
              <i n="[products].[Product_Name].&amp;[Earum Set]" c="Earum Set"/>
              <i n="[products].[Product_Name].&amp;[Eius Gift]" c="Eius Gift"/>
              <i n="[products].[Product_Name].&amp;[Eligendi Set]" c="Eligendi Set"/>
              <i n="[products].[Product_Name].&amp;[Error Gift]" c="Error Gift"/>
              <i n="[products].[Product_Name].&amp;[Et Set]" c="Et Set"/>
              <i n="[products].[Product_Name].&amp;[Exercitationem Pack]" c="Exercitationem Pack"/>
              <i n="[products].[Product_Name].&amp;[Expedita Gift]" c="Expedita Gift"/>
              <i n="[products].[Product_Name].&amp;[Fuga Set]" c="Fuga Set"/>
              <i n="[products].[Product_Name].&amp;[Fugit Set]" c="Fugit Set"/>
              <i n="[products].[Product_Name].&amp;[Harum Pack]" c="Harum Pack"/>
              <i n="[products].[Product_Name].&amp;[Id Box]" c="Id Box"/>
              <i n="[products].[Product_Name].&amp;[In Set]" c="In Set"/>
              <i n="[products].[Product_Name].&amp;[Ipsam Set]" c="Ipsam Set"/>
              <i n="[products].[Product_Name].&amp;[Iure Gift]" c="Iure Gift"/>
              <i n="[products].[Product_Name].&amp;[Iusto Box]" c="Iusto Box"/>
              <i n="[products].[Product_Name].&amp;[Iusto Set]" c="Iusto Set"/>
              <i n="[products].[Product_Name].&amp;[Magnam Set]" c="Magnam Set"/>
              <i n="[products].[Product_Name].&amp;[Maiores Box]" c="Maiores Box"/>
              <i n="[products].[Product_Name].&amp;[Maiores Gift]" c="Maiores Gift"/>
              <i n="[products].[Product_Name].&amp;[Maxime Set]" c="Maxime Set"/>
              <i n="[products].[Product_Name].&amp;[Mollitia Set]" c="Mollitia Set"/>
              <i n="[products].[Product_Name].&amp;[Nam Gift]" c="Nam Gift"/>
              <i n="[products].[Product_Name].&amp;[Natus Gift]" c="Natus Gift"/>
              <i n="[products].[Product_Name].&amp;[Nemo Set]" c="Nemo Set"/>
              <i n="[products].[Product_Name].&amp;[Nihil Box]" c="Nihil Box"/>
              <i n="[products].[Product_Name].&amp;[Non Set]" c="Non Set"/>
              <i n="[products].[Product_Name].&amp;[Nostrum Box]" c="Nostrum Box"/>
              <i n="[products].[Product_Name].&amp;[Occaecati Gift]" c="Occaecati Gift"/>
              <i n="[products].[Product_Name].&amp;[Officiis Pack]" c="Officiis Pack"/>
              <i n="[products].[Product_Name].&amp;[Pariatur Box]" c="Pariatur Box"/>
              <i n="[products].[Product_Name].&amp;[Pariatur Set]" c="Pariatur Set"/>
              <i n="[products].[Product_Name].&amp;[Placeat Pack]" c="Placeat Pack"/>
              <i n="[products].[Product_Name].&amp;[Provident Pack]" c="Provident Pack"/>
              <i n="[products].[Product_Name].&amp;[Quas Box]" c="Quas Box"/>
              <i n="[products].[Product_Name].&amp;[Quas Gift]" c="Quas Gift"/>
              <i n="[products].[Product_Name].&amp;[Qui Box]" c="Qui Box"/>
              <i n="[products].[Product_Name].&amp;[Qui Gift]" c="Qui Gift"/>
              <i n="[products].[Product_Name].&amp;[Quia Gift]" c="Quia Gift"/>
              <i n="[products].[Product_Name].&amp;[Quisquam Pack]" c="Quisquam Pack"/>
              <i n="[products].[Product_Name].&amp;[Quos Box]" c="Quos Box"/>
              <i n="[products].[Product_Name].&amp;[Quos Set]" c="Quos Set"/>
              <i n="[products].[Product_Name].&amp;[Recusandae Pack]" c="Recusandae Pack"/>
              <i n="[products].[Product_Name].&amp;[Reiciendis Box]" c="Reiciendis Box"/>
              <i n="[products].[Product_Name].&amp;[Repudiandae Box]" c="Repudiandae Box"/>
              <i n="[products].[Product_Name].&amp;[Sed Pack]" c="Sed Pack"/>
              <i n="[products].[Product_Name].&amp;[Sed Set]" c="Sed Set"/>
              <i n="[products].[Product_Name].&amp;[Ut Pack]" c="Ut Pack"/>
              <i n="[products].[Product_Name].&amp;[Velit Set]" c="Velit Set"/>
              <i n="[products].[Product_Name].&amp;[Voluptas Box]" c="Voluptas Box"/>
              <i n="[products].[Product_Name].&amp;[Voluptate Pack]" c="Voluptate Pack"/>
              <i n="[products].[Product_Name].&amp;[Voluptate Set]" c="Voluptate Set"/>
              <i n="[products].[Product_Name].&amp;[Voluptatem Box]" c="Voluptatem Box"/>
            </range>
          </ranges>
        </level>
      </levels>
      <selections count="1">
        <selection n="[products].[Product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0214090-5452-4904-B050-894588D4DA4F}" cache="Slicer_Occasion" caption="Occasion" startItem="1" level="1" rowHeight="234950"/>
  <slicer name="Month 1" xr10:uid="{BD054145-D60D-4836-8E15-D0036D29E024}" cache="Slicer_Month" caption="Month" columnCount="2" level="1" rowHeight="234950"/>
  <slicer name="Product_Name 1" xr10:uid="{8BF10AC4-16E1-4509-B5DB-6357D3E57FC4}" cache="Slicer_Product_Name" caption="Product_Name" startItem="44"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DDF9768-B9FE-409F-9067-9C0CCCA4ED36}" cache="Slicer_Occasion" caption="Occasion" level="1" style="SlicerStyleLight1" rowHeight="234950"/>
  <slicer name="Month" xr10:uid="{27A2408A-C3D4-4110-8EDE-63EEF7EFC08F}" cache="Slicer_Month" caption="Month" level="1" rowHeight="234950"/>
  <slicer name="Product_Name" xr10:uid="{621CB9E8-6EA1-4D8B-8262-BE0DBB31DB7C}" cache="Slicer_Product_Name" caption="Product_Name" startItem="61"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82AF47-28B2-4A74-93B0-BC58A5AB16B3}" name="products" displayName="products" ref="A1:F71" tableType="queryTable" totalsRowShown="0">
  <autoFilter ref="A1:F71" xr:uid="{B982AF47-28B2-4A74-93B0-BC58A5AB16B3}"/>
  <tableColumns count="6">
    <tableColumn id="1" xr3:uid="{E7AC8D44-1E72-4F84-BD3C-C5E669577609}" uniqueName="1" name="Product_ID" queryTableFieldId="1"/>
    <tableColumn id="2" xr3:uid="{E0B871D3-DF2A-4304-BC85-3AB664EEE6D0}" uniqueName="2" name="Product_Name" queryTableFieldId="2" dataDxfId="158"/>
    <tableColumn id="3" xr3:uid="{39B5EC56-D743-4278-916E-97575F76D035}" uniqueName="3" name="Category" queryTableFieldId="3" dataDxfId="157"/>
    <tableColumn id="4" xr3:uid="{FFF67744-44D0-4950-B0C1-37FD00D1500C}" uniqueName="4" name="Price (INR)" queryTableFieldId="4"/>
    <tableColumn id="5" xr3:uid="{489A475C-C67C-4215-A9F6-5878EACBCA25}" uniqueName="5" name="Occasion" queryTableFieldId="5" dataDxfId="156"/>
    <tableColumn id="6" xr3:uid="{B8B9C882-5A67-4BC1-9555-8CB688F3A105}" uniqueName="6" name="Description" queryTableFieldId="6" dataDxfId="15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D2A8BA-2591-4247-825D-CCF4FA708EC9}" name="orders" displayName="orders" ref="A1:O1001" tableType="queryTable" totalsRowShown="0">
  <autoFilter ref="A1:O1001" xr:uid="{4BD2A8BA-2591-4247-825D-CCF4FA708EC9}"/>
  <tableColumns count="15">
    <tableColumn id="1" xr3:uid="{AB353F6E-2ED7-497E-825B-50DD101F2313}" uniqueName="1" name="Order_ID" queryTableFieldId="1"/>
    <tableColumn id="2" xr3:uid="{2BD119F4-DA22-4FB1-87BD-C8A0ADF8F757}" uniqueName="2" name="Customer_ID" queryTableFieldId="2" dataDxfId="154"/>
    <tableColumn id="3" xr3:uid="{3D10E362-2F06-47F5-9B98-A7EEFF3831E4}" uniqueName="3" name="Product_ID" queryTableFieldId="3"/>
    <tableColumn id="11" xr3:uid="{D65B844F-853A-4C2B-B0DC-96D045044FA2}" uniqueName="11" name="Price" queryTableFieldId="11" dataDxfId="153">
      <calculatedColumnFormula>VLOOKUP(orders[[#This Row],[Product_ID]],products[#All],4,TRUE)</calculatedColumnFormula>
    </tableColumn>
    <tableColumn id="4" xr3:uid="{5B748ACC-07A5-48F8-83E1-A15F3014A6FE}" uniqueName="4" name="Quantity" queryTableFieldId="4"/>
    <tableColumn id="16" xr3:uid="{DE43E885-4C90-4395-8B3B-4D3511C58ABF}" uniqueName="16" name="Month" queryTableFieldId="16" dataDxfId="152">
      <calculatedColumnFormula>TEXT(orders[[#This Row],[Order_Date]],"mmm")</calculatedColumnFormula>
    </tableColumn>
    <tableColumn id="5" xr3:uid="{3D4BDB17-37F7-4980-842D-A1AF48528D01}" uniqueName="5" name="Order_Date" queryTableFieldId="5" dataDxfId="151"/>
    <tableColumn id="6" xr3:uid="{74FE6E24-C586-4EA5-9EC5-CC0D8E1FCF50}" uniqueName="6" name="Order_Time" queryTableFieldId="6" dataDxfId="150"/>
    <tableColumn id="7" xr3:uid="{FADFA33C-C454-4F6F-9600-8F7C3F99D50F}" uniqueName="7" name="Delivery_Date" queryTableFieldId="7" dataDxfId="149"/>
    <tableColumn id="8" xr3:uid="{DBD22A14-BA73-470D-9D00-ECE00AABA8D8}" uniqueName="8" name="Delivery_Time" queryTableFieldId="8" dataDxfId="148"/>
    <tableColumn id="9" xr3:uid="{DF26952D-069F-41B4-8AC7-287FE050A024}" uniqueName="9" name="Location" queryTableFieldId="9" dataDxfId="147"/>
    <tableColumn id="12" xr3:uid="{D82A4687-70C5-43EE-8CF4-04B5ACC908EA}" uniqueName="12" name="City" queryTableFieldId="12" dataDxfId="146">
      <calculatedColumnFormula>VLOOKUP(orders[[#This Row],[Customer_ID]],customers[#All],3,TRUE)</calculatedColumnFormula>
    </tableColumn>
    <tableColumn id="10" xr3:uid="{750EF0E4-360B-44EC-B5A2-D4EFEBFE6E97}" uniqueName="10" name="Occasion" queryTableFieldId="10" dataDxfId="145"/>
    <tableColumn id="13" xr3:uid="{2D3BD1BA-FF48-4D81-8189-C0637339EF62}" uniqueName="13" name="Total Revenue" queryTableFieldId="13" dataDxfId="144">
      <calculatedColumnFormula>orders[[#This Row],[Price]]*orders[[#This Row],[Quantity]]</calculatedColumnFormula>
    </tableColumn>
    <tableColumn id="14" xr3:uid="{6F0AE983-D095-4889-924A-D6C8187F3F68}" uniqueName="14" name="Total Delivery Time" queryTableFieldId="14" dataDxfId="143">
      <calculatedColumnFormula>((orders[[#This Row],[Delivery_Date]]+orders[[#This Row],[Delivery_Time]]) - (orders[[#This Row],[Order_Date]]+orders[[#This Row],[Order_Time]]))*24</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69AC71-9EEE-4256-922A-FB9E694DD2D8}" name="customers" displayName="customers" ref="A1:G101" tableType="queryTable" totalsRowShown="0">
  <autoFilter ref="A1:G101" xr:uid="{1569AC71-9EEE-4256-922A-FB9E694DD2D8}"/>
  <tableColumns count="7">
    <tableColumn id="1" xr3:uid="{B6C121EF-5AC9-43F5-827F-3298F2D72B8C}" uniqueName="1" name="Customer_ID" queryTableFieldId="1" dataDxfId="142"/>
    <tableColumn id="2" xr3:uid="{6181F410-F8BA-443B-83BF-681DCBE8890E}" uniqueName="2" name="Name" queryTableFieldId="2" dataDxfId="141"/>
    <tableColumn id="3" xr3:uid="{FC75C829-DA4F-4E1A-BF3C-DCCA00D6BF25}" uniqueName="3" name="City" queryTableFieldId="3" dataDxfId="140"/>
    <tableColumn id="4" xr3:uid="{8348228F-0208-472E-A1F1-AADD08141897}" uniqueName="4" name="Contact_Number" queryTableFieldId="4"/>
    <tableColumn id="5" xr3:uid="{9C62F672-BECA-4AD2-AA10-052E6B9C754F}" uniqueName="5" name="Email" queryTableFieldId="5" dataDxfId="139"/>
    <tableColumn id="6" xr3:uid="{94FC8BF3-509C-4C35-B1D4-2BD5E9EE9447}" uniqueName="6" name="Gender" queryTableFieldId="6" dataDxfId="138"/>
    <tableColumn id="7" xr3:uid="{146FEA9D-8C3B-4E74-80E0-C803A98185E6}" uniqueName="7" name="Address" queryTableFieldId="7" dataDxfId="1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629249">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56AC4-9617-4107-BBF5-251D4F1FD033}">
  <sheetPr>
    <tabColor rgb="FF407434"/>
  </sheetPr>
  <dimension ref="A1:CJ234"/>
  <sheetViews>
    <sheetView showGridLines="0" tabSelected="1" zoomScale="40" zoomScaleNormal="40" workbookViewId="0">
      <selection activeCell="AI12" sqref="AI12"/>
    </sheetView>
  </sheetViews>
  <sheetFormatPr defaultRowHeight="14.4" x14ac:dyDescent="0.3"/>
  <sheetData>
    <row r="1" spans="1:88"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5"/>
      <c r="CD1" s="15"/>
      <c r="CE1" s="15"/>
      <c r="CF1" s="15"/>
      <c r="CG1" s="15"/>
      <c r="CH1" s="15"/>
      <c r="CI1" s="15"/>
      <c r="CJ1" s="15"/>
    </row>
    <row r="2" spans="1:88"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5"/>
      <c r="CD2" s="15"/>
      <c r="CE2" s="15"/>
      <c r="CF2" s="15"/>
      <c r="CG2" s="15"/>
      <c r="CH2" s="15"/>
      <c r="CI2" s="15"/>
      <c r="CJ2" s="15"/>
    </row>
    <row r="3" spans="1:88"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5"/>
      <c r="CD3" s="15"/>
      <c r="CE3" s="15"/>
      <c r="CF3" s="15"/>
      <c r="CG3" s="15"/>
      <c r="CH3" s="15"/>
      <c r="CI3" s="15"/>
      <c r="CJ3" s="15"/>
    </row>
    <row r="4" spans="1:88"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5"/>
      <c r="CD4" s="15"/>
      <c r="CE4" s="15"/>
      <c r="CF4" s="15"/>
      <c r="CG4" s="15"/>
      <c r="CH4" s="15"/>
      <c r="CI4" s="15"/>
      <c r="CJ4" s="15"/>
    </row>
    <row r="5" spans="1:88"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5"/>
      <c r="CD5" s="15"/>
      <c r="CE5" s="15"/>
      <c r="CF5" s="15"/>
      <c r="CG5" s="15"/>
      <c r="CH5" s="15"/>
      <c r="CI5" s="15"/>
      <c r="CJ5" s="15"/>
    </row>
    <row r="6" spans="1:88"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5"/>
      <c r="CD6" s="15"/>
      <c r="CE6" s="15"/>
      <c r="CF6" s="15"/>
      <c r="CG6" s="15"/>
      <c r="CH6" s="15"/>
      <c r="CI6" s="15"/>
      <c r="CJ6" s="15"/>
    </row>
    <row r="7" spans="1:88"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5"/>
      <c r="CD7" s="15"/>
      <c r="CE7" s="15"/>
      <c r="CF7" s="15"/>
      <c r="CG7" s="15"/>
      <c r="CH7" s="15"/>
      <c r="CI7" s="15"/>
      <c r="CJ7" s="15"/>
    </row>
    <row r="8" spans="1:88"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5"/>
      <c r="CD8" s="15"/>
      <c r="CE8" s="15"/>
      <c r="CF8" s="15"/>
      <c r="CG8" s="15"/>
      <c r="CH8" s="15"/>
      <c r="CI8" s="15"/>
      <c r="CJ8" s="15"/>
    </row>
    <row r="9" spans="1:88"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5"/>
      <c r="CD9" s="15"/>
      <c r="CE9" s="15"/>
      <c r="CF9" s="15"/>
      <c r="CG9" s="15"/>
      <c r="CH9" s="15"/>
      <c r="CI9" s="15"/>
      <c r="CJ9" s="15"/>
    </row>
    <row r="10" spans="1:88"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5"/>
      <c r="CD10" s="15"/>
      <c r="CE10" s="15"/>
      <c r="CF10" s="15"/>
      <c r="CG10" s="15"/>
      <c r="CH10" s="15"/>
      <c r="CI10" s="15"/>
      <c r="CJ10" s="15"/>
    </row>
    <row r="11" spans="1:88"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5"/>
      <c r="CD11" s="15"/>
      <c r="CE11" s="15"/>
      <c r="CF11" s="15"/>
      <c r="CG11" s="15"/>
      <c r="CH11" s="15"/>
      <c r="CI11" s="15"/>
      <c r="CJ11" s="15"/>
    </row>
    <row r="12" spans="1:88"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5"/>
      <c r="CD12" s="15"/>
      <c r="CE12" s="15"/>
      <c r="CF12" s="15"/>
      <c r="CG12" s="15"/>
      <c r="CH12" s="15"/>
      <c r="CI12" s="15"/>
      <c r="CJ12" s="15"/>
    </row>
    <row r="13" spans="1:88"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5"/>
      <c r="CD13" s="15"/>
      <c r="CE13" s="15"/>
      <c r="CF13" s="15"/>
      <c r="CG13" s="15"/>
      <c r="CH13" s="15"/>
      <c r="CI13" s="15"/>
      <c r="CJ13" s="15"/>
    </row>
    <row r="14" spans="1:88"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5"/>
      <c r="CD14" s="15"/>
      <c r="CE14" s="15"/>
      <c r="CF14" s="15"/>
      <c r="CG14" s="15"/>
      <c r="CH14" s="15"/>
      <c r="CI14" s="15"/>
      <c r="CJ14" s="15"/>
    </row>
    <row r="15" spans="1:88"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5"/>
      <c r="CD15" s="15"/>
      <c r="CE15" s="15"/>
      <c r="CF15" s="15"/>
      <c r="CG15" s="15"/>
      <c r="CH15" s="15"/>
      <c r="CI15" s="15"/>
      <c r="CJ15" s="15"/>
    </row>
    <row r="16" spans="1:88"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5"/>
      <c r="CD16" s="15"/>
      <c r="CE16" s="15"/>
      <c r="CF16" s="15"/>
      <c r="CG16" s="15"/>
      <c r="CH16" s="15"/>
      <c r="CI16" s="15"/>
      <c r="CJ16" s="15"/>
    </row>
    <row r="17" spans="1:88"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5"/>
      <c r="CD17" s="15"/>
      <c r="CE17" s="15"/>
      <c r="CF17" s="15"/>
      <c r="CG17" s="15"/>
      <c r="CH17" s="15"/>
      <c r="CI17" s="15"/>
      <c r="CJ17" s="15"/>
    </row>
    <row r="18" spans="1:88"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5"/>
      <c r="CD18" s="15"/>
      <c r="CE18" s="15"/>
      <c r="CF18" s="15"/>
      <c r="CG18" s="15"/>
      <c r="CH18" s="15"/>
      <c r="CI18" s="15"/>
      <c r="CJ18" s="15"/>
    </row>
    <row r="19" spans="1:88"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5"/>
      <c r="CD19" s="15"/>
      <c r="CE19" s="15"/>
      <c r="CF19" s="15"/>
      <c r="CG19" s="15"/>
      <c r="CH19" s="15"/>
      <c r="CI19" s="15"/>
      <c r="CJ19" s="15"/>
    </row>
    <row r="20" spans="1:88"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5"/>
      <c r="CD20" s="15"/>
      <c r="CE20" s="15"/>
      <c r="CF20" s="15"/>
      <c r="CG20" s="15"/>
      <c r="CH20" s="15"/>
      <c r="CI20" s="15"/>
      <c r="CJ20" s="15"/>
    </row>
    <row r="21" spans="1:88"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5"/>
      <c r="CD21" s="15"/>
      <c r="CE21" s="15"/>
      <c r="CF21" s="15"/>
      <c r="CG21" s="15"/>
      <c r="CH21" s="15"/>
      <c r="CI21" s="15"/>
      <c r="CJ21" s="15"/>
    </row>
    <row r="22" spans="1:88"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5"/>
      <c r="CD22" s="15"/>
      <c r="CE22" s="15"/>
      <c r="CF22" s="15"/>
      <c r="CG22" s="15"/>
      <c r="CH22" s="15"/>
      <c r="CI22" s="15"/>
      <c r="CJ22" s="15"/>
    </row>
    <row r="23" spans="1:88"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5"/>
      <c r="CD23" s="15"/>
      <c r="CE23" s="15"/>
      <c r="CF23" s="15"/>
      <c r="CG23" s="15"/>
      <c r="CH23" s="15"/>
      <c r="CI23" s="15"/>
      <c r="CJ23" s="15"/>
    </row>
    <row r="24" spans="1:88"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5"/>
      <c r="CD24" s="15"/>
      <c r="CE24" s="15"/>
      <c r="CF24" s="15"/>
      <c r="CG24" s="15"/>
      <c r="CH24" s="15"/>
      <c r="CI24" s="15"/>
      <c r="CJ24" s="15"/>
    </row>
    <row r="25" spans="1:88"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5"/>
      <c r="CD25" s="15"/>
      <c r="CE25" s="15"/>
      <c r="CF25" s="15"/>
      <c r="CG25" s="15"/>
      <c r="CH25" s="15"/>
      <c r="CI25" s="15"/>
      <c r="CJ25" s="15"/>
    </row>
    <row r="26" spans="1:88"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5"/>
      <c r="CD26" s="15"/>
      <c r="CE26" s="15"/>
      <c r="CF26" s="15"/>
      <c r="CG26" s="15"/>
      <c r="CH26" s="15"/>
      <c r="CI26" s="15"/>
      <c r="CJ26" s="15"/>
    </row>
    <row r="27" spans="1:88"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5"/>
      <c r="CD27" s="15"/>
      <c r="CE27" s="15"/>
      <c r="CF27" s="15"/>
      <c r="CG27" s="15"/>
      <c r="CH27" s="15"/>
      <c r="CI27" s="15"/>
      <c r="CJ27" s="15"/>
    </row>
    <row r="28" spans="1:88"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5"/>
      <c r="CD28" s="15"/>
      <c r="CE28" s="15"/>
      <c r="CF28" s="15"/>
      <c r="CG28" s="15"/>
      <c r="CH28" s="15"/>
      <c r="CI28" s="15"/>
      <c r="CJ28" s="15"/>
    </row>
    <row r="29" spans="1:88"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5"/>
      <c r="CD29" s="15"/>
      <c r="CE29" s="15"/>
      <c r="CF29" s="15"/>
      <c r="CG29" s="15"/>
      <c r="CH29" s="15"/>
      <c r="CI29" s="15"/>
      <c r="CJ29" s="15"/>
    </row>
    <row r="30" spans="1:88"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5"/>
      <c r="CD30" s="15"/>
      <c r="CE30" s="15"/>
      <c r="CF30" s="15"/>
      <c r="CG30" s="15"/>
      <c r="CH30" s="15"/>
      <c r="CI30" s="15"/>
      <c r="CJ30" s="15"/>
    </row>
    <row r="31" spans="1:88"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5"/>
      <c r="CD31" s="15"/>
      <c r="CE31" s="15"/>
      <c r="CF31" s="15"/>
      <c r="CG31" s="15"/>
      <c r="CH31" s="15"/>
      <c r="CI31" s="15"/>
      <c r="CJ31" s="15"/>
    </row>
    <row r="32" spans="1:88"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5"/>
      <c r="CD32" s="15"/>
      <c r="CE32" s="15"/>
      <c r="CF32" s="15"/>
      <c r="CG32" s="15"/>
      <c r="CH32" s="15"/>
      <c r="CI32" s="15"/>
      <c r="CJ32" s="15"/>
    </row>
    <row r="33" spans="1:88"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5"/>
      <c r="CD33" s="15"/>
      <c r="CE33" s="15"/>
      <c r="CF33" s="15"/>
      <c r="CG33" s="15"/>
      <c r="CH33" s="15"/>
      <c r="CI33" s="15"/>
      <c r="CJ33" s="15"/>
    </row>
    <row r="34" spans="1:8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5"/>
      <c r="CD34" s="15"/>
      <c r="CE34" s="15"/>
      <c r="CF34" s="15"/>
      <c r="CG34" s="15"/>
      <c r="CH34" s="15"/>
      <c r="CI34" s="15"/>
      <c r="CJ34" s="15"/>
    </row>
    <row r="35" spans="1:88"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5"/>
      <c r="CD35" s="15"/>
      <c r="CE35" s="15"/>
      <c r="CF35" s="15"/>
      <c r="CG35" s="15"/>
      <c r="CH35" s="15"/>
      <c r="CI35" s="15"/>
      <c r="CJ35" s="15"/>
    </row>
    <row r="36" spans="1:8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5"/>
      <c r="CD36" s="15"/>
      <c r="CE36" s="15"/>
      <c r="CF36" s="15"/>
      <c r="CG36" s="15"/>
      <c r="CH36" s="15"/>
      <c r="CI36" s="15"/>
      <c r="CJ36" s="15"/>
    </row>
    <row r="37" spans="1:88"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5"/>
      <c r="CD37" s="15"/>
      <c r="CE37" s="15"/>
      <c r="CF37" s="15"/>
      <c r="CG37" s="15"/>
      <c r="CH37" s="15"/>
      <c r="CI37" s="15"/>
      <c r="CJ37" s="15"/>
    </row>
    <row r="38" spans="1:8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5"/>
      <c r="CD38" s="15"/>
      <c r="CE38" s="15"/>
      <c r="CF38" s="15"/>
      <c r="CG38" s="15"/>
      <c r="CH38" s="15"/>
      <c r="CI38" s="15"/>
      <c r="CJ38" s="15"/>
    </row>
    <row r="39" spans="1:8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5"/>
      <c r="CD39" s="15"/>
      <c r="CE39" s="15"/>
      <c r="CF39" s="15"/>
      <c r="CG39" s="15"/>
      <c r="CH39" s="15"/>
      <c r="CI39" s="15"/>
      <c r="CJ39" s="15"/>
    </row>
    <row r="40" spans="1:8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5"/>
      <c r="CD40" s="15"/>
      <c r="CE40" s="15"/>
      <c r="CF40" s="15"/>
      <c r="CG40" s="15"/>
      <c r="CH40" s="15"/>
      <c r="CI40" s="15"/>
      <c r="CJ40" s="15"/>
    </row>
    <row r="41" spans="1:8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5"/>
      <c r="CD41" s="15"/>
      <c r="CE41" s="15"/>
      <c r="CF41" s="15"/>
      <c r="CG41" s="15"/>
      <c r="CH41" s="15"/>
      <c r="CI41" s="15"/>
      <c r="CJ41" s="15"/>
    </row>
    <row r="42" spans="1:8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5"/>
      <c r="CD42" s="15"/>
      <c r="CE42" s="15"/>
      <c r="CF42" s="15"/>
      <c r="CG42" s="15"/>
      <c r="CH42" s="15"/>
      <c r="CI42" s="15"/>
      <c r="CJ42" s="15"/>
    </row>
    <row r="43" spans="1:88"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5"/>
      <c r="CD43" s="15"/>
      <c r="CE43" s="15"/>
      <c r="CF43" s="15"/>
      <c r="CG43" s="15"/>
      <c r="CH43" s="15"/>
      <c r="CI43" s="15"/>
      <c r="CJ43" s="15"/>
    </row>
    <row r="44" spans="1:88"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5"/>
      <c r="CD44" s="15"/>
      <c r="CE44" s="15"/>
      <c r="CF44" s="15"/>
      <c r="CG44" s="15"/>
      <c r="CH44" s="15"/>
      <c r="CI44" s="15"/>
      <c r="CJ44" s="15"/>
    </row>
    <row r="45" spans="1:88"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5"/>
      <c r="CD45" s="15"/>
      <c r="CE45" s="15"/>
      <c r="CF45" s="15"/>
      <c r="CG45" s="15"/>
      <c r="CH45" s="15"/>
      <c r="CI45" s="15"/>
      <c r="CJ45" s="15"/>
    </row>
    <row r="46" spans="1:88"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5"/>
      <c r="CD46" s="15"/>
      <c r="CE46" s="15"/>
      <c r="CF46" s="15"/>
      <c r="CG46" s="15"/>
      <c r="CH46" s="15"/>
      <c r="CI46" s="15"/>
      <c r="CJ46" s="15"/>
    </row>
    <row r="47" spans="1:88"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5"/>
      <c r="CD47" s="15"/>
      <c r="CE47" s="15"/>
      <c r="CF47" s="15"/>
      <c r="CG47" s="15"/>
      <c r="CH47" s="15"/>
      <c r="CI47" s="15"/>
      <c r="CJ47" s="15"/>
    </row>
    <row r="48" spans="1:88"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5"/>
      <c r="CD48" s="15"/>
      <c r="CE48" s="15"/>
      <c r="CF48" s="15"/>
      <c r="CG48" s="15"/>
      <c r="CH48" s="15"/>
      <c r="CI48" s="15"/>
      <c r="CJ48" s="15"/>
    </row>
    <row r="49" spans="1:8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5"/>
      <c r="CD49" s="15"/>
      <c r="CE49" s="15"/>
      <c r="CF49" s="15"/>
      <c r="CG49" s="15"/>
      <c r="CH49" s="15"/>
      <c r="CI49" s="15"/>
      <c r="CJ49" s="15"/>
    </row>
    <row r="50" spans="1:8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5"/>
      <c r="CD50" s="15"/>
      <c r="CE50" s="15"/>
      <c r="CF50" s="15"/>
      <c r="CG50" s="15"/>
      <c r="CH50" s="15"/>
      <c r="CI50" s="15"/>
      <c r="CJ50" s="15"/>
    </row>
    <row r="51" spans="1:8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5"/>
      <c r="CD51" s="15"/>
      <c r="CE51" s="15"/>
      <c r="CF51" s="15"/>
      <c r="CG51" s="15"/>
      <c r="CH51" s="15"/>
      <c r="CI51" s="15"/>
      <c r="CJ51" s="15"/>
    </row>
    <row r="52" spans="1:8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5"/>
      <c r="CD52" s="15"/>
      <c r="CE52" s="15"/>
      <c r="CF52" s="15"/>
      <c r="CG52" s="15"/>
      <c r="CH52" s="15"/>
      <c r="CI52" s="15"/>
      <c r="CJ52" s="15"/>
    </row>
    <row r="53" spans="1:88"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5"/>
      <c r="CD53" s="15"/>
      <c r="CE53" s="15"/>
      <c r="CF53" s="15"/>
      <c r="CG53" s="15"/>
      <c r="CH53" s="15"/>
      <c r="CI53" s="15"/>
      <c r="CJ53" s="15"/>
    </row>
    <row r="54" spans="1:88"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5"/>
      <c r="CD54" s="15"/>
      <c r="CE54" s="15"/>
      <c r="CF54" s="15"/>
      <c r="CG54" s="15"/>
      <c r="CH54" s="15"/>
      <c r="CI54" s="15"/>
      <c r="CJ54" s="15"/>
    </row>
    <row r="55" spans="1:88"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5"/>
      <c r="CD55" s="15"/>
      <c r="CE55" s="15"/>
      <c r="CF55" s="15"/>
      <c r="CG55" s="15"/>
      <c r="CH55" s="15"/>
      <c r="CI55" s="15"/>
      <c r="CJ55" s="15"/>
    </row>
    <row r="56" spans="1:88"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5"/>
      <c r="CD56" s="15"/>
      <c r="CE56" s="15"/>
      <c r="CF56" s="15"/>
      <c r="CG56" s="15"/>
      <c r="CH56" s="15"/>
      <c r="CI56" s="15"/>
      <c r="CJ56" s="15"/>
    </row>
    <row r="57" spans="1:88"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5"/>
      <c r="CD57" s="15"/>
      <c r="CE57" s="15"/>
      <c r="CF57" s="15"/>
      <c r="CG57" s="15"/>
      <c r="CH57" s="15"/>
      <c r="CI57" s="15"/>
      <c r="CJ57" s="15"/>
    </row>
    <row r="58" spans="1:88"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5"/>
      <c r="CD58" s="15"/>
      <c r="CE58" s="15"/>
      <c r="CF58" s="15"/>
      <c r="CG58" s="15"/>
      <c r="CH58" s="15"/>
      <c r="CI58" s="15"/>
      <c r="CJ58" s="15"/>
    </row>
    <row r="59" spans="1:88"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5"/>
      <c r="CD59" s="15"/>
      <c r="CE59" s="15"/>
      <c r="CF59" s="15"/>
      <c r="CG59" s="15"/>
      <c r="CH59" s="15"/>
      <c r="CI59" s="15"/>
      <c r="CJ59" s="15"/>
    </row>
    <row r="60" spans="1:88"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5"/>
      <c r="CD60" s="15"/>
      <c r="CE60" s="15"/>
      <c r="CF60" s="15"/>
      <c r="CG60" s="15"/>
      <c r="CH60" s="15"/>
      <c r="CI60" s="15"/>
      <c r="CJ60" s="15"/>
    </row>
    <row r="61" spans="1:88"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5"/>
      <c r="CD61" s="15"/>
      <c r="CE61" s="15"/>
      <c r="CF61" s="15"/>
      <c r="CG61" s="15"/>
      <c r="CH61" s="15"/>
      <c r="CI61" s="15"/>
      <c r="CJ61" s="15"/>
    </row>
    <row r="62" spans="1:88"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5"/>
      <c r="CD62" s="15"/>
      <c r="CE62" s="15"/>
      <c r="CF62" s="15"/>
      <c r="CG62" s="15"/>
      <c r="CH62" s="15"/>
      <c r="CI62" s="15"/>
      <c r="CJ62" s="15"/>
    </row>
    <row r="63" spans="1:88"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5"/>
      <c r="CD63" s="15"/>
      <c r="CE63" s="15"/>
      <c r="CF63" s="15"/>
      <c r="CG63" s="15"/>
      <c r="CH63" s="15"/>
      <c r="CI63" s="15"/>
      <c r="CJ63" s="15"/>
    </row>
    <row r="64" spans="1:88"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5"/>
      <c r="CD64" s="15"/>
      <c r="CE64" s="15"/>
      <c r="CF64" s="15"/>
      <c r="CG64" s="15"/>
      <c r="CH64" s="15"/>
      <c r="CI64" s="15"/>
      <c r="CJ64" s="15"/>
    </row>
    <row r="65" spans="1:88"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5"/>
      <c r="CD65" s="15"/>
      <c r="CE65" s="15"/>
      <c r="CF65" s="15"/>
      <c r="CG65" s="15"/>
      <c r="CH65" s="15"/>
      <c r="CI65" s="15"/>
      <c r="CJ65" s="15"/>
    </row>
    <row r="66" spans="1:88"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5"/>
      <c r="CD66" s="15"/>
      <c r="CE66" s="15"/>
      <c r="CF66" s="15"/>
      <c r="CG66" s="15"/>
      <c r="CH66" s="15"/>
      <c r="CI66" s="15"/>
      <c r="CJ66" s="15"/>
    </row>
    <row r="67" spans="1:88"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5"/>
      <c r="CD67" s="15"/>
      <c r="CE67" s="15"/>
      <c r="CF67" s="15"/>
      <c r="CG67" s="15"/>
      <c r="CH67" s="15"/>
      <c r="CI67" s="15"/>
      <c r="CJ67" s="15"/>
    </row>
    <row r="68" spans="1:88"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5"/>
      <c r="CD68" s="15"/>
      <c r="CE68" s="15"/>
      <c r="CF68" s="15"/>
      <c r="CG68" s="15"/>
      <c r="CH68" s="15"/>
      <c r="CI68" s="15"/>
      <c r="CJ68" s="15"/>
    </row>
    <row r="69" spans="1:88"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5"/>
      <c r="CD69" s="15"/>
      <c r="CE69" s="15"/>
      <c r="CF69" s="15"/>
      <c r="CG69" s="15"/>
      <c r="CH69" s="15"/>
      <c r="CI69" s="15"/>
      <c r="CJ69" s="15"/>
    </row>
    <row r="70" spans="1:88"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5"/>
      <c r="CD70" s="15"/>
      <c r="CE70" s="15"/>
      <c r="CF70" s="15"/>
      <c r="CG70" s="15"/>
      <c r="CH70" s="15"/>
      <c r="CI70" s="15"/>
      <c r="CJ70" s="15"/>
    </row>
    <row r="71" spans="1:88"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5"/>
      <c r="CD71" s="15"/>
      <c r="CE71" s="15"/>
      <c r="CF71" s="15"/>
      <c r="CG71" s="15"/>
      <c r="CH71" s="15"/>
      <c r="CI71" s="15"/>
      <c r="CJ71" s="15"/>
    </row>
    <row r="72" spans="1:88"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5"/>
      <c r="CD72" s="15"/>
      <c r="CE72" s="15"/>
      <c r="CF72" s="15"/>
      <c r="CG72" s="15"/>
      <c r="CH72" s="15"/>
      <c r="CI72" s="15"/>
      <c r="CJ72" s="15"/>
    </row>
    <row r="73" spans="1:88"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5"/>
      <c r="CD73" s="15"/>
      <c r="CE73" s="15"/>
      <c r="CF73" s="15"/>
      <c r="CG73" s="15"/>
      <c r="CH73" s="15"/>
      <c r="CI73" s="15"/>
      <c r="CJ73" s="15"/>
    </row>
    <row r="74" spans="1:88"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5"/>
      <c r="CD74" s="15"/>
      <c r="CE74" s="15"/>
      <c r="CF74" s="15"/>
      <c r="CG74" s="15"/>
      <c r="CH74" s="15"/>
      <c r="CI74" s="15"/>
      <c r="CJ74" s="15"/>
    </row>
    <row r="75" spans="1:88"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5"/>
      <c r="CD75" s="15"/>
      <c r="CE75" s="15"/>
      <c r="CF75" s="15"/>
      <c r="CG75" s="15"/>
      <c r="CH75" s="15"/>
      <c r="CI75" s="15"/>
      <c r="CJ75" s="15"/>
    </row>
    <row r="76" spans="1:88"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5"/>
      <c r="CD76" s="15"/>
      <c r="CE76" s="15"/>
      <c r="CF76" s="15"/>
      <c r="CG76" s="15"/>
      <c r="CH76" s="15"/>
      <c r="CI76" s="15"/>
      <c r="CJ76" s="15"/>
    </row>
    <row r="77" spans="1:88"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5"/>
      <c r="CD77" s="15"/>
      <c r="CE77" s="15"/>
      <c r="CF77" s="15"/>
      <c r="CG77" s="15"/>
      <c r="CH77" s="15"/>
      <c r="CI77" s="15"/>
      <c r="CJ77" s="15"/>
    </row>
    <row r="78" spans="1:88"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5"/>
      <c r="CD78" s="15"/>
      <c r="CE78" s="15"/>
      <c r="CF78" s="15"/>
      <c r="CG78" s="15"/>
      <c r="CH78" s="15"/>
      <c r="CI78" s="15"/>
      <c r="CJ78" s="15"/>
    </row>
    <row r="79" spans="1:88"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5"/>
      <c r="CD79" s="15"/>
      <c r="CE79" s="15"/>
      <c r="CF79" s="15"/>
      <c r="CG79" s="15"/>
      <c r="CH79" s="15"/>
      <c r="CI79" s="15"/>
      <c r="CJ79" s="15"/>
    </row>
    <row r="80" spans="1:88"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5"/>
      <c r="CD80" s="15"/>
      <c r="CE80" s="15"/>
      <c r="CF80" s="15"/>
      <c r="CG80" s="15"/>
      <c r="CH80" s="15"/>
      <c r="CI80" s="15"/>
      <c r="CJ80" s="15"/>
    </row>
    <row r="81" spans="1:88"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5"/>
      <c r="CD81" s="15"/>
      <c r="CE81" s="15"/>
      <c r="CF81" s="15"/>
      <c r="CG81" s="15"/>
      <c r="CH81" s="15"/>
      <c r="CI81" s="15"/>
      <c r="CJ81" s="15"/>
    </row>
    <row r="82" spans="1:88"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5"/>
      <c r="CD82" s="15"/>
      <c r="CE82" s="15"/>
      <c r="CF82" s="15"/>
      <c r="CG82" s="15"/>
      <c r="CH82" s="15"/>
      <c r="CI82" s="15"/>
      <c r="CJ82" s="15"/>
    </row>
    <row r="83" spans="1:88"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5"/>
      <c r="CD83" s="15"/>
      <c r="CE83" s="15"/>
      <c r="CF83" s="15"/>
      <c r="CG83" s="15"/>
      <c r="CH83" s="15"/>
      <c r="CI83" s="15"/>
      <c r="CJ83" s="15"/>
    </row>
    <row r="84" spans="1:88"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5"/>
      <c r="CD84" s="15"/>
      <c r="CE84" s="15"/>
      <c r="CF84" s="15"/>
      <c r="CG84" s="15"/>
      <c r="CH84" s="15"/>
      <c r="CI84" s="15"/>
      <c r="CJ84" s="15"/>
    </row>
    <row r="85" spans="1:88"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5"/>
      <c r="CD85" s="15"/>
      <c r="CE85" s="15"/>
      <c r="CF85" s="15"/>
      <c r="CG85" s="15"/>
      <c r="CH85" s="15"/>
      <c r="CI85" s="15"/>
      <c r="CJ85" s="15"/>
    </row>
    <row r="86" spans="1:88"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5"/>
      <c r="CD86" s="15"/>
      <c r="CE86" s="15"/>
      <c r="CF86" s="15"/>
      <c r="CG86" s="15"/>
      <c r="CH86" s="15"/>
      <c r="CI86" s="15"/>
      <c r="CJ86" s="15"/>
    </row>
    <row r="87" spans="1:88"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5"/>
      <c r="CD87" s="15"/>
      <c r="CE87" s="15"/>
      <c r="CF87" s="15"/>
      <c r="CG87" s="15"/>
      <c r="CH87" s="15"/>
      <c r="CI87" s="15"/>
      <c r="CJ87" s="15"/>
    </row>
    <row r="88" spans="1:88"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5"/>
      <c r="CD88" s="15"/>
      <c r="CE88" s="15"/>
      <c r="CF88" s="15"/>
      <c r="CG88" s="15"/>
      <c r="CH88" s="15"/>
      <c r="CI88" s="15"/>
      <c r="CJ88" s="15"/>
    </row>
    <row r="89" spans="1:88"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5"/>
      <c r="CD89" s="15"/>
      <c r="CE89" s="15"/>
      <c r="CF89" s="15"/>
      <c r="CG89" s="15"/>
      <c r="CH89" s="15"/>
      <c r="CI89" s="15"/>
      <c r="CJ89" s="15"/>
    </row>
    <row r="90" spans="1:88"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5"/>
      <c r="CD90" s="15"/>
      <c r="CE90" s="15"/>
      <c r="CF90" s="15"/>
      <c r="CG90" s="15"/>
      <c r="CH90" s="15"/>
      <c r="CI90" s="15"/>
      <c r="CJ90" s="15"/>
    </row>
    <row r="91" spans="1:88"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5"/>
      <c r="CD91" s="15"/>
      <c r="CE91" s="15"/>
      <c r="CF91" s="15"/>
      <c r="CG91" s="15"/>
      <c r="CH91" s="15"/>
      <c r="CI91" s="15"/>
      <c r="CJ91" s="15"/>
    </row>
    <row r="92" spans="1:88"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5"/>
      <c r="CD92" s="15"/>
      <c r="CE92" s="15"/>
      <c r="CF92" s="15"/>
      <c r="CG92" s="15"/>
      <c r="CH92" s="15"/>
      <c r="CI92" s="15"/>
      <c r="CJ92" s="15"/>
    </row>
    <row r="93" spans="1:88"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5"/>
      <c r="CD93" s="15"/>
      <c r="CE93" s="15"/>
      <c r="CF93" s="15"/>
      <c r="CG93" s="15"/>
      <c r="CH93" s="15"/>
      <c r="CI93" s="15"/>
      <c r="CJ93" s="15"/>
    </row>
    <row r="94" spans="1:88"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5"/>
      <c r="CD94" s="15"/>
      <c r="CE94" s="15"/>
      <c r="CF94" s="15"/>
      <c r="CG94" s="15"/>
      <c r="CH94" s="15"/>
      <c r="CI94" s="15"/>
      <c r="CJ94" s="15"/>
    </row>
    <row r="95" spans="1:88"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5"/>
      <c r="CD95" s="15"/>
      <c r="CE95" s="15"/>
      <c r="CF95" s="15"/>
      <c r="CG95" s="15"/>
      <c r="CH95" s="15"/>
      <c r="CI95" s="15"/>
      <c r="CJ95" s="15"/>
    </row>
    <row r="96" spans="1:88"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5"/>
      <c r="CD96" s="15"/>
      <c r="CE96" s="15"/>
      <c r="CF96" s="15"/>
      <c r="CG96" s="15"/>
      <c r="CH96" s="15"/>
      <c r="CI96" s="15"/>
      <c r="CJ96" s="15"/>
    </row>
    <row r="97" spans="1:88"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5"/>
      <c r="CD97" s="15"/>
      <c r="CE97" s="15"/>
      <c r="CF97" s="15"/>
      <c r="CG97" s="15"/>
      <c r="CH97" s="15"/>
      <c r="CI97" s="15"/>
      <c r="CJ97" s="15"/>
    </row>
    <row r="98" spans="1:88"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5"/>
      <c r="CD98" s="15"/>
      <c r="CE98" s="15"/>
      <c r="CF98" s="15"/>
      <c r="CG98" s="15"/>
      <c r="CH98" s="15"/>
      <c r="CI98" s="15"/>
      <c r="CJ98" s="15"/>
    </row>
    <row r="99" spans="1:88"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5"/>
      <c r="CD99" s="15"/>
      <c r="CE99" s="15"/>
      <c r="CF99" s="15"/>
      <c r="CG99" s="15"/>
      <c r="CH99" s="15"/>
      <c r="CI99" s="15"/>
      <c r="CJ99" s="15"/>
    </row>
    <row r="100" spans="1:88"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5"/>
      <c r="CD100" s="15"/>
      <c r="CE100" s="15"/>
      <c r="CF100" s="15"/>
      <c r="CG100" s="15"/>
      <c r="CH100" s="15"/>
      <c r="CI100" s="15"/>
      <c r="CJ100" s="15"/>
    </row>
    <row r="101" spans="1:88"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5"/>
      <c r="CD101" s="15"/>
      <c r="CE101" s="15"/>
      <c r="CF101" s="15"/>
      <c r="CG101" s="15"/>
      <c r="CH101" s="15"/>
      <c r="CI101" s="15"/>
      <c r="CJ101" s="15"/>
    </row>
    <row r="102" spans="1:88"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5"/>
      <c r="CD102" s="15"/>
      <c r="CE102" s="15"/>
      <c r="CF102" s="15"/>
      <c r="CG102" s="15"/>
      <c r="CH102" s="15"/>
      <c r="CI102" s="15"/>
      <c r="CJ102" s="15"/>
    </row>
    <row r="103" spans="1:88"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5"/>
      <c r="CD103" s="15"/>
      <c r="CE103" s="15"/>
      <c r="CF103" s="15"/>
      <c r="CG103" s="15"/>
      <c r="CH103" s="15"/>
      <c r="CI103" s="15"/>
      <c r="CJ103" s="15"/>
    </row>
    <row r="104" spans="1:88"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5"/>
      <c r="CD104" s="15"/>
      <c r="CE104" s="15"/>
      <c r="CF104" s="15"/>
      <c r="CG104" s="15"/>
      <c r="CH104" s="15"/>
      <c r="CI104" s="15"/>
      <c r="CJ104" s="15"/>
    </row>
    <row r="105" spans="1:88"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5"/>
      <c r="CD105" s="15"/>
      <c r="CE105" s="15"/>
      <c r="CF105" s="15"/>
      <c r="CG105" s="15"/>
      <c r="CH105" s="15"/>
      <c r="CI105" s="15"/>
      <c r="CJ105" s="15"/>
    </row>
    <row r="106" spans="1:88"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5"/>
      <c r="CD106" s="15"/>
      <c r="CE106" s="15"/>
      <c r="CF106" s="15"/>
      <c r="CG106" s="15"/>
      <c r="CH106" s="15"/>
      <c r="CI106" s="15"/>
      <c r="CJ106" s="15"/>
    </row>
    <row r="107" spans="1:88"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5"/>
      <c r="CD107" s="15"/>
      <c r="CE107" s="15"/>
      <c r="CF107" s="15"/>
      <c r="CG107" s="15"/>
      <c r="CH107" s="15"/>
      <c r="CI107" s="15"/>
      <c r="CJ107" s="15"/>
    </row>
    <row r="108" spans="1:88"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5"/>
      <c r="CD108" s="15"/>
      <c r="CE108" s="15"/>
      <c r="CF108" s="15"/>
      <c r="CG108" s="15"/>
      <c r="CH108" s="15"/>
      <c r="CI108" s="15"/>
      <c r="CJ108" s="15"/>
    </row>
    <row r="109" spans="1:88"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5"/>
      <c r="CD109" s="15"/>
      <c r="CE109" s="15"/>
      <c r="CF109" s="15"/>
      <c r="CG109" s="15"/>
      <c r="CH109" s="15"/>
      <c r="CI109" s="15"/>
      <c r="CJ109" s="15"/>
    </row>
    <row r="110" spans="1:88"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5"/>
      <c r="CD110" s="15"/>
      <c r="CE110" s="15"/>
      <c r="CF110" s="15"/>
      <c r="CG110" s="15"/>
      <c r="CH110" s="15"/>
      <c r="CI110" s="15"/>
      <c r="CJ110" s="15"/>
    </row>
    <row r="111" spans="1:88"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5"/>
      <c r="CD111" s="15"/>
      <c r="CE111" s="15"/>
      <c r="CF111" s="15"/>
      <c r="CG111" s="15"/>
      <c r="CH111" s="15"/>
      <c r="CI111" s="15"/>
      <c r="CJ111" s="15"/>
    </row>
    <row r="112" spans="1:88"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5"/>
      <c r="CD112" s="15"/>
      <c r="CE112" s="15"/>
      <c r="CF112" s="15"/>
      <c r="CG112" s="15"/>
      <c r="CH112" s="15"/>
      <c r="CI112" s="15"/>
      <c r="CJ112" s="15"/>
    </row>
    <row r="113" spans="1:88"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5"/>
      <c r="CD113" s="15"/>
      <c r="CE113" s="15"/>
      <c r="CF113" s="15"/>
      <c r="CG113" s="15"/>
      <c r="CH113" s="15"/>
      <c r="CI113" s="15"/>
      <c r="CJ113" s="15"/>
    </row>
    <row r="114" spans="1:88"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5"/>
      <c r="CD114" s="15"/>
      <c r="CE114" s="15"/>
      <c r="CF114" s="15"/>
      <c r="CG114" s="15"/>
      <c r="CH114" s="15"/>
      <c r="CI114" s="15"/>
      <c r="CJ114" s="15"/>
    </row>
    <row r="115" spans="1:88"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5"/>
      <c r="CD115" s="15"/>
      <c r="CE115" s="15"/>
      <c r="CF115" s="15"/>
      <c r="CG115" s="15"/>
      <c r="CH115" s="15"/>
      <c r="CI115" s="15"/>
      <c r="CJ115" s="15"/>
    </row>
    <row r="116" spans="1:88"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5"/>
      <c r="CD116" s="15"/>
      <c r="CE116" s="15"/>
      <c r="CF116" s="15"/>
      <c r="CG116" s="15"/>
      <c r="CH116" s="15"/>
      <c r="CI116" s="15"/>
      <c r="CJ116" s="15"/>
    </row>
    <row r="117" spans="1:88"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5"/>
      <c r="CD117" s="15"/>
      <c r="CE117" s="15"/>
      <c r="CF117" s="15"/>
      <c r="CG117" s="15"/>
      <c r="CH117" s="15"/>
      <c r="CI117" s="15"/>
      <c r="CJ117" s="15"/>
    </row>
    <row r="118" spans="1:88"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5"/>
      <c r="CD118" s="15"/>
      <c r="CE118" s="15"/>
      <c r="CF118" s="15"/>
      <c r="CG118" s="15"/>
      <c r="CH118" s="15"/>
      <c r="CI118" s="15"/>
      <c r="CJ118" s="15"/>
    </row>
    <row r="119" spans="1:88"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5"/>
      <c r="CD119" s="15"/>
      <c r="CE119" s="15"/>
      <c r="CF119" s="15"/>
      <c r="CG119" s="15"/>
      <c r="CH119" s="15"/>
      <c r="CI119" s="15"/>
      <c r="CJ119" s="15"/>
    </row>
    <row r="120" spans="1:88"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5"/>
      <c r="CD120" s="15"/>
      <c r="CE120" s="15"/>
      <c r="CF120" s="15"/>
      <c r="CG120" s="15"/>
      <c r="CH120" s="15"/>
      <c r="CI120" s="15"/>
      <c r="CJ120" s="15"/>
    </row>
    <row r="121" spans="1:88"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5"/>
      <c r="CD121" s="15"/>
      <c r="CE121" s="15"/>
      <c r="CF121" s="15"/>
      <c r="CG121" s="15"/>
      <c r="CH121" s="15"/>
      <c r="CI121" s="15"/>
      <c r="CJ121" s="15"/>
    </row>
    <row r="122" spans="1:88" x14ac:dyDescent="0.3">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5"/>
      <c r="CD122" s="15"/>
      <c r="CE122" s="15"/>
      <c r="CF122" s="15"/>
      <c r="CG122" s="15"/>
      <c r="CH122" s="15"/>
      <c r="CI122" s="15"/>
      <c r="CJ122" s="15"/>
    </row>
    <row r="123" spans="1:88" x14ac:dyDescent="0.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5"/>
      <c r="CD123" s="15"/>
      <c r="CE123" s="15"/>
      <c r="CF123" s="15"/>
      <c r="CG123" s="15"/>
      <c r="CH123" s="15"/>
      <c r="CI123" s="15"/>
      <c r="CJ123" s="15"/>
    </row>
    <row r="124" spans="1:88" x14ac:dyDescent="0.3">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5"/>
      <c r="CD124" s="15"/>
      <c r="CE124" s="15"/>
      <c r="CF124" s="15"/>
      <c r="CG124" s="15"/>
      <c r="CH124" s="15"/>
      <c r="CI124" s="15"/>
      <c r="CJ124" s="15"/>
    </row>
    <row r="125" spans="1:88" x14ac:dyDescent="0.3">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5"/>
      <c r="CD125" s="15"/>
      <c r="CE125" s="15"/>
      <c r="CF125" s="15"/>
      <c r="CG125" s="15"/>
      <c r="CH125" s="15"/>
      <c r="CI125" s="15"/>
      <c r="CJ125" s="15"/>
    </row>
    <row r="126" spans="1:88" x14ac:dyDescent="0.3">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5"/>
      <c r="CD126" s="15"/>
      <c r="CE126" s="15"/>
      <c r="CF126" s="15"/>
      <c r="CG126" s="15"/>
      <c r="CH126" s="15"/>
      <c r="CI126" s="15"/>
      <c r="CJ126" s="15"/>
    </row>
    <row r="127" spans="1:88" x14ac:dyDescent="0.3">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5"/>
      <c r="CD127" s="15"/>
      <c r="CE127" s="15"/>
      <c r="CF127" s="15"/>
      <c r="CG127" s="15"/>
      <c r="CH127" s="15"/>
      <c r="CI127" s="15"/>
      <c r="CJ127" s="15"/>
    </row>
    <row r="128" spans="1:88" x14ac:dyDescent="0.3">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5"/>
      <c r="CD128" s="15"/>
      <c r="CE128" s="15"/>
      <c r="CF128" s="15"/>
      <c r="CG128" s="15"/>
      <c r="CH128" s="15"/>
      <c r="CI128" s="15"/>
      <c r="CJ128" s="15"/>
    </row>
    <row r="129" spans="1:88" x14ac:dyDescent="0.3">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5"/>
      <c r="CD129" s="15"/>
      <c r="CE129" s="15"/>
      <c r="CF129" s="15"/>
      <c r="CG129" s="15"/>
      <c r="CH129" s="15"/>
      <c r="CI129" s="15"/>
      <c r="CJ129" s="15"/>
    </row>
    <row r="130" spans="1:88" x14ac:dyDescent="0.3">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5"/>
      <c r="CD130" s="15"/>
      <c r="CE130" s="15"/>
      <c r="CF130" s="15"/>
      <c r="CG130" s="15"/>
      <c r="CH130" s="15"/>
      <c r="CI130" s="15"/>
      <c r="CJ130" s="15"/>
    </row>
    <row r="131" spans="1:88" x14ac:dyDescent="0.3">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5"/>
      <c r="CD131" s="15"/>
      <c r="CE131" s="15"/>
      <c r="CF131" s="15"/>
      <c r="CG131" s="15"/>
      <c r="CH131" s="15"/>
      <c r="CI131" s="15"/>
      <c r="CJ131" s="15"/>
    </row>
    <row r="132" spans="1:88" x14ac:dyDescent="0.3">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5"/>
      <c r="CD132" s="15"/>
      <c r="CE132" s="15"/>
      <c r="CF132" s="15"/>
      <c r="CG132" s="15"/>
      <c r="CH132" s="15"/>
      <c r="CI132" s="15"/>
      <c r="CJ132" s="15"/>
    </row>
    <row r="133" spans="1:88" x14ac:dyDescent="0.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5"/>
      <c r="CD133" s="15"/>
      <c r="CE133" s="15"/>
      <c r="CF133" s="15"/>
      <c r="CG133" s="15"/>
      <c r="CH133" s="15"/>
      <c r="CI133" s="15"/>
      <c r="CJ133" s="15"/>
    </row>
    <row r="134" spans="1:88" x14ac:dyDescent="0.3">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5"/>
      <c r="CD134" s="15"/>
      <c r="CE134" s="15"/>
      <c r="CF134" s="15"/>
      <c r="CG134" s="15"/>
      <c r="CH134" s="15"/>
      <c r="CI134" s="15"/>
      <c r="CJ134" s="15"/>
    </row>
    <row r="135" spans="1:88" x14ac:dyDescent="0.3">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5"/>
      <c r="CD135" s="15"/>
      <c r="CE135" s="15"/>
      <c r="CF135" s="15"/>
      <c r="CG135" s="15"/>
      <c r="CH135" s="15"/>
      <c r="CI135" s="15"/>
      <c r="CJ135" s="15"/>
    </row>
    <row r="136" spans="1:88" x14ac:dyDescent="0.3">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5"/>
      <c r="CD136" s="15"/>
      <c r="CE136" s="15"/>
      <c r="CF136" s="15"/>
      <c r="CG136" s="15"/>
      <c r="CH136" s="15"/>
      <c r="CI136" s="15"/>
      <c r="CJ136" s="15"/>
    </row>
    <row r="137" spans="1:88" x14ac:dyDescent="0.3">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5"/>
      <c r="CD137" s="15"/>
      <c r="CE137" s="15"/>
      <c r="CF137" s="15"/>
      <c r="CG137" s="15"/>
      <c r="CH137" s="15"/>
      <c r="CI137" s="15"/>
      <c r="CJ137" s="15"/>
    </row>
    <row r="138" spans="1:88" x14ac:dyDescent="0.3">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5"/>
      <c r="CD138" s="15"/>
      <c r="CE138" s="15"/>
      <c r="CF138" s="15"/>
      <c r="CG138" s="15"/>
      <c r="CH138" s="15"/>
      <c r="CI138" s="15"/>
      <c r="CJ138" s="15"/>
    </row>
    <row r="139" spans="1:88" x14ac:dyDescent="0.3">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5"/>
      <c r="CD139" s="15"/>
      <c r="CE139" s="15"/>
      <c r="CF139" s="15"/>
      <c r="CG139" s="15"/>
      <c r="CH139" s="15"/>
      <c r="CI139" s="15"/>
      <c r="CJ139" s="15"/>
    </row>
    <row r="140" spans="1:88" x14ac:dyDescent="0.3">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5"/>
      <c r="CD140" s="15"/>
      <c r="CE140" s="15"/>
      <c r="CF140" s="15"/>
      <c r="CG140" s="15"/>
      <c r="CH140" s="15"/>
      <c r="CI140" s="15"/>
      <c r="CJ140" s="15"/>
    </row>
    <row r="141" spans="1:88" x14ac:dyDescent="0.3">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5"/>
      <c r="CD141" s="15"/>
      <c r="CE141" s="15"/>
      <c r="CF141" s="15"/>
      <c r="CG141" s="15"/>
      <c r="CH141" s="15"/>
      <c r="CI141" s="15"/>
      <c r="CJ141" s="15"/>
    </row>
    <row r="142" spans="1:88" x14ac:dyDescent="0.3">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5"/>
      <c r="CD142" s="15"/>
      <c r="CE142" s="15"/>
      <c r="CF142" s="15"/>
      <c r="CG142" s="15"/>
      <c r="CH142" s="15"/>
      <c r="CI142" s="15"/>
      <c r="CJ142" s="15"/>
    </row>
    <row r="143" spans="1:88" x14ac:dyDescent="0.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5"/>
      <c r="CD143" s="15"/>
      <c r="CE143" s="15"/>
      <c r="CF143" s="15"/>
      <c r="CG143" s="15"/>
      <c r="CH143" s="15"/>
      <c r="CI143" s="15"/>
      <c r="CJ143" s="15"/>
    </row>
    <row r="144" spans="1:88" x14ac:dyDescent="0.3">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5"/>
      <c r="CD144" s="15"/>
      <c r="CE144" s="15"/>
      <c r="CF144" s="15"/>
      <c r="CG144" s="15"/>
      <c r="CH144" s="15"/>
      <c r="CI144" s="15"/>
      <c r="CJ144" s="15"/>
    </row>
    <row r="145" spans="1:88" x14ac:dyDescent="0.3">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5"/>
      <c r="CD145" s="15"/>
      <c r="CE145" s="15"/>
      <c r="CF145" s="15"/>
      <c r="CG145" s="15"/>
      <c r="CH145" s="15"/>
      <c r="CI145" s="15"/>
      <c r="CJ145" s="15"/>
    </row>
    <row r="146" spans="1:88" x14ac:dyDescent="0.3">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5"/>
      <c r="CD146" s="15"/>
      <c r="CE146" s="15"/>
      <c r="CF146" s="15"/>
      <c r="CG146" s="15"/>
      <c r="CH146" s="15"/>
      <c r="CI146" s="15"/>
      <c r="CJ146" s="15"/>
    </row>
    <row r="147" spans="1:88" x14ac:dyDescent="0.3">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5"/>
      <c r="CD147" s="15"/>
      <c r="CE147" s="15"/>
      <c r="CF147" s="15"/>
      <c r="CG147" s="15"/>
      <c r="CH147" s="15"/>
      <c r="CI147" s="15"/>
      <c r="CJ147" s="15"/>
    </row>
    <row r="148" spans="1:88" x14ac:dyDescent="0.3">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5"/>
      <c r="CD148" s="15"/>
      <c r="CE148" s="15"/>
      <c r="CF148" s="15"/>
      <c r="CG148" s="15"/>
      <c r="CH148" s="15"/>
      <c r="CI148" s="15"/>
      <c r="CJ148" s="15"/>
    </row>
    <row r="149" spans="1:88" x14ac:dyDescent="0.3">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5"/>
      <c r="CD149" s="15"/>
      <c r="CE149" s="15"/>
      <c r="CF149" s="15"/>
      <c r="CG149" s="15"/>
      <c r="CH149" s="15"/>
      <c r="CI149" s="15"/>
      <c r="CJ149" s="15"/>
    </row>
    <row r="150" spans="1:88" x14ac:dyDescent="0.3">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5"/>
      <c r="CD150" s="15"/>
      <c r="CE150" s="15"/>
      <c r="CF150" s="15"/>
      <c r="CG150" s="15"/>
      <c r="CH150" s="15"/>
      <c r="CI150" s="15"/>
      <c r="CJ150" s="15"/>
    </row>
    <row r="151" spans="1:88" x14ac:dyDescent="0.3">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5"/>
      <c r="CD151" s="15"/>
      <c r="CE151" s="15"/>
      <c r="CF151" s="15"/>
      <c r="CG151" s="15"/>
      <c r="CH151" s="15"/>
      <c r="CI151" s="15"/>
      <c r="CJ151" s="15"/>
    </row>
    <row r="152" spans="1:88" x14ac:dyDescent="0.3">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5"/>
      <c r="CD152" s="15"/>
      <c r="CE152" s="15"/>
      <c r="CF152" s="15"/>
      <c r="CG152" s="15"/>
      <c r="CH152" s="15"/>
      <c r="CI152" s="15"/>
      <c r="CJ152" s="15"/>
    </row>
    <row r="153" spans="1:88" x14ac:dyDescent="0.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5"/>
      <c r="CD153" s="15"/>
      <c r="CE153" s="15"/>
      <c r="CF153" s="15"/>
      <c r="CG153" s="15"/>
      <c r="CH153" s="15"/>
      <c r="CI153" s="15"/>
      <c r="CJ153" s="15"/>
    </row>
    <row r="154" spans="1:88" x14ac:dyDescent="0.3">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5"/>
      <c r="CD154" s="15"/>
      <c r="CE154" s="15"/>
      <c r="CF154" s="15"/>
      <c r="CG154" s="15"/>
      <c r="CH154" s="15"/>
      <c r="CI154" s="15"/>
      <c r="CJ154" s="15"/>
    </row>
    <row r="155" spans="1:88" x14ac:dyDescent="0.3">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5"/>
      <c r="CD155" s="15"/>
      <c r="CE155" s="15"/>
      <c r="CF155" s="15"/>
      <c r="CG155" s="15"/>
      <c r="CH155" s="15"/>
      <c r="CI155" s="15"/>
      <c r="CJ155" s="15"/>
    </row>
    <row r="156" spans="1:88" x14ac:dyDescent="0.3">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5"/>
      <c r="CD156" s="15"/>
      <c r="CE156" s="15"/>
      <c r="CF156" s="15"/>
      <c r="CG156" s="15"/>
      <c r="CH156" s="15"/>
      <c r="CI156" s="15"/>
      <c r="CJ156" s="15"/>
    </row>
    <row r="157" spans="1:88" x14ac:dyDescent="0.3">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5"/>
      <c r="CD157" s="15"/>
      <c r="CE157" s="15"/>
      <c r="CF157" s="15"/>
      <c r="CG157" s="15"/>
      <c r="CH157" s="15"/>
      <c r="CI157" s="15"/>
      <c r="CJ157" s="15"/>
    </row>
    <row r="158" spans="1:88" x14ac:dyDescent="0.3">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5"/>
      <c r="CD158" s="15"/>
      <c r="CE158" s="15"/>
      <c r="CF158" s="15"/>
      <c r="CG158" s="15"/>
      <c r="CH158" s="15"/>
      <c r="CI158" s="15"/>
      <c r="CJ158" s="15"/>
    </row>
    <row r="159" spans="1:88" x14ac:dyDescent="0.3">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5"/>
      <c r="CD159" s="15"/>
      <c r="CE159" s="15"/>
      <c r="CF159" s="15"/>
      <c r="CG159" s="15"/>
      <c r="CH159" s="15"/>
      <c r="CI159" s="15"/>
      <c r="CJ159" s="15"/>
    </row>
    <row r="160" spans="1:88" x14ac:dyDescent="0.3">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5"/>
      <c r="CD160" s="15"/>
      <c r="CE160" s="15"/>
      <c r="CF160" s="15"/>
      <c r="CG160" s="15"/>
      <c r="CH160" s="15"/>
      <c r="CI160" s="15"/>
      <c r="CJ160" s="15"/>
    </row>
    <row r="161" spans="1:88" x14ac:dyDescent="0.3">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5"/>
      <c r="CD161" s="15"/>
      <c r="CE161" s="15"/>
      <c r="CF161" s="15"/>
      <c r="CG161" s="15"/>
      <c r="CH161" s="15"/>
      <c r="CI161" s="15"/>
      <c r="CJ161" s="15"/>
    </row>
    <row r="162" spans="1:88" x14ac:dyDescent="0.3">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5"/>
      <c r="CD162" s="15"/>
      <c r="CE162" s="15"/>
      <c r="CF162" s="15"/>
      <c r="CG162" s="15"/>
      <c r="CH162" s="15"/>
      <c r="CI162" s="15"/>
      <c r="CJ162" s="15"/>
    </row>
    <row r="163" spans="1:88" x14ac:dyDescent="0.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5"/>
      <c r="CD163" s="15"/>
      <c r="CE163" s="15"/>
      <c r="CF163" s="15"/>
      <c r="CG163" s="15"/>
      <c r="CH163" s="15"/>
      <c r="CI163" s="15"/>
      <c r="CJ163" s="15"/>
    </row>
    <row r="164" spans="1:88" x14ac:dyDescent="0.3">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5"/>
      <c r="CD164" s="15"/>
      <c r="CE164" s="15"/>
      <c r="CF164" s="15"/>
      <c r="CG164" s="15"/>
      <c r="CH164" s="15"/>
      <c r="CI164" s="15"/>
      <c r="CJ164" s="15"/>
    </row>
    <row r="165" spans="1:88" x14ac:dyDescent="0.3">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5"/>
      <c r="CD165" s="15"/>
      <c r="CE165" s="15"/>
      <c r="CF165" s="15"/>
      <c r="CG165" s="15"/>
      <c r="CH165" s="15"/>
      <c r="CI165" s="15"/>
      <c r="CJ165" s="15"/>
    </row>
    <row r="166" spans="1:88" x14ac:dyDescent="0.3">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5"/>
      <c r="CD166" s="15"/>
      <c r="CE166" s="15"/>
      <c r="CF166" s="15"/>
      <c r="CG166" s="15"/>
      <c r="CH166" s="15"/>
      <c r="CI166" s="15"/>
      <c r="CJ166" s="15"/>
    </row>
    <row r="167" spans="1:88" x14ac:dyDescent="0.3">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5"/>
      <c r="CD167" s="15"/>
      <c r="CE167" s="15"/>
      <c r="CF167" s="15"/>
      <c r="CG167" s="15"/>
      <c r="CH167" s="15"/>
      <c r="CI167" s="15"/>
      <c r="CJ167" s="15"/>
    </row>
    <row r="168" spans="1:88" x14ac:dyDescent="0.3">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5"/>
      <c r="CD168" s="15"/>
      <c r="CE168" s="15"/>
      <c r="CF168" s="15"/>
      <c r="CG168" s="15"/>
      <c r="CH168" s="15"/>
      <c r="CI168" s="15"/>
      <c r="CJ168" s="15"/>
    </row>
    <row r="169" spans="1:88" x14ac:dyDescent="0.3">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5"/>
      <c r="CD169" s="15"/>
      <c r="CE169" s="15"/>
      <c r="CF169" s="15"/>
      <c r="CG169" s="15"/>
      <c r="CH169" s="15"/>
      <c r="CI169" s="15"/>
      <c r="CJ169" s="15"/>
    </row>
    <row r="170" spans="1:88" x14ac:dyDescent="0.3">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5"/>
      <c r="CD170" s="15"/>
      <c r="CE170" s="15"/>
      <c r="CF170" s="15"/>
      <c r="CG170" s="15"/>
      <c r="CH170" s="15"/>
      <c r="CI170" s="15"/>
      <c r="CJ170" s="15"/>
    </row>
    <row r="171" spans="1:88" x14ac:dyDescent="0.3">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5"/>
      <c r="CD171" s="15"/>
      <c r="CE171" s="15"/>
      <c r="CF171" s="15"/>
      <c r="CG171" s="15"/>
      <c r="CH171" s="15"/>
      <c r="CI171" s="15"/>
      <c r="CJ171" s="15"/>
    </row>
    <row r="172" spans="1:88" x14ac:dyDescent="0.3">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5"/>
      <c r="CD172" s="15"/>
      <c r="CE172" s="15"/>
      <c r="CF172" s="15"/>
      <c r="CG172" s="15"/>
      <c r="CH172" s="15"/>
      <c r="CI172" s="15"/>
      <c r="CJ172" s="15"/>
    </row>
    <row r="173" spans="1:88" x14ac:dyDescent="0.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5"/>
      <c r="CD173" s="15"/>
      <c r="CE173" s="15"/>
      <c r="CF173" s="15"/>
      <c r="CG173" s="15"/>
      <c r="CH173" s="15"/>
      <c r="CI173" s="15"/>
      <c r="CJ173" s="15"/>
    </row>
    <row r="174" spans="1:88" x14ac:dyDescent="0.3">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5"/>
      <c r="CD174" s="15"/>
      <c r="CE174" s="15"/>
      <c r="CF174" s="15"/>
      <c r="CG174" s="15"/>
      <c r="CH174" s="15"/>
      <c r="CI174" s="15"/>
      <c r="CJ174" s="15"/>
    </row>
    <row r="175" spans="1:88" x14ac:dyDescent="0.3">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5"/>
      <c r="CD175" s="15"/>
      <c r="CE175" s="15"/>
      <c r="CF175" s="15"/>
      <c r="CG175" s="15"/>
      <c r="CH175" s="15"/>
      <c r="CI175" s="15"/>
      <c r="CJ175" s="15"/>
    </row>
    <row r="176" spans="1:88" x14ac:dyDescent="0.3">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5"/>
      <c r="CD176" s="15"/>
      <c r="CE176" s="15"/>
      <c r="CF176" s="15"/>
      <c r="CG176" s="15"/>
      <c r="CH176" s="15"/>
      <c r="CI176" s="15"/>
      <c r="CJ176" s="15"/>
    </row>
    <row r="177" spans="1:88" x14ac:dyDescent="0.3">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5"/>
      <c r="CD177" s="15"/>
      <c r="CE177" s="15"/>
      <c r="CF177" s="15"/>
      <c r="CG177" s="15"/>
      <c r="CH177" s="15"/>
      <c r="CI177" s="15"/>
      <c r="CJ177" s="15"/>
    </row>
    <row r="178" spans="1:88" x14ac:dyDescent="0.3">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5"/>
      <c r="CD178" s="15"/>
      <c r="CE178" s="15"/>
      <c r="CF178" s="15"/>
      <c r="CG178" s="15"/>
      <c r="CH178" s="15"/>
      <c r="CI178" s="15"/>
      <c r="CJ178" s="15"/>
    </row>
    <row r="179" spans="1:88" x14ac:dyDescent="0.3">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5"/>
      <c r="CD179" s="15"/>
      <c r="CE179" s="15"/>
      <c r="CF179" s="15"/>
      <c r="CG179" s="15"/>
      <c r="CH179" s="15"/>
      <c r="CI179" s="15"/>
      <c r="CJ179" s="15"/>
    </row>
    <row r="180" spans="1:88" x14ac:dyDescent="0.3">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5"/>
      <c r="CD180" s="15"/>
      <c r="CE180" s="15"/>
      <c r="CF180" s="15"/>
      <c r="CG180" s="15"/>
      <c r="CH180" s="15"/>
      <c r="CI180" s="15"/>
      <c r="CJ180" s="15"/>
    </row>
    <row r="181" spans="1:88" x14ac:dyDescent="0.3">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5"/>
      <c r="CD181" s="15"/>
      <c r="CE181" s="15"/>
      <c r="CF181" s="15"/>
      <c r="CG181" s="15"/>
      <c r="CH181" s="15"/>
      <c r="CI181" s="15"/>
      <c r="CJ181" s="15"/>
    </row>
    <row r="182" spans="1:88" x14ac:dyDescent="0.3">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5"/>
      <c r="CD182" s="15"/>
      <c r="CE182" s="15"/>
      <c r="CF182" s="15"/>
      <c r="CG182" s="15"/>
      <c r="CH182" s="15"/>
      <c r="CI182" s="15"/>
      <c r="CJ182" s="15"/>
    </row>
    <row r="183" spans="1:88" x14ac:dyDescent="0.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5"/>
      <c r="CD183" s="15"/>
      <c r="CE183" s="15"/>
      <c r="CF183" s="15"/>
      <c r="CG183" s="15"/>
      <c r="CH183" s="15"/>
      <c r="CI183" s="15"/>
      <c r="CJ183" s="15"/>
    </row>
    <row r="184" spans="1:88" x14ac:dyDescent="0.3">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5"/>
      <c r="CD184" s="15"/>
      <c r="CE184" s="15"/>
      <c r="CF184" s="15"/>
      <c r="CG184" s="15"/>
      <c r="CH184" s="15"/>
      <c r="CI184" s="15"/>
      <c r="CJ184" s="15"/>
    </row>
    <row r="185" spans="1:88" x14ac:dyDescent="0.3">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5"/>
      <c r="CD185" s="15"/>
      <c r="CE185" s="15"/>
      <c r="CF185" s="15"/>
      <c r="CG185" s="15"/>
      <c r="CH185" s="15"/>
      <c r="CI185" s="15"/>
      <c r="CJ185" s="15"/>
    </row>
    <row r="186" spans="1:88" x14ac:dyDescent="0.3">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5"/>
      <c r="CD186" s="15"/>
      <c r="CE186" s="15"/>
      <c r="CF186" s="15"/>
      <c r="CG186" s="15"/>
      <c r="CH186" s="15"/>
      <c r="CI186" s="15"/>
      <c r="CJ186" s="15"/>
    </row>
    <row r="187" spans="1:88" x14ac:dyDescent="0.3">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5"/>
      <c r="CD187" s="15"/>
      <c r="CE187" s="15"/>
      <c r="CF187" s="15"/>
      <c r="CG187" s="15"/>
      <c r="CH187" s="15"/>
      <c r="CI187" s="15"/>
      <c r="CJ187" s="15"/>
    </row>
    <row r="188" spans="1:88" x14ac:dyDescent="0.3">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5"/>
      <c r="CD188" s="15"/>
      <c r="CE188" s="15"/>
      <c r="CF188" s="15"/>
      <c r="CG188" s="15"/>
      <c r="CH188" s="15"/>
      <c r="CI188" s="15"/>
      <c r="CJ188" s="15"/>
    </row>
    <row r="189" spans="1:88" x14ac:dyDescent="0.3">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row>
    <row r="190" spans="1:88" x14ac:dyDescent="0.3">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row>
    <row r="191" spans="1:88" x14ac:dyDescent="0.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row>
    <row r="192" spans="1:88" x14ac:dyDescent="0.3">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row>
    <row r="193" spans="1:88" x14ac:dyDescent="0.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row>
    <row r="194" spans="1:88" x14ac:dyDescent="0.3">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row>
    <row r="195" spans="1:88" x14ac:dyDescent="0.3">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row>
    <row r="196" spans="1:88" x14ac:dyDescent="0.3">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row>
    <row r="197" spans="1:88" x14ac:dyDescent="0.3">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row>
    <row r="198" spans="1:88" x14ac:dyDescent="0.3">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row>
    <row r="199" spans="1:88" x14ac:dyDescent="0.3">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row>
    <row r="200" spans="1:88" x14ac:dyDescent="0.3">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row>
    <row r="201" spans="1:88" x14ac:dyDescent="0.3">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row>
    <row r="202" spans="1:88" x14ac:dyDescent="0.3">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row>
    <row r="203" spans="1:88" x14ac:dyDescent="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row>
    <row r="204" spans="1:88" x14ac:dyDescent="0.3">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row>
    <row r="205" spans="1:88" x14ac:dyDescent="0.3">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row>
    <row r="206" spans="1:88" x14ac:dyDescent="0.3">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row>
    <row r="207" spans="1:88" x14ac:dyDescent="0.3">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row>
    <row r="208" spans="1:88" x14ac:dyDescent="0.3">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row>
    <row r="209" spans="1:88" x14ac:dyDescent="0.3">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row>
    <row r="210" spans="1:88" x14ac:dyDescent="0.3">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row>
    <row r="211" spans="1:88" x14ac:dyDescent="0.3">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row>
    <row r="212" spans="1:88" x14ac:dyDescent="0.3">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row>
    <row r="213" spans="1:88" x14ac:dyDescent="0.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row>
    <row r="214" spans="1:88" x14ac:dyDescent="0.3">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row>
    <row r="215" spans="1:88" x14ac:dyDescent="0.3">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row>
    <row r="216" spans="1:88" x14ac:dyDescent="0.3">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row>
    <row r="217" spans="1:88" x14ac:dyDescent="0.3">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row>
    <row r="218" spans="1:88" x14ac:dyDescent="0.3">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row>
    <row r="219" spans="1:88" x14ac:dyDescent="0.3">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row>
    <row r="220" spans="1:88" x14ac:dyDescent="0.3">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row>
    <row r="221" spans="1:88" x14ac:dyDescent="0.3">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row>
    <row r="222" spans="1:88" x14ac:dyDescent="0.3">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row>
    <row r="223" spans="1:88" x14ac:dyDescent="0.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row>
    <row r="224" spans="1:88" x14ac:dyDescent="0.3">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row>
    <row r="225" spans="1:88" x14ac:dyDescent="0.3">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row>
    <row r="226" spans="1:88" x14ac:dyDescent="0.3">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row>
    <row r="227" spans="1:88" x14ac:dyDescent="0.3">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row>
    <row r="228" spans="1:88" x14ac:dyDescent="0.3">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row>
    <row r="229" spans="1:88" x14ac:dyDescent="0.3">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row>
    <row r="230" spans="1:88" x14ac:dyDescent="0.3">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row>
    <row r="231" spans="1:88" x14ac:dyDescent="0.3">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row>
    <row r="232" spans="1:88" x14ac:dyDescent="0.3">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row>
    <row r="233" spans="1:88" x14ac:dyDescent="0.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row>
    <row r="234" spans="1:88" x14ac:dyDescent="0.3">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64BDB-E1EE-41A3-B02E-96F6F3B8A2EB}">
  <dimension ref="B3:S51"/>
  <sheetViews>
    <sheetView zoomScale="85" zoomScaleNormal="85" workbookViewId="0">
      <selection activeCell="I22" sqref="I22"/>
    </sheetView>
  </sheetViews>
  <sheetFormatPr defaultRowHeight="14.4" x14ac:dyDescent="0.3"/>
  <cols>
    <col min="2" max="2" width="14.6640625" bestFit="1" customWidth="1"/>
    <col min="3" max="3" width="16.44140625" bestFit="1" customWidth="1"/>
    <col min="4" max="4" width="13.5546875" bestFit="1" customWidth="1"/>
    <col min="5" max="5" width="35.5546875" bestFit="1" customWidth="1"/>
    <col min="6" max="6" width="13.5546875" bestFit="1" customWidth="1"/>
    <col min="7" max="7" width="12.77734375" bestFit="1" customWidth="1"/>
    <col min="8" max="8" width="13.5546875" bestFit="1" customWidth="1"/>
    <col min="9" max="9" width="14.88671875" bestFit="1" customWidth="1"/>
    <col min="10" max="10" width="15.109375" bestFit="1" customWidth="1"/>
    <col min="11" max="11" width="28.88671875" bestFit="1" customWidth="1"/>
    <col min="12" max="12" width="15.77734375" bestFit="1" customWidth="1"/>
    <col min="13" max="13" width="21.77734375" bestFit="1" customWidth="1"/>
    <col min="14" max="14" width="15.77734375" bestFit="1" customWidth="1"/>
    <col min="15" max="15" width="11" bestFit="1" customWidth="1"/>
    <col min="16" max="16" width="8.109375" bestFit="1" customWidth="1"/>
    <col min="17" max="17" width="4.21875" bestFit="1" customWidth="1"/>
    <col min="18" max="18" width="13.44140625" bestFit="1" customWidth="1"/>
    <col min="19" max="19" width="15.6640625" bestFit="1" customWidth="1"/>
    <col min="20" max="20" width="13.109375" bestFit="1" customWidth="1"/>
    <col min="21" max="21" width="13.6640625" bestFit="1" customWidth="1"/>
    <col min="22" max="22" width="10.44140625" bestFit="1" customWidth="1"/>
    <col min="23" max="23" width="15.109375" bestFit="1" customWidth="1"/>
    <col min="24" max="24" width="11" bestFit="1" customWidth="1"/>
    <col min="25" max="25" width="15.109375" bestFit="1" customWidth="1"/>
    <col min="26" max="26" width="10.77734375" bestFit="1" customWidth="1"/>
  </cols>
  <sheetData>
    <row r="3" spans="2:19" x14ac:dyDescent="0.3">
      <c r="B3" t="s">
        <v>878</v>
      </c>
      <c r="D3" s="7" t="s">
        <v>886</v>
      </c>
      <c r="E3" s="7" t="s">
        <v>885</v>
      </c>
    </row>
    <row r="4" spans="2:19" x14ac:dyDescent="0.3">
      <c r="B4" s="10">
        <v>3520984</v>
      </c>
      <c r="D4" s="14" t="e">
        <f>AVERAGE(#REF!)</f>
        <v>#REF!</v>
      </c>
      <c r="E4" s="10">
        <v>1156.1079999999999</v>
      </c>
    </row>
    <row r="7" spans="2:19" x14ac:dyDescent="0.3">
      <c r="B7" s="8" t="s">
        <v>882</v>
      </c>
      <c r="C7" t="s">
        <v>884</v>
      </c>
      <c r="E7" s="8" t="s">
        <v>882</v>
      </c>
      <c r="F7" s="10" t="s">
        <v>878</v>
      </c>
      <c r="H7" s="8" t="s">
        <v>882</v>
      </c>
      <c r="I7" s="10" t="s">
        <v>878</v>
      </c>
      <c r="K7" s="8" t="s">
        <v>882</v>
      </c>
      <c r="L7" s="17" t="s">
        <v>900</v>
      </c>
      <c r="R7" s="8" t="s">
        <v>882</v>
      </c>
      <c r="S7" t="s">
        <v>884</v>
      </c>
    </row>
    <row r="8" spans="2:19" x14ac:dyDescent="0.3">
      <c r="B8" s="9" t="s">
        <v>98</v>
      </c>
      <c r="C8" s="17">
        <v>1470.1111111111111</v>
      </c>
      <c r="E8" s="9" t="s">
        <v>891</v>
      </c>
      <c r="F8" s="10">
        <v>95468</v>
      </c>
      <c r="H8" s="9" t="s">
        <v>733</v>
      </c>
      <c r="I8" s="10">
        <v>121905</v>
      </c>
      <c r="K8" s="9" t="s">
        <v>249</v>
      </c>
      <c r="L8" s="17">
        <v>108</v>
      </c>
      <c r="R8" s="9" t="s">
        <v>98</v>
      </c>
      <c r="S8" s="17">
        <v>1470.1111111111111</v>
      </c>
    </row>
    <row r="9" spans="2:19" x14ac:dyDescent="0.3">
      <c r="B9" s="9" t="s">
        <v>138</v>
      </c>
      <c r="C9" s="17">
        <v>1390.25</v>
      </c>
      <c r="E9" s="9" t="s">
        <v>890</v>
      </c>
      <c r="F9" s="10">
        <v>704509</v>
      </c>
      <c r="H9" s="9" t="s">
        <v>779</v>
      </c>
      <c r="I9" s="10">
        <v>114476</v>
      </c>
      <c r="K9" s="9" t="s">
        <v>263</v>
      </c>
      <c r="L9" s="17">
        <v>85</v>
      </c>
      <c r="R9" s="9" t="s">
        <v>138</v>
      </c>
      <c r="S9" s="17">
        <v>1390.25</v>
      </c>
    </row>
    <row r="10" spans="2:19" x14ac:dyDescent="0.3">
      <c r="B10" s="9" t="s">
        <v>203</v>
      </c>
      <c r="C10" s="17">
        <v>1379.4545454545455</v>
      </c>
      <c r="E10" s="9" t="s">
        <v>894</v>
      </c>
      <c r="F10" s="10">
        <v>511823</v>
      </c>
      <c r="H10" s="9" t="s">
        <v>847</v>
      </c>
      <c r="I10" s="10">
        <v>106624</v>
      </c>
      <c r="K10" s="9" t="s">
        <v>125</v>
      </c>
      <c r="L10" s="17">
        <v>84</v>
      </c>
      <c r="R10" s="9" t="s">
        <v>203</v>
      </c>
      <c r="S10" s="17">
        <v>1379.4545454545455</v>
      </c>
    </row>
    <row r="11" spans="2:19" x14ac:dyDescent="0.3">
      <c r="B11" s="9" t="s">
        <v>283</v>
      </c>
      <c r="C11" s="17">
        <v>1407</v>
      </c>
      <c r="E11" s="9" t="s">
        <v>887</v>
      </c>
      <c r="F11" s="10">
        <v>140393</v>
      </c>
      <c r="H11" s="9" t="s">
        <v>831</v>
      </c>
      <c r="I11" s="10">
        <v>101556</v>
      </c>
      <c r="K11" s="9" t="s">
        <v>150</v>
      </c>
      <c r="L11" s="17">
        <v>73</v>
      </c>
      <c r="R11" s="9" t="s">
        <v>283</v>
      </c>
      <c r="S11" s="17">
        <v>1407</v>
      </c>
    </row>
    <row r="12" spans="2:19" x14ac:dyDescent="0.3">
      <c r="B12" s="9" t="s">
        <v>374</v>
      </c>
      <c r="C12" s="17">
        <v>1498</v>
      </c>
      <c r="E12" s="9" t="s">
        <v>895</v>
      </c>
      <c r="F12" s="10">
        <v>150346</v>
      </c>
      <c r="H12" s="9" t="s">
        <v>765</v>
      </c>
      <c r="I12" s="10">
        <v>97665</v>
      </c>
      <c r="K12" s="9" t="s">
        <v>185</v>
      </c>
      <c r="L12" s="17">
        <v>70</v>
      </c>
      <c r="R12" s="9" t="s">
        <v>374</v>
      </c>
      <c r="S12" s="17">
        <v>1498</v>
      </c>
    </row>
    <row r="13" spans="2:19" x14ac:dyDescent="0.3">
      <c r="B13" s="9" t="s">
        <v>393</v>
      </c>
      <c r="C13" s="17">
        <v>1394.75</v>
      </c>
      <c r="E13" s="9" t="s">
        <v>893</v>
      </c>
      <c r="F13" s="10">
        <v>157913</v>
      </c>
      <c r="H13" s="9" t="s">
        <v>864</v>
      </c>
      <c r="I13" s="10">
        <v>97656</v>
      </c>
      <c r="K13" s="9" t="s">
        <v>175</v>
      </c>
      <c r="L13" s="17">
        <v>62</v>
      </c>
      <c r="R13" s="9" t="s">
        <v>393</v>
      </c>
      <c r="S13" s="17">
        <v>1394.75</v>
      </c>
    </row>
    <row r="14" spans="2:19" x14ac:dyDescent="0.3">
      <c r="B14" s="9" t="s">
        <v>423</v>
      </c>
      <c r="C14" s="17">
        <v>1557.4</v>
      </c>
      <c r="E14" s="9" t="s">
        <v>892</v>
      </c>
      <c r="F14" s="10">
        <v>135826</v>
      </c>
      <c r="H14" s="9" t="s">
        <v>866</v>
      </c>
      <c r="I14" s="10">
        <v>97012</v>
      </c>
      <c r="K14" s="9" t="s">
        <v>224</v>
      </c>
      <c r="L14" s="17">
        <v>61</v>
      </c>
      <c r="R14" s="9" t="s">
        <v>423</v>
      </c>
      <c r="S14" s="17">
        <v>1557.4</v>
      </c>
    </row>
    <row r="15" spans="2:19" x14ac:dyDescent="0.3">
      <c r="B15" s="9" t="s">
        <v>428</v>
      </c>
      <c r="C15" s="17">
        <v>1434.909090909091</v>
      </c>
      <c r="E15" s="9" t="s">
        <v>888</v>
      </c>
      <c r="F15" s="10">
        <v>737389</v>
      </c>
      <c r="H15" s="9" t="s">
        <v>781</v>
      </c>
      <c r="I15" s="10">
        <v>96701</v>
      </c>
      <c r="K15" s="9" t="s">
        <v>323</v>
      </c>
      <c r="L15" s="17">
        <v>61</v>
      </c>
      <c r="R15" s="9" t="s">
        <v>428</v>
      </c>
      <c r="S15" s="17">
        <v>1434.909090909091</v>
      </c>
    </row>
    <row r="16" spans="2:19" x14ac:dyDescent="0.3">
      <c r="B16" s="9" t="s">
        <v>432</v>
      </c>
      <c r="C16" s="17">
        <v>1382.4</v>
      </c>
      <c r="E16" s="9" t="s">
        <v>898</v>
      </c>
      <c r="F16" s="10">
        <v>136938</v>
      </c>
      <c r="H16" s="9" t="s">
        <v>807</v>
      </c>
      <c r="I16" s="10">
        <v>91385</v>
      </c>
      <c r="K16" s="9" t="s">
        <v>120</v>
      </c>
      <c r="L16" s="17">
        <v>61</v>
      </c>
      <c r="R16" s="9" t="s">
        <v>432</v>
      </c>
      <c r="S16" s="17">
        <v>1382.4</v>
      </c>
    </row>
    <row r="17" spans="2:19" x14ac:dyDescent="0.3">
      <c r="B17" s="9" t="s">
        <v>466</v>
      </c>
      <c r="C17" s="17">
        <v>1406.2727272727273</v>
      </c>
      <c r="E17" s="9" t="s">
        <v>897</v>
      </c>
      <c r="F17" s="10">
        <v>151619</v>
      </c>
      <c r="H17" s="9" t="s">
        <v>783</v>
      </c>
      <c r="I17" s="10">
        <v>90036</v>
      </c>
      <c r="K17" s="9" t="s">
        <v>46</v>
      </c>
      <c r="L17" s="17">
        <v>55</v>
      </c>
      <c r="R17" s="9" t="s">
        <v>466</v>
      </c>
      <c r="S17" s="17">
        <v>1406.2727272727273</v>
      </c>
    </row>
    <row r="18" spans="2:19" x14ac:dyDescent="0.3">
      <c r="B18" s="9" t="s">
        <v>883</v>
      </c>
      <c r="C18" s="17">
        <v>1423.0930232558139</v>
      </c>
      <c r="E18" s="9" t="s">
        <v>896</v>
      </c>
      <c r="F18" s="10">
        <v>449169</v>
      </c>
      <c r="H18" s="9" t="s">
        <v>883</v>
      </c>
      <c r="I18" s="10">
        <v>1015016</v>
      </c>
      <c r="K18" s="9" t="s">
        <v>883</v>
      </c>
      <c r="L18" s="17">
        <v>720</v>
      </c>
      <c r="R18" s="9" t="s">
        <v>883</v>
      </c>
      <c r="S18" s="17">
        <v>1423.0930232558139</v>
      </c>
    </row>
    <row r="19" spans="2:19" x14ac:dyDescent="0.3">
      <c r="E19" s="9" t="s">
        <v>889</v>
      </c>
      <c r="F19" s="10">
        <v>149591</v>
      </c>
    </row>
    <row r="20" spans="2:19" x14ac:dyDescent="0.3">
      <c r="E20" s="9" t="s">
        <v>883</v>
      </c>
      <c r="F20" s="10">
        <v>3520984</v>
      </c>
    </row>
    <row r="22" spans="2:19" x14ac:dyDescent="0.3">
      <c r="B22" s="8" t="s">
        <v>878</v>
      </c>
      <c r="C22" s="8" t="s">
        <v>899</v>
      </c>
      <c r="J22" s="8" t="s">
        <v>882</v>
      </c>
      <c r="K22" s="17" t="s">
        <v>903</v>
      </c>
      <c r="M22" s="8" t="s">
        <v>882</v>
      </c>
      <c r="N22" s="17" t="s">
        <v>900</v>
      </c>
    </row>
    <row r="23" spans="2:19" x14ac:dyDescent="0.3">
      <c r="B23" s="8" t="s">
        <v>882</v>
      </c>
      <c r="C23" t="s">
        <v>733</v>
      </c>
      <c r="D23" t="s">
        <v>779</v>
      </c>
      <c r="E23" t="s">
        <v>847</v>
      </c>
      <c r="F23" t="s">
        <v>831</v>
      </c>
      <c r="G23" t="s">
        <v>765</v>
      </c>
      <c r="H23" t="s">
        <v>883</v>
      </c>
      <c r="J23" s="9">
        <v>1</v>
      </c>
      <c r="K23" s="17">
        <v>132.36020124717189</v>
      </c>
      <c r="M23" s="9" t="s">
        <v>528</v>
      </c>
      <c r="N23" s="17"/>
    </row>
    <row r="24" spans="2:19" x14ac:dyDescent="0.3">
      <c r="B24" s="9" t="s">
        <v>887</v>
      </c>
      <c r="C24" s="10">
        <v>3870</v>
      </c>
      <c r="D24" s="10"/>
      <c r="E24" s="10"/>
      <c r="F24" s="10"/>
      <c r="G24" s="10">
        <v>26810</v>
      </c>
      <c r="H24" s="10">
        <v>30680</v>
      </c>
      <c r="J24" s="9">
        <v>2</v>
      </c>
      <c r="K24" s="17">
        <v>128.50753038194034</v>
      </c>
      <c r="M24" s="11" t="s">
        <v>733</v>
      </c>
      <c r="N24" s="17">
        <v>63</v>
      </c>
    </row>
    <row r="25" spans="2:19" x14ac:dyDescent="0.3">
      <c r="B25" s="9" t="s">
        <v>888</v>
      </c>
      <c r="C25" s="10"/>
      <c r="D25" s="10">
        <v>68684</v>
      </c>
      <c r="E25" s="10">
        <v>106624</v>
      </c>
      <c r="F25" s="10"/>
      <c r="G25" s="10"/>
      <c r="H25" s="10">
        <v>175308</v>
      </c>
      <c r="J25" s="9">
        <v>3</v>
      </c>
      <c r="K25" s="17">
        <v>138.39573844884566</v>
      </c>
      <c r="M25" s="11" t="s">
        <v>781</v>
      </c>
      <c r="N25" s="17">
        <v>59</v>
      </c>
    </row>
    <row r="26" spans="2:19" x14ac:dyDescent="0.3">
      <c r="B26" s="9" t="s">
        <v>889</v>
      </c>
      <c r="C26" s="10">
        <v>7740</v>
      </c>
      <c r="D26" s="10">
        <v>8904</v>
      </c>
      <c r="E26" s="10"/>
      <c r="F26" s="10"/>
      <c r="G26" s="10">
        <v>9575</v>
      </c>
      <c r="H26" s="10">
        <v>26219</v>
      </c>
      <c r="J26" s="9">
        <v>4</v>
      </c>
      <c r="K26" s="17">
        <v>125.76169866201357</v>
      </c>
      <c r="M26" s="11" t="s">
        <v>821</v>
      </c>
      <c r="N26" s="17">
        <v>51</v>
      </c>
    </row>
    <row r="27" spans="2:19" x14ac:dyDescent="0.3">
      <c r="B27" s="9" t="s">
        <v>890</v>
      </c>
      <c r="C27" s="10">
        <v>27090</v>
      </c>
      <c r="D27" s="10">
        <v>7632</v>
      </c>
      <c r="E27" s="10"/>
      <c r="F27" s="10">
        <v>40950</v>
      </c>
      <c r="G27" s="10">
        <v>9575</v>
      </c>
      <c r="H27" s="10">
        <v>85247</v>
      </c>
      <c r="J27" s="9">
        <v>5</v>
      </c>
      <c r="K27" s="17">
        <v>134.45485286657183</v>
      </c>
      <c r="M27" s="9" t="s">
        <v>505</v>
      </c>
      <c r="N27" s="17"/>
    </row>
    <row r="28" spans="2:19" x14ac:dyDescent="0.3">
      <c r="B28" s="9" t="s">
        <v>891</v>
      </c>
      <c r="C28" s="10">
        <v>1935</v>
      </c>
      <c r="D28" s="10"/>
      <c r="E28" s="10"/>
      <c r="F28" s="10"/>
      <c r="G28" s="10">
        <v>1915</v>
      </c>
      <c r="H28" s="10">
        <v>3850</v>
      </c>
      <c r="J28" s="9" t="s">
        <v>883</v>
      </c>
      <c r="K28" s="17">
        <v>132.03808166666889</v>
      </c>
      <c r="M28" s="11" t="s">
        <v>783</v>
      </c>
      <c r="N28" s="17">
        <v>82</v>
      </c>
    </row>
    <row r="29" spans="2:19" x14ac:dyDescent="0.3">
      <c r="B29" s="9" t="s">
        <v>892</v>
      </c>
      <c r="C29" s="10">
        <v>17415</v>
      </c>
      <c r="D29" s="10"/>
      <c r="E29" s="10"/>
      <c r="F29" s="10"/>
      <c r="G29" s="10">
        <v>13405</v>
      </c>
      <c r="H29" s="10">
        <v>30820</v>
      </c>
      <c r="M29" s="11" t="s">
        <v>817</v>
      </c>
      <c r="N29" s="17">
        <v>44</v>
      </c>
    </row>
    <row r="30" spans="2:19" x14ac:dyDescent="0.3">
      <c r="B30" s="9" t="s">
        <v>893</v>
      </c>
      <c r="C30" s="10">
        <v>11610</v>
      </c>
      <c r="D30" s="10">
        <v>7632</v>
      </c>
      <c r="E30" s="10"/>
      <c r="F30" s="10"/>
      <c r="G30" s="10">
        <v>7660</v>
      </c>
      <c r="H30" s="10">
        <v>26902</v>
      </c>
      <c r="J30" s="8" t="s">
        <v>882</v>
      </c>
      <c r="K30" s="10" t="s">
        <v>881</v>
      </c>
      <c r="M30" s="11" t="s">
        <v>771</v>
      </c>
      <c r="N30" s="17">
        <v>40</v>
      </c>
    </row>
    <row r="31" spans="2:19" x14ac:dyDescent="0.3">
      <c r="B31" s="9" t="s">
        <v>894</v>
      </c>
      <c r="C31" s="10">
        <v>15480</v>
      </c>
      <c r="D31" s="10"/>
      <c r="E31" s="10"/>
      <c r="F31" s="10">
        <v>60606</v>
      </c>
      <c r="G31" s="10"/>
      <c r="H31" s="10">
        <v>76086</v>
      </c>
      <c r="J31" s="9" t="s">
        <v>507</v>
      </c>
      <c r="K31" s="10">
        <v>313783</v>
      </c>
      <c r="M31" s="9" t="s">
        <v>509</v>
      </c>
      <c r="N31" s="17"/>
    </row>
    <row r="32" spans="2:19" x14ac:dyDescent="0.3">
      <c r="B32" s="9" t="s">
        <v>895</v>
      </c>
      <c r="C32" s="10">
        <v>9675</v>
      </c>
      <c r="D32" s="10">
        <v>6360</v>
      </c>
      <c r="E32" s="10"/>
      <c r="F32" s="10"/>
      <c r="G32" s="10"/>
      <c r="H32" s="10">
        <v>16035</v>
      </c>
      <c r="J32" s="9" t="s">
        <v>511</v>
      </c>
      <c r="K32" s="10">
        <v>331930</v>
      </c>
      <c r="M32" s="11" t="s">
        <v>765</v>
      </c>
      <c r="N32" s="17">
        <v>51</v>
      </c>
    </row>
    <row r="33" spans="2:14" x14ac:dyDescent="0.3">
      <c r="B33" s="9" t="s">
        <v>896</v>
      </c>
      <c r="C33" s="10">
        <v>11610</v>
      </c>
      <c r="D33" s="10">
        <v>5088</v>
      </c>
      <c r="E33" s="10"/>
      <c r="F33" s="10"/>
      <c r="G33" s="10">
        <v>1915</v>
      </c>
      <c r="H33" s="10">
        <v>18613</v>
      </c>
      <c r="J33" s="9" t="s">
        <v>509</v>
      </c>
      <c r="K33" s="10">
        <v>408194</v>
      </c>
      <c r="M33" s="11" t="s">
        <v>801</v>
      </c>
      <c r="N33" s="17">
        <v>45</v>
      </c>
    </row>
    <row r="34" spans="2:14" x14ac:dyDescent="0.3">
      <c r="B34" s="9" t="s">
        <v>897</v>
      </c>
      <c r="C34" s="10">
        <v>7740</v>
      </c>
      <c r="D34" s="10">
        <v>2544</v>
      </c>
      <c r="E34" s="10"/>
      <c r="F34" s="10"/>
      <c r="G34" s="10">
        <v>19150</v>
      </c>
      <c r="H34" s="10">
        <v>29434</v>
      </c>
      <c r="J34" s="9" t="s">
        <v>518</v>
      </c>
      <c r="K34" s="10">
        <v>574682</v>
      </c>
      <c r="M34" s="11" t="s">
        <v>850</v>
      </c>
      <c r="N34" s="17">
        <v>38</v>
      </c>
    </row>
    <row r="35" spans="2:14" x14ac:dyDescent="0.3">
      <c r="B35" s="9" t="s">
        <v>898</v>
      </c>
      <c r="C35" s="10">
        <v>7740</v>
      </c>
      <c r="D35" s="10">
        <v>7632</v>
      </c>
      <c r="E35" s="10"/>
      <c r="F35" s="10"/>
      <c r="G35" s="10">
        <v>7660</v>
      </c>
      <c r="H35" s="10">
        <v>23032</v>
      </c>
      <c r="J35" s="9" t="s">
        <v>528</v>
      </c>
      <c r="K35" s="10">
        <v>586176</v>
      </c>
      <c r="M35" s="9" t="s">
        <v>507</v>
      </c>
      <c r="N35" s="17"/>
    </row>
    <row r="36" spans="2:14" x14ac:dyDescent="0.3">
      <c r="B36" s="9" t="s">
        <v>883</v>
      </c>
      <c r="C36" s="10">
        <v>121905</v>
      </c>
      <c r="D36" s="10">
        <v>114476</v>
      </c>
      <c r="E36" s="10">
        <v>106624</v>
      </c>
      <c r="F36" s="10">
        <v>101556</v>
      </c>
      <c r="G36" s="10">
        <v>97665</v>
      </c>
      <c r="H36" s="10">
        <v>542226</v>
      </c>
      <c r="J36" s="9" t="s">
        <v>513</v>
      </c>
      <c r="K36" s="10">
        <v>631585</v>
      </c>
      <c r="M36" s="11" t="s">
        <v>742</v>
      </c>
      <c r="N36" s="17">
        <v>51</v>
      </c>
    </row>
    <row r="37" spans="2:14" x14ac:dyDescent="0.3">
      <c r="J37" s="9" t="s">
        <v>505</v>
      </c>
      <c r="K37" s="10">
        <v>674634</v>
      </c>
      <c r="M37" s="11" t="s">
        <v>819</v>
      </c>
      <c r="N37" s="17">
        <v>41</v>
      </c>
    </row>
    <row r="38" spans="2:14" x14ac:dyDescent="0.3">
      <c r="J38" s="9" t="s">
        <v>883</v>
      </c>
      <c r="K38" s="10">
        <v>3520984</v>
      </c>
      <c r="M38" s="11" t="s">
        <v>811</v>
      </c>
      <c r="N38" s="17">
        <v>32</v>
      </c>
    </row>
    <row r="39" spans="2:14" x14ac:dyDescent="0.3">
      <c r="M39" s="9" t="s">
        <v>518</v>
      </c>
      <c r="N39" s="17"/>
    </row>
    <row r="40" spans="2:14" x14ac:dyDescent="0.3">
      <c r="M40" s="11" t="s">
        <v>831</v>
      </c>
      <c r="N40" s="17">
        <v>62</v>
      </c>
    </row>
    <row r="41" spans="2:14" x14ac:dyDescent="0.3">
      <c r="M41" s="11" t="s">
        <v>763</v>
      </c>
      <c r="N41" s="17">
        <v>61</v>
      </c>
    </row>
    <row r="42" spans="2:14" x14ac:dyDescent="0.3">
      <c r="M42" s="11" t="s">
        <v>807</v>
      </c>
      <c r="N42" s="17">
        <v>49</v>
      </c>
    </row>
    <row r="43" spans="2:14" x14ac:dyDescent="0.3">
      <c r="M43" s="9" t="s">
        <v>513</v>
      </c>
      <c r="N43" s="17"/>
    </row>
    <row r="44" spans="2:14" x14ac:dyDescent="0.3">
      <c r="M44" s="11" t="s">
        <v>754</v>
      </c>
      <c r="N44" s="17">
        <v>56</v>
      </c>
    </row>
    <row r="45" spans="2:14" x14ac:dyDescent="0.3">
      <c r="M45" s="11" t="s">
        <v>847</v>
      </c>
      <c r="N45" s="17">
        <v>56</v>
      </c>
    </row>
    <row r="46" spans="2:14" x14ac:dyDescent="0.3">
      <c r="M46" s="11" t="s">
        <v>864</v>
      </c>
      <c r="N46" s="17">
        <v>52</v>
      </c>
    </row>
    <row r="47" spans="2:14" x14ac:dyDescent="0.3">
      <c r="M47" s="9" t="s">
        <v>511</v>
      </c>
      <c r="N47" s="17"/>
    </row>
    <row r="48" spans="2:14" x14ac:dyDescent="0.3">
      <c r="M48" s="11" t="s">
        <v>739</v>
      </c>
      <c r="N48" s="17">
        <v>56</v>
      </c>
    </row>
    <row r="49" spans="13:14" x14ac:dyDescent="0.3">
      <c r="M49" s="11" t="s">
        <v>852</v>
      </c>
      <c r="N49" s="17">
        <v>45</v>
      </c>
    </row>
    <row r="50" spans="13:14" x14ac:dyDescent="0.3">
      <c r="M50" s="11" t="s">
        <v>775</v>
      </c>
      <c r="N50" s="17">
        <v>42</v>
      </c>
    </row>
    <row r="51" spans="13:14" x14ac:dyDescent="0.3">
      <c r="M51" s="9" t="s">
        <v>883</v>
      </c>
      <c r="N51" s="17">
        <v>1076</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AFF5E-8528-4D88-BF48-63771B502EA4}">
  <dimension ref="A1:F71"/>
  <sheetViews>
    <sheetView topLeftCell="A50" workbookViewId="0">
      <selection activeCell="C6" sqref="C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496</v>
      </c>
      <c r="B1" t="s">
        <v>729</v>
      </c>
      <c r="C1" t="s">
        <v>730</v>
      </c>
      <c r="D1" t="s">
        <v>731</v>
      </c>
      <c r="E1" t="s">
        <v>503</v>
      </c>
      <c r="F1" t="s">
        <v>732</v>
      </c>
    </row>
    <row r="2" spans="1:6" x14ac:dyDescent="0.3">
      <c r="A2">
        <v>1</v>
      </c>
      <c r="B2" t="s">
        <v>733</v>
      </c>
      <c r="C2" t="s">
        <v>734</v>
      </c>
      <c r="D2">
        <v>1935</v>
      </c>
      <c r="E2" t="s">
        <v>528</v>
      </c>
      <c r="F2" t="s">
        <v>735</v>
      </c>
    </row>
    <row r="3" spans="1:6" x14ac:dyDescent="0.3">
      <c r="A3">
        <v>2</v>
      </c>
      <c r="B3" t="s">
        <v>736</v>
      </c>
      <c r="C3" t="s">
        <v>737</v>
      </c>
      <c r="D3">
        <v>441</v>
      </c>
      <c r="E3" t="s">
        <v>511</v>
      </c>
      <c r="F3" t="s">
        <v>738</v>
      </c>
    </row>
    <row r="4" spans="1:6" x14ac:dyDescent="0.3">
      <c r="A4">
        <v>3</v>
      </c>
      <c r="B4" t="s">
        <v>739</v>
      </c>
      <c r="C4" t="s">
        <v>740</v>
      </c>
      <c r="D4">
        <v>1534</v>
      </c>
      <c r="E4" t="s">
        <v>511</v>
      </c>
      <c r="F4" t="s">
        <v>741</v>
      </c>
    </row>
    <row r="5" spans="1:6" x14ac:dyDescent="0.3">
      <c r="A5">
        <v>4</v>
      </c>
      <c r="B5" t="s">
        <v>742</v>
      </c>
      <c r="C5" t="s">
        <v>743</v>
      </c>
      <c r="D5">
        <v>1199</v>
      </c>
      <c r="E5" t="s">
        <v>507</v>
      </c>
      <c r="F5" t="s">
        <v>744</v>
      </c>
    </row>
    <row r="6" spans="1:6" x14ac:dyDescent="0.3">
      <c r="A6">
        <v>5</v>
      </c>
      <c r="B6" t="s">
        <v>745</v>
      </c>
      <c r="C6" t="s">
        <v>740</v>
      </c>
      <c r="D6">
        <v>1444</v>
      </c>
      <c r="E6" t="s">
        <v>528</v>
      </c>
      <c r="F6" t="s">
        <v>746</v>
      </c>
    </row>
    <row r="7" spans="1:6" x14ac:dyDescent="0.3">
      <c r="A7">
        <v>6</v>
      </c>
      <c r="B7" t="s">
        <v>747</v>
      </c>
      <c r="C7" t="s">
        <v>748</v>
      </c>
      <c r="D7">
        <v>1112</v>
      </c>
      <c r="E7" t="s">
        <v>518</v>
      </c>
      <c r="F7" t="s">
        <v>749</v>
      </c>
    </row>
    <row r="8" spans="1:6" x14ac:dyDescent="0.3">
      <c r="A8">
        <v>7</v>
      </c>
      <c r="B8" t="s">
        <v>750</v>
      </c>
      <c r="C8" t="s">
        <v>734</v>
      </c>
      <c r="D8">
        <v>409</v>
      </c>
      <c r="E8" t="s">
        <v>518</v>
      </c>
      <c r="F8" t="s">
        <v>751</v>
      </c>
    </row>
    <row r="9" spans="1:6" x14ac:dyDescent="0.3">
      <c r="A9">
        <v>8</v>
      </c>
      <c r="B9" t="s">
        <v>752</v>
      </c>
      <c r="C9" t="s">
        <v>743</v>
      </c>
      <c r="D9">
        <v>252</v>
      </c>
      <c r="E9" t="s">
        <v>505</v>
      </c>
      <c r="F9" t="s">
        <v>753</v>
      </c>
    </row>
    <row r="10" spans="1:6" x14ac:dyDescent="0.3">
      <c r="A10">
        <v>9</v>
      </c>
      <c r="B10" t="s">
        <v>754</v>
      </c>
      <c r="C10" t="s">
        <v>740</v>
      </c>
      <c r="D10">
        <v>1605</v>
      </c>
      <c r="E10" t="s">
        <v>513</v>
      </c>
      <c r="F10" t="s">
        <v>755</v>
      </c>
    </row>
    <row r="11" spans="1:6" x14ac:dyDescent="0.3">
      <c r="A11">
        <v>10</v>
      </c>
      <c r="B11" t="s">
        <v>756</v>
      </c>
      <c r="C11" t="s">
        <v>748</v>
      </c>
      <c r="D11">
        <v>259</v>
      </c>
      <c r="E11" t="s">
        <v>509</v>
      </c>
      <c r="F11" t="s">
        <v>757</v>
      </c>
    </row>
    <row r="12" spans="1:6" x14ac:dyDescent="0.3">
      <c r="A12">
        <v>11</v>
      </c>
      <c r="B12" t="s">
        <v>758</v>
      </c>
      <c r="C12" t="s">
        <v>759</v>
      </c>
      <c r="D12">
        <v>1096</v>
      </c>
      <c r="E12" t="s">
        <v>511</v>
      </c>
      <c r="F12" t="s">
        <v>760</v>
      </c>
    </row>
    <row r="13" spans="1:6" x14ac:dyDescent="0.3">
      <c r="A13">
        <v>12</v>
      </c>
      <c r="B13" t="s">
        <v>761</v>
      </c>
      <c r="C13" t="s">
        <v>737</v>
      </c>
      <c r="D13">
        <v>672</v>
      </c>
      <c r="E13" t="s">
        <v>505</v>
      </c>
      <c r="F13" t="s">
        <v>762</v>
      </c>
    </row>
    <row r="14" spans="1:6" x14ac:dyDescent="0.3">
      <c r="A14">
        <v>13</v>
      </c>
      <c r="B14" t="s">
        <v>763</v>
      </c>
      <c r="C14" t="s">
        <v>759</v>
      </c>
      <c r="D14">
        <v>1141</v>
      </c>
      <c r="E14" t="s">
        <v>518</v>
      </c>
      <c r="F14" t="s">
        <v>764</v>
      </c>
    </row>
    <row r="15" spans="1:6" x14ac:dyDescent="0.3">
      <c r="A15">
        <v>14</v>
      </c>
      <c r="B15" t="s">
        <v>765</v>
      </c>
      <c r="C15" t="s">
        <v>740</v>
      </c>
      <c r="D15">
        <v>1915</v>
      </c>
      <c r="E15" t="s">
        <v>509</v>
      </c>
      <c r="F15" t="s">
        <v>766</v>
      </c>
    </row>
    <row r="16" spans="1:6" x14ac:dyDescent="0.3">
      <c r="A16">
        <v>15</v>
      </c>
      <c r="B16" t="s">
        <v>767</v>
      </c>
      <c r="C16" t="s">
        <v>513</v>
      </c>
      <c r="D16">
        <v>1488</v>
      </c>
      <c r="E16" t="s">
        <v>505</v>
      </c>
      <c r="F16" t="s">
        <v>768</v>
      </c>
    </row>
    <row r="17" spans="1:6" x14ac:dyDescent="0.3">
      <c r="A17">
        <v>16</v>
      </c>
      <c r="B17" t="s">
        <v>769</v>
      </c>
      <c r="C17" t="s">
        <v>743</v>
      </c>
      <c r="D17">
        <v>1721</v>
      </c>
      <c r="E17" t="s">
        <v>518</v>
      </c>
      <c r="F17" t="s">
        <v>770</v>
      </c>
    </row>
    <row r="18" spans="1:6" x14ac:dyDescent="0.3">
      <c r="A18">
        <v>17</v>
      </c>
      <c r="B18" t="s">
        <v>771</v>
      </c>
      <c r="C18" t="s">
        <v>734</v>
      </c>
      <c r="D18">
        <v>1899</v>
      </c>
      <c r="E18" t="s">
        <v>505</v>
      </c>
      <c r="F18" t="s">
        <v>772</v>
      </c>
    </row>
    <row r="19" spans="1:6" x14ac:dyDescent="0.3">
      <c r="A19">
        <v>18</v>
      </c>
      <c r="B19" t="s">
        <v>773</v>
      </c>
      <c r="C19" t="s">
        <v>737</v>
      </c>
      <c r="D19">
        <v>781</v>
      </c>
      <c r="E19" t="s">
        <v>509</v>
      </c>
      <c r="F19" t="s">
        <v>774</v>
      </c>
    </row>
    <row r="20" spans="1:6" x14ac:dyDescent="0.3">
      <c r="A20">
        <v>19</v>
      </c>
      <c r="B20" t="s">
        <v>775</v>
      </c>
      <c r="C20" t="s">
        <v>759</v>
      </c>
      <c r="D20">
        <v>1234</v>
      </c>
      <c r="E20" t="s">
        <v>511</v>
      </c>
      <c r="F20" t="s">
        <v>776</v>
      </c>
    </row>
    <row r="21" spans="1:6" x14ac:dyDescent="0.3">
      <c r="A21">
        <v>20</v>
      </c>
      <c r="B21" t="s">
        <v>777</v>
      </c>
      <c r="C21" t="s">
        <v>740</v>
      </c>
      <c r="D21">
        <v>697</v>
      </c>
      <c r="E21" t="s">
        <v>505</v>
      </c>
      <c r="F21" t="s">
        <v>778</v>
      </c>
    </row>
    <row r="22" spans="1:6" x14ac:dyDescent="0.3">
      <c r="A22">
        <v>21</v>
      </c>
      <c r="B22" t="s">
        <v>779</v>
      </c>
      <c r="C22" t="s">
        <v>740</v>
      </c>
      <c r="D22">
        <v>1561</v>
      </c>
      <c r="E22" t="s">
        <v>513</v>
      </c>
      <c r="F22" t="s">
        <v>780</v>
      </c>
    </row>
    <row r="23" spans="1:6" x14ac:dyDescent="0.3">
      <c r="A23">
        <v>22</v>
      </c>
      <c r="B23" t="s">
        <v>781</v>
      </c>
      <c r="C23" t="s">
        <v>734</v>
      </c>
      <c r="D23">
        <v>1639</v>
      </c>
      <c r="E23" t="s">
        <v>528</v>
      </c>
      <c r="F23" t="s">
        <v>782</v>
      </c>
    </row>
    <row r="24" spans="1:6" x14ac:dyDescent="0.3">
      <c r="A24">
        <v>23</v>
      </c>
      <c r="B24" t="s">
        <v>783</v>
      </c>
      <c r="C24" t="s">
        <v>743</v>
      </c>
      <c r="D24">
        <v>1098</v>
      </c>
      <c r="E24" t="s">
        <v>505</v>
      </c>
      <c r="F24" t="s">
        <v>784</v>
      </c>
    </row>
    <row r="25" spans="1:6" x14ac:dyDescent="0.3">
      <c r="A25">
        <v>24</v>
      </c>
      <c r="B25" t="s">
        <v>785</v>
      </c>
      <c r="C25" t="s">
        <v>759</v>
      </c>
      <c r="D25">
        <v>535</v>
      </c>
      <c r="E25" t="s">
        <v>509</v>
      </c>
      <c r="F25" t="s">
        <v>786</v>
      </c>
    </row>
    <row r="26" spans="1:6" x14ac:dyDescent="0.3">
      <c r="A26">
        <v>25</v>
      </c>
      <c r="B26" t="s">
        <v>787</v>
      </c>
      <c r="C26" t="s">
        <v>737</v>
      </c>
      <c r="D26">
        <v>1202</v>
      </c>
      <c r="E26" t="s">
        <v>505</v>
      </c>
      <c r="F26" t="s">
        <v>788</v>
      </c>
    </row>
    <row r="27" spans="1:6" x14ac:dyDescent="0.3">
      <c r="A27">
        <v>26</v>
      </c>
      <c r="B27" t="s">
        <v>789</v>
      </c>
      <c r="C27" t="s">
        <v>740</v>
      </c>
      <c r="D27">
        <v>289</v>
      </c>
      <c r="E27" t="s">
        <v>518</v>
      </c>
      <c r="F27" t="s">
        <v>790</v>
      </c>
    </row>
    <row r="28" spans="1:6" x14ac:dyDescent="0.3">
      <c r="A28">
        <v>27</v>
      </c>
      <c r="B28" t="s">
        <v>791</v>
      </c>
      <c r="C28" t="s">
        <v>748</v>
      </c>
      <c r="D28">
        <v>548</v>
      </c>
      <c r="E28" t="s">
        <v>513</v>
      </c>
      <c r="F28" t="s">
        <v>792</v>
      </c>
    </row>
    <row r="29" spans="1:6" x14ac:dyDescent="0.3">
      <c r="A29">
        <v>28</v>
      </c>
      <c r="B29" t="s">
        <v>793</v>
      </c>
      <c r="C29" t="s">
        <v>743</v>
      </c>
      <c r="D29">
        <v>1778</v>
      </c>
      <c r="E29" t="s">
        <v>513</v>
      </c>
      <c r="F29" t="s">
        <v>794</v>
      </c>
    </row>
    <row r="30" spans="1:6" x14ac:dyDescent="0.3">
      <c r="A30">
        <v>29</v>
      </c>
      <c r="B30" t="s">
        <v>795</v>
      </c>
      <c r="C30" t="s">
        <v>740</v>
      </c>
      <c r="D30">
        <v>1252</v>
      </c>
      <c r="E30" t="s">
        <v>518</v>
      </c>
      <c r="F30" t="s">
        <v>796</v>
      </c>
    </row>
    <row r="31" spans="1:6" x14ac:dyDescent="0.3">
      <c r="A31">
        <v>30</v>
      </c>
      <c r="B31" t="s">
        <v>797</v>
      </c>
      <c r="C31" t="s">
        <v>740</v>
      </c>
      <c r="D31">
        <v>751</v>
      </c>
      <c r="E31" t="s">
        <v>505</v>
      </c>
      <c r="F31" t="s">
        <v>798</v>
      </c>
    </row>
    <row r="32" spans="1:6" x14ac:dyDescent="0.3">
      <c r="A32">
        <v>31</v>
      </c>
      <c r="B32" t="s">
        <v>799</v>
      </c>
      <c r="C32" t="s">
        <v>740</v>
      </c>
      <c r="D32">
        <v>1804</v>
      </c>
      <c r="E32" t="s">
        <v>528</v>
      </c>
      <c r="F32" t="s">
        <v>800</v>
      </c>
    </row>
    <row r="33" spans="1:6" x14ac:dyDescent="0.3">
      <c r="A33">
        <v>32</v>
      </c>
      <c r="B33" t="s">
        <v>801</v>
      </c>
      <c r="C33" t="s">
        <v>734</v>
      </c>
      <c r="D33">
        <v>1792</v>
      </c>
      <c r="E33" t="s">
        <v>509</v>
      </c>
      <c r="F33" t="s">
        <v>802</v>
      </c>
    </row>
    <row r="34" spans="1:6" x14ac:dyDescent="0.3">
      <c r="A34">
        <v>33</v>
      </c>
      <c r="B34" t="s">
        <v>803</v>
      </c>
      <c r="C34" t="s">
        <v>740</v>
      </c>
      <c r="D34">
        <v>314</v>
      </c>
      <c r="E34" t="s">
        <v>511</v>
      </c>
      <c r="F34" t="s">
        <v>804</v>
      </c>
    </row>
    <row r="35" spans="1:6" x14ac:dyDescent="0.3">
      <c r="A35">
        <v>34</v>
      </c>
      <c r="B35" t="s">
        <v>805</v>
      </c>
      <c r="C35" t="s">
        <v>734</v>
      </c>
      <c r="D35">
        <v>1335</v>
      </c>
      <c r="E35" t="s">
        <v>513</v>
      </c>
      <c r="F35" t="s">
        <v>806</v>
      </c>
    </row>
    <row r="36" spans="1:6" x14ac:dyDescent="0.3">
      <c r="A36">
        <v>35</v>
      </c>
      <c r="B36" t="s">
        <v>807</v>
      </c>
      <c r="C36" t="s">
        <v>740</v>
      </c>
      <c r="D36">
        <v>1865</v>
      </c>
      <c r="E36" t="s">
        <v>518</v>
      </c>
      <c r="F36" t="s">
        <v>808</v>
      </c>
    </row>
    <row r="37" spans="1:6" x14ac:dyDescent="0.3">
      <c r="A37">
        <v>36</v>
      </c>
      <c r="B37" t="s">
        <v>809</v>
      </c>
      <c r="C37" t="s">
        <v>737</v>
      </c>
      <c r="D37">
        <v>203</v>
      </c>
      <c r="E37" t="s">
        <v>509</v>
      </c>
      <c r="F37" t="s">
        <v>810</v>
      </c>
    </row>
    <row r="38" spans="1:6" x14ac:dyDescent="0.3">
      <c r="A38">
        <v>37</v>
      </c>
      <c r="B38" t="s">
        <v>811</v>
      </c>
      <c r="C38" t="s">
        <v>740</v>
      </c>
      <c r="D38">
        <v>1428</v>
      </c>
      <c r="E38" t="s">
        <v>507</v>
      </c>
      <c r="F38" t="s">
        <v>812</v>
      </c>
    </row>
    <row r="39" spans="1:6" x14ac:dyDescent="0.3">
      <c r="A39">
        <v>38</v>
      </c>
      <c r="B39" t="s">
        <v>813</v>
      </c>
      <c r="C39" t="s">
        <v>748</v>
      </c>
      <c r="D39">
        <v>562</v>
      </c>
      <c r="E39" t="s">
        <v>509</v>
      </c>
      <c r="F39" t="s">
        <v>814</v>
      </c>
    </row>
    <row r="40" spans="1:6" x14ac:dyDescent="0.3">
      <c r="A40">
        <v>39</v>
      </c>
      <c r="B40" t="s">
        <v>815</v>
      </c>
      <c r="C40" t="s">
        <v>759</v>
      </c>
      <c r="D40">
        <v>387</v>
      </c>
      <c r="E40" t="s">
        <v>528</v>
      </c>
      <c r="F40" t="s">
        <v>816</v>
      </c>
    </row>
    <row r="41" spans="1:6" x14ac:dyDescent="0.3">
      <c r="A41">
        <v>40</v>
      </c>
      <c r="B41" t="s">
        <v>817</v>
      </c>
      <c r="C41" t="s">
        <v>743</v>
      </c>
      <c r="D41">
        <v>1923</v>
      </c>
      <c r="E41" t="s">
        <v>505</v>
      </c>
      <c r="F41" t="s">
        <v>818</v>
      </c>
    </row>
    <row r="42" spans="1:6" x14ac:dyDescent="0.3">
      <c r="A42">
        <v>41</v>
      </c>
      <c r="B42" t="s">
        <v>819</v>
      </c>
      <c r="C42" t="s">
        <v>743</v>
      </c>
      <c r="D42">
        <v>1977</v>
      </c>
      <c r="E42" t="s">
        <v>507</v>
      </c>
      <c r="F42" t="s">
        <v>820</v>
      </c>
    </row>
    <row r="43" spans="1:6" x14ac:dyDescent="0.3">
      <c r="A43">
        <v>42</v>
      </c>
      <c r="B43" t="s">
        <v>821</v>
      </c>
      <c r="C43" t="s">
        <v>743</v>
      </c>
      <c r="D43">
        <v>1744</v>
      </c>
      <c r="E43" t="s">
        <v>528</v>
      </c>
      <c r="F43" t="s">
        <v>822</v>
      </c>
    </row>
    <row r="44" spans="1:6" x14ac:dyDescent="0.3">
      <c r="A44">
        <v>43</v>
      </c>
      <c r="B44" t="s">
        <v>823</v>
      </c>
      <c r="C44" t="s">
        <v>513</v>
      </c>
      <c r="D44">
        <v>750</v>
      </c>
      <c r="E44" t="s">
        <v>507</v>
      </c>
      <c r="F44" t="s">
        <v>824</v>
      </c>
    </row>
    <row r="45" spans="1:6" x14ac:dyDescent="0.3">
      <c r="A45">
        <v>44</v>
      </c>
      <c r="B45" t="s">
        <v>825</v>
      </c>
      <c r="C45" t="s">
        <v>737</v>
      </c>
      <c r="D45">
        <v>794</v>
      </c>
      <c r="E45" t="s">
        <v>507</v>
      </c>
      <c r="F45" t="s">
        <v>826</v>
      </c>
    </row>
    <row r="46" spans="1:6" x14ac:dyDescent="0.3">
      <c r="A46">
        <v>45</v>
      </c>
      <c r="B46" t="s">
        <v>827</v>
      </c>
      <c r="C46" t="s">
        <v>513</v>
      </c>
      <c r="D46">
        <v>722</v>
      </c>
      <c r="E46" t="s">
        <v>509</v>
      </c>
      <c r="F46" t="s">
        <v>828</v>
      </c>
    </row>
    <row r="47" spans="1:6" x14ac:dyDescent="0.3">
      <c r="A47">
        <v>46</v>
      </c>
      <c r="B47" t="s">
        <v>829</v>
      </c>
      <c r="C47" t="s">
        <v>748</v>
      </c>
      <c r="D47">
        <v>758</v>
      </c>
      <c r="E47" t="s">
        <v>505</v>
      </c>
      <c r="F47" t="s">
        <v>830</v>
      </c>
    </row>
    <row r="48" spans="1:6" x14ac:dyDescent="0.3">
      <c r="A48">
        <v>47</v>
      </c>
      <c r="B48" t="s">
        <v>831</v>
      </c>
      <c r="C48" t="s">
        <v>740</v>
      </c>
      <c r="D48">
        <v>1638</v>
      </c>
      <c r="E48" t="s">
        <v>518</v>
      </c>
      <c r="F48" t="s">
        <v>832</v>
      </c>
    </row>
    <row r="49" spans="1:6" x14ac:dyDescent="0.3">
      <c r="A49">
        <v>48</v>
      </c>
      <c r="B49" t="s">
        <v>833</v>
      </c>
      <c r="C49" t="s">
        <v>740</v>
      </c>
      <c r="D49">
        <v>433</v>
      </c>
      <c r="E49" t="s">
        <v>507</v>
      </c>
      <c r="F49" t="s">
        <v>834</v>
      </c>
    </row>
    <row r="50" spans="1:6" x14ac:dyDescent="0.3">
      <c r="A50">
        <v>49</v>
      </c>
      <c r="B50" t="s">
        <v>835</v>
      </c>
      <c r="C50" t="s">
        <v>740</v>
      </c>
      <c r="D50">
        <v>903</v>
      </c>
      <c r="E50" t="s">
        <v>511</v>
      </c>
      <c r="F50" t="s">
        <v>836</v>
      </c>
    </row>
    <row r="51" spans="1:6" x14ac:dyDescent="0.3">
      <c r="A51">
        <v>50</v>
      </c>
      <c r="B51" t="s">
        <v>837</v>
      </c>
      <c r="C51" t="s">
        <v>737</v>
      </c>
      <c r="D51">
        <v>422</v>
      </c>
      <c r="E51" t="s">
        <v>518</v>
      </c>
      <c r="F51" t="s">
        <v>838</v>
      </c>
    </row>
    <row r="52" spans="1:6" x14ac:dyDescent="0.3">
      <c r="A52">
        <v>51</v>
      </c>
      <c r="B52" t="s">
        <v>839</v>
      </c>
      <c r="C52" t="s">
        <v>734</v>
      </c>
      <c r="D52">
        <v>1084</v>
      </c>
      <c r="E52" t="s">
        <v>528</v>
      </c>
      <c r="F52" t="s">
        <v>840</v>
      </c>
    </row>
    <row r="53" spans="1:6" x14ac:dyDescent="0.3">
      <c r="A53">
        <v>52</v>
      </c>
      <c r="B53" t="s">
        <v>841</v>
      </c>
      <c r="C53" t="s">
        <v>513</v>
      </c>
      <c r="D53">
        <v>236</v>
      </c>
      <c r="E53" t="s">
        <v>511</v>
      </c>
      <c r="F53" t="s">
        <v>842</v>
      </c>
    </row>
    <row r="54" spans="1:6" x14ac:dyDescent="0.3">
      <c r="A54">
        <v>53</v>
      </c>
      <c r="B54" t="s">
        <v>843</v>
      </c>
      <c r="C54" t="s">
        <v>743</v>
      </c>
      <c r="D54">
        <v>1672</v>
      </c>
      <c r="E54" t="s">
        <v>513</v>
      </c>
      <c r="F54" t="s">
        <v>844</v>
      </c>
    </row>
    <row r="55" spans="1:6" x14ac:dyDescent="0.3">
      <c r="A55">
        <v>54</v>
      </c>
      <c r="B55" t="s">
        <v>845</v>
      </c>
      <c r="C55" t="s">
        <v>748</v>
      </c>
      <c r="D55">
        <v>1236</v>
      </c>
      <c r="E55" t="s">
        <v>505</v>
      </c>
      <c r="F55" t="s">
        <v>846</v>
      </c>
    </row>
    <row r="56" spans="1:6" x14ac:dyDescent="0.3">
      <c r="A56">
        <v>55</v>
      </c>
      <c r="B56" t="s">
        <v>847</v>
      </c>
      <c r="C56" t="s">
        <v>734</v>
      </c>
      <c r="D56">
        <v>1904</v>
      </c>
      <c r="E56" t="s">
        <v>513</v>
      </c>
      <c r="F56" t="s">
        <v>848</v>
      </c>
    </row>
    <row r="57" spans="1:6" x14ac:dyDescent="0.3">
      <c r="A57">
        <v>56</v>
      </c>
      <c r="B57" t="s">
        <v>779</v>
      </c>
      <c r="C57" t="s">
        <v>513</v>
      </c>
      <c r="D57">
        <v>1272</v>
      </c>
      <c r="E57" t="s">
        <v>505</v>
      </c>
      <c r="F57" t="s">
        <v>849</v>
      </c>
    </row>
    <row r="58" spans="1:6" x14ac:dyDescent="0.3">
      <c r="A58">
        <v>57</v>
      </c>
      <c r="B58" t="s">
        <v>850</v>
      </c>
      <c r="C58" t="s">
        <v>740</v>
      </c>
      <c r="D58">
        <v>1582</v>
      </c>
      <c r="E58" t="s">
        <v>509</v>
      </c>
      <c r="F58" t="s">
        <v>851</v>
      </c>
    </row>
    <row r="59" spans="1:6" x14ac:dyDescent="0.3">
      <c r="A59">
        <v>58</v>
      </c>
      <c r="B59" t="s">
        <v>852</v>
      </c>
      <c r="C59" t="s">
        <v>748</v>
      </c>
      <c r="D59">
        <v>1492</v>
      </c>
      <c r="E59" t="s">
        <v>511</v>
      </c>
      <c r="F59" t="s">
        <v>853</v>
      </c>
    </row>
    <row r="60" spans="1:6" x14ac:dyDescent="0.3">
      <c r="A60">
        <v>59</v>
      </c>
      <c r="B60" t="s">
        <v>854</v>
      </c>
      <c r="C60" t="s">
        <v>748</v>
      </c>
      <c r="D60">
        <v>811</v>
      </c>
      <c r="E60" t="s">
        <v>513</v>
      </c>
      <c r="F60" t="s">
        <v>855</v>
      </c>
    </row>
    <row r="61" spans="1:6" x14ac:dyDescent="0.3">
      <c r="A61">
        <v>60</v>
      </c>
      <c r="B61" t="s">
        <v>856</v>
      </c>
      <c r="C61" t="s">
        <v>743</v>
      </c>
      <c r="D61">
        <v>827</v>
      </c>
      <c r="E61" t="s">
        <v>507</v>
      </c>
      <c r="F61" t="s">
        <v>857</v>
      </c>
    </row>
    <row r="62" spans="1:6" x14ac:dyDescent="0.3">
      <c r="A62">
        <v>61</v>
      </c>
      <c r="B62" t="s">
        <v>858</v>
      </c>
      <c r="C62" t="s">
        <v>737</v>
      </c>
      <c r="D62">
        <v>810</v>
      </c>
      <c r="E62" t="s">
        <v>505</v>
      </c>
      <c r="F62" t="s">
        <v>859</v>
      </c>
    </row>
    <row r="63" spans="1:6" x14ac:dyDescent="0.3">
      <c r="A63">
        <v>62</v>
      </c>
      <c r="B63" t="s">
        <v>860</v>
      </c>
      <c r="C63" t="s">
        <v>740</v>
      </c>
      <c r="D63">
        <v>1356</v>
      </c>
      <c r="E63" t="s">
        <v>518</v>
      </c>
      <c r="F63" t="s">
        <v>861</v>
      </c>
    </row>
    <row r="64" spans="1:6" x14ac:dyDescent="0.3">
      <c r="A64">
        <v>63</v>
      </c>
      <c r="B64" t="s">
        <v>862</v>
      </c>
      <c r="C64" t="s">
        <v>743</v>
      </c>
      <c r="D64">
        <v>1348</v>
      </c>
      <c r="E64" t="s">
        <v>528</v>
      </c>
      <c r="F64" t="s">
        <v>863</v>
      </c>
    </row>
    <row r="65" spans="1:6" x14ac:dyDescent="0.3">
      <c r="A65">
        <v>64</v>
      </c>
      <c r="B65" t="s">
        <v>864</v>
      </c>
      <c r="C65" t="s">
        <v>734</v>
      </c>
      <c r="D65">
        <v>1878</v>
      </c>
      <c r="E65" t="s">
        <v>513</v>
      </c>
      <c r="F65" t="s">
        <v>865</v>
      </c>
    </row>
    <row r="66" spans="1:6" x14ac:dyDescent="0.3">
      <c r="A66">
        <v>65</v>
      </c>
      <c r="B66" t="s">
        <v>866</v>
      </c>
      <c r="C66" t="s">
        <v>513</v>
      </c>
      <c r="D66">
        <v>1895</v>
      </c>
      <c r="E66" t="s">
        <v>528</v>
      </c>
      <c r="F66" t="s">
        <v>867</v>
      </c>
    </row>
    <row r="67" spans="1:6" x14ac:dyDescent="0.3">
      <c r="A67">
        <v>66</v>
      </c>
      <c r="B67" t="s">
        <v>868</v>
      </c>
      <c r="C67" t="s">
        <v>740</v>
      </c>
      <c r="D67">
        <v>610</v>
      </c>
      <c r="E67" t="s">
        <v>518</v>
      </c>
      <c r="F67" t="s">
        <v>869</v>
      </c>
    </row>
    <row r="68" spans="1:6" x14ac:dyDescent="0.3">
      <c r="A68">
        <v>67</v>
      </c>
      <c r="B68" t="s">
        <v>870</v>
      </c>
      <c r="C68" t="s">
        <v>513</v>
      </c>
      <c r="D68">
        <v>1374</v>
      </c>
      <c r="E68" t="s">
        <v>505</v>
      </c>
      <c r="F68" t="s">
        <v>871</v>
      </c>
    </row>
    <row r="69" spans="1:6" x14ac:dyDescent="0.3">
      <c r="A69">
        <v>68</v>
      </c>
      <c r="B69" t="s">
        <v>872</v>
      </c>
      <c r="C69" t="s">
        <v>734</v>
      </c>
      <c r="D69">
        <v>597</v>
      </c>
      <c r="E69" t="s">
        <v>511</v>
      </c>
      <c r="F69" t="s">
        <v>873</v>
      </c>
    </row>
    <row r="70" spans="1:6" x14ac:dyDescent="0.3">
      <c r="A70">
        <v>69</v>
      </c>
      <c r="B70" t="s">
        <v>874</v>
      </c>
      <c r="C70" t="s">
        <v>748</v>
      </c>
      <c r="D70">
        <v>998</v>
      </c>
      <c r="E70" t="s">
        <v>518</v>
      </c>
      <c r="F70" t="s">
        <v>875</v>
      </c>
    </row>
    <row r="71" spans="1:6" x14ac:dyDescent="0.3">
      <c r="A71">
        <v>70</v>
      </c>
      <c r="B71" t="s">
        <v>866</v>
      </c>
      <c r="C71" t="s">
        <v>743</v>
      </c>
      <c r="D71">
        <v>866</v>
      </c>
      <c r="E71" t="s">
        <v>509</v>
      </c>
      <c r="F71" t="s">
        <v>876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B830-D81E-487F-A6C4-9E0664D26F36}">
  <dimension ref="A1:Y1001"/>
  <sheetViews>
    <sheetView workbookViewId="0">
      <selection activeCell="S10" sqref="S10"/>
    </sheetView>
  </sheetViews>
  <sheetFormatPr defaultRowHeight="14.4" x14ac:dyDescent="0.3"/>
  <cols>
    <col min="1" max="1" width="10.77734375" bestFit="1" customWidth="1"/>
    <col min="2" max="2" width="14.109375" bestFit="1" customWidth="1"/>
    <col min="3" max="3" width="12.6640625" bestFit="1" customWidth="1"/>
    <col min="4" max="4" width="7.33203125" bestFit="1" customWidth="1"/>
    <col min="5" max="5" width="10.5546875" bestFit="1" customWidth="1"/>
    <col min="6" max="6" width="9" bestFit="1" customWidth="1"/>
    <col min="7" max="7" width="12.88671875" style="4" bestFit="1" customWidth="1"/>
    <col min="8" max="8" width="13.109375" bestFit="1" customWidth="1"/>
    <col min="9" max="9" width="14.88671875" bestFit="1" customWidth="1"/>
    <col min="10" max="10" width="15.109375" bestFit="1" customWidth="1"/>
    <col min="11" max="11" width="24.6640625" bestFit="1" customWidth="1"/>
    <col min="12" max="12" width="24.6640625" customWidth="1"/>
    <col min="13" max="13" width="14.44140625" bestFit="1" customWidth="1"/>
    <col min="14" max="14" width="15.33203125" bestFit="1" customWidth="1"/>
    <col min="15" max="15" width="19.44140625" style="14" bestFit="1" customWidth="1"/>
    <col min="18" max="18" width="19.21875" bestFit="1" customWidth="1"/>
    <col min="21" max="21" width="16.77734375" bestFit="1" customWidth="1"/>
    <col min="24" max="24" width="10.109375" style="14" bestFit="1" customWidth="1"/>
    <col min="25" max="25" width="17.5546875" style="6" bestFit="1" customWidth="1"/>
  </cols>
  <sheetData>
    <row r="1" spans="1:25" x14ac:dyDescent="0.3">
      <c r="A1" t="s">
        <v>495</v>
      </c>
      <c r="B1" t="s">
        <v>0</v>
      </c>
      <c r="C1" t="s">
        <v>496</v>
      </c>
      <c r="D1" t="s">
        <v>877</v>
      </c>
      <c r="E1" t="s">
        <v>497</v>
      </c>
      <c r="F1" t="s">
        <v>880</v>
      </c>
      <c r="G1" s="4" t="s">
        <v>498</v>
      </c>
      <c r="H1" t="s">
        <v>499</v>
      </c>
      <c r="I1" t="s">
        <v>500</v>
      </c>
      <c r="J1" t="s">
        <v>501</v>
      </c>
      <c r="K1" t="s">
        <v>502</v>
      </c>
      <c r="L1" t="s">
        <v>2</v>
      </c>
      <c r="M1" t="s">
        <v>503</v>
      </c>
      <c r="N1" t="s">
        <v>878</v>
      </c>
      <c r="O1" s="14" t="s">
        <v>879</v>
      </c>
      <c r="T1" t="s">
        <v>901</v>
      </c>
      <c r="U1" t="s">
        <v>879</v>
      </c>
      <c r="W1" s="1" t="s">
        <v>497</v>
      </c>
      <c r="X1" s="12" t="s">
        <v>879</v>
      </c>
      <c r="Y1" s="6" t="s">
        <v>902</v>
      </c>
    </row>
    <row r="2" spans="1:25" x14ac:dyDescent="0.3">
      <c r="A2">
        <v>1</v>
      </c>
      <c r="B2" t="s">
        <v>188</v>
      </c>
      <c r="C2">
        <v>67</v>
      </c>
      <c r="D2">
        <f>VLOOKUP(orders[[#This Row],[Product_ID]],products[#All],4,TRUE)</f>
        <v>1374</v>
      </c>
      <c r="E2">
        <v>5</v>
      </c>
      <c r="F2" t="str">
        <f>TEXT(orders[[#This Row],[Order_Date]],"mmm")</f>
        <v>Feb</v>
      </c>
      <c r="G2" s="4">
        <v>44981</v>
      </c>
      <c r="H2" s="5">
        <v>0.99181712962962965</v>
      </c>
      <c r="I2" s="4">
        <v>44990</v>
      </c>
      <c r="J2" s="5">
        <v>0.3105324074074074</v>
      </c>
      <c r="K2" t="s">
        <v>504</v>
      </c>
      <c r="L2" t="str">
        <f>VLOOKUP(orders[[#This Row],[Customer_ID]],customers[#All],3,TRUE)</f>
        <v>Davanagere</v>
      </c>
      <c r="M2" t="s">
        <v>505</v>
      </c>
      <c r="N2">
        <f>orders[[#This Row],[Price]]*orders[[#This Row],[Quantity]]</f>
        <v>6870</v>
      </c>
      <c r="O2" s="14">
        <f>((orders[[#This Row],[Delivery_Date]]+orders[[#This Row],[Delivery_Time]]) - (orders[[#This Row],[Order_Date]]+orders[[#This Row],[Order_Time]]))*24</f>
        <v>199.64916666661156</v>
      </c>
      <c r="T2">
        <v>1</v>
      </c>
      <c r="W2" s="2">
        <v>5</v>
      </c>
      <c r="X2" s="13">
        <f>((orders[[#This Row],[Delivery_Date]]+orders[[#This Row],[Delivery_Time]]) - (orders[[#This Row],[Order_Date]]+orders[[#This Row],[Order_Time]]))*24</f>
        <v>199.64916666661156</v>
      </c>
      <c r="Y2" s="6">
        <f>X2/W2</f>
        <v>39.929833333322314</v>
      </c>
    </row>
    <row r="3" spans="1:25" x14ac:dyDescent="0.3">
      <c r="A3">
        <v>2</v>
      </c>
      <c r="B3" t="s">
        <v>98</v>
      </c>
      <c r="C3">
        <v>41</v>
      </c>
      <c r="D3">
        <f>VLOOKUP(orders[[#This Row],[Product_ID]],products[#All],4,TRUE)</f>
        <v>1977</v>
      </c>
      <c r="E3">
        <v>2</v>
      </c>
      <c r="F3" t="str">
        <f>TEXT(orders[[#This Row],[Order_Date]],"mmm")</f>
        <v>Nov</v>
      </c>
      <c r="G3" s="4">
        <v>45237</v>
      </c>
      <c r="H3" s="5">
        <v>0.979375</v>
      </c>
      <c r="I3" s="4">
        <v>45243</v>
      </c>
      <c r="J3" s="5">
        <v>0.30297453703703703</v>
      </c>
      <c r="K3" t="s">
        <v>506</v>
      </c>
      <c r="L3" t="str">
        <f>VLOOKUP(orders[[#This Row],[Customer_ID]],customers[#All],3,TRUE)</f>
        <v>Danapur</v>
      </c>
      <c r="M3" t="s">
        <v>507</v>
      </c>
      <c r="N3">
        <f>orders[[#This Row],[Price]]*orders[[#This Row],[Quantity]]</f>
        <v>3954</v>
      </c>
      <c r="O3" s="14">
        <f>((orders[[#This Row],[Delivery_Date]]+orders[[#This Row],[Delivery_Time]]) - (orders[[#This Row],[Order_Date]]+orders[[#This Row],[Order_Time]]))*24</f>
        <v>127.76638888882007</v>
      </c>
      <c r="T3">
        <v>2</v>
      </c>
      <c r="W3" s="3">
        <v>2</v>
      </c>
      <c r="X3" s="13">
        <f>((orders[[#This Row],[Delivery_Date]]+orders[[#This Row],[Delivery_Time]]) - (orders[[#This Row],[Order_Date]]+orders[[#This Row],[Order_Time]]))*24</f>
        <v>127.76638888882007</v>
      </c>
      <c r="Y3" s="6">
        <f t="shared" ref="Y3:Y66" si="0">X3/W3</f>
        <v>63.883194444410037</v>
      </c>
    </row>
    <row r="4" spans="1:25" x14ac:dyDescent="0.3">
      <c r="A4">
        <v>3</v>
      </c>
      <c r="B4" t="s">
        <v>148</v>
      </c>
      <c r="C4">
        <v>67</v>
      </c>
      <c r="D4">
        <f>VLOOKUP(orders[[#This Row],[Product_ID]],products[#All],4,TRUE)</f>
        <v>1374</v>
      </c>
      <c r="E4">
        <v>5</v>
      </c>
      <c r="F4" t="str">
        <f>TEXT(orders[[#This Row],[Order_Date]],"mmm")</f>
        <v>Jul</v>
      </c>
      <c r="G4" s="4">
        <v>45121</v>
      </c>
      <c r="H4" s="5">
        <v>0.80003472222222227</v>
      </c>
      <c r="I4" s="4">
        <v>45126</v>
      </c>
      <c r="J4" s="5">
        <v>0.73541666666666672</v>
      </c>
      <c r="K4" t="s">
        <v>20</v>
      </c>
      <c r="L4" t="str">
        <f>VLOOKUP(orders[[#This Row],[Customer_ID]],customers[#All],3,TRUE)</f>
        <v>Haridwar</v>
      </c>
      <c r="M4" t="s">
        <v>505</v>
      </c>
      <c r="N4">
        <f>orders[[#This Row],[Price]]*orders[[#This Row],[Quantity]]</f>
        <v>6870</v>
      </c>
      <c r="O4" s="14">
        <f>((orders[[#This Row],[Delivery_Date]]+orders[[#This Row],[Delivery_Time]]) - (orders[[#This Row],[Order_Date]]+orders[[#This Row],[Order_Time]]))*24</f>
        <v>118.44916666683275</v>
      </c>
      <c r="R4" s="6" t="s">
        <v>886</v>
      </c>
      <c r="T4">
        <v>3</v>
      </c>
      <c r="W4" s="2">
        <v>5</v>
      </c>
      <c r="X4" s="13">
        <f>((orders[[#This Row],[Delivery_Date]]+orders[[#This Row],[Delivery_Time]]) - (orders[[#This Row],[Order_Date]]+orders[[#This Row],[Order_Time]]))*24</f>
        <v>118.44916666683275</v>
      </c>
      <c r="Y4" s="6">
        <f t="shared" si="0"/>
        <v>23.689833333366551</v>
      </c>
    </row>
    <row r="5" spans="1:25" x14ac:dyDescent="0.3">
      <c r="A5">
        <v>4</v>
      </c>
      <c r="B5" t="s">
        <v>64</v>
      </c>
      <c r="C5">
        <v>14</v>
      </c>
      <c r="D5">
        <f>VLOOKUP(orders[[#This Row],[Product_ID]],products[#All],4,TRUE)</f>
        <v>1915</v>
      </c>
      <c r="E5">
        <v>5</v>
      </c>
      <c r="F5" t="str">
        <f>TEXT(orders[[#This Row],[Order_Date]],"mmm")</f>
        <v>Jul</v>
      </c>
      <c r="G5" s="4">
        <v>45117</v>
      </c>
      <c r="H5" s="5">
        <v>0.19755787037037037</v>
      </c>
      <c r="I5" s="4">
        <v>45126</v>
      </c>
      <c r="J5" s="5">
        <v>0.27318287037037037</v>
      </c>
      <c r="K5" t="s">
        <v>508</v>
      </c>
      <c r="L5" t="str">
        <f>VLOOKUP(orders[[#This Row],[Customer_ID]],customers[#All],3,TRUE)</f>
        <v>Bilaspur</v>
      </c>
      <c r="M5" t="s">
        <v>509</v>
      </c>
      <c r="N5">
        <f>orders[[#This Row],[Price]]*orders[[#This Row],[Quantity]]</f>
        <v>9575</v>
      </c>
      <c r="O5" s="14">
        <f>((orders[[#This Row],[Delivery_Date]]+orders[[#This Row],[Delivery_Time]]) - (orders[[#This Row],[Order_Date]]+orders[[#This Row],[Order_Time]]))*24</f>
        <v>217.81499999994412</v>
      </c>
      <c r="R5" s="6">
        <f>AVERAGE(orders[Total Delivery Time])</f>
        <v>132.03808166666889</v>
      </c>
      <c r="T5">
        <v>4</v>
      </c>
      <c r="W5" s="3">
        <v>5</v>
      </c>
      <c r="X5" s="13">
        <f>((orders[[#This Row],[Delivery_Date]]+orders[[#This Row],[Delivery_Time]]) - (orders[[#This Row],[Order_Date]]+orders[[#This Row],[Order_Time]]))*24</f>
        <v>217.81499999994412</v>
      </c>
      <c r="Y5" s="6">
        <f t="shared" si="0"/>
        <v>43.562999999988826</v>
      </c>
    </row>
    <row r="6" spans="1:25" x14ac:dyDescent="0.3">
      <c r="A6">
        <v>5</v>
      </c>
      <c r="B6" t="s">
        <v>383</v>
      </c>
      <c r="C6">
        <v>58</v>
      </c>
      <c r="D6">
        <f>VLOOKUP(orders[[#This Row],[Product_ID]],products[#All],4,TRUE)</f>
        <v>1492</v>
      </c>
      <c r="E6">
        <v>2</v>
      </c>
      <c r="F6" t="str">
        <f>TEXT(orders[[#This Row],[Order_Date]],"mmm")</f>
        <v>Feb</v>
      </c>
      <c r="G6" s="4">
        <v>44968</v>
      </c>
      <c r="H6" s="5">
        <v>0.82277777777777783</v>
      </c>
      <c r="I6" s="4">
        <v>44975</v>
      </c>
      <c r="J6" s="5">
        <v>0.46449074074074076</v>
      </c>
      <c r="K6" t="s">
        <v>510</v>
      </c>
      <c r="L6" t="str">
        <f>VLOOKUP(orders[[#This Row],[Customer_ID]],customers[#All],3,TRUE)</f>
        <v>Bhubaneswar</v>
      </c>
      <c r="M6" t="s">
        <v>511</v>
      </c>
      <c r="N6">
        <f>orders[[#This Row],[Price]]*orders[[#This Row],[Quantity]]</f>
        <v>2984</v>
      </c>
      <c r="O6" s="14">
        <f>((orders[[#This Row],[Delivery_Date]]+orders[[#This Row],[Delivery_Time]]) - (orders[[#This Row],[Order_Date]]+orders[[#This Row],[Order_Time]]))*24</f>
        <v>159.40111111110309</v>
      </c>
      <c r="T6">
        <v>5</v>
      </c>
      <c r="W6" s="2">
        <v>2</v>
      </c>
      <c r="X6" s="13">
        <f>((orders[[#This Row],[Delivery_Date]]+orders[[#This Row],[Delivery_Time]]) - (orders[[#This Row],[Order_Date]]+orders[[#This Row],[Order_Time]]))*24</f>
        <v>159.40111111110309</v>
      </c>
      <c r="Y6" s="6">
        <f t="shared" si="0"/>
        <v>79.700555555551546</v>
      </c>
    </row>
    <row r="7" spans="1:25" x14ac:dyDescent="0.3">
      <c r="A7">
        <v>6</v>
      </c>
      <c r="B7" t="s">
        <v>203</v>
      </c>
      <c r="C7">
        <v>28</v>
      </c>
      <c r="D7">
        <f>VLOOKUP(orders[[#This Row],[Product_ID]],products[#All],4,TRUE)</f>
        <v>1778</v>
      </c>
      <c r="E7">
        <v>4</v>
      </c>
      <c r="F7" t="str">
        <f>TEXT(orders[[#This Row],[Order_Date]],"mmm")</f>
        <v>Aug</v>
      </c>
      <c r="G7" s="4">
        <v>45158</v>
      </c>
      <c r="H7" s="5">
        <v>0.92471064814814818</v>
      </c>
      <c r="I7" s="4">
        <v>45164</v>
      </c>
      <c r="J7" s="5">
        <v>0.79636574074074074</v>
      </c>
      <c r="K7" t="s">
        <v>512</v>
      </c>
      <c r="L7" t="str">
        <f>VLOOKUP(orders[[#This Row],[Customer_ID]],customers[#All],3,TRUE)</f>
        <v>Pallavaram</v>
      </c>
      <c r="M7" t="s">
        <v>513</v>
      </c>
      <c r="N7">
        <f>orders[[#This Row],[Price]]*orders[[#This Row],[Quantity]]</f>
        <v>7112</v>
      </c>
      <c r="O7" s="14">
        <f>((orders[[#This Row],[Delivery_Date]]+orders[[#This Row],[Delivery_Time]]) - (orders[[#This Row],[Order_Date]]+orders[[#This Row],[Order_Time]]))*24</f>
        <v>140.91972222214099</v>
      </c>
      <c r="W7" s="3">
        <v>4</v>
      </c>
      <c r="X7" s="13">
        <f>((orders[[#This Row],[Delivery_Date]]+orders[[#This Row],[Delivery_Time]]) - (orders[[#This Row],[Order_Date]]+orders[[#This Row],[Order_Time]]))*24</f>
        <v>140.91972222214099</v>
      </c>
      <c r="Y7" s="6">
        <f t="shared" si="0"/>
        <v>35.229930555535248</v>
      </c>
    </row>
    <row r="8" spans="1:25" x14ac:dyDescent="0.3">
      <c r="A8">
        <v>7</v>
      </c>
      <c r="B8" t="s">
        <v>49</v>
      </c>
      <c r="C8">
        <v>45</v>
      </c>
      <c r="D8">
        <f>VLOOKUP(orders[[#This Row],[Product_ID]],products[#All],4,TRUE)</f>
        <v>722</v>
      </c>
      <c r="E8">
        <v>2</v>
      </c>
      <c r="F8" t="str">
        <f>TEXT(orders[[#This Row],[Order_Date]],"mmm")</f>
        <v>May</v>
      </c>
      <c r="G8" s="4">
        <v>45054</v>
      </c>
      <c r="H8" s="5">
        <v>7.3067129629629635E-2</v>
      </c>
      <c r="I8" s="4">
        <v>45059</v>
      </c>
      <c r="J8" s="5">
        <v>0.42172453703703705</v>
      </c>
      <c r="K8" t="s">
        <v>514</v>
      </c>
      <c r="L8" t="str">
        <f>VLOOKUP(orders[[#This Row],[Customer_ID]],customers[#All],3,TRUE)</f>
        <v>Madurai</v>
      </c>
      <c r="M8" t="s">
        <v>509</v>
      </c>
      <c r="N8">
        <f>orders[[#This Row],[Price]]*orders[[#This Row],[Quantity]]</f>
        <v>1444</v>
      </c>
      <c r="O8" s="14">
        <f>((orders[[#This Row],[Delivery_Date]]+orders[[#This Row],[Delivery_Time]]) - (orders[[#This Row],[Order_Date]]+orders[[#This Row],[Order_Time]]))*24</f>
        <v>128.36777777789393</v>
      </c>
      <c r="W8" s="2">
        <v>2</v>
      </c>
      <c r="X8" s="13">
        <f>((orders[[#This Row],[Delivery_Date]]+orders[[#This Row],[Delivery_Time]]) - (orders[[#This Row],[Order_Date]]+orders[[#This Row],[Order_Time]]))*24</f>
        <v>128.36777777789393</v>
      </c>
      <c r="Y8" s="6">
        <f t="shared" si="0"/>
        <v>64.183888888946967</v>
      </c>
    </row>
    <row r="9" spans="1:25" x14ac:dyDescent="0.3">
      <c r="A9">
        <v>8</v>
      </c>
      <c r="B9" t="s">
        <v>476</v>
      </c>
      <c r="C9">
        <v>43</v>
      </c>
      <c r="D9">
        <f>VLOOKUP(orders[[#This Row],[Product_ID]],products[#All],4,TRUE)</f>
        <v>750</v>
      </c>
      <c r="E9">
        <v>3</v>
      </c>
      <c r="F9" t="str">
        <f>TEXT(orders[[#This Row],[Order_Date]],"mmm")</f>
        <v>Nov</v>
      </c>
      <c r="G9" s="4">
        <v>45238</v>
      </c>
      <c r="H9" s="5">
        <v>0.80557870370370366</v>
      </c>
      <c r="I9" s="4">
        <v>45244</v>
      </c>
      <c r="J9" s="5">
        <v>0.36440972222222223</v>
      </c>
      <c r="K9" t="s">
        <v>515</v>
      </c>
      <c r="L9" t="str">
        <f>VLOOKUP(orders[[#This Row],[Customer_ID]],customers[#All],3,TRUE)</f>
        <v>Sri Ganganagar</v>
      </c>
      <c r="M9" t="s">
        <v>507</v>
      </c>
      <c r="N9">
        <f>orders[[#This Row],[Price]]*orders[[#This Row],[Quantity]]</f>
        <v>2250</v>
      </c>
      <c r="O9" s="14">
        <f>((orders[[#This Row],[Delivery_Date]]+orders[[#This Row],[Delivery_Time]]) - (orders[[#This Row],[Order_Date]]+orders[[#This Row],[Order_Time]]))*24</f>
        <v>133.41194444446592</v>
      </c>
      <c r="W9" s="3">
        <v>3</v>
      </c>
      <c r="X9" s="13">
        <f>((orders[[#This Row],[Delivery_Date]]+orders[[#This Row],[Delivery_Time]]) - (orders[[#This Row],[Order_Date]]+orders[[#This Row],[Order_Time]]))*24</f>
        <v>133.41194444446592</v>
      </c>
      <c r="Y9" s="6">
        <f t="shared" si="0"/>
        <v>44.470648148155306</v>
      </c>
    </row>
    <row r="10" spans="1:25" x14ac:dyDescent="0.3">
      <c r="A10">
        <v>9</v>
      </c>
      <c r="B10" t="s">
        <v>222</v>
      </c>
      <c r="C10">
        <v>27</v>
      </c>
      <c r="D10">
        <f>VLOOKUP(orders[[#This Row],[Product_ID]],products[#All],4,TRUE)</f>
        <v>548</v>
      </c>
      <c r="E10">
        <v>4</v>
      </c>
      <c r="F10" t="str">
        <f>TEXT(orders[[#This Row],[Order_Date]],"mmm")</f>
        <v>Aug</v>
      </c>
      <c r="G10" s="4">
        <v>45158</v>
      </c>
      <c r="H10" s="5">
        <v>0.98600694444444448</v>
      </c>
      <c r="I10" s="4">
        <v>45167</v>
      </c>
      <c r="J10" s="5">
        <v>0.99993055555555554</v>
      </c>
      <c r="K10" t="s">
        <v>510</v>
      </c>
      <c r="L10" t="str">
        <f>VLOOKUP(orders[[#This Row],[Customer_ID]],customers[#All],3,TRUE)</f>
        <v>Agra</v>
      </c>
      <c r="M10" t="s">
        <v>513</v>
      </c>
      <c r="N10">
        <f>orders[[#This Row],[Price]]*orders[[#This Row],[Quantity]]</f>
        <v>2192</v>
      </c>
      <c r="O10" s="14">
        <f>((orders[[#This Row],[Delivery_Date]]+orders[[#This Row],[Delivery_Time]]) - (orders[[#This Row],[Order_Date]]+orders[[#This Row],[Order_Time]]))*24</f>
        <v>216.33416666655103</v>
      </c>
      <c r="S10" s="14">
        <f>AVERAGE(X2:X1001)</f>
        <v>132.03808166666889</v>
      </c>
      <c r="W10" s="2">
        <v>4</v>
      </c>
      <c r="X10" s="13">
        <f>((orders[[#This Row],[Delivery_Date]]+orders[[#This Row],[Delivery_Time]]) - (orders[[#This Row],[Order_Date]]+orders[[#This Row],[Order_Time]]))*24</f>
        <v>216.33416666655103</v>
      </c>
      <c r="Y10" s="6">
        <f t="shared" si="0"/>
        <v>54.083541666637757</v>
      </c>
    </row>
    <row r="11" spans="1:25" x14ac:dyDescent="0.3">
      <c r="A11">
        <v>10</v>
      </c>
      <c r="B11" t="s">
        <v>486</v>
      </c>
      <c r="C11">
        <v>56</v>
      </c>
      <c r="D11">
        <f>VLOOKUP(orders[[#This Row],[Product_ID]],products[#All],4,TRUE)</f>
        <v>1272</v>
      </c>
      <c r="E11">
        <v>3</v>
      </c>
      <c r="F11" t="str">
        <f>TEXT(orders[[#This Row],[Order_Date]],"mmm")</f>
        <v>Feb</v>
      </c>
      <c r="G11" s="4">
        <v>44983</v>
      </c>
      <c r="H11" s="5">
        <v>1.2106481481481482E-2</v>
      </c>
      <c r="I11" s="4">
        <v>44993</v>
      </c>
      <c r="J11" s="5">
        <v>0.86646990740740737</v>
      </c>
      <c r="K11" t="s">
        <v>516</v>
      </c>
      <c r="L11" t="str">
        <f>VLOOKUP(orders[[#This Row],[Customer_ID]],customers[#All],3,TRUE)</f>
        <v>Dhanbad</v>
      </c>
      <c r="M11" t="s">
        <v>505</v>
      </c>
      <c r="N11">
        <f>orders[[#This Row],[Price]]*orders[[#This Row],[Quantity]]</f>
        <v>3816</v>
      </c>
      <c r="O11" s="14">
        <f>((orders[[#This Row],[Delivery_Date]]+orders[[#This Row],[Delivery_Time]]) - (orders[[#This Row],[Order_Date]]+orders[[#This Row],[Order_Time]]))*24</f>
        <v>260.50472222222015</v>
      </c>
      <c r="W11" s="3">
        <v>3</v>
      </c>
      <c r="X11" s="13">
        <f>((orders[[#This Row],[Delivery_Date]]+orders[[#This Row],[Delivery_Time]]) - (orders[[#This Row],[Order_Date]]+orders[[#This Row],[Order_Time]]))*24</f>
        <v>260.50472222222015</v>
      </c>
      <c r="Y11" s="6">
        <f t="shared" si="0"/>
        <v>86.834907407406718</v>
      </c>
    </row>
    <row r="12" spans="1:25" x14ac:dyDescent="0.3">
      <c r="A12">
        <v>11</v>
      </c>
      <c r="B12" t="s">
        <v>321</v>
      </c>
      <c r="C12">
        <v>16</v>
      </c>
      <c r="D12">
        <f>VLOOKUP(orders[[#This Row],[Product_ID]],products[#All],4,TRUE)</f>
        <v>1721</v>
      </c>
      <c r="E12">
        <v>4</v>
      </c>
      <c r="F12" t="str">
        <f>TEXT(orders[[#This Row],[Order_Date]],"mmm")</f>
        <v>Mar</v>
      </c>
      <c r="G12" s="4">
        <v>44987</v>
      </c>
      <c r="H12" s="5">
        <v>0.84369212962962958</v>
      </c>
      <c r="I12" s="4">
        <v>44988</v>
      </c>
      <c r="J12" s="5">
        <v>0.97207175925925926</v>
      </c>
      <c r="K12" t="s">
        <v>517</v>
      </c>
      <c r="L12" t="str">
        <f>VLOOKUP(orders[[#This Row],[Customer_ID]],customers[#All],3,TRUE)</f>
        <v>North Dumdum</v>
      </c>
      <c r="M12" t="s">
        <v>518</v>
      </c>
      <c r="N12">
        <f>orders[[#This Row],[Price]]*orders[[#This Row],[Quantity]]</f>
        <v>6884</v>
      </c>
      <c r="O12" s="14">
        <f>((orders[[#This Row],[Delivery_Date]]+orders[[#This Row],[Delivery_Time]]) - (orders[[#This Row],[Order_Date]]+orders[[#This Row],[Order_Time]]))*24</f>
        <v>27.081111111037899</v>
      </c>
      <c r="W12" s="2">
        <v>4</v>
      </c>
      <c r="X12" s="13">
        <f>((orders[[#This Row],[Delivery_Date]]+orders[[#This Row],[Delivery_Time]]) - (orders[[#This Row],[Order_Date]]+orders[[#This Row],[Order_Time]]))*24</f>
        <v>27.081111111037899</v>
      </c>
      <c r="Y12" s="6">
        <f t="shared" si="0"/>
        <v>6.7702777777594747</v>
      </c>
    </row>
    <row r="13" spans="1:25" x14ac:dyDescent="0.3">
      <c r="A13">
        <v>12</v>
      </c>
      <c r="B13" t="s">
        <v>476</v>
      </c>
      <c r="C13">
        <v>38</v>
      </c>
      <c r="D13">
        <f>VLOOKUP(orders[[#This Row],[Product_ID]],products[#All],4,TRUE)</f>
        <v>562</v>
      </c>
      <c r="E13">
        <v>3</v>
      </c>
      <c r="F13" t="str">
        <f>TEXT(orders[[#This Row],[Order_Date]],"mmm")</f>
        <v>Jul</v>
      </c>
      <c r="G13" s="4">
        <v>45119</v>
      </c>
      <c r="H13" s="5">
        <v>0.35342592592592592</v>
      </c>
      <c r="I13" s="4">
        <v>45127</v>
      </c>
      <c r="J13" s="5">
        <v>0.98260416666666661</v>
      </c>
      <c r="K13" t="s">
        <v>519</v>
      </c>
      <c r="L13" t="str">
        <f>VLOOKUP(orders[[#This Row],[Customer_ID]],customers[#All],3,TRUE)</f>
        <v>Sri Ganganagar</v>
      </c>
      <c r="M13" t="s">
        <v>509</v>
      </c>
      <c r="N13">
        <f>orders[[#This Row],[Price]]*orders[[#This Row],[Quantity]]</f>
        <v>1686</v>
      </c>
      <c r="O13" s="14">
        <f>((orders[[#This Row],[Delivery_Date]]+orders[[#This Row],[Delivery_Time]]) - (orders[[#This Row],[Order_Date]]+orders[[#This Row],[Order_Time]]))*24</f>
        <v>207.10027777781943</v>
      </c>
      <c r="W13" s="3">
        <v>3</v>
      </c>
      <c r="X13" s="13">
        <f>((orders[[#This Row],[Delivery_Date]]+orders[[#This Row],[Delivery_Time]]) - (orders[[#This Row],[Order_Date]]+orders[[#This Row],[Order_Time]]))*24</f>
        <v>207.10027777781943</v>
      </c>
      <c r="Y13" s="6">
        <f t="shared" si="0"/>
        <v>69.03342592593981</v>
      </c>
    </row>
    <row r="14" spans="1:25" x14ac:dyDescent="0.3">
      <c r="A14">
        <v>13</v>
      </c>
      <c r="B14" t="s">
        <v>123</v>
      </c>
      <c r="C14">
        <v>20</v>
      </c>
      <c r="D14">
        <f>VLOOKUP(orders[[#This Row],[Product_ID]],products[#All],4,TRUE)</f>
        <v>697</v>
      </c>
      <c r="E14">
        <v>3</v>
      </c>
      <c r="F14" t="str">
        <f>TEXT(orders[[#This Row],[Order_Date]],"mmm")</f>
        <v>Feb</v>
      </c>
      <c r="G14" s="4">
        <v>44981</v>
      </c>
      <c r="H14" s="5">
        <v>0.69949074074074069</v>
      </c>
      <c r="I14" s="4">
        <v>44989</v>
      </c>
      <c r="J14" s="5">
        <v>0.10251157407407407</v>
      </c>
      <c r="K14" t="s">
        <v>520</v>
      </c>
      <c r="L14" t="str">
        <f>VLOOKUP(orders[[#This Row],[Customer_ID]],customers[#All],3,TRUE)</f>
        <v>Kavali</v>
      </c>
      <c r="M14" t="s">
        <v>505</v>
      </c>
      <c r="N14">
        <f>orders[[#This Row],[Price]]*orders[[#This Row],[Quantity]]</f>
        <v>2091</v>
      </c>
      <c r="O14" s="14">
        <f>((orders[[#This Row],[Delivery_Date]]+orders[[#This Row],[Delivery_Time]]) - (orders[[#This Row],[Order_Date]]+orders[[#This Row],[Order_Time]]))*24</f>
        <v>177.67250000004424</v>
      </c>
      <c r="W14" s="2">
        <v>3</v>
      </c>
      <c r="X14" s="13">
        <f>((orders[[#This Row],[Delivery_Date]]+orders[[#This Row],[Delivery_Time]]) - (orders[[#This Row],[Order_Date]]+orders[[#This Row],[Order_Time]]))*24</f>
        <v>177.67250000004424</v>
      </c>
      <c r="Y14" s="6">
        <f t="shared" si="0"/>
        <v>59.224166666681413</v>
      </c>
    </row>
    <row r="15" spans="1:25" x14ac:dyDescent="0.3">
      <c r="A15">
        <v>14</v>
      </c>
      <c r="B15" t="s">
        <v>213</v>
      </c>
      <c r="C15">
        <v>60</v>
      </c>
      <c r="D15">
        <f>VLOOKUP(orders[[#This Row],[Product_ID]],products[#All],4,TRUE)</f>
        <v>827</v>
      </c>
      <c r="E15">
        <v>1</v>
      </c>
      <c r="F15" t="str">
        <f>TEXT(orders[[#This Row],[Order_Date]],"mmm")</f>
        <v>Nov</v>
      </c>
      <c r="G15" s="4">
        <v>45238</v>
      </c>
      <c r="H15" s="5">
        <v>0.1570138888888889</v>
      </c>
      <c r="I15" s="4">
        <v>45245</v>
      </c>
      <c r="J15" s="5">
        <v>0.50557870370370372</v>
      </c>
      <c r="K15" t="s">
        <v>20</v>
      </c>
      <c r="L15" t="str">
        <f>VLOOKUP(orders[[#This Row],[Customer_ID]],customers[#All],3,TRUE)</f>
        <v>Ajmer</v>
      </c>
      <c r="M15" t="s">
        <v>507</v>
      </c>
      <c r="N15">
        <f>orders[[#This Row],[Price]]*orders[[#This Row],[Quantity]]</f>
        <v>827</v>
      </c>
      <c r="O15" s="14">
        <f>((orders[[#This Row],[Delivery_Date]]+orders[[#This Row],[Delivery_Time]]) - (orders[[#This Row],[Order_Date]]+orders[[#This Row],[Order_Time]]))*24</f>
        <v>176.36555555567611</v>
      </c>
      <c r="W15" s="3">
        <v>1</v>
      </c>
      <c r="X15" s="13">
        <f>((orders[[#This Row],[Delivery_Date]]+orders[[#This Row],[Delivery_Time]]) - (orders[[#This Row],[Order_Date]]+orders[[#This Row],[Order_Time]]))*24</f>
        <v>176.36555555567611</v>
      </c>
      <c r="Y15" s="6">
        <f t="shared" si="0"/>
        <v>176.36555555567611</v>
      </c>
    </row>
    <row r="16" spans="1:25" x14ac:dyDescent="0.3">
      <c r="A16">
        <v>15</v>
      </c>
      <c r="B16" t="s">
        <v>340</v>
      </c>
      <c r="C16">
        <v>21</v>
      </c>
      <c r="D16">
        <f>VLOOKUP(orders[[#This Row],[Product_ID]],products[#All],4,TRUE)</f>
        <v>1561</v>
      </c>
      <c r="E16">
        <v>5</v>
      </c>
      <c r="F16" t="str">
        <f>TEXT(orders[[#This Row],[Order_Date]],"mmm")</f>
        <v>Aug</v>
      </c>
      <c r="G16" s="4">
        <v>45164</v>
      </c>
      <c r="H16" s="5">
        <v>0.11989583333333333</v>
      </c>
      <c r="I16" s="4">
        <v>45168</v>
      </c>
      <c r="J16" s="5">
        <v>0.56024305555555554</v>
      </c>
      <c r="K16" t="s">
        <v>521</v>
      </c>
      <c r="L16" t="str">
        <f>VLOOKUP(orders[[#This Row],[Customer_ID]],customers[#All],3,TRUE)</f>
        <v>Madhyamgram</v>
      </c>
      <c r="M16" t="s">
        <v>513</v>
      </c>
      <c r="N16">
        <f>orders[[#This Row],[Price]]*orders[[#This Row],[Quantity]]</f>
        <v>7805</v>
      </c>
      <c r="O16" s="14">
        <f>((orders[[#This Row],[Delivery_Date]]+orders[[#This Row],[Delivery_Time]]) - (orders[[#This Row],[Order_Date]]+orders[[#This Row],[Order_Time]]))*24</f>
        <v>106.56833333341638</v>
      </c>
      <c r="W16" s="2">
        <v>5</v>
      </c>
      <c r="X16" s="13">
        <f>((orders[[#This Row],[Delivery_Date]]+orders[[#This Row],[Delivery_Time]]) - (orders[[#This Row],[Order_Date]]+orders[[#This Row],[Order_Time]]))*24</f>
        <v>106.56833333341638</v>
      </c>
      <c r="Y16" s="6">
        <f t="shared" si="0"/>
        <v>21.313666666683275</v>
      </c>
    </row>
    <row r="17" spans="1:25" x14ac:dyDescent="0.3">
      <c r="A17">
        <v>16</v>
      </c>
      <c r="B17" t="s">
        <v>68</v>
      </c>
      <c r="C17">
        <v>20</v>
      </c>
      <c r="D17">
        <f>VLOOKUP(orders[[#This Row],[Product_ID]],products[#All],4,TRUE)</f>
        <v>697</v>
      </c>
      <c r="E17">
        <v>3</v>
      </c>
      <c r="F17" t="str">
        <f>TEXT(orders[[#This Row],[Order_Date]],"mmm")</f>
        <v>Feb</v>
      </c>
      <c r="G17" s="4">
        <v>44973</v>
      </c>
      <c r="H17" s="5">
        <v>0.62929398148148152</v>
      </c>
      <c r="I17" s="4">
        <v>44977</v>
      </c>
      <c r="J17" s="5">
        <v>0.92663194444444441</v>
      </c>
      <c r="K17" t="s">
        <v>522</v>
      </c>
      <c r="L17" t="str">
        <f>VLOOKUP(orders[[#This Row],[Customer_ID]],customers[#All],3,TRUE)</f>
        <v>Mangalore</v>
      </c>
      <c r="M17" t="s">
        <v>505</v>
      </c>
      <c r="N17">
        <f>orders[[#This Row],[Price]]*orders[[#This Row],[Quantity]]</f>
        <v>2091</v>
      </c>
      <c r="O17" s="14">
        <f>((orders[[#This Row],[Delivery_Date]]+orders[[#This Row],[Delivery_Time]]) - (orders[[#This Row],[Order_Date]]+orders[[#This Row],[Order_Time]]))*24</f>
        <v>103.13611111108912</v>
      </c>
      <c r="W17" s="3">
        <v>3</v>
      </c>
      <c r="X17" s="13">
        <f>((orders[[#This Row],[Delivery_Date]]+orders[[#This Row],[Delivery_Time]]) - (orders[[#This Row],[Order_Date]]+orders[[#This Row],[Order_Time]]))*24</f>
        <v>103.13611111108912</v>
      </c>
      <c r="Y17" s="6">
        <f t="shared" si="0"/>
        <v>34.378703703696374</v>
      </c>
    </row>
    <row r="18" spans="1:25" x14ac:dyDescent="0.3">
      <c r="A18">
        <v>17</v>
      </c>
      <c r="B18" t="s">
        <v>279</v>
      </c>
      <c r="C18">
        <v>60</v>
      </c>
      <c r="D18">
        <f>VLOOKUP(orders[[#This Row],[Product_ID]],products[#All],4,TRUE)</f>
        <v>827</v>
      </c>
      <c r="E18">
        <v>2</v>
      </c>
      <c r="F18" t="str">
        <f>TEXT(orders[[#This Row],[Order_Date]],"mmm")</f>
        <v>Nov</v>
      </c>
      <c r="G18" s="4">
        <v>45234</v>
      </c>
      <c r="H18" s="5">
        <v>0.48024305555555558</v>
      </c>
      <c r="I18" s="4">
        <v>45243</v>
      </c>
      <c r="J18" s="5">
        <v>0.77792824074074074</v>
      </c>
      <c r="K18" t="s">
        <v>258</v>
      </c>
      <c r="L18" t="str">
        <f>VLOOKUP(orders[[#This Row],[Customer_ID]],customers[#All],3,TRUE)</f>
        <v>Haridwar</v>
      </c>
      <c r="M18" t="s">
        <v>507</v>
      </c>
      <c r="N18">
        <f>orders[[#This Row],[Price]]*orders[[#This Row],[Quantity]]</f>
        <v>1654</v>
      </c>
      <c r="O18" s="14">
        <f>((orders[[#This Row],[Delivery_Date]]+orders[[#This Row],[Delivery_Time]]) - (orders[[#This Row],[Order_Date]]+orders[[#This Row],[Order_Time]]))*24</f>
        <v>223.14444444444962</v>
      </c>
      <c r="W18" s="2">
        <v>2</v>
      </c>
      <c r="X18" s="13">
        <f>((orders[[#This Row],[Delivery_Date]]+orders[[#This Row],[Delivery_Time]]) - (orders[[#This Row],[Order_Date]]+orders[[#This Row],[Order_Time]]))*24</f>
        <v>223.14444444444962</v>
      </c>
      <c r="Y18" s="6">
        <f t="shared" si="0"/>
        <v>111.57222222222481</v>
      </c>
    </row>
    <row r="19" spans="1:25" x14ac:dyDescent="0.3">
      <c r="A19">
        <v>18</v>
      </c>
      <c r="B19" t="s">
        <v>354</v>
      </c>
      <c r="C19">
        <v>23</v>
      </c>
      <c r="D19">
        <f>VLOOKUP(orders[[#This Row],[Product_ID]],products[#All],4,TRUE)</f>
        <v>1098</v>
      </c>
      <c r="E19">
        <v>4</v>
      </c>
      <c r="F19" t="str">
        <f>TEXT(orders[[#This Row],[Order_Date]],"mmm")</f>
        <v>Dec</v>
      </c>
      <c r="G19" s="4">
        <v>45270</v>
      </c>
      <c r="H19" s="5">
        <v>0.44878472222222221</v>
      </c>
      <c r="I19" s="4">
        <v>45271</v>
      </c>
      <c r="J19" s="5">
        <v>1.4224537037037037E-2</v>
      </c>
      <c r="K19" t="s">
        <v>523</v>
      </c>
      <c r="L19" t="str">
        <f>VLOOKUP(orders[[#This Row],[Customer_ID]],customers[#All],3,TRUE)</f>
        <v>Hyderabad</v>
      </c>
      <c r="M19" t="s">
        <v>505</v>
      </c>
      <c r="N19">
        <f>orders[[#This Row],[Price]]*orders[[#This Row],[Quantity]]</f>
        <v>4392</v>
      </c>
      <c r="O19" s="14">
        <f>((orders[[#This Row],[Delivery_Date]]+orders[[#This Row],[Delivery_Time]]) - (orders[[#This Row],[Order_Date]]+orders[[#This Row],[Order_Time]]))*24</f>
        <v>13.570555555634201</v>
      </c>
      <c r="W19" s="3">
        <v>4</v>
      </c>
      <c r="X19" s="13">
        <f>((orders[[#This Row],[Delivery_Date]]+orders[[#This Row],[Delivery_Time]]) - (orders[[#This Row],[Order_Date]]+orders[[#This Row],[Order_Time]]))*24</f>
        <v>13.570555555634201</v>
      </c>
      <c r="Y19" s="6">
        <f t="shared" si="0"/>
        <v>3.3926388889085501</v>
      </c>
    </row>
    <row r="20" spans="1:25" x14ac:dyDescent="0.3">
      <c r="A20">
        <v>19</v>
      </c>
      <c r="B20" t="s">
        <v>354</v>
      </c>
      <c r="C20">
        <v>62</v>
      </c>
      <c r="D20">
        <f>VLOOKUP(orders[[#This Row],[Product_ID]],products[#All],4,TRUE)</f>
        <v>1356</v>
      </c>
      <c r="E20">
        <v>4</v>
      </c>
      <c r="F20" t="str">
        <f>TEXT(orders[[#This Row],[Order_Date]],"mmm")</f>
        <v>Mar</v>
      </c>
      <c r="G20" s="4">
        <v>44992</v>
      </c>
      <c r="H20" s="5">
        <v>0.33319444444444446</v>
      </c>
      <c r="I20" s="4">
        <v>44993</v>
      </c>
      <c r="J20" s="5">
        <v>0.12817129629629628</v>
      </c>
      <c r="K20" t="s">
        <v>524</v>
      </c>
      <c r="L20" t="str">
        <f>VLOOKUP(orders[[#This Row],[Customer_ID]],customers[#All],3,TRUE)</f>
        <v>Hyderabad</v>
      </c>
      <c r="M20" t="s">
        <v>518</v>
      </c>
      <c r="N20">
        <f>orders[[#This Row],[Price]]*orders[[#This Row],[Quantity]]</f>
        <v>5424</v>
      </c>
      <c r="O20" s="14">
        <f>((orders[[#This Row],[Delivery_Date]]+orders[[#This Row],[Delivery_Time]]) - (orders[[#This Row],[Order_Date]]+orders[[#This Row],[Order_Time]]))*24</f>
        <v>19.07944444444729</v>
      </c>
      <c r="W20" s="2">
        <v>4</v>
      </c>
      <c r="X20" s="13">
        <f>((orders[[#This Row],[Delivery_Date]]+orders[[#This Row],[Delivery_Time]]) - (orders[[#This Row],[Order_Date]]+orders[[#This Row],[Order_Time]]))*24</f>
        <v>19.07944444444729</v>
      </c>
      <c r="Y20" s="6">
        <f t="shared" si="0"/>
        <v>4.7698611111118225</v>
      </c>
    </row>
    <row r="21" spans="1:25" x14ac:dyDescent="0.3">
      <c r="A21">
        <v>20</v>
      </c>
      <c r="B21" t="s">
        <v>59</v>
      </c>
      <c r="C21">
        <v>52</v>
      </c>
      <c r="D21">
        <f>VLOOKUP(orders[[#This Row],[Product_ID]],products[#All],4,TRUE)</f>
        <v>236</v>
      </c>
      <c r="E21">
        <v>1</v>
      </c>
      <c r="F21" t="str">
        <f>TEXT(orders[[#This Row],[Order_Date]],"mmm")</f>
        <v>Feb</v>
      </c>
      <c r="G21" s="4">
        <v>44968</v>
      </c>
      <c r="H21" s="5">
        <v>0.60899305555555561</v>
      </c>
      <c r="I21" s="4">
        <v>44971</v>
      </c>
      <c r="J21" s="5">
        <v>6.5462962962962959E-2</v>
      </c>
      <c r="K21" t="s">
        <v>51</v>
      </c>
      <c r="L21" t="str">
        <f>VLOOKUP(orders[[#This Row],[Customer_ID]],customers[#All],3,TRUE)</f>
        <v>Orai</v>
      </c>
      <c r="M21" t="s">
        <v>511</v>
      </c>
      <c r="N21">
        <f>orders[[#This Row],[Price]]*orders[[#This Row],[Quantity]]</f>
        <v>236</v>
      </c>
      <c r="O21" s="14">
        <f>((orders[[#This Row],[Delivery_Date]]+orders[[#This Row],[Delivery_Time]]) - (orders[[#This Row],[Order_Date]]+orders[[#This Row],[Order_Time]]))*24</f>
        <v>58.95527777785901</v>
      </c>
      <c r="W21" s="3">
        <v>1</v>
      </c>
      <c r="X21" s="13">
        <f>((orders[[#This Row],[Delivery_Date]]+orders[[#This Row],[Delivery_Time]]) - (orders[[#This Row],[Order_Date]]+orders[[#This Row],[Order_Time]]))*24</f>
        <v>58.95527777785901</v>
      </c>
      <c r="Y21" s="6">
        <f t="shared" si="0"/>
        <v>58.95527777785901</v>
      </c>
    </row>
    <row r="22" spans="1:25" x14ac:dyDescent="0.3">
      <c r="A22">
        <v>21</v>
      </c>
      <c r="B22" t="s">
        <v>442</v>
      </c>
      <c r="C22">
        <v>32</v>
      </c>
      <c r="D22">
        <f>VLOOKUP(orders[[#This Row],[Product_ID]],products[#All],4,TRUE)</f>
        <v>1792</v>
      </c>
      <c r="E22">
        <v>1</v>
      </c>
      <c r="F22" t="str">
        <f>TEXT(orders[[#This Row],[Order_Date]],"mmm")</f>
        <v>Feb</v>
      </c>
      <c r="G22" s="4">
        <v>44966</v>
      </c>
      <c r="H22" s="5">
        <v>0.47282407407407406</v>
      </c>
      <c r="I22" s="4">
        <v>44969</v>
      </c>
      <c r="J22" s="5">
        <v>0.48363425925925924</v>
      </c>
      <c r="K22" t="s">
        <v>525</v>
      </c>
      <c r="L22" t="str">
        <f>VLOOKUP(orders[[#This Row],[Customer_ID]],customers[#All],3,TRUE)</f>
        <v>Anantapuram</v>
      </c>
      <c r="M22" t="s">
        <v>509</v>
      </c>
      <c r="N22">
        <f>orders[[#This Row],[Price]]*orders[[#This Row],[Quantity]]</f>
        <v>1792</v>
      </c>
      <c r="O22" s="14">
        <f>((orders[[#This Row],[Delivery_Date]]+orders[[#This Row],[Delivery_Time]]) - (orders[[#This Row],[Order_Date]]+orders[[#This Row],[Order_Time]]))*24</f>
        <v>72.259444444498513</v>
      </c>
      <c r="W22" s="2">
        <v>1</v>
      </c>
      <c r="X22" s="13">
        <f>((orders[[#This Row],[Delivery_Date]]+orders[[#This Row],[Delivery_Time]]) - (orders[[#This Row],[Order_Date]]+orders[[#This Row],[Order_Time]]))*24</f>
        <v>72.259444444498513</v>
      </c>
      <c r="Y22" s="6">
        <f t="shared" si="0"/>
        <v>72.259444444498513</v>
      </c>
    </row>
    <row r="23" spans="1:25" x14ac:dyDescent="0.3">
      <c r="A23">
        <v>22</v>
      </c>
      <c r="B23" t="s">
        <v>271</v>
      </c>
      <c r="C23">
        <v>43</v>
      </c>
      <c r="D23">
        <f>VLOOKUP(orders[[#This Row],[Product_ID]],products[#All],4,TRUE)</f>
        <v>750</v>
      </c>
      <c r="E23">
        <v>1</v>
      </c>
      <c r="F23" t="str">
        <f>TEXT(orders[[#This Row],[Order_Date]],"mmm")</f>
        <v>Nov</v>
      </c>
      <c r="G23" s="4">
        <v>45239</v>
      </c>
      <c r="H23" s="5">
        <v>4.5462962962962962E-2</v>
      </c>
      <c r="I23" s="4">
        <v>45244</v>
      </c>
      <c r="J23" s="5">
        <v>0.40957175925925926</v>
      </c>
      <c r="K23" t="s">
        <v>85</v>
      </c>
      <c r="L23" t="str">
        <f>VLOOKUP(orders[[#This Row],[Customer_ID]],customers[#All],3,TRUE)</f>
        <v>Bidhannagar</v>
      </c>
      <c r="M23" t="s">
        <v>507</v>
      </c>
      <c r="N23">
        <f>orders[[#This Row],[Price]]*orders[[#This Row],[Quantity]]</f>
        <v>750</v>
      </c>
      <c r="O23" s="14">
        <f>((orders[[#This Row],[Delivery_Date]]+orders[[#This Row],[Delivery_Time]]) - (orders[[#This Row],[Order_Date]]+orders[[#This Row],[Order_Time]]))*24</f>
        <v>128.73861111112637</v>
      </c>
      <c r="W23" s="3">
        <v>1</v>
      </c>
      <c r="X23" s="13">
        <f>((orders[[#This Row],[Delivery_Date]]+orders[[#This Row],[Delivery_Time]]) - (orders[[#This Row],[Order_Date]]+orders[[#This Row],[Order_Time]]))*24</f>
        <v>128.73861111112637</v>
      </c>
      <c r="Y23" s="6">
        <f t="shared" si="0"/>
        <v>128.73861111112637</v>
      </c>
    </row>
    <row r="24" spans="1:25" x14ac:dyDescent="0.3">
      <c r="A24">
        <v>23</v>
      </c>
      <c r="B24" t="s">
        <v>208</v>
      </c>
      <c r="C24">
        <v>12</v>
      </c>
      <c r="D24">
        <f>VLOOKUP(orders[[#This Row],[Product_ID]],products[#All],4,TRUE)</f>
        <v>672</v>
      </c>
      <c r="E24">
        <v>3</v>
      </c>
      <c r="F24" t="str">
        <f>TEXT(orders[[#This Row],[Order_Date]],"mmm")</f>
        <v>May</v>
      </c>
      <c r="G24" s="4">
        <v>45051</v>
      </c>
      <c r="H24" s="5">
        <v>0.22815972222222222</v>
      </c>
      <c r="I24" s="4">
        <v>45052</v>
      </c>
      <c r="J24" s="5">
        <v>0.50861111111111112</v>
      </c>
      <c r="K24" t="s">
        <v>526</v>
      </c>
      <c r="L24" t="str">
        <f>VLOOKUP(orders[[#This Row],[Customer_ID]],customers[#All],3,TRUE)</f>
        <v>Karaikudi</v>
      </c>
      <c r="M24" t="s">
        <v>505</v>
      </c>
      <c r="N24">
        <f>orders[[#This Row],[Price]]*orders[[#This Row],[Quantity]]</f>
        <v>2016</v>
      </c>
      <c r="O24" s="14">
        <f>((orders[[#This Row],[Delivery_Date]]+orders[[#This Row],[Delivery_Time]]) - (orders[[#This Row],[Order_Date]]+orders[[#This Row],[Order_Time]]))*24</f>
        <v>30.73083333321847</v>
      </c>
      <c r="W24" s="2">
        <v>3</v>
      </c>
      <c r="X24" s="13">
        <f>((orders[[#This Row],[Delivery_Date]]+orders[[#This Row],[Delivery_Time]]) - (orders[[#This Row],[Order_Date]]+orders[[#This Row],[Order_Time]]))*24</f>
        <v>30.73083333321847</v>
      </c>
      <c r="Y24" s="6">
        <f t="shared" si="0"/>
        <v>10.243611111072823</v>
      </c>
    </row>
    <row r="25" spans="1:25" x14ac:dyDescent="0.3">
      <c r="A25">
        <v>24</v>
      </c>
      <c r="B25" t="s">
        <v>93</v>
      </c>
      <c r="C25">
        <v>42</v>
      </c>
      <c r="D25">
        <f>VLOOKUP(orders[[#This Row],[Product_ID]],products[#All],4,TRUE)</f>
        <v>1744</v>
      </c>
      <c r="E25">
        <v>3</v>
      </c>
      <c r="F25" t="str">
        <f>TEXT(orders[[#This Row],[Order_Date]],"mmm")</f>
        <v>Jul</v>
      </c>
      <c r="G25" s="4">
        <v>45132</v>
      </c>
      <c r="H25" s="5">
        <v>0.21576388888888889</v>
      </c>
      <c r="I25" s="4">
        <v>45141</v>
      </c>
      <c r="J25" s="5">
        <v>0.33165509259259257</v>
      </c>
      <c r="K25" t="s">
        <v>527</v>
      </c>
      <c r="L25" t="str">
        <f>VLOOKUP(orders[[#This Row],[Customer_ID]],customers[#All],3,TRUE)</f>
        <v>Nizamabad</v>
      </c>
      <c r="M25" t="s">
        <v>528</v>
      </c>
      <c r="N25">
        <f>orders[[#This Row],[Price]]*orders[[#This Row],[Quantity]]</f>
        <v>5232</v>
      </c>
      <c r="O25" s="14">
        <f>((orders[[#This Row],[Delivery_Date]]+orders[[#This Row],[Delivery_Time]]) - (orders[[#This Row],[Order_Date]]+orders[[#This Row],[Order_Time]]))*24</f>
        <v>218.78138888895046</v>
      </c>
      <c r="W25" s="3">
        <v>3</v>
      </c>
      <c r="X25" s="13">
        <f>((orders[[#This Row],[Delivery_Date]]+orders[[#This Row],[Delivery_Time]]) - (orders[[#This Row],[Order_Date]]+orders[[#This Row],[Order_Time]]))*24</f>
        <v>218.78138888895046</v>
      </c>
      <c r="Y25" s="6">
        <f t="shared" si="0"/>
        <v>72.927129629650153</v>
      </c>
    </row>
    <row r="26" spans="1:25" x14ac:dyDescent="0.3">
      <c r="A26">
        <v>25</v>
      </c>
      <c r="B26" t="s">
        <v>447</v>
      </c>
      <c r="C26">
        <v>30</v>
      </c>
      <c r="D26">
        <f>VLOOKUP(orders[[#This Row],[Product_ID]],products[#All],4,TRUE)</f>
        <v>751</v>
      </c>
      <c r="E26">
        <v>3</v>
      </c>
      <c r="F26" t="str">
        <f>TEXT(orders[[#This Row],[Order_Date]],"mmm")</f>
        <v>Jul</v>
      </c>
      <c r="G26" s="4">
        <v>45128</v>
      </c>
      <c r="H26" s="5">
        <v>0.44927083333333334</v>
      </c>
      <c r="I26" s="4">
        <v>45131</v>
      </c>
      <c r="J26" s="5">
        <v>0.60326388888888893</v>
      </c>
      <c r="K26" t="s">
        <v>529</v>
      </c>
      <c r="L26" t="str">
        <f>VLOOKUP(orders[[#This Row],[Customer_ID]],customers[#All],3,TRUE)</f>
        <v>New Delhi</v>
      </c>
      <c r="M26" t="s">
        <v>505</v>
      </c>
      <c r="N26">
        <f>orders[[#This Row],[Price]]*orders[[#This Row],[Quantity]]</f>
        <v>2253</v>
      </c>
      <c r="O26" s="14">
        <f>((orders[[#This Row],[Delivery_Date]]+orders[[#This Row],[Delivery_Time]]) - (orders[[#This Row],[Order_Date]]+orders[[#This Row],[Order_Time]]))*24</f>
        <v>75.695833333244082</v>
      </c>
      <c r="W26" s="2">
        <v>3</v>
      </c>
      <c r="X26" s="13">
        <f>((orders[[#This Row],[Delivery_Date]]+orders[[#This Row],[Delivery_Time]]) - (orders[[#This Row],[Order_Date]]+orders[[#This Row],[Order_Time]]))*24</f>
        <v>75.695833333244082</v>
      </c>
      <c r="Y26" s="6">
        <f t="shared" si="0"/>
        <v>25.231944444414694</v>
      </c>
    </row>
    <row r="27" spans="1:25" x14ac:dyDescent="0.3">
      <c r="A27">
        <v>26</v>
      </c>
      <c r="B27" t="s">
        <v>203</v>
      </c>
      <c r="C27">
        <v>6</v>
      </c>
      <c r="D27">
        <f>VLOOKUP(orders[[#This Row],[Product_ID]],products[#All],4,TRUE)</f>
        <v>1112</v>
      </c>
      <c r="E27">
        <v>3</v>
      </c>
      <c r="F27" t="str">
        <f>TEXT(orders[[#This Row],[Order_Date]],"mmm")</f>
        <v>Mar</v>
      </c>
      <c r="G27" s="4">
        <v>44991</v>
      </c>
      <c r="H27" s="5">
        <v>0.21048611111111112</v>
      </c>
      <c r="I27" s="4">
        <v>44997</v>
      </c>
      <c r="J27" s="5">
        <v>0.25429398148148147</v>
      </c>
      <c r="K27" t="s">
        <v>530</v>
      </c>
      <c r="L27" t="str">
        <f>VLOOKUP(orders[[#This Row],[Customer_ID]],customers[#All],3,TRUE)</f>
        <v>Pallavaram</v>
      </c>
      <c r="M27" t="s">
        <v>518</v>
      </c>
      <c r="N27">
        <f>orders[[#This Row],[Price]]*orders[[#This Row],[Quantity]]</f>
        <v>3336</v>
      </c>
      <c r="O27" s="14">
        <f>((orders[[#This Row],[Delivery_Date]]+orders[[#This Row],[Delivery_Time]]) - (orders[[#This Row],[Order_Date]]+orders[[#This Row],[Order_Time]]))*24</f>
        <v>145.05138888879446</v>
      </c>
      <c r="W27" s="3">
        <v>3</v>
      </c>
      <c r="X27" s="13">
        <f>((orders[[#This Row],[Delivery_Date]]+orders[[#This Row],[Delivery_Time]]) - (orders[[#This Row],[Order_Date]]+orders[[#This Row],[Order_Time]]))*24</f>
        <v>145.05138888879446</v>
      </c>
      <c r="Y27" s="6">
        <f t="shared" si="0"/>
        <v>48.350462962931488</v>
      </c>
    </row>
    <row r="28" spans="1:25" x14ac:dyDescent="0.3">
      <c r="A28">
        <v>27</v>
      </c>
      <c r="B28" t="s">
        <v>311</v>
      </c>
      <c r="C28">
        <v>9</v>
      </c>
      <c r="D28">
        <f>VLOOKUP(orders[[#This Row],[Product_ID]],products[#All],4,TRUE)</f>
        <v>1605</v>
      </c>
      <c r="E28">
        <v>2</v>
      </c>
      <c r="F28" t="str">
        <f>TEXT(orders[[#This Row],[Order_Date]],"mmm")</f>
        <v>Aug</v>
      </c>
      <c r="G28" s="4">
        <v>45160</v>
      </c>
      <c r="H28" s="5">
        <v>0.46976851851851853</v>
      </c>
      <c r="I28" s="4">
        <v>45168</v>
      </c>
      <c r="J28" s="5">
        <v>0.33277777777777778</v>
      </c>
      <c r="K28" t="s">
        <v>420</v>
      </c>
      <c r="L28" t="str">
        <f>VLOOKUP(orders[[#This Row],[Customer_ID]],customers[#All],3,TRUE)</f>
        <v>Jamnagar</v>
      </c>
      <c r="M28" t="s">
        <v>513</v>
      </c>
      <c r="N28">
        <f>orders[[#This Row],[Price]]*orders[[#This Row],[Quantity]]</f>
        <v>3210</v>
      </c>
      <c r="O28" s="14">
        <f>((orders[[#This Row],[Delivery_Date]]+orders[[#This Row],[Delivery_Time]]) - (orders[[#This Row],[Order_Date]]+orders[[#This Row],[Order_Time]]))*24</f>
        <v>188.71222222235519</v>
      </c>
      <c r="W28" s="2">
        <v>2</v>
      </c>
      <c r="X28" s="13">
        <f>((orders[[#This Row],[Delivery_Date]]+orders[[#This Row],[Delivery_Time]]) - (orders[[#This Row],[Order_Date]]+orders[[#This Row],[Order_Time]]))*24</f>
        <v>188.71222222235519</v>
      </c>
      <c r="Y28" s="6">
        <f t="shared" si="0"/>
        <v>94.356111111177597</v>
      </c>
    </row>
    <row r="29" spans="1:25" x14ac:dyDescent="0.3">
      <c r="A29">
        <v>28</v>
      </c>
      <c r="B29" t="s">
        <v>432</v>
      </c>
      <c r="C29">
        <v>42</v>
      </c>
      <c r="D29">
        <f>VLOOKUP(orders[[#This Row],[Product_ID]],products[#All],4,TRUE)</f>
        <v>1744</v>
      </c>
      <c r="E29">
        <v>3</v>
      </c>
      <c r="F29" t="str">
        <f>TEXT(orders[[#This Row],[Order_Date]],"mmm")</f>
        <v>May</v>
      </c>
      <c r="G29" s="4">
        <v>45051</v>
      </c>
      <c r="H29" s="5">
        <v>0.14265046296296297</v>
      </c>
      <c r="I29" s="4">
        <v>45056</v>
      </c>
      <c r="J29" s="5">
        <v>0.32990740740740743</v>
      </c>
      <c r="K29" t="s">
        <v>508</v>
      </c>
      <c r="L29" t="str">
        <f>VLOOKUP(orders[[#This Row],[Customer_ID]],customers[#All],3,TRUE)</f>
        <v xml:space="preserve">Khora </v>
      </c>
      <c r="M29" t="s">
        <v>528</v>
      </c>
      <c r="N29">
        <f>orders[[#This Row],[Price]]*orders[[#This Row],[Quantity]]</f>
        <v>5232</v>
      </c>
      <c r="O29" s="14">
        <f>((orders[[#This Row],[Delivery_Date]]+orders[[#This Row],[Delivery_Time]]) - (orders[[#This Row],[Order_Date]]+orders[[#This Row],[Order_Time]]))*24</f>
        <v>124.49416666670004</v>
      </c>
      <c r="W29" s="3">
        <v>3</v>
      </c>
      <c r="X29" s="13">
        <f>((orders[[#This Row],[Delivery_Date]]+orders[[#This Row],[Delivery_Time]]) - (orders[[#This Row],[Order_Date]]+orders[[#This Row],[Order_Time]]))*24</f>
        <v>124.49416666670004</v>
      </c>
      <c r="Y29" s="6">
        <f t="shared" si="0"/>
        <v>41.49805555556668</v>
      </c>
    </row>
    <row r="30" spans="1:25" x14ac:dyDescent="0.3">
      <c r="A30">
        <v>29</v>
      </c>
      <c r="B30" t="s">
        <v>316</v>
      </c>
      <c r="C30">
        <v>10</v>
      </c>
      <c r="D30">
        <f>VLOOKUP(orders[[#This Row],[Product_ID]],products[#All],4,TRUE)</f>
        <v>259</v>
      </c>
      <c r="E30">
        <v>5</v>
      </c>
      <c r="F30" t="str">
        <f>TEXT(orders[[#This Row],[Order_Date]],"mmm")</f>
        <v>Sep</v>
      </c>
      <c r="G30" s="4">
        <v>45191</v>
      </c>
      <c r="H30" s="5">
        <v>4.6087962962962963E-2</v>
      </c>
      <c r="I30" s="4">
        <v>45200</v>
      </c>
      <c r="J30" s="5">
        <v>0.60365740740740736</v>
      </c>
      <c r="K30" t="s">
        <v>531</v>
      </c>
      <c r="L30" t="str">
        <f>VLOOKUP(orders[[#This Row],[Customer_ID]],customers[#All],3,TRUE)</f>
        <v>Srikakulam</v>
      </c>
      <c r="M30" t="s">
        <v>509</v>
      </c>
      <c r="N30">
        <f>orders[[#This Row],[Price]]*orders[[#This Row],[Quantity]]</f>
        <v>1295</v>
      </c>
      <c r="O30" s="14">
        <f>((orders[[#This Row],[Delivery_Date]]+orders[[#This Row],[Delivery_Time]]) - (orders[[#This Row],[Order_Date]]+orders[[#This Row],[Order_Time]]))*24</f>
        <v>229.38166666676989</v>
      </c>
      <c r="W30" s="2">
        <v>5</v>
      </c>
      <c r="X30" s="13">
        <f>((orders[[#This Row],[Delivery_Date]]+orders[[#This Row],[Delivery_Time]]) - (orders[[#This Row],[Order_Date]]+orders[[#This Row],[Order_Time]]))*24</f>
        <v>229.38166666676989</v>
      </c>
      <c r="Y30" s="6">
        <f t="shared" si="0"/>
        <v>45.876333333353976</v>
      </c>
    </row>
    <row r="31" spans="1:25" x14ac:dyDescent="0.3">
      <c r="A31">
        <v>30</v>
      </c>
      <c r="B31" t="s">
        <v>222</v>
      </c>
      <c r="C31">
        <v>23</v>
      </c>
      <c r="D31">
        <f>VLOOKUP(orders[[#This Row],[Product_ID]],products[#All],4,TRUE)</f>
        <v>1098</v>
      </c>
      <c r="E31">
        <v>4</v>
      </c>
      <c r="F31" t="str">
        <f>TEXT(orders[[#This Row],[Order_Date]],"mmm")</f>
        <v>Jan</v>
      </c>
      <c r="G31" s="4">
        <v>44939</v>
      </c>
      <c r="H31" s="5">
        <v>0.39135416666666667</v>
      </c>
      <c r="I31" s="4">
        <v>44941</v>
      </c>
      <c r="J31" s="5">
        <v>0.56733796296296302</v>
      </c>
      <c r="K31" t="s">
        <v>15</v>
      </c>
      <c r="L31" t="str">
        <f>VLOOKUP(orders[[#This Row],[Customer_ID]],customers[#All],3,TRUE)</f>
        <v>Agra</v>
      </c>
      <c r="M31" t="s">
        <v>505</v>
      </c>
      <c r="N31">
        <f>orders[[#This Row],[Price]]*orders[[#This Row],[Quantity]]</f>
        <v>4392</v>
      </c>
      <c r="O31" s="14">
        <f>((orders[[#This Row],[Delivery_Date]]+orders[[#This Row],[Delivery_Time]]) - (orders[[#This Row],[Order_Date]]+orders[[#This Row],[Order_Time]]))*24</f>
        <v>52.223611111112405</v>
      </c>
      <c r="W31" s="3">
        <v>4</v>
      </c>
      <c r="X31" s="13">
        <f>((orders[[#This Row],[Delivery_Date]]+orders[[#This Row],[Delivery_Time]]) - (orders[[#This Row],[Order_Date]]+orders[[#This Row],[Order_Time]]))*24</f>
        <v>52.223611111112405</v>
      </c>
      <c r="Y31" s="6">
        <f t="shared" si="0"/>
        <v>13.055902777778101</v>
      </c>
    </row>
    <row r="32" spans="1:25" x14ac:dyDescent="0.3">
      <c r="A32">
        <v>31</v>
      </c>
      <c r="B32" t="s">
        <v>148</v>
      </c>
      <c r="C32">
        <v>7</v>
      </c>
      <c r="D32">
        <f>VLOOKUP(orders[[#This Row],[Product_ID]],products[#All],4,TRUE)</f>
        <v>409</v>
      </c>
      <c r="E32">
        <v>5</v>
      </c>
      <c r="F32" t="str">
        <f>TEXT(orders[[#This Row],[Order_Date]],"mmm")</f>
        <v>Feb</v>
      </c>
      <c r="G32" s="4">
        <v>44985</v>
      </c>
      <c r="H32" s="5">
        <v>0.55094907407407412</v>
      </c>
      <c r="I32" s="4">
        <v>44988</v>
      </c>
      <c r="J32" s="5">
        <v>0.98320601851851852</v>
      </c>
      <c r="K32" t="s">
        <v>532</v>
      </c>
      <c r="L32" t="str">
        <f>VLOOKUP(orders[[#This Row],[Customer_ID]],customers[#All],3,TRUE)</f>
        <v>Haridwar</v>
      </c>
      <c r="M32" t="s">
        <v>518</v>
      </c>
      <c r="N32">
        <f>orders[[#This Row],[Price]]*orders[[#This Row],[Quantity]]</f>
        <v>2045</v>
      </c>
      <c r="O32" s="14">
        <f>((orders[[#This Row],[Delivery_Date]]+orders[[#This Row],[Delivery_Time]]) - (orders[[#This Row],[Order_Date]]+orders[[#This Row],[Order_Time]]))*24</f>
        <v>82.374166666762903</v>
      </c>
      <c r="W32" s="2">
        <v>5</v>
      </c>
      <c r="X32" s="13">
        <f>((orders[[#This Row],[Delivery_Date]]+orders[[#This Row],[Delivery_Time]]) - (orders[[#This Row],[Order_Date]]+orders[[#This Row],[Order_Time]]))*24</f>
        <v>82.374166666762903</v>
      </c>
      <c r="Y32" s="6">
        <f t="shared" si="0"/>
        <v>16.474833333352581</v>
      </c>
    </row>
    <row r="33" spans="1:25" x14ac:dyDescent="0.3">
      <c r="A33">
        <v>32</v>
      </c>
      <c r="B33" t="s">
        <v>321</v>
      </c>
      <c r="C33">
        <v>7</v>
      </c>
      <c r="D33">
        <f>VLOOKUP(orders[[#This Row],[Product_ID]],products[#All],4,TRUE)</f>
        <v>409</v>
      </c>
      <c r="E33">
        <v>5</v>
      </c>
      <c r="F33" t="str">
        <f>TEXT(orders[[#This Row],[Order_Date]],"mmm")</f>
        <v>Mar</v>
      </c>
      <c r="G33" s="4">
        <v>44989</v>
      </c>
      <c r="H33" s="5">
        <v>0.65047453703703706</v>
      </c>
      <c r="I33" s="4">
        <v>44990</v>
      </c>
      <c r="J33" s="5">
        <v>0.6626157407407407</v>
      </c>
      <c r="K33" t="s">
        <v>533</v>
      </c>
      <c r="L33" t="str">
        <f>VLOOKUP(orders[[#This Row],[Customer_ID]],customers[#All],3,TRUE)</f>
        <v>North Dumdum</v>
      </c>
      <c r="M33" t="s">
        <v>518</v>
      </c>
      <c r="N33">
        <f>orders[[#This Row],[Price]]*orders[[#This Row],[Quantity]]</f>
        <v>2045</v>
      </c>
      <c r="O33" s="14">
        <f>((orders[[#This Row],[Delivery_Date]]+orders[[#This Row],[Delivery_Time]]) - (orders[[#This Row],[Order_Date]]+orders[[#This Row],[Order_Time]]))*24</f>
        <v>24.291388888726942</v>
      </c>
      <c r="W33" s="3">
        <v>5</v>
      </c>
      <c r="X33" s="13">
        <f>((orders[[#This Row],[Delivery_Date]]+orders[[#This Row],[Delivery_Time]]) - (orders[[#This Row],[Order_Date]]+orders[[#This Row],[Order_Time]]))*24</f>
        <v>24.291388888726942</v>
      </c>
      <c r="Y33" s="6">
        <f t="shared" si="0"/>
        <v>4.8582777777453883</v>
      </c>
    </row>
    <row r="34" spans="1:25" x14ac:dyDescent="0.3">
      <c r="A34">
        <v>33</v>
      </c>
      <c r="B34" t="s">
        <v>237</v>
      </c>
      <c r="C34">
        <v>8</v>
      </c>
      <c r="D34">
        <f>VLOOKUP(orders[[#This Row],[Product_ID]],products[#All],4,TRUE)</f>
        <v>252</v>
      </c>
      <c r="E34">
        <v>3</v>
      </c>
      <c r="F34" t="str">
        <f>TEXT(orders[[#This Row],[Order_Date]],"mmm")</f>
        <v>Apr</v>
      </c>
      <c r="G34" s="4">
        <v>45031</v>
      </c>
      <c r="H34" s="5">
        <v>6.7673611111111115E-2</v>
      </c>
      <c r="I34" s="4">
        <v>45041</v>
      </c>
      <c r="J34" s="5">
        <v>9.2673611111111109E-2</v>
      </c>
      <c r="K34" t="s">
        <v>530</v>
      </c>
      <c r="L34" t="str">
        <f>VLOOKUP(orders[[#This Row],[Customer_ID]],customers[#All],3,TRUE)</f>
        <v>Jorhat</v>
      </c>
      <c r="M34" t="s">
        <v>505</v>
      </c>
      <c r="N34">
        <f>orders[[#This Row],[Price]]*orders[[#This Row],[Quantity]]</f>
        <v>756</v>
      </c>
      <c r="O34" s="14">
        <f>((orders[[#This Row],[Delivery_Date]]+orders[[#This Row],[Delivery_Time]]) - (orders[[#This Row],[Order_Date]]+orders[[#This Row],[Order_Time]]))*24</f>
        <v>240.60000000003492</v>
      </c>
      <c r="W34" s="2">
        <v>3</v>
      </c>
      <c r="X34" s="13">
        <f>((orders[[#This Row],[Delivery_Date]]+orders[[#This Row],[Delivery_Time]]) - (orders[[#This Row],[Order_Date]]+orders[[#This Row],[Order_Time]]))*24</f>
        <v>240.60000000003492</v>
      </c>
      <c r="Y34" s="6">
        <f t="shared" si="0"/>
        <v>80.200000000011642</v>
      </c>
    </row>
    <row r="35" spans="1:25" x14ac:dyDescent="0.3">
      <c r="A35">
        <v>34</v>
      </c>
      <c r="B35" t="s">
        <v>349</v>
      </c>
      <c r="C35">
        <v>17</v>
      </c>
      <c r="D35">
        <f>VLOOKUP(orders[[#This Row],[Product_ID]],products[#All],4,TRUE)</f>
        <v>1899</v>
      </c>
      <c r="E35">
        <v>2</v>
      </c>
      <c r="F35" t="str">
        <f>TEXT(orders[[#This Row],[Order_Date]],"mmm")</f>
        <v>Oct</v>
      </c>
      <c r="G35" s="4">
        <v>45200</v>
      </c>
      <c r="H35" s="5">
        <v>0.95711805555555551</v>
      </c>
      <c r="I35" s="4">
        <v>45204</v>
      </c>
      <c r="J35" s="5">
        <v>0.23386574074074074</v>
      </c>
      <c r="K35" t="s">
        <v>534</v>
      </c>
      <c r="L35" t="str">
        <f>VLOOKUP(orders[[#This Row],[Customer_ID]],customers[#All],3,TRUE)</f>
        <v>Tiruppur</v>
      </c>
      <c r="M35" t="s">
        <v>505</v>
      </c>
      <c r="N35">
        <f>orders[[#This Row],[Price]]*orders[[#This Row],[Quantity]]</f>
        <v>3798</v>
      </c>
      <c r="O35" s="14">
        <f>((orders[[#This Row],[Delivery_Date]]+orders[[#This Row],[Delivery_Time]]) - (orders[[#This Row],[Order_Date]]+orders[[#This Row],[Order_Time]]))*24</f>
        <v>78.641944444330875</v>
      </c>
      <c r="W35" s="3">
        <v>2</v>
      </c>
      <c r="X35" s="13">
        <f>((orders[[#This Row],[Delivery_Date]]+orders[[#This Row],[Delivery_Time]]) - (orders[[#This Row],[Order_Date]]+orders[[#This Row],[Order_Time]]))*24</f>
        <v>78.641944444330875</v>
      </c>
      <c r="Y35" s="6">
        <f t="shared" si="0"/>
        <v>39.320972222165437</v>
      </c>
    </row>
    <row r="36" spans="1:25" x14ac:dyDescent="0.3">
      <c r="A36">
        <v>35</v>
      </c>
      <c r="B36" t="s">
        <v>275</v>
      </c>
      <c r="C36">
        <v>7</v>
      </c>
      <c r="D36">
        <f>VLOOKUP(orders[[#This Row],[Product_ID]],products[#All],4,TRUE)</f>
        <v>409</v>
      </c>
      <c r="E36">
        <v>5</v>
      </c>
      <c r="F36" t="str">
        <f>TEXT(orders[[#This Row],[Order_Date]],"mmm")</f>
        <v>Mar</v>
      </c>
      <c r="G36" s="4">
        <v>44987</v>
      </c>
      <c r="H36" s="5">
        <v>0.67391203703703706</v>
      </c>
      <c r="I36" s="4">
        <v>44990</v>
      </c>
      <c r="J36" s="5">
        <v>0.625462962962963</v>
      </c>
      <c r="K36" t="s">
        <v>535</v>
      </c>
      <c r="L36" t="str">
        <f>VLOOKUP(orders[[#This Row],[Customer_ID]],customers[#All],3,TRUE)</f>
        <v>Imphal</v>
      </c>
      <c r="M36" t="s">
        <v>518</v>
      </c>
      <c r="N36">
        <f>orders[[#This Row],[Price]]*orders[[#This Row],[Quantity]]</f>
        <v>2045</v>
      </c>
      <c r="O36" s="14">
        <f>((orders[[#This Row],[Delivery_Date]]+orders[[#This Row],[Delivery_Time]]) - (orders[[#This Row],[Order_Date]]+orders[[#This Row],[Order_Time]]))*24</f>
        <v>70.837222222122364</v>
      </c>
      <c r="W36" s="2">
        <v>5</v>
      </c>
      <c r="X36" s="13">
        <f>((orders[[#This Row],[Delivery_Date]]+orders[[#This Row],[Delivery_Time]]) - (orders[[#This Row],[Order_Date]]+orders[[#This Row],[Order_Time]]))*24</f>
        <v>70.837222222122364</v>
      </c>
      <c r="Y36" s="6">
        <f t="shared" si="0"/>
        <v>14.167444444424472</v>
      </c>
    </row>
    <row r="37" spans="1:25" x14ac:dyDescent="0.3">
      <c r="A37">
        <v>36</v>
      </c>
      <c r="B37" t="s">
        <v>148</v>
      </c>
      <c r="C37">
        <v>66</v>
      </c>
      <c r="D37">
        <f>VLOOKUP(orders[[#This Row],[Product_ID]],products[#All],4,TRUE)</f>
        <v>610</v>
      </c>
      <c r="E37">
        <v>1</v>
      </c>
      <c r="F37" t="str">
        <f>TEXT(orders[[#This Row],[Order_Date]],"mmm")</f>
        <v>Mar</v>
      </c>
      <c r="G37" s="4">
        <v>44989</v>
      </c>
      <c r="H37" s="5">
        <v>0.43672453703703706</v>
      </c>
      <c r="I37" s="4">
        <v>44999</v>
      </c>
      <c r="J37" s="5">
        <v>0.34362268518518518</v>
      </c>
      <c r="K37" t="s">
        <v>449</v>
      </c>
      <c r="L37" t="str">
        <f>VLOOKUP(orders[[#This Row],[Customer_ID]],customers[#All],3,TRUE)</f>
        <v>Haridwar</v>
      </c>
      <c r="M37" t="s">
        <v>518</v>
      </c>
      <c r="N37">
        <f>orders[[#This Row],[Price]]*orders[[#This Row],[Quantity]]</f>
        <v>610</v>
      </c>
      <c r="O37" s="14">
        <f>((orders[[#This Row],[Delivery_Date]]+orders[[#This Row],[Delivery_Time]]) - (orders[[#This Row],[Order_Date]]+orders[[#This Row],[Order_Time]]))*24</f>
        <v>237.76555555552477</v>
      </c>
      <c r="W37" s="3">
        <v>1</v>
      </c>
      <c r="X37" s="13">
        <f>((orders[[#This Row],[Delivery_Date]]+orders[[#This Row],[Delivery_Time]]) - (orders[[#This Row],[Order_Date]]+orders[[#This Row],[Order_Time]]))*24</f>
        <v>237.76555555552477</v>
      </c>
      <c r="Y37" s="6">
        <f t="shared" si="0"/>
        <v>237.76555555552477</v>
      </c>
    </row>
    <row r="38" spans="1:25" x14ac:dyDescent="0.3">
      <c r="A38">
        <v>37</v>
      </c>
      <c r="B38" t="s">
        <v>471</v>
      </c>
      <c r="C38">
        <v>19</v>
      </c>
      <c r="D38">
        <f>VLOOKUP(orders[[#This Row],[Product_ID]],products[#All],4,TRUE)</f>
        <v>1234</v>
      </c>
      <c r="E38">
        <v>5</v>
      </c>
      <c r="F38" t="str">
        <f>TEXT(orders[[#This Row],[Order_Date]],"mmm")</f>
        <v>Feb</v>
      </c>
      <c r="G38" s="4">
        <v>44967</v>
      </c>
      <c r="H38" s="5">
        <v>0.45907407407407408</v>
      </c>
      <c r="I38" s="4">
        <v>44972</v>
      </c>
      <c r="J38" s="5">
        <v>0.88861111111111113</v>
      </c>
      <c r="K38" t="s">
        <v>536</v>
      </c>
      <c r="L38" t="str">
        <f>VLOOKUP(orders[[#This Row],[Customer_ID]],customers[#All],3,TRUE)</f>
        <v>Medininagar</v>
      </c>
      <c r="M38" t="s">
        <v>511</v>
      </c>
      <c r="N38">
        <f>orders[[#This Row],[Price]]*orders[[#This Row],[Quantity]]</f>
        <v>6170</v>
      </c>
      <c r="O38" s="14">
        <f>((orders[[#This Row],[Delivery_Date]]+orders[[#This Row],[Delivery_Time]]) - (orders[[#This Row],[Order_Date]]+orders[[#This Row],[Order_Time]]))*24</f>
        <v>130.30888888891786</v>
      </c>
      <c r="W38" s="2">
        <v>5</v>
      </c>
      <c r="X38" s="13">
        <f>((orders[[#This Row],[Delivery_Date]]+orders[[#This Row],[Delivery_Time]]) - (orders[[#This Row],[Order_Date]]+orders[[#This Row],[Order_Time]]))*24</f>
        <v>130.30888888891786</v>
      </c>
      <c r="Y38" s="6">
        <f t="shared" si="0"/>
        <v>26.061777777783572</v>
      </c>
    </row>
    <row r="39" spans="1:25" x14ac:dyDescent="0.3">
      <c r="A39">
        <v>38</v>
      </c>
      <c r="B39" t="s">
        <v>331</v>
      </c>
      <c r="C39">
        <v>37</v>
      </c>
      <c r="D39">
        <f>VLOOKUP(orders[[#This Row],[Product_ID]],products[#All],4,TRUE)</f>
        <v>1428</v>
      </c>
      <c r="E39">
        <v>3</v>
      </c>
      <c r="F39" t="str">
        <f>TEXT(orders[[#This Row],[Order_Date]],"mmm")</f>
        <v>Nov</v>
      </c>
      <c r="G39" s="4">
        <v>45241</v>
      </c>
      <c r="H39" s="5">
        <v>0.52115740740740746</v>
      </c>
      <c r="I39" s="4">
        <v>45244</v>
      </c>
      <c r="J39" s="5">
        <v>0.51725694444444448</v>
      </c>
      <c r="K39" t="s">
        <v>170</v>
      </c>
      <c r="L39" t="str">
        <f>VLOOKUP(orders[[#This Row],[Customer_ID]],customers[#All],3,TRUE)</f>
        <v>Anand</v>
      </c>
      <c r="M39" t="s">
        <v>507</v>
      </c>
      <c r="N39">
        <f>orders[[#This Row],[Price]]*orders[[#This Row],[Quantity]]</f>
        <v>4284</v>
      </c>
      <c r="O39" s="14">
        <f>((orders[[#This Row],[Delivery_Date]]+orders[[#This Row],[Delivery_Time]]) - (orders[[#This Row],[Order_Date]]+orders[[#This Row],[Order_Time]]))*24</f>
        <v>71.906388889008667</v>
      </c>
      <c r="W39" s="3">
        <v>3</v>
      </c>
      <c r="X39" s="13">
        <f>((orders[[#This Row],[Delivery_Date]]+orders[[#This Row],[Delivery_Time]]) - (orders[[#This Row],[Order_Date]]+orders[[#This Row],[Order_Time]]))*24</f>
        <v>71.906388889008667</v>
      </c>
      <c r="Y39" s="6">
        <f t="shared" si="0"/>
        <v>23.968796296336222</v>
      </c>
    </row>
    <row r="40" spans="1:25" x14ac:dyDescent="0.3">
      <c r="A40">
        <v>39</v>
      </c>
      <c r="B40" t="s">
        <v>271</v>
      </c>
      <c r="C40">
        <v>43</v>
      </c>
      <c r="D40">
        <f>VLOOKUP(orders[[#This Row],[Product_ID]],products[#All],4,TRUE)</f>
        <v>750</v>
      </c>
      <c r="E40">
        <v>2</v>
      </c>
      <c r="F40" t="str">
        <f>TEXT(orders[[#This Row],[Order_Date]],"mmm")</f>
        <v>Nov</v>
      </c>
      <c r="G40" s="4">
        <v>45232</v>
      </c>
      <c r="H40" s="5">
        <v>0.80969907407407404</v>
      </c>
      <c r="I40" s="4">
        <v>45234</v>
      </c>
      <c r="J40" s="5">
        <v>0.56159722222222219</v>
      </c>
      <c r="K40" t="s">
        <v>180</v>
      </c>
      <c r="L40" t="str">
        <f>VLOOKUP(orders[[#This Row],[Customer_ID]],customers[#All],3,TRUE)</f>
        <v>Bidhannagar</v>
      </c>
      <c r="M40" t="s">
        <v>507</v>
      </c>
      <c r="N40">
        <f>orders[[#This Row],[Price]]*orders[[#This Row],[Quantity]]</f>
        <v>1500</v>
      </c>
      <c r="O40" s="14">
        <f>((orders[[#This Row],[Delivery_Date]]+orders[[#This Row],[Delivery_Time]]) - (orders[[#This Row],[Order_Date]]+orders[[#This Row],[Order_Time]]))*24</f>
        <v>42.04555555555271</v>
      </c>
      <c r="W40" s="2">
        <v>2</v>
      </c>
      <c r="X40" s="13">
        <f>((orders[[#This Row],[Delivery_Date]]+orders[[#This Row],[Delivery_Time]]) - (orders[[#This Row],[Order_Date]]+orders[[#This Row],[Order_Time]]))*24</f>
        <v>42.04555555555271</v>
      </c>
      <c r="Y40" s="6">
        <f t="shared" si="0"/>
        <v>21.022777777776355</v>
      </c>
    </row>
    <row r="41" spans="1:25" x14ac:dyDescent="0.3">
      <c r="A41">
        <v>40</v>
      </c>
      <c r="B41" t="s">
        <v>326</v>
      </c>
      <c r="C41">
        <v>48</v>
      </c>
      <c r="D41">
        <f>VLOOKUP(orders[[#This Row],[Product_ID]],products[#All],4,TRUE)</f>
        <v>433</v>
      </c>
      <c r="E41">
        <v>4</v>
      </c>
      <c r="F41" t="str">
        <f>TEXT(orders[[#This Row],[Order_Date]],"mmm")</f>
        <v>Nov</v>
      </c>
      <c r="G41" s="4">
        <v>45232</v>
      </c>
      <c r="H41" s="5">
        <v>0.59386574074074072</v>
      </c>
      <c r="I41" s="4">
        <v>45235</v>
      </c>
      <c r="J41" s="5">
        <v>0.18743055555555554</v>
      </c>
      <c r="K41" t="s">
        <v>537</v>
      </c>
      <c r="L41" t="str">
        <f>VLOOKUP(orders[[#This Row],[Customer_ID]],customers[#All],3,TRUE)</f>
        <v>Malegaon</v>
      </c>
      <c r="M41" t="s">
        <v>507</v>
      </c>
      <c r="N41">
        <f>orders[[#This Row],[Price]]*orders[[#This Row],[Quantity]]</f>
        <v>1732</v>
      </c>
      <c r="O41" s="14">
        <f>((orders[[#This Row],[Delivery_Date]]+orders[[#This Row],[Delivery_Time]]) - (orders[[#This Row],[Order_Date]]+orders[[#This Row],[Order_Time]]))*24</f>
        <v>62.245555555564351</v>
      </c>
      <c r="W41" s="3">
        <v>4</v>
      </c>
      <c r="X41" s="13">
        <f>((orders[[#This Row],[Delivery_Date]]+orders[[#This Row],[Delivery_Time]]) - (orders[[#This Row],[Order_Date]]+orders[[#This Row],[Order_Time]]))*24</f>
        <v>62.245555555564351</v>
      </c>
      <c r="Y41" s="6">
        <f t="shared" si="0"/>
        <v>15.561388888891088</v>
      </c>
    </row>
    <row r="42" spans="1:25" x14ac:dyDescent="0.3">
      <c r="A42">
        <v>41</v>
      </c>
      <c r="B42" t="s">
        <v>237</v>
      </c>
      <c r="C42">
        <v>54</v>
      </c>
      <c r="D42">
        <f>VLOOKUP(orders[[#This Row],[Product_ID]],products[#All],4,TRUE)</f>
        <v>1236</v>
      </c>
      <c r="E42">
        <v>4</v>
      </c>
      <c r="F42" t="str">
        <f>TEXT(orders[[#This Row],[Order_Date]],"mmm")</f>
        <v>Jun</v>
      </c>
      <c r="G42" s="4">
        <v>45085</v>
      </c>
      <c r="H42" s="5">
        <v>0.80543981481481486</v>
      </c>
      <c r="I42" s="4">
        <v>45087</v>
      </c>
      <c r="J42" s="5">
        <v>0.60395833333333337</v>
      </c>
      <c r="K42" t="s">
        <v>538</v>
      </c>
      <c r="L42" t="str">
        <f>VLOOKUP(orders[[#This Row],[Customer_ID]],customers[#All],3,TRUE)</f>
        <v>Jorhat</v>
      </c>
      <c r="M42" t="s">
        <v>505</v>
      </c>
      <c r="N42">
        <f>orders[[#This Row],[Price]]*orders[[#This Row],[Quantity]]</f>
        <v>4944</v>
      </c>
      <c r="O42" s="14">
        <f>((orders[[#This Row],[Delivery_Date]]+orders[[#This Row],[Delivery_Time]]) - (orders[[#This Row],[Order_Date]]+orders[[#This Row],[Order_Time]]))*24</f>
        <v>43.164444444410037</v>
      </c>
      <c r="W42" s="2">
        <v>4</v>
      </c>
      <c r="X42" s="13">
        <f>((orders[[#This Row],[Delivery_Date]]+orders[[#This Row],[Delivery_Time]]) - (orders[[#This Row],[Order_Date]]+orders[[#This Row],[Order_Time]]))*24</f>
        <v>43.164444444410037</v>
      </c>
      <c r="Y42" s="6">
        <f t="shared" si="0"/>
        <v>10.791111111102509</v>
      </c>
    </row>
    <row r="43" spans="1:25" x14ac:dyDescent="0.3">
      <c r="A43">
        <v>42</v>
      </c>
      <c r="B43" t="s">
        <v>393</v>
      </c>
      <c r="C43">
        <v>35</v>
      </c>
      <c r="D43">
        <f>VLOOKUP(orders[[#This Row],[Product_ID]],products[#All],4,TRUE)</f>
        <v>1865</v>
      </c>
      <c r="E43">
        <v>1</v>
      </c>
      <c r="F43" t="str">
        <f>TEXT(orders[[#This Row],[Order_Date]],"mmm")</f>
        <v>Feb</v>
      </c>
      <c r="G43" s="4">
        <v>44983</v>
      </c>
      <c r="H43" s="5">
        <v>5.9953703703703705E-3</v>
      </c>
      <c r="I43" s="4">
        <v>44992</v>
      </c>
      <c r="J43" s="5">
        <v>0.72115740740740741</v>
      </c>
      <c r="K43" t="s">
        <v>539</v>
      </c>
      <c r="L43" t="str">
        <f>VLOOKUP(orders[[#This Row],[Customer_ID]],customers[#All],3,TRUE)</f>
        <v>Bhopal</v>
      </c>
      <c r="M43" t="s">
        <v>518</v>
      </c>
      <c r="N43">
        <f>orders[[#This Row],[Price]]*orders[[#This Row],[Quantity]]</f>
        <v>1865</v>
      </c>
      <c r="O43" s="14">
        <f>((orders[[#This Row],[Delivery_Date]]+orders[[#This Row],[Delivery_Time]]) - (orders[[#This Row],[Order_Date]]+orders[[#This Row],[Order_Time]]))*24</f>
        <v>233.16388888901565</v>
      </c>
      <c r="W43" s="3">
        <v>1</v>
      </c>
      <c r="X43" s="13">
        <f>((orders[[#This Row],[Delivery_Date]]+orders[[#This Row],[Delivery_Time]]) - (orders[[#This Row],[Order_Date]]+orders[[#This Row],[Order_Time]]))*24</f>
        <v>233.16388888901565</v>
      </c>
      <c r="Y43" s="6">
        <f t="shared" si="0"/>
        <v>233.16388888901565</v>
      </c>
    </row>
    <row r="44" spans="1:25" x14ac:dyDescent="0.3">
      <c r="A44">
        <v>43</v>
      </c>
      <c r="B44" t="s">
        <v>232</v>
      </c>
      <c r="C44">
        <v>49</v>
      </c>
      <c r="D44">
        <f>VLOOKUP(orders[[#This Row],[Product_ID]],products[#All],4,TRUE)</f>
        <v>903</v>
      </c>
      <c r="E44">
        <v>3</v>
      </c>
      <c r="F44" t="str">
        <f>TEXT(orders[[#This Row],[Order_Date]],"mmm")</f>
        <v>Feb</v>
      </c>
      <c r="G44" s="4">
        <v>44969</v>
      </c>
      <c r="H44" s="5">
        <v>0.93837962962962962</v>
      </c>
      <c r="I44" s="4">
        <v>44973</v>
      </c>
      <c r="J44" s="5">
        <v>0.11651620370370371</v>
      </c>
      <c r="K44" t="s">
        <v>540</v>
      </c>
      <c r="L44" t="str">
        <f>VLOOKUP(orders[[#This Row],[Customer_ID]],customers[#All],3,TRUE)</f>
        <v>Guna</v>
      </c>
      <c r="M44" t="s">
        <v>511</v>
      </c>
      <c r="N44">
        <f>orders[[#This Row],[Price]]*orders[[#This Row],[Quantity]]</f>
        <v>2709</v>
      </c>
      <c r="O44" s="14">
        <f>((orders[[#This Row],[Delivery_Date]]+orders[[#This Row],[Delivery_Time]]) - (orders[[#This Row],[Order_Date]]+orders[[#This Row],[Order_Time]]))*24</f>
        <v>76.275277777807787</v>
      </c>
      <c r="W44" s="2">
        <v>3</v>
      </c>
      <c r="X44" s="13">
        <f>((orders[[#This Row],[Delivery_Date]]+orders[[#This Row],[Delivery_Time]]) - (orders[[#This Row],[Order_Date]]+orders[[#This Row],[Order_Time]]))*24</f>
        <v>76.275277777807787</v>
      </c>
      <c r="Y44" s="6">
        <f t="shared" si="0"/>
        <v>25.425092592602596</v>
      </c>
    </row>
    <row r="45" spans="1:25" x14ac:dyDescent="0.3">
      <c r="A45">
        <v>44</v>
      </c>
      <c r="B45" t="s">
        <v>34</v>
      </c>
      <c r="C45">
        <v>14</v>
      </c>
      <c r="D45">
        <f>VLOOKUP(orders[[#This Row],[Product_ID]],products[#All],4,TRUE)</f>
        <v>1915</v>
      </c>
      <c r="E45">
        <v>1</v>
      </c>
      <c r="F45" t="str">
        <f>TEXT(orders[[#This Row],[Order_Date]],"mmm")</f>
        <v>Jul</v>
      </c>
      <c r="G45" s="4">
        <v>45124</v>
      </c>
      <c r="H45" s="5">
        <v>0.91523148148148148</v>
      </c>
      <c r="I45" s="4">
        <v>45134</v>
      </c>
      <c r="J45" s="5">
        <v>0.45010416666666669</v>
      </c>
      <c r="K45" t="s">
        <v>541</v>
      </c>
      <c r="L45" t="str">
        <f>VLOOKUP(orders[[#This Row],[Customer_ID]],customers[#All],3,TRUE)</f>
        <v>Karimnagar</v>
      </c>
      <c r="M45" t="s">
        <v>509</v>
      </c>
      <c r="N45">
        <f>orders[[#This Row],[Price]]*orders[[#This Row],[Quantity]]</f>
        <v>1915</v>
      </c>
      <c r="O45" s="14">
        <f>((orders[[#This Row],[Delivery_Date]]+orders[[#This Row],[Delivery_Time]]) - (orders[[#This Row],[Order_Date]]+orders[[#This Row],[Order_Time]]))*24</f>
        <v>228.83694444451248</v>
      </c>
      <c r="W45" s="3">
        <v>1</v>
      </c>
      <c r="X45" s="13">
        <f>((orders[[#This Row],[Delivery_Date]]+orders[[#This Row],[Delivery_Time]]) - (orders[[#This Row],[Order_Date]]+orders[[#This Row],[Order_Time]]))*24</f>
        <v>228.83694444451248</v>
      </c>
      <c r="Y45" s="6">
        <f t="shared" si="0"/>
        <v>228.83694444451248</v>
      </c>
    </row>
    <row r="46" spans="1:25" x14ac:dyDescent="0.3">
      <c r="A46">
        <v>45</v>
      </c>
      <c r="B46" t="s">
        <v>476</v>
      </c>
      <c r="C46">
        <v>61</v>
      </c>
      <c r="D46">
        <f>VLOOKUP(orders[[#This Row],[Product_ID]],products[#All],4,TRUE)</f>
        <v>810</v>
      </c>
      <c r="E46">
        <v>5</v>
      </c>
      <c r="F46" t="str">
        <f>TEXT(orders[[#This Row],[Order_Date]],"mmm")</f>
        <v>Apr</v>
      </c>
      <c r="G46" s="4">
        <v>45044</v>
      </c>
      <c r="H46" s="5">
        <v>0.60168981481481476</v>
      </c>
      <c r="I46" s="4">
        <v>45045</v>
      </c>
      <c r="J46" s="5">
        <v>0.2615277777777778</v>
      </c>
      <c r="K46" t="s">
        <v>542</v>
      </c>
      <c r="L46" t="str">
        <f>VLOOKUP(orders[[#This Row],[Customer_ID]],customers[#All],3,TRUE)</f>
        <v>Sri Ganganagar</v>
      </c>
      <c r="M46" t="s">
        <v>505</v>
      </c>
      <c r="N46">
        <f>orders[[#This Row],[Price]]*orders[[#This Row],[Quantity]]</f>
        <v>4050</v>
      </c>
      <c r="O46" s="14">
        <f>((orders[[#This Row],[Delivery_Date]]+orders[[#This Row],[Delivery_Time]]) - (orders[[#This Row],[Order_Date]]+orders[[#This Row],[Order_Time]]))*24</f>
        <v>15.836111111158971</v>
      </c>
      <c r="W46" s="2">
        <v>5</v>
      </c>
      <c r="X46" s="13">
        <f>((orders[[#This Row],[Delivery_Date]]+orders[[#This Row],[Delivery_Time]]) - (orders[[#This Row],[Order_Date]]+orders[[#This Row],[Order_Time]]))*24</f>
        <v>15.836111111158971</v>
      </c>
      <c r="Y46" s="6">
        <f t="shared" si="0"/>
        <v>3.1672222222317941</v>
      </c>
    </row>
    <row r="47" spans="1:25" x14ac:dyDescent="0.3">
      <c r="A47">
        <v>46</v>
      </c>
      <c r="B47" t="s">
        <v>292</v>
      </c>
      <c r="C47">
        <v>22</v>
      </c>
      <c r="D47">
        <f>VLOOKUP(orders[[#This Row],[Product_ID]],products[#All],4,TRUE)</f>
        <v>1639</v>
      </c>
      <c r="E47">
        <v>4</v>
      </c>
      <c r="F47" t="str">
        <f>TEXT(orders[[#This Row],[Order_Date]],"mmm")</f>
        <v>Apr</v>
      </c>
      <c r="G47" s="4">
        <v>45034</v>
      </c>
      <c r="H47" s="5">
        <v>0.13971064814814815</v>
      </c>
      <c r="I47" s="4">
        <v>45039</v>
      </c>
      <c r="J47" s="5">
        <v>0.33524305555555556</v>
      </c>
      <c r="K47" t="s">
        <v>234</v>
      </c>
      <c r="L47" t="str">
        <f>VLOOKUP(orders[[#This Row],[Customer_ID]],customers[#All],3,TRUE)</f>
        <v>Kalyan-Dombivli</v>
      </c>
      <c r="M47" t="s">
        <v>528</v>
      </c>
      <c r="N47">
        <f>orders[[#This Row],[Price]]*orders[[#This Row],[Quantity]]</f>
        <v>6556</v>
      </c>
      <c r="O47" s="14">
        <f>((orders[[#This Row],[Delivery_Date]]+orders[[#This Row],[Delivery_Time]]) - (orders[[#This Row],[Order_Date]]+orders[[#This Row],[Order_Time]]))*24</f>
        <v>124.69277777778916</v>
      </c>
      <c r="W47" s="3">
        <v>4</v>
      </c>
      <c r="X47" s="13">
        <f>((orders[[#This Row],[Delivery_Date]]+orders[[#This Row],[Delivery_Time]]) - (orders[[#This Row],[Order_Date]]+orders[[#This Row],[Order_Time]]))*24</f>
        <v>124.69277777778916</v>
      </c>
      <c r="Y47" s="6">
        <f t="shared" si="0"/>
        <v>31.17319444444729</v>
      </c>
    </row>
    <row r="48" spans="1:25" x14ac:dyDescent="0.3">
      <c r="A48">
        <v>47</v>
      </c>
      <c r="B48" t="s">
        <v>68</v>
      </c>
      <c r="C48">
        <v>7</v>
      </c>
      <c r="D48">
        <f>VLOOKUP(orders[[#This Row],[Product_ID]],products[#All],4,TRUE)</f>
        <v>409</v>
      </c>
      <c r="E48">
        <v>5</v>
      </c>
      <c r="F48" t="str">
        <f>TEXT(orders[[#This Row],[Order_Date]],"mmm")</f>
        <v>Feb</v>
      </c>
      <c r="G48" s="4">
        <v>44983</v>
      </c>
      <c r="H48" s="5">
        <v>0.54476851851851849</v>
      </c>
      <c r="I48" s="4">
        <v>44985</v>
      </c>
      <c r="J48" s="5">
        <v>0.2502314814814815</v>
      </c>
      <c r="K48" t="s">
        <v>506</v>
      </c>
      <c r="L48" t="str">
        <f>VLOOKUP(orders[[#This Row],[Customer_ID]],customers[#All],3,TRUE)</f>
        <v>Mangalore</v>
      </c>
      <c r="M48" t="s">
        <v>518</v>
      </c>
      <c r="N48">
        <f>orders[[#This Row],[Price]]*orders[[#This Row],[Quantity]]</f>
        <v>2045</v>
      </c>
      <c r="O48" s="14">
        <f>((orders[[#This Row],[Delivery_Date]]+orders[[#This Row],[Delivery_Time]]) - (orders[[#This Row],[Order_Date]]+orders[[#This Row],[Order_Time]]))*24</f>
        <v>40.931111111131031</v>
      </c>
      <c r="W48" s="2">
        <v>5</v>
      </c>
      <c r="X48" s="13">
        <f>((orders[[#This Row],[Delivery_Date]]+orders[[#This Row],[Delivery_Time]]) - (orders[[#This Row],[Order_Date]]+orders[[#This Row],[Order_Time]]))*24</f>
        <v>40.931111111131031</v>
      </c>
      <c r="Y48" s="6">
        <f t="shared" si="0"/>
        <v>8.1862222222262062</v>
      </c>
    </row>
    <row r="49" spans="1:25" x14ac:dyDescent="0.3">
      <c r="A49">
        <v>48</v>
      </c>
      <c r="B49" t="s">
        <v>158</v>
      </c>
      <c r="C49">
        <v>65</v>
      </c>
      <c r="D49">
        <f>VLOOKUP(orders[[#This Row],[Product_ID]],products[#All],4,TRUE)</f>
        <v>1895</v>
      </c>
      <c r="E49">
        <v>4</v>
      </c>
      <c r="F49" t="str">
        <f>TEXT(orders[[#This Row],[Order_Date]],"mmm")</f>
        <v>Nov</v>
      </c>
      <c r="G49" s="4">
        <v>45242</v>
      </c>
      <c r="H49" s="5">
        <v>0.83368055555555554</v>
      </c>
      <c r="I49" s="4">
        <v>45246</v>
      </c>
      <c r="J49" s="5">
        <v>0.23034722222222223</v>
      </c>
      <c r="K49" t="s">
        <v>285</v>
      </c>
      <c r="L49" t="str">
        <f>VLOOKUP(orders[[#This Row],[Customer_ID]],customers[#All],3,TRUE)</f>
        <v>Sasaram</v>
      </c>
      <c r="M49" t="s">
        <v>528</v>
      </c>
      <c r="N49">
        <f>orders[[#This Row],[Price]]*orders[[#This Row],[Quantity]]</f>
        <v>7580</v>
      </c>
      <c r="O49" s="14">
        <f>((orders[[#This Row],[Delivery_Date]]+orders[[#This Row],[Delivery_Time]]) - (orders[[#This Row],[Order_Date]]+orders[[#This Row],[Order_Time]]))*24</f>
        <v>81.519999999844003</v>
      </c>
      <c r="W49" s="3">
        <v>4</v>
      </c>
      <c r="X49" s="13">
        <f>((orders[[#This Row],[Delivery_Date]]+orders[[#This Row],[Delivery_Time]]) - (orders[[#This Row],[Order_Date]]+orders[[#This Row],[Order_Time]]))*24</f>
        <v>81.519999999844003</v>
      </c>
      <c r="Y49" s="6">
        <f t="shared" si="0"/>
        <v>20.379999999961001</v>
      </c>
    </row>
    <row r="50" spans="1:25" x14ac:dyDescent="0.3">
      <c r="A50">
        <v>49</v>
      </c>
      <c r="B50" t="s">
        <v>103</v>
      </c>
      <c r="C50">
        <v>43</v>
      </c>
      <c r="D50">
        <f>VLOOKUP(orders[[#This Row],[Product_ID]],products[#All],4,TRUE)</f>
        <v>750</v>
      </c>
      <c r="E50">
        <v>1</v>
      </c>
      <c r="F50" t="str">
        <f>TEXT(orders[[#This Row],[Order_Date]],"mmm")</f>
        <v>Nov</v>
      </c>
      <c r="G50" s="4">
        <v>45241</v>
      </c>
      <c r="H50" s="5">
        <v>0.73923611111111109</v>
      </c>
      <c r="I50" s="4">
        <v>45248</v>
      </c>
      <c r="J50" s="5">
        <v>0.57629629629629631</v>
      </c>
      <c r="K50" t="s">
        <v>543</v>
      </c>
      <c r="L50" t="str">
        <f>VLOOKUP(orders[[#This Row],[Customer_ID]],customers[#All],3,TRUE)</f>
        <v>Machilipatnam</v>
      </c>
      <c r="M50" t="s">
        <v>507</v>
      </c>
      <c r="N50">
        <f>orders[[#This Row],[Price]]*orders[[#This Row],[Quantity]]</f>
        <v>750</v>
      </c>
      <c r="O50" s="14">
        <f>((orders[[#This Row],[Delivery_Date]]+orders[[#This Row],[Delivery_Time]]) - (orders[[#This Row],[Order_Date]]+orders[[#This Row],[Order_Time]]))*24</f>
        <v>164.0894444444566</v>
      </c>
      <c r="W50" s="2">
        <v>1</v>
      </c>
      <c r="X50" s="13">
        <f>((orders[[#This Row],[Delivery_Date]]+orders[[#This Row],[Delivery_Time]]) - (orders[[#This Row],[Order_Date]]+orders[[#This Row],[Order_Time]]))*24</f>
        <v>164.0894444444566</v>
      </c>
      <c r="Y50" s="6">
        <f t="shared" si="0"/>
        <v>164.0894444444566</v>
      </c>
    </row>
    <row r="51" spans="1:25" x14ac:dyDescent="0.3">
      <c r="A51">
        <v>50</v>
      </c>
      <c r="B51" t="s">
        <v>73</v>
      </c>
      <c r="C51">
        <v>41</v>
      </c>
      <c r="D51">
        <f>VLOOKUP(orders[[#This Row],[Product_ID]],products[#All],4,TRUE)</f>
        <v>1977</v>
      </c>
      <c r="E51">
        <v>4</v>
      </c>
      <c r="F51" t="str">
        <f>TEXT(orders[[#This Row],[Order_Date]],"mmm")</f>
        <v>Nov</v>
      </c>
      <c r="G51" s="4">
        <v>45239</v>
      </c>
      <c r="H51" s="5">
        <v>0.28927083333333331</v>
      </c>
      <c r="I51" s="4">
        <v>45246</v>
      </c>
      <c r="J51" s="5">
        <v>0.43011574074074072</v>
      </c>
      <c r="K51" t="s">
        <v>544</v>
      </c>
      <c r="L51" t="str">
        <f>VLOOKUP(orders[[#This Row],[Customer_ID]],customers[#All],3,TRUE)</f>
        <v>Panvel</v>
      </c>
      <c r="M51" t="s">
        <v>507</v>
      </c>
      <c r="N51">
        <f>orders[[#This Row],[Price]]*orders[[#This Row],[Quantity]]</f>
        <v>7908</v>
      </c>
      <c r="O51" s="14">
        <f>((orders[[#This Row],[Delivery_Date]]+orders[[#This Row],[Delivery_Time]]) - (orders[[#This Row],[Order_Date]]+orders[[#This Row],[Order_Time]]))*24</f>
        <v>171.38027777778916</v>
      </c>
      <c r="W51" s="3">
        <v>4</v>
      </c>
      <c r="X51" s="13">
        <f>((orders[[#This Row],[Delivery_Date]]+orders[[#This Row],[Delivery_Time]]) - (orders[[#This Row],[Order_Date]]+orders[[#This Row],[Order_Time]]))*24</f>
        <v>171.38027777778916</v>
      </c>
      <c r="Y51" s="6">
        <f t="shared" si="0"/>
        <v>42.84506944444729</v>
      </c>
    </row>
    <row r="52" spans="1:25" x14ac:dyDescent="0.3">
      <c r="A52">
        <v>51</v>
      </c>
      <c r="B52" t="s">
        <v>183</v>
      </c>
      <c r="C52">
        <v>10</v>
      </c>
      <c r="D52">
        <f>VLOOKUP(orders[[#This Row],[Product_ID]],products[#All],4,TRUE)</f>
        <v>259</v>
      </c>
      <c r="E52">
        <v>1</v>
      </c>
      <c r="F52" t="str">
        <f>TEXT(orders[[#This Row],[Order_Date]],"mmm")</f>
        <v>Mar</v>
      </c>
      <c r="G52" s="4">
        <v>45000</v>
      </c>
      <c r="H52" s="5">
        <v>0.39153935185185185</v>
      </c>
      <c r="I52" s="4">
        <v>45004</v>
      </c>
      <c r="J52" s="5">
        <v>0.69907407407407407</v>
      </c>
      <c r="K52" t="s">
        <v>545</v>
      </c>
      <c r="L52" t="str">
        <f>VLOOKUP(orders[[#This Row],[Customer_ID]],customers[#All],3,TRUE)</f>
        <v>Dibrugarh</v>
      </c>
      <c r="M52" t="s">
        <v>509</v>
      </c>
      <c r="N52">
        <f>orders[[#This Row],[Price]]*orders[[#This Row],[Quantity]]</f>
        <v>259</v>
      </c>
      <c r="O52" s="14">
        <f>((orders[[#This Row],[Delivery_Date]]+orders[[#This Row],[Delivery_Time]]) - (orders[[#This Row],[Order_Date]]+orders[[#This Row],[Order_Time]]))*24</f>
        <v>103.38083333324175</v>
      </c>
      <c r="W52" s="2">
        <v>1</v>
      </c>
      <c r="X52" s="13">
        <f>((orders[[#This Row],[Delivery_Date]]+orders[[#This Row],[Delivery_Time]]) - (orders[[#This Row],[Order_Date]]+orders[[#This Row],[Order_Time]]))*24</f>
        <v>103.38083333324175</v>
      </c>
      <c r="Y52" s="6">
        <f t="shared" si="0"/>
        <v>103.38083333324175</v>
      </c>
    </row>
    <row r="53" spans="1:25" x14ac:dyDescent="0.3">
      <c r="A53">
        <v>52</v>
      </c>
      <c r="B53" t="s">
        <v>118</v>
      </c>
      <c r="C53">
        <v>9</v>
      </c>
      <c r="D53">
        <f>VLOOKUP(orders[[#This Row],[Product_ID]],products[#All],4,TRUE)</f>
        <v>1605</v>
      </c>
      <c r="E53">
        <v>1</v>
      </c>
      <c r="F53" t="str">
        <f>TEXT(orders[[#This Row],[Order_Date]],"mmm")</f>
        <v>Aug</v>
      </c>
      <c r="G53" s="4">
        <v>45167</v>
      </c>
      <c r="H53" s="5">
        <v>0.83011574074074079</v>
      </c>
      <c r="I53" s="4">
        <v>45176</v>
      </c>
      <c r="J53" s="5">
        <v>0.1819675925925926</v>
      </c>
      <c r="K53" t="s">
        <v>546</v>
      </c>
      <c r="L53" t="str">
        <f>VLOOKUP(orders[[#This Row],[Customer_ID]],customers[#All],3,TRUE)</f>
        <v>Bidhannagar</v>
      </c>
      <c r="M53" t="s">
        <v>513</v>
      </c>
      <c r="N53">
        <f>orders[[#This Row],[Price]]*orders[[#This Row],[Quantity]]</f>
        <v>1605</v>
      </c>
      <c r="O53" s="14">
        <f>((orders[[#This Row],[Delivery_Date]]+orders[[#This Row],[Delivery_Time]]) - (orders[[#This Row],[Order_Date]]+orders[[#This Row],[Order_Time]]))*24</f>
        <v>200.44444444449618</v>
      </c>
      <c r="W53" s="3">
        <v>1</v>
      </c>
      <c r="X53" s="13">
        <f>((orders[[#This Row],[Delivery_Date]]+orders[[#This Row],[Delivery_Time]]) - (orders[[#This Row],[Order_Date]]+orders[[#This Row],[Order_Time]]))*24</f>
        <v>200.44444444449618</v>
      </c>
      <c r="Y53" s="6">
        <f t="shared" si="0"/>
        <v>200.44444444449618</v>
      </c>
    </row>
    <row r="54" spans="1:25" x14ac:dyDescent="0.3">
      <c r="A54">
        <v>53</v>
      </c>
      <c r="B54" t="s">
        <v>227</v>
      </c>
      <c r="C54">
        <v>9</v>
      </c>
      <c r="D54">
        <f>VLOOKUP(orders[[#This Row],[Product_ID]],products[#All],4,TRUE)</f>
        <v>1605</v>
      </c>
      <c r="E54">
        <v>5</v>
      </c>
      <c r="F54" t="str">
        <f>TEXT(orders[[#This Row],[Order_Date]],"mmm")</f>
        <v>Aug</v>
      </c>
      <c r="G54" s="4">
        <v>45158</v>
      </c>
      <c r="H54" s="5">
        <v>0.35121527777777778</v>
      </c>
      <c r="I54" s="4">
        <v>45165</v>
      </c>
      <c r="J54" s="5">
        <v>0.24966435185185185</v>
      </c>
      <c r="K54" t="s">
        <v>547</v>
      </c>
      <c r="L54" t="str">
        <f>VLOOKUP(orders[[#This Row],[Customer_ID]],customers[#All],3,TRUE)</f>
        <v>Maheshtala</v>
      </c>
      <c r="M54" t="s">
        <v>513</v>
      </c>
      <c r="N54">
        <f>orders[[#This Row],[Price]]*orders[[#This Row],[Quantity]]</f>
        <v>8025</v>
      </c>
      <c r="O54" s="14">
        <f>((orders[[#This Row],[Delivery_Date]]+orders[[#This Row],[Delivery_Time]]) - (orders[[#This Row],[Order_Date]]+orders[[#This Row],[Order_Time]]))*24</f>
        <v>165.56277777784271</v>
      </c>
      <c r="W54" s="2">
        <v>5</v>
      </c>
      <c r="X54" s="13">
        <f>((orders[[#This Row],[Delivery_Date]]+orders[[#This Row],[Delivery_Time]]) - (orders[[#This Row],[Order_Date]]+orders[[#This Row],[Order_Time]]))*24</f>
        <v>165.56277777784271</v>
      </c>
      <c r="Y54" s="6">
        <f t="shared" si="0"/>
        <v>33.112555555568541</v>
      </c>
    </row>
    <row r="55" spans="1:25" x14ac:dyDescent="0.3">
      <c r="A55">
        <v>54</v>
      </c>
      <c r="B55" t="s">
        <v>292</v>
      </c>
      <c r="C55">
        <v>30</v>
      </c>
      <c r="D55">
        <f>VLOOKUP(orders[[#This Row],[Product_ID]],products[#All],4,TRUE)</f>
        <v>751</v>
      </c>
      <c r="E55">
        <v>1</v>
      </c>
      <c r="F55" t="str">
        <f>TEXT(orders[[#This Row],[Order_Date]],"mmm")</f>
        <v>Apr</v>
      </c>
      <c r="G55" s="4">
        <v>45029</v>
      </c>
      <c r="H55" s="5">
        <v>0.41320601851851851</v>
      </c>
      <c r="I55" s="4">
        <v>45039</v>
      </c>
      <c r="J55" s="5">
        <v>0.60484953703703703</v>
      </c>
      <c r="K55" t="s">
        <v>400</v>
      </c>
      <c r="L55" t="str">
        <f>VLOOKUP(orders[[#This Row],[Customer_ID]],customers[#All],3,TRUE)</f>
        <v>Kalyan-Dombivli</v>
      </c>
      <c r="M55" t="s">
        <v>505</v>
      </c>
      <c r="N55">
        <f>orders[[#This Row],[Price]]*orders[[#This Row],[Quantity]]</f>
        <v>751</v>
      </c>
      <c r="O55" s="14">
        <f>((orders[[#This Row],[Delivery_Date]]+orders[[#This Row],[Delivery_Time]]) - (orders[[#This Row],[Order_Date]]+orders[[#This Row],[Order_Time]]))*24</f>
        <v>244.59944444429129</v>
      </c>
      <c r="W55" s="3">
        <v>1</v>
      </c>
      <c r="X55" s="13">
        <f>((orders[[#This Row],[Delivery_Date]]+orders[[#This Row],[Delivery_Time]]) - (orders[[#This Row],[Order_Date]]+orders[[#This Row],[Order_Time]]))*24</f>
        <v>244.59944444429129</v>
      </c>
      <c r="Y55" s="6">
        <f t="shared" si="0"/>
        <v>244.59944444429129</v>
      </c>
    </row>
    <row r="56" spans="1:25" x14ac:dyDescent="0.3">
      <c r="A56">
        <v>55</v>
      </c>
      <c r="B56" t="s">
        <v>203</v>
      </c>
      <c r="C56">
        <v>5</v>
      </c>
      <c r="D56">
        <f>VLOOKUP(orders[[#This Row],[Product_ID]],products[#All],4,TRUE)</f>
        <v>1444</v>
      </c>
      <c r="E56">
        <v>1</v>
      </c>
      <c r="F56" t="str">
        <f>TEXT(orders[[#This Row],[Order_Date]],"mmm")</f>
        <v>Feb</v>
      </c>
      <c r="G56" s="4">
        <v>44965</v>
      </c>
      <c r="H56" s="5">
        <v>0.33410879629629631</v>
      </c>
      <c r="I56" s="4">
        <v>44970</v>
      </c>
      <c r="J56" s="5">
        <v>0.32150462962962961</v>
      </c>
      <c r="K56" t="s">
        <v>31</v>
      </c>
      <c r="L56" t="str">
        <f>VLOOKUP(orders[[#This Row],[Customer_ID]],customers[#All],3,TRUE)</f>
        <v>Pallavaram</v>
      </c>
      <c r="M56" t="s">
        <v>528</v>
      </c>
      <c r="N56">
        <f>orders[[#This Row],[Price]]*orders[[#This Row],[Quantity]]</f>
        <v>1444</v>
      </c>
      <c r="O56" s="14">
        <f>((orders[[#This Row],[Delivery_Date]]+orders[[#This Row],[Delivery_Time]]) - (orders[[#This Row],[Order_Date]]+orders[[#This Row],[Order_Time]]))*24</f>
        <v>119.69750000000931</v>
      </c>
      <c r="W56" s="2">
        <v>1</v>
      </c>
      <c r="X56" s="13">
        <f>((orders[[#This Row],[Delivery_Date]]+orders[[#This Row],[Delivery_Time]]) - (orders[[#This Row],[Order_Date]]+orders[[#This Row],[Order_Time]]))*24</f>
        <v>119.69750000000931</v>
      </c>
      <c r="Y56" s="6">
        <f t="shared" si="0"/>
        <v>119.69750000000931</v>
      </c>
    </row>
    <row r="57" spans="1:25" x14ac:dyDescent="0.3">
      <c r="A57">
        <v>56</v>
      </c>
      <c r="B57" t="s">
        <v>466</v>
      </c>
      <c r="C57">
        <v>58</v>
      </c>
      <c r="D57">
        <f>VLOOKUP(orders[[#This Row],[Product_ID]],products[#All],4,TRUE)</f>
        <v>1492</v>
      </c>
      <c r="E57">
        <v>5</v>
      </c>
      <c r="F57" t="str">
        <f>TEXT(orders[[#This Row],[Order_Date]],"mmm")</f>
        <v>Feb</v>
      </c>
      <c r="G57" s="4">
        <v>44965</v>
      </c>
      <c r="H57" s="5">
        <v>0.50819444444444439</v>
      </c>
      <c r="I57" s="4">
        <v>44970</v>
      </c>
      <c r="J57" s="5">
        <v>0.78609953703703705</v>
      </c>
      <c r="K57" t="s">
        <v>100</v>
      </c>
      <c r="L57" t="str">
        <f>VLOOKUP(orders[[#This Row],[Customer_ID]],customers[#All],3,TRUE)</f>
        <v>Warangal</v>
      </c>
      <c r="M57" t="s">
        <v>511</v>
      </c>
      <c r="N57">
        <f>orders[[#This Row],[Price]]*orders[[#This Row],[Quantity]]</f>
        <v>7460</v>
      </c>
      <c r="O57" s="14">
        <f>((orders[[#This Row],[Delivery_Date]]+orders[[#This Row],[Delivery_Time]]) - (orders[[#This Row],[Order_Date]]+orders[[#This Row],[Order_Time]]))*24</f>
        <v>126.66972222214099</v>
      </c>
      <c r="W57" s="3">
        <v>5</v>
      </c>
      <c r="X57" s="13">
        <f>((orders[[#This Row],[Delivery_Date]]+orders[[#This Row],[Delivery_Time]]) - (orders[[#This Row],[Order_Date]]+orders[[#This Row],[Order_Time]]))*24</f>
        <v>126.66972222214099</v>
      </c>
      <c r="Y57" s="6">
        <f t="shared" si="0"/>
        <v>25.333944444428198</v>
      </c>
    </row>
    <row r="58" spans="1:25" x14ac:dyDescent="0.3">
      <c r="A58">
        <v>57</v>
      </c>
      <c r="B58" t="s">
        <v>442</v>
      </c>
      <c r="C58">
        <v>35</v>
      </c>
      <c r="D58">
        <f>VLOOKUP(orders[[#This Row],[Product_ID]],products[#All],4,TRUE)</f>
        <v>1865</v>
      </c>
      <c r="E58">
        <v>5</v>
      </c>
      <c r="F58" t="str">
        <f>TEXT(orders[[#This Row],[Order_Date]],"mmm")</f>
        <v>Feb</v>
      </c>
      <c r="G58" s="4">
        <v>44983</v>
      </c>
      <c r="H58" s="5">
        <v>0.33350694444444445</v>
      </c>
      <c r="I58" s="4">
        <v>44991</v>
      </c>
      <c r="J58" s="5">
        <v>0.5191203703703704</v>
      </c>
      <c r="K58" t="s">
        <v>548</v>
      </c>
      <c r="L58" t="str">
        <f>VLOOKUP(orders[[#This Row],[Customer_ID]],customers[#All],3,TRUE)</f>
        <v>Anantapuram</v>
      </c>
      <c r="M58" t="s">
        <v>518</v>
      </c>
      <c r="N58">
        <f>orders[[#This Row],[Price]]*orders[[#This Row],[Quantity]]</f>
        <v>9325</v>
      </c>
      <c r="O58" s="14">
        <f>((orders[[#This Row],[Delivery_Date]]+orders[[#This Row],[Delivery_Time]]) - (orders[[#This Row],[Order_Date]]+orders[[#This Row],[Order_Time]]))*24</f>
        <v>196.45472222229</v>
      </c>
      <c r="W58" s="2">
        <v>5</v>
      </c>
      <c r="X58" s="13">
        <f>((orders[[#This Row],[Delivery_Date]]+orders[[#This Row],[Delivery_Time]]) - (orders[[#This Row],[Order_Date]]+orders[[#This Row],[Order_Time]]))*24</f>
        <v>196.45472222229</v>
      </c>
      <c r="Y58" s="6">
        <f t="shared" si="0"/>
        <v>39.290944444457999</v>
      </c>
    </row>
    <row r="59" spans="1:25" x14ac:dyDescent="0.3">
      <c r="A59">
        <v>58</v>
      </c>
      <c r="B59" t="s">
        <v>379</v>
      </c>
      <c r="C59">
        <v>36</v>
      </c>
      <c r="D59">
        <f>VLOOKUP(orders[[#This Row],[Product_ID]],products[#All],4,TRUE)</f>
        <v>203</v>
      </c>
      <c r="E59">
        <v>1</v>
      </c>
      <c r="F59" t="str">
        <f>TEXT(orders[[#This Row],[Order_Date]],"mmm")</f>
        <v>Jan</v>
      </c>
      <c r="G59" s="4">
        <v>44932</v>
      </c>
      <c r="H59" s="5">
        <v>0.11909722222222222</v>
      </c>
      <c r="I59" s="4">
        <v>44941</v>
      </c>
      <c r="J59" s="5">
        <v>0.35159722222222223</v>
      </c>
      <c r="K59" t="s">
        <v>549</v>
      </c>
      <c r="L59" t="str">
        <f>VLOOKUP(orders[[#This Row],[Customer_ID]],customers[#All],3,TRUE)</f>
        <v>Panchkula</v>
      </c>
      <c r="M59" t="s">
        <v>509</v>
      </c>
      <c r="N59">
        <f>orders[[#This Row],[Price]]*orders[[#This Row],[Quantity]]</f>
        <v>203</v>
      </c>
      <c r="O59" s="14">
        <f>((orders[[#This Row],[Delivery_Date]]+orders[[#This Row],[Delivery_Time]]) - (orders[[#This Row],[Order_Date]]+orders[[#This Row],[Order_Time]]))*24</f>
        <v>221.57999999995809</v>
      </c>
      <c r="W59" s="3">
        <v>1</v>
      </c>
      <c r="X59" s="13">
        <f>((orders[[#This Row],[Delivery_Date]]+orders[[#This Row],[Delivery_Time]]) - (orders[[#This Row],[Order_Date]]+orders[[#This Row],[Order_Time]]))*24</f>
        <v>221.57999999995809</v>
      </c>
      <c r="Y59" s="6">
        <f t="shared" si="0"/>
        <v>221.57999999995809</v>
      </c>
    </row>
    <row r="60" spans="1:25" x14ac:dyDescent="0.3">
      <c r="A60">
        <v>59</v>
      </c>
      <c r="B60" t="s">
        <v>208</v>
      </c>
      <c r="C60">
        <v>51</v>
      </c>
      <c r="D60">
        <f>VLOOKUP(orders[[#This Row],[Product_ID]],products[#All],4,TRUE)</f>
        <v>1084</v>
      </c>
      <c r="E60">
        <v>5</v>
      </c>
      <c r="F60" t="str">
        <f>TEXT(orders[[#This Row],[Order_Date]],"mmm")</f>
        <v>Jun</v>
      </c>
      <c r="G60" s="4">
        <v>45103</v>
      </c>
      <c r="H60" s="5">
        <v>0.1640625</v>
      </c>
      <c r="I60" s="4">
        <v>45105</v>
      </c>
      <c r="J60" s="5">
        <v>0.84032407407407406</v>
      </c>
      <c r="K60" t="s">
        <v>550</v>
      </c>
      <c r="L60" t="str">
        <f>VLOOKUP(orders[[#This Row],[Customer_ID]],customers[#All],3,TRUE)</f>
        <v>Karaikudi</v>
      </c>
      <c r="M60" t="s">
        <v>528</v>
      </c>
      <c r="N60">
        <f>orders[[#This Row],[Price]]*orders[[#This Row],[Quantity]]</f>
        <v>5420</v>
      </c>
      <c r="O60" s="14">
        <f>((orders[[#This Row],[Delivery_Date]]+orders[[#This Row],[Delivery_Time]]) - (orders[[#This Row],[Order_Date]]+orders[[#This Row],[Order_Time]]))*24</f>
        <v>64.230277777765878</v>
      </c>
      <c r="W60" s="2">
        <v>5</v>
      </c>
      <c r="X60" s="13">
        <f>((orders[[#This Row],[Delivery_Date]]+orders[[#This Row],[Delivery_Time]]) - (orders[[#This Row],[Order_Date]]+orders[[#This Row],[Order_Time]]))*24</f>
        <v>64.230277777765878</v>
      </c>
      <c r="Y60" s="6">
        <f t="shared" si="0"/>
        <v>12.846055555553175</v>
      </c>
    </row>
    <row r="61" spans="1:25" x14ac:dyDescent="0.3">
      <c r="A61">
        <v>60</v>
      </c>
      <c r="B61" t="s">
        <v>118</v>
      </c>
      <c r="C61">
        <v>5</v>
      </c>
      <c r="D61">
        <f>VLOOKUP(orders[[#This Row],[Product_ID]],products[#All],4,TRUE)</f>
        <v>1444</v>
      </c>
      <c r="E61">
        <v>2</v>
      </c>
      <c r="F61" t="str">
        <f>TEXT(orders[[#This Row],[Order_Date]],"mmm")</f>
        <v>Dec</v>
      </c>
      <c r="G61" s="4">
        <v>45273</v>
      </c>
      <c r="H61" s="5">
        <v>0.2824652777777778</v>
      </c>
      <c r="I61" s="4">
        <v>45275</v>
      </c>
      <c r="J61" s="5">
        <v>0.54439814814814813</v>
      </c>
      <c r="K61" t="s">
        <v>551</v>
      </c>
      <c r="L61" t="str">
        <f>VLOOKUP(orders[[#This Row],[Customer_ID]],customers[#All],3,TRUE)</f>
        <v>Bidhannagar</v>
      </c>
      <c r="M61" t="s">
        <v>528</v>
      </c>
      <c r="N61">
        <f>orders[[#This Row],[Price]]*orders[[#This Row],[Quantity]]</f>
        <v>2888</v>
      </c>
      <c r="O61" s="14">
        <f>((orders[[#This Row],[Delivery_Date]]+orders[[#This Row],[Delivery_Time]]) - (orders[[#This Row],[Order_Date]]+orders[[#This Row],[Order_Time]]))*24</f>
        <v>54.286388888955116</v>
      </c>
      <c r="W61" s="3">
        <v>2</v>
      </c>
      <c r="X61" s="13">
        <f>((orders[[#This Row],[Delivery_Date]]+orders[[#This Row],[Delivery_Time]]) - (orders[[#This Row],[Order_Date]]+orders[[#This Row],[Order_Time]]))*24</f>
        <v>54.286388888955116</v>
      </c>
      <c r="Y61" s="6">
        <f t="shared" si="0"/>
        <v>27.143194444477558</v>
      </c>
    </row>
    <row r="62" spans="1:25" x14ac:dyDescent="0.3">
      <c r="A62">
        <v>61</v>
      </c>
      <c r="B62" t="s">
        <v>288</v>
      </c>
      <c r="C62">
        <v>44</v>
      </c>
      <c r="D62">
        <f>VLOOKUP(orders[[#This Row],[Product_ID]],products[#All],4,TRUE)</f>
        <v>794</v>
      </c>
      <c r="E62">
        <v>2</v>
      </c>
      <c r="F62" t="str">
        <f>TEXT(orders[[#This Row],[Order_Date]],"mmm")</f>
        <v>Nov</v>
      </c>
      <c r="G62" s="4">
        <v>45238</v>
      </c>
      <c r="H62" s="5">
        <v>0.93501157407407409</v>
      </c>
      <c r="I62" s="4">
        <v>45240</v>
      </c>
      <c r="J62" s="5">
        <v>0.33924768518518517</v>
      </c>
      <c r="K62" t="s">
        <v>552</v>
      </c>
      <c r="L62" t="str">
        <f>VLOOKUP(orders[[#This Row],[Customer_ID]],customers[#All],3,TRUE)</f>
        <v>Guntakal</v>
      </c>
      <c r="M62" t="s">
        <v>507</v>
      </c>
      <c r="N62">
        <f>orders[[#This Row],[Price]]*orders[[#This Row],[Quantity]]</f>
        <v>1588</v>
      </c>
      <c r="O62" s="14">
        <f>((orders[[#This Row],[Delivery_Date]]+orders[[#This Row],[Delivery_Time]]) - (orders[[#This Row],[Order_Date]]+orders[[#This Row],[Order_Time]]))*24</f>
        <v>33.701666666718666</v>
      </c>
      <c r="W62" s="2">
        <v>2</v>
      </c>
      <c r="X62" s="13">
        <f>((orders[[#This Row],[Delivery_Date]]+orders[[#This Row],[Delivery_Time]]) - (orders[[#This Row],[Order_Date]]+orders[[#This Row],[Order_Time]]))*24</f>
        <v>33.701666666718666</v>
      </c>
      <c r="Y62" s="6">
        <f t="shared" si="0"/>
        <v>16.850833333359333</v>
      </c>
    </row>
    <row r="63" spans="1:25" x14ac:dyDescent="0.3">
      <c r="A63">
        <v>62</v>
      </c>
      <c r="B63" t="s">
        <v>364</v>
      </c>
      <c r="C63">
        <v>6</v>
      </c>
      <c r="D63">
        <f>VLOOKUP(orders[[#This Row],[Product_ID]],products[#All],4,TRUE)</f>
        <v>1112</v>
      </c>
      <c r="E63">
        <v>4</v>
      </c>
      <c r="F63" t="str">
        <f>TEXT(orders[[#This Row],[Order_Date]],"mmm")</f>
        <v>Mar</v>
      </c>
      <c r="G63" s="4">
        <v>44987</v>
      </c>
      <c r="H63" s="5">
        <v>0.64642361111111113</v>
      </c>
      <c r="I63" s="4">
        <v>44991</v>
      </c>
      <c r="J63" s="5">
        <v>0.99421296296296291</v>
      </c>
      <c r="K63" t="s">
        <v>239</v>
      </c>
      <c r="L63" t="str">
        <f>VLOOKUP(orders[[#This Row],[Customer_ID]],customers[#All],3,TRUE)</f>
        <v>Sultan Pur Majra</v>
      </c>
      <c r="M63" t="s">
        <v>518</v>
      </c>
      <c r="N63">
        <f>orders[[#This Row],[Price]]*orders[[#This Row],[Quantity]]</f>
        <v>4448</v>
      </c>
      <c r="O63" s="14">
        <f>((orders[[#This Row],[Delivery_Date]]+orders[[#This Row],[Delivery_Time]]) - (orders[[#This Row],[Order_Date]]+orders[[#This Row],[Order_Time]]))*24</f>
        <v>104.34694444440538</v>
      </c>
      <c r="W63" s="3">
        <v>4</v>
      </c>
      <c r="X63" s="13">
        <f>((orders[[#This Row],[Delivery_Date]]+orders[[#This Row],[Delivery_Time]]) - (orders[[#This Row],[Order_Date]]+orders[[#This Row],[Order_Time]]))*24</f>
        <v>104.34694444440538</v>
      </c>
      <c r="Y63" s="6">
        <f t="shared" si="0"/>
        <v>26.086736111101345</v>
      </c>
    </row>
    <row r="64" spans="1:25" x14ac:dyDescent="0.3">
      <c r="A64">
        <v>63</v>
      </c>
      <c r="B64" t="s">
        <v>279</v>
      </c>
      <c r="C64">
        <v>42</v>
      </c>
      <c r="D64">
        <f>VLOOKUP(orders[[#This Row],[Product_ID]],products[#All],4,TRUE)</f>
        <v>1744</v>
      </c>
      <c r="E64">
        <v>3</v>
      </c>
      <c r="F64" t="str">
        <f>TEXT(orders[[#This Row],[Order_Date]],"mmm")</f>
        <v>Jun</v>
      </c>
      <c r="G64" s="4">
        <v>45102</v>
      </c>
      <c r="H64" s="5">
        <v>0.26571759259259259</v>
      </c>
      <c r="I64" s="4">
        <v>45103</v>
      </c>
      <c r="J64" s="5">
        <v>0.65282407407407406</v>
      </c>
      <c r="K64" t="s">
        <v>553</v>
      </c>
      <c r="L64" t="str">
        <f>VLOOKUP(orders[[#This Row],[Customer_ID]],customers[#All],3,TRUE)</f>
        <v>Haridwar</v>
      </c>
      <c r="M64" t="s">
        <v>528</v>
      </c>
      <c r="N64">
        <f>orders[[#This Row],[Price]]*orders[[#This Row],[Quantity]]</f>
        <v>5232</v>
      </c>
      <c r="O64" s="14">
        <f>((orders[[#This Row],[Delivery_Date]]+orders[[#This Row],[Delivery_Time]]) - (orders[[#This Row],[Order_Date]]+orders[[#This Row],[Order_Time]]))*24</f>
        <v>33.290555555548053</v>
      </c>
      <c r="W64" s="2">
        <v>3</v>
      </c>
      <c r="X64" s="13">
        <f>((orders[[#This Row],[Delivery_Date]]+orders[[#This Row],[Delivery_Time]]) - (orders[[#This Row],[Order_Date]]+orders[[#This Row],[Order_Time]]))*24</f>
        <v>33.290555555548053</v>
      </c>
      <c r="Y64" s="6">
        <f t="shared" si="0"/>
        <v>11.096851851849351</v>
      </c>
    </row>
    <row r="65" spans="1:25" x14ac:dyDescent="0.3">
      <c r="A65">
        <v>64</v>
      </c>
      <c r="B65" t="s">
        <v>78</v>
      </c>
      <c r="C65">
        <v>25</v>
      </c>
      <c r="D65">
        <f>VLOOKUP(orders[[#This Row],[Product_ID]],products[#All],4,TRUE)</f>
        <v>1202</v>
      </c>
      <c r="E65">
        <v>1</v>
      </c>
      <c r="F65" t="str">
        <f>TEXT(orders[[#This Row],[Order_Date]],"mmm")</f>
        <v>Jun</v>
      </c>
      <c r="G65" s="4">
        <v>45089</v>
      </c>
      <c r="H65" s="5">
        <v>0.11711805555555556</v>
      </c>
      <c r="I65" s="4">
        <v>45092</v>
      </c>
      <c r="J65" s="5">
        <v>0.92061342592592588</v>
      </c>
      <c r="K65" t="s">
        <v>554</v>
      </c>
      <c r="L65" t="str">
        <f>VLOOKUP(orders[[#This Row],[Customer_ID]],customers[#All],3,TRUE)</f>
        <v>Kolkata</v>
      </c>
      <c r="M65" t="s">
        <v>505</v>
      </c>
      <c r="N65">
        <f>orders[[#This Row],[Price]]*orders[[#This Row],[Quantity]]</f>
        <v>1202</v>
      </c>
      <c r="O65" s="14">
        <f>((orders[[#This Row],[Delivery_Date]]+orders[[#This Row],[Delivery_Time]]) - (orders[[#This Row],[Order_Date]]+orders[[#This Row],[Order_Time]]))*24</f>
        <v>91.283888889010996</v>
      </c>
      <c r="W65" s="3">
        <v>1</v>
      </c>
      <c r="X65" s="13">
        <f>((orders[[#This Row],[Delivery_Date]]+orders[[#This Row],[Delivery_Time]]) - (orders[[#This Row],[Order_Date]]+orders[[#This Row],[Order_Time]]))*24</f>
        <v>91.283888889010996</v>
      </c>
      <c r="Y65" s="6">
        <f t="shared" si="0"/>
        <v>91.283888889010996</v>
      </c>
    </row>
    <row r="66" spans="1:25" x14ac:dyDescent="0.3">
      <c r="A66">
        <v>65</v>
      </c>
      <c r="B66" t="s">
        <v>168</v>
      </c>
      <c r="C66">
        <v>54</v>
      </c>
      <c r="D66">
        <f>VLOOKUP(orders[[#This Row],[Product_ID]],products[#All],4,TRUE)</f>
        <v>1236</v>
      </c>
      <c r="E66">
        <v>2</v>
      </c>
      <c r="F66" t="str">
        <f>TEXT(orders[[#This Row],[Order_Date]],"mmm")</f>
        <v>Sep</v>
      </c>
      <c r="G66" s="4">
        <v>45170</v>
      </c>
      <c r="H66" s="5">
        <v>0.5433796296296296</v>
      </c>
      <c r="I66" s="4">
        <v>45180</v>
      </c>
      <c r="J66" s="5">
        <v>0.27351851851851849</v>
      </c>
      <c r="K66" t="s">
        <v>555</v>
      </c>
      <c r="L66" t="str">
        <f>VLOOKUP(orders[[#This Row],[Customer_ID]],customers[#All],3,TRUE)</f>
        <v>Indore</v>
      </c>
      <c r="M66" t="s">
        <v>505</v>
      </c>
      <c r="N66">
        <f>orders[[#This Row],[Price]]*orders[[#This Row],[Quantity]]</f>
        <v>2472</v>
      </c>
      <c r="O66" s="14">
        <f>((orders[[#This Row],[Delivery_Date]]+orders[[#This Row],[Delivery_Time]]) - (orders[[#This Row],[Order_Date]]+orders[[#This Row],[Order_Time]]))*24</f>
        <v>233.52333333331626</v>
      </c>
      <c r="W66" s="2">
        <v>2</v>
      </c>
      <c r="X66" s="13">
        <f>((orders[[#This Row],[Delivery_Date]]+orders[[#This Row],[Delivery_Time]]) - (orders[[#This Row],[Order_Date]]+orders[[#This Row],[Order_Time]]))*24</f>
        <v>233.52333333331626</v>
      </c>
      <c r="Y66" s="6">
        <f t="shared" si="0"/>
        <v>116.76166666665813</v>
      </c>
    </row>
    <row r="67" spans="1:25" x14ac:dyDescent="0.3">
      <c r="A67">
        <v>66</v>
      </c>
      <c r="B67" t="s">
        <v>88</v>
      </c>
      <c r="C67">
        <v>35</v>
      </c>
      <c r="D67">
        <f>VLOOKUP(orders[[#This Row],[Product_ID]],products[#All],4,TRUE)</f>
        <v>1865</v>
      </c>
      <c r="E67">
        <v>5</v>
      </c>
      <c r="F67" t="str">
        <f>TEXT(orders[[#This Row],[Order_Date]],"mmm")</f>
        <v>Feb</v>
      </c>
      <c r="G67" s="4">
        <v>44983</v>
      </c>
      <c r="H67" s="5">
        <v>0.87550925925925926</v>
      </c>
      <c r="I67" s="4">
        <v>44984</v>
      </c>
      <c r="J67" s="5">
        <v>0.26803240740740741</v>
      </c>
      <c r="K67" t="s">
        <v>553</v>
      </c>
      <c r="L67" t="str">
        <f>VLOOKUP(orders[[#This Row],[Customer_ID]],customers[#All],3,TRUE)</f>
        <v>Gangtok</v>
      </c>
      <c r="M67" t="s">
        <v>518</v>
      </c>
      <c r="N67">
        <f>orders[[#This Row],[Price]]*orders[[#This Row],[Quantity]]</f>
        <v>9325</v>
      </c>
      <c r="O67" s="14">
        <f>((orders[[#This Row],[Delivery_Date]]+orders[[#This Row],[Delivery_Time]]) - (orders[[#This Row],[Order_Date]]+orders[[#This Row],[Order_Time]]))*24</f>
        <v>9.4205555555527098</v>
      </c>
      <c r="W67" s="3">
        <v>5</v>
      </c>
      <c r="X67" s="13">
        <f>((orders[[#This Row],[Delivery_Date]]+orders[[#This Row],[Delivery_Time]]) - (orders[[#This Row],[Order_Date]]+orders[[#This Row],[Order_Time]]))*24</f>
        <v>9.4205555555527098</v>
      </c>
      <c r="Y67" s="6">
        <f t="shared" ref="Y67:Y130" si="1">X67/W67</f>
        <v>1.884111111110542</v>
      </c>
    </row>
    <row r="68" spans="1:25" x14ac:dyDescent="0.3">
      <c r="A68">
        <v>67</v>
      </c>
      <c r="B68" t="s">
        <v>237</v>
      </c>
      <c r="C68">
        <v>10</v>
      </c>
      <c r="D68">
        <f>VLOOKUP(orders[[#This Row],[Product_ID]],products[#All],4,TRUE)</f>
        <v>259</v>
      </c>
      <c r="E68">
        <v>2</v>
      </c>
      <c r="F68" t="str">
        <f>TEXT(orders[[#This Row],[Order_Date]],"mmm")</f>
        <v>Jul</v>
      </c>
      <c r="G68" s="4">
        <v>45113</v>
      </c>
      <c r="H68" s="5">
        <v>0.72802083333333334</v>
      </c>
      <c r="I68" s="4">
        <v>45121</v>
      </c>
      <c r="J68" s="5">
        <v>0.88265046296296301</v>
      </c>
      <c r="K68" t="s">
        <v>556</v>
      </c>
      <c r="L68" t="str">
        <f>VLOOKUP(orders[[#This Row],[Customer_ID]],customers[#All],3,TRUE)</f>
        <v>Jorhat</v>
      </c>
      <c r="M68" t="s">
        <v>509</v>
      </c>
      <c r="N68">
        <f>orders[[#This Row],[Price]]*orders[[#This Row],[Quantity]]</f>
        <v>518</v>
      </c>
      <c r="O68" s="14">
        <f>((orders[[#This Row],[Delivery_Date]]+orders[[#This Row],[Delivery_Time]]) - (orders[[#This Row],[Order_Date]]+orders[[#This Row],[Order_Time]]))*24</f>
        <v>195.71111111110076</v>
      </c>
      <c r="W68" s="2">
        <v>2</v>
      </c>
      <c r="X68" s="13">
        <f>((orders[[#This Row],[Delivery_Date]]+orders[[#This Row],[Delivery_Time]]) - (orders[[#This Row],[Order_Date]]+orders[[#This Row],[Order_Time]]))*24</f>
        <v>195.71111111110076</v>
      </c>
      <c r="Y68" s="6">
        <f t="shared" si="1"/>
        <v>97.855555555550382</v>
      </c>
    </row>
    <row r="69" spans="1:25" x14ac:dyDescent="0.3">
      <c r="A69">
        <v>68</v>
      </c>
      <c r="B69" t="s">
        <v>252</v>
      </c>
      <c r="C69">
        <v>34</v>
      </c>
      <c r="D69">
        <f>VLOOKUP(orders[[#This Row],[Product_ID]],products[#All],4,TRUE)</f>
        <v>1335</v>
      </c>
      <c r="E69">
        <v>4</v>
      </c>
      <c r="F69" t="str">
        <f>TEXT(orders[[#This Row],[Order_Date]],"mmm")</f>
        <v>Aug</v>
      </c>
      <c r="G69" s="4">
        <v>45163</v>
      </c>
      <c r="H69" s="5">
        <v>0.94719907407407411</v>
      </c>
      <c r="I69" s="4">
        <v>45169</v>
      </c>
      <c r="J69" s="5">
        <v>0.8966898148148148</v>
      </c>
      <c r="K69" t="s">
        <v>548</v>
      </c>
      <c r="L69" t="str">
        <f>VLOOKUP(orders[[#This Row],[Customer_ID]],customers[#All],3,TRUE)</f>
        <v>Imphal</v>
      </c>
      <c r="M69" t="s">
        <v>513</v>
      </c>
      <c r="N69">
        <f>orders[[#This Row],[Price]]*orders[[#This Row],[Quantity]]</f>
        <v>5340</v>
      </c>
      <c r="O69" s="14">
        <f>((orders[[#This Row],[Delivery_Date]]+orders[[#This Row],[Delivery_Time]]) - (orders[[#This Row],[Order_Date]]+orders[[#This Row],[Order_Time]]))*24</f>
        <v>142.78777777781943</v>
      </c>
      <c r="W69" s="3">
        <v>4</v>
      </c>
      <c r="X69" s="13">
        <f>((orders[[#This Row],[Delivery_Date]]+orders[[#This Row],[Delivery_Time]]) - (orders[[#This Row],[Order_Date]]+orders[[#This Row],[Order_Time]]))*24</f>
        <v>142.78777777781943</v>
      </c>
      <c r="Y69" s="6">
        <f t="shared" si="1"/>
        <v>35.696944444454857</v>
      </c>
    </row>
    <row r="70" spans="1:25" x14ac:dyDescent="0.3">
      <c r="A70">
        <v>69</v>
      </c>
      <c r="B70" t="s">
        <v>447</v>
      </c>
      <c r="C70">
        <v>12</v>
      </c>
      <c r="D70">
        <f>VLOOKUP(orders[[#This Row],[Product_ID]],products[#All],4,TRUE)</f>
        <v>672</v>
      </c>
      <c r="E70">
        <v>4</v>
      </c>
      <c r="F70" t="str">
        <f>TEXT(orders[[#This Row],[Order_Date]],"mmm")</f>
        <v>Sep</v>
      </c>
      <c r="G70" s="4">
        <v>45171</v>
      </c>
      <c r="H70" s="5">
        <v>0.80672453703703706</v>
      </c>
      <c r="I70" s="4">
        <v>45177</v>
      </c>
      <c r="J70" s="5">
        <v>0.3958564814814815</v>
      </c>
      <c r="K70" t="s">
        <v>356</v>
      </c>
      <c r="L70" t="str">
        <f>VLOOKUP(orders[[#This Row],[Customer_ID]],customers[#All],3,TRUE)</f>
        <v>New Delhi</v>
      </c>
      <c r="M70" t="s">
        <v>505</v>
      </c>
      <c r="N70">
        <f>orders[[#This Row],[Price]]*orders[[#This Row],[Quantity]]</f>
        <v>2688</v>
      </c>
      <c r="O70" s="14">
        <f>((orders[[#This Row],[Delivery_Date]]+orders[[#This Row],[Delivery_Time]]) - (orders[[#This Row],[Order_Date]]+orders[[#This Row],[Order_Time]]))*24</f>
        <v>134.13916666660225</v>
      </c>
      <c r="W70" s="2">
        <v>4</v>
      </c>
      <c r="X70" s="13">
        <f>((orders[[#This Row],[Delivery_Date]]+orders[[#This Row],[Delivery_Time]]) - (orders[[#This Row],[Order_Date]]+orders[[#This Row],[Order_Time]]))*24</f>
        <v>134.13916666660225</v>
      </c>
      <c r="Y70" s="6">
        <f t="shared" si="1"/>
        <v>33.534791666650563</v>
      </c>
    </row>
    <row r="71" spans="1:25" x14ac:dyDescent="0.3">
      <c r="A71">
        <v>70</v>
      </c>
      <c r="B71" t="s">
        <v>188</v>
      </c>
      <c r="C71">
        <v>17</v>
      </c>
      <c r="D71">
        <f>VLOOKUP(orders[[#This Row],[Product_ID]],products[#All],4,TRUE)</f>
        <v>1899</v>
      </c>
      <c r="E71">
        <v>1</v>
      </c>
      <c r="F71" t="str">
        <f>TEXT(orders[[#This Row],[Order_Date]],"mmm")</f>
        <v>Sep</v>
      </c>
      <c r="G71" s="4">
        <v>45197</v>
      </c>
      <c r="H71" s="5">
        <v>0.18135416666666668</v>
      </c>
      <c r="I71" s="4">
        <v>45202</v>
      </c>
      <c r="J71" s="5">
        <v>0.48927083333333332</v>
      </c>
      <c r="K71" t="s">
        <v>524</v>
      </c>
      <c r="L71" t="str">
        <f>VLOOKUP(orders[[#This Row],[Customer_ID]],customers[#All],3,TRUE)</f>
        <v>Davanagere</v>
      </c>
      <c r="M71" t="s">
        <v>505</v>
      </c>
      <c r="N71">
        <f>orders[[#This Row],[Price]]*orders[[#This Row],[Quantity]]</f>
        <v>1899</v>
      </c>
      <c r="O71" s="14">
        <f>((orders[[#This Row],[Delivery_Date]]+orders[[#This Row],[Delivery_Time]]) - (orders[[#This Row],[Order_Date]]+orders[[#This Row],[Order_Time]]))*24</f>
        <v>127.39000000013039</v>
      </c>
      <c r="W71" s="3">
        <v>1</v>
      </c>
      <c r="X71" s="13">
        <f>((orders[[#This Row],[Delivery_Date]]+orders[[#This Row],[Delivery_Time]]) - (orders[[#This Row],[Order_Date]]+orders[[#This Row],[Order_Time]]))*24</f>
        <v>127.39000000013039</v>
      </c>
      <c r="Y71" s="6">
        <f t="shared" si="1"/>
        <v>127.39000000013039</v>
      </c>
    </row>
    <row r="72" spans="1:25" x14ac:dyDescent="0.3">
      <c r="A72">
        <v>71</v>
      </c>
      <c r="B72" t="s">
        <v>68</v>
      </c>
      <c r="C72">
        <v>9</v>
      </c>
      <c r="D72">
        <f>VLOOKUP(orders[[#This Row],[Product_ID]],products[#All],4,TRUE)</f>
        <v>1605</v>
      </c>
      <c r="E72">
        <v>5</v>
      </c>
      <c r="F72" t="str">
        <f>TEXT(orders[[#This Row],[Order_Date]],"mmm")</f>
        <v>Aug</v>
      </c>
      <c r="G72" s="4">
        <v>45158</v>
      </c>
      <c r="H72" s="5">
        <v>0.68895833333333334</v>
      </c>
      <c r="I72" s="4">
        <v>45166</v>
      </c>
      <c r="J72" s="5">
        <v>0.5635648148148148</v>
      </c>
      <c r="K72" t="s">
        <v>519</v>
      </c>
      <c r="L72" t="str">
        <f>VLOOKUP(orders[[#This Row],[Customer_ID]],customers[#All],3,TRUE)</f>
        <v>Mangalore</v>
      </c>
      <c r="M72" t="s">
        <v>513</v>
      </c>
      <c r="N72">
        <f>orders[[#This Row],[Price]]*orders[[#This Row],[Quantity]]</f>
        <v>8025</v>
      </c>
      <c r="O72" s="14">
        <f>((orders[[#This Row],[Delivery_Date]]+orders[[#This Row],[Delivery_Time]]) - (orders[[#This Row],[Order_Date]]+orders[[#This Row],[Order_Time]]))*24</f>
        <v>188.9905555556179</v>
      </c>
      <c r="W72" s="2">
        <v>5</v>
      </c>
      <c r="X72" s="13">
        <f>((orders[[#This Row],[Delivery_Date]]+orders[[#This Row],[Delivery_Time]]) - (orders[[#This Row],[Order_Date]]+orders[[#This Row],[Order_Time]]))*24</f>
        <v>188.9905555556179</v>
      </c>
      <c r="Y72" s="6">
        <f t="shared" si="1"/>
        <v>37.798111111123582</v>
      </c>
    </row>
    <row r="73" spans="1:25" x14ac:dyDescent="0.3">
      <c r="A73">
        <v>72</v>
      </c>
      <c r="B73" t="s">
        <v>288</v>
      </c>
      <c r="C73">
        <v>26</v>
      </c>
      <c r="D73">
        <f>VLOOKUP(orders[[#This Row],[Product_ID]],products[#All],4,TRUE)</f>
        <v>289</v>
      </c>
      <c r="E73">
        <v>3</v>
      </c>
      <c r="F73" t="str">
        <f>TEXT(orders[[#This Row],[Order_Date]],"mmm")</f>
        <v>Mar</v>
      </c>
      <c r="G73" s="4">
        <v>44988</v>
      </c>
      <c r="H73" s="5">
        <v>0.65932870370370367</v>
      </c>
      <c r="I73" s="4">
        <v>44997</v>
      </c>
      <c r="J73" s="5">
        <v>0.73206018518518523</v>
      </c>
      <c r="K73" t="s">
        <v>557</v>
      </c>
      <c r="L73" t="str">
        <f>VLOOKUP(orders[[#This Row],[Customer_ID]],customers[#All],3,TRUE)</f>
        <v>Guntakal</v>
      </c>
      <c r="M73" t="s">
        <v>518</v>
      </c>
      <c r="N73">
        <f>orders[[#This Row],[Price]]*orders[[#This Row],[Quantity]]</f>
        <v>867</v>
      </c>
      <c r="O73" s="14">
        <f>((orders[[#This Row],[Delivery_Date]]+orders[[#This Row],[Delivery_Time]]) - (orders[[#This Row],[Order_Date]]+orders[[#This Row],[Order_Time]]))*24</f>
        <v>217.74555555550614</v>
      </c>
      <c r="W73" s="3">
        <v>3</v>
      </c>
      <c r="X73" s="13">
        <f>((orders[[#This Row],[Delivery_Date]]+orders[[#This Row],[Delivery_Time]]) - (orders[[#This Row],[Order_Date]]+orders[[#This Row],[Order_Time]]))*24</f>
        <v>217.74555555550614</v>
      </c>
      <c r="Y73" s="6">
        <f t="shared" si="1"/>
        <v>72.581851851835381</v>
      </c>
    </row>
    <row r="74" spans="1:25" x14ac:dyDescent="0.3">
      <c r="A74">
        <v>73</v>
      </c>
      <c r="B74" t="s">
        <v>283</v>
      </c>
      <c r="C74">
        <v>26</v>
      </c>
      <c r="D74">
        <f>VLOOKUP(orders[[#This Row],[Product_ID]],products[#All],4,TRUE)</f>
        <v>289</v>
      </c>
      <c r="E74">
        <v>1</v>
      </c>
      <c r="F74" t="str">
        <f>TEXT(orders[[#This Row],[Order_Date]],"mmm")</f>
        <v>Mar</v>
      </c>
      <c r="G74" s="4">
        <v>44988</v>
      </c>
      <c r="H74" s="5">
        <v>0.53652777777777783</v>
      </c>
      <c r="I74" s="4">
        <v>44996</v>
      </c>
      <c r="J74" s="5">
        <v>6.1527777777777778E-2</v>
      </c>
      <c r="K74" t="s">
        <v>135</v>
      </c>
      <c r="L74" t="str">
        <f>VLOOKUP(orders[[#This Row],[Customer_ID]],customers[#All],3,TRUE)</f>
        <v>Delhi</v>
      </c>
      <c r="M74" t="s">
        <v>518</v>
      </c>
      <c r="N74">
        <f>orders[[#This Row],[Price]]*orders[[#This Row],[Quantity]]</f>
        <v>289</v>
      </c>
      <c r="O74" s="14">
        <f>((orders[[#This Row],[Delivery_Date]]+orders[[#This Row],[Delivery_Time]]) - (orders[[#This Row],[Order_Date]]+orders[[#This Row],[Order_Time]]))*24</f>
        <v>180.60000000003492</v>
      </c>
      <c r="W74" s="2">
        <v>1</v>
      </c>
      <c r="X74" s="13">
        <f>((orders[[#This Row],[Delivery_Date]]+orders[[#This Row],[Delivery_Time]]) - (orders[[#This Row],[Order_Date]]+orders[[#This Row],[Order_Time]]))*24</f>
        <v>180.60000000003492</v>
      </c>
      <c r="Y74" s="6">
        <f t="shared" si="1"/>
        <v>180.60000000003492</v>
      </c>
    </row>
    <row r="75" spans="1:25" x14ac:dyDescent="0.3">
      <c r="A75">
        <v>74</v>
      </c>
      <c r="B75" t="s">
        <v>123</v>
      </c>
      <c r="C75">
        <v>31</v>
      </c>
      <c r="D75">
        <f>VLOOKUP(orders[[#This Row],[Product_ID]],products[#All],4,TRUE)</f>
        <v>1804</v>
      </c>
      <c r="E75">
        <v>3</v>
      </c>
      <c r="F75" t="str">
        <f>TEXT(orders[[#This Row],[Order_Date]],"mmm")</f>
        <v>Jan</v>
      </c>
      <c r="G75" s="4">
        <v>44927</v>
      </c>
      <c r="H75" s="5">
        <v>0.87178240740740742</v>
      </c>
      <c r="I75" s="4">
        <v>44933</v>
      </c>
      <c r="J75" s="5">
        <v>0.37642361111111111</v>
      </c>
      <c r="K75" t="s">
        <v>558</v>
      </c>
      <c r="L75" t="str">
        <f>VLOOKUP(orders[[#This Row],[Customer_ID]],customers[#All],3,TRUE)</f>
        <v>Kavali</v>
      </c>
      <c r="M75" t="s">
        <v>528</v>
      </c>
      <c r="N75">
        <f>orders[[#This Row],[Price]]*orders[[#This Row],[Quantity]]</f>
        <v>5412</v>
      </c>
      <c r="O75" s="14">
        <f>((orders[[#This Row],[Delivery_Date]]+orders[[#This Row],[Delivery_Time]]) - (orders[[#This Row],[Order_Date]]+orders[[#This Row],[Order_Time]]))*24</f>
        <v>132.11138888890855</v>
      </c>
      <c r="W75" s="3">
        <v>3</v>
      </c>
      <c r="X75" s="13">
        <f>((orders[[#This Row],[Delivery_Date]]+orders[[#This Row],[Delivery_Time]]) - (orders[[#This Row],[Order_Date]]+orders[[#This Row],[Order_Time]]))*24</f>
        <v>132.11138888890855</v>
      </c>
      <c r="Y75" s="6">
        <f t="shared" si="1"/>
        <v>44.037129629636183</v>
      </c>
    </row>
    <row r="76" spans="1:25" x14ac:dyDescent="0.3">
      <c r="A76">
        <v>75</v>
      </c>
      <c r="B76" t="s">
        <v>49</v>
      </c>
      <c r="C76">
        <v>65</v>
      </c>
      <c r="D76">
        <f>VLOOKUP(orders[[#This Row],[Product_ID]],products[#All],4,TRUE)</f>
        <v>1895</v>
      </c>
      <c r="E76">
        <v>2</v>
      </c>
      <c r="F76" t="str">
        <f>TEXT(orders[[#This Row],[Order_Date]],"mmm")</f>
        <v>Apr</v>
      </c>
      <c r="G76" s="4">
        <v>45022</v>
      </c>
      <c r="H76" s="5">
        <v>0.46555555555555556</v>
      </c>
      <c r="I76" s="4">
        <v>45025</v>
      </c>
      <c r="J76" s="5">
        <v>0.9587268518518518</v>
      </c>
      <c r="K76" t="s">
        <v>557</v>
      </c>
      <c r="L76" t="str">
        <f>VLOOKUP(orders[[#This Row],[Customer_ID]],customers[#All],3,TRUE)</f>
        <v>Madurai</v>
      </c>
      <c r="M76" t="s">
        <v>528</v>
      </c>
      <c r="N76">
        <f>orders[[#This Row],[Price]]*orders[[#This Row],[Quantity]]</f>
        <v>3790</v>
      </c>
      <c r="O76" s="14">
        <f>((orders[[#This Row],[Delivery_Date]]+orders[[#This Row],[Delivery_Time]]) - (orders[[#This Row],[Order_Date]]+orders[[#This Row],[Order_Time]]))*24</f>
        <v>83.836111111042555</v>
      </c>
      <c r="W76" s="2">
        <v>2</v>
      </c>
      <c r="X76" s="13">
        <f>((orders[[#This Row],[Delivery_Date]]+orders[[#This Row],[Delivery_Time]]) - (orders[[#This Row],[Order_Date]]+orders[[#This Row],[Order_Time]]))*24</f>
        <v>83.836111111042555</v>
      </c>
      <c r="Y76" s="6">
        <f t="shared" si="1"/>
        <v>41.918055555521278</v>
      </c>
    </row>
    <row r="77" spans="1:25" x14ac:dyDescent="0.3">
      <c r="A77">
        <v>76</v>
      </c>
      <c r="B77" t="s">
        <v>271</v>
      </c>
      <c r="C77">
        <v>4</v>
      </c>
      <c r="D77">
        <f>VLOOKUP(orders[[#This Row],[Product_ID]],products[#All],4,TRUE)</f>
        <v>1199</v>
      </c>
      <c r="E77">
        <v>1</v>
      </c>
      <c r="F77" t="str">
        <f>TEXT(orders[[#This Row],[Order_Date]],"mmm")</f>
        <v>Nov</v>
      </c>
      <c r="G77" s="4">
        <v>45239</v>
      </c>
      <c r="H77" s="5">
        <v>0.21748842592592593</v>
      </c>
      <c r="I77" s="4">
        <v>45242</v>
      </c>
      <c r="J77" s="5">
        <v>2.4189814814814813E-2</v>
      </c>
      <c r="K77" t="s">
        <v>333</v>
      </c>
      <c r="L77" t="str">
        <f>VLOOKUP(orders[[#This Row],[Customer_ID]],customers[#All],3,TRUE)</f>
        <v>Bidhannagar</v>
      </c>
      <c r="M77" t="s">
        <v>507</v>
      </c>
      <c r="N77">
        <f>orders[[#This Row],[Price]]*orders[[#This Row],[Quantity]]</f>
        <v>1199</v>
      </c>
      <c r="O77" s="14">
        <f>((orders[[#This Row],[Delivery_Date]]+orders[[#This Row],[Delivery_Time]]) - (orders[[#This Row],[Order_Date]]+orders[[#This Row],[Order_Time]]))*24</f>
        <v>67.360833333281334</v>
      </c>
      <c r="W77" s="3">
        <v>1</v>
      </c>
      <c r="X77" s="13">
        <f>((orders[[#This Row],[Delivery_Date]]+orders[[#This Row],[Delivery_Time]]) - (orders[[#This Row],[Order_Date]]+orders[[#This Row],[Order_Time]]))*24</f>
        <v>67.360833333281334</v>
      </c>
      <c r="Y77" s="6">
        <f t="shared" si="1"/>
        <v>67.360833333281334</v>
      </c>
    </row>
    <row r="78" spans="1:25" x14ac:dyDescent="0.3">
      <c r="A78">
        <v>77</v>
      </c>
      <c r="B78" t="s">
        <v>143</v>
      </c>
      <c r="C78">
        <v>42</v>
      </c>
      <c r="D78">
        <f>VLOOKUP(orders[[#This Row],[Product_ID]],products[#All],4,TRUE)</f>
        <v>1744</v>
      </c>
      <c r="E78">
        <v>3</v>
      </c>
      <c r="F78" t="str">
        <f>TEXT(orders[[#This Row],[Order_Date]],"mmm")</f>
        <v>Aug</v>
      </c>
      <c r="G78" s="4">
        <v>45143</v>
      </c>
      <c r="H78" s="5">
        <v>4.6655092592592595E-2</v>
      </c>
      <c r="I78" s="4">
        <v>45151</v>
      </c>
      <c r="J78" s="5">
        <v>0.68115740740740738</v>
      </c>
      <c r="K78" t="s">
        <v>56</v>
      </c>
      <c r="L78" t="str">
        <f>VLOOKUP(orders[[#This Row],[Customer_ID]],customers[#All],3,TRUE)</f>
        <v>Noida</v>
      </c>
      <c r="M78" t="s">
        <v>528</v>
      </c>
      <c r="N78">
        <f>orders[[#This Row],[Price]]*orders[[#This Row],[Quantity]]</f>
        <v>5232</v>
      </c>
      <c r="O78" s="14">
        <f>((orders[[#This Row],[Delivery_Date]]+orders[[#This Row],[Delivery_Time]]) - (orders[[#This Row],[Order_Date]]+orders[[#This Row],[Order_Time]]))*24</f>
        <v>207.22805555560626</v>
      </c>
      <c r="W78" s="2">
        <v>3</v>
      </c>
      <c r="X78" s="13">
        <f>((orders[[#This Row],[Delivery_Date]]+orders[[#This Row],[Delivery_Time]]) - (orders[[#This Row],[Order_Date]]+orders[[#This Row],[Order_Time]]))*24</f>
        <v>207.22805555560626</v>
      </c>
      <c r="Y78" s="6">
        <f t="shared" si="1"/>
        <v>69.07601851853542</v>
      </c>
    </row>
    <row r="79" spans="1:25" x14ac:dyDescent="0.3">
      <c r="A79">
        <v>78</v>
      </c>
      <c r="B79" t="s">
        <v>306</v>
      </c>
      <c r="C79">
        <v>11</v>
      </c>
      <c r="D79">
        <f>VLOOKUP(orders[[#This Row],[Product_ID]],products[#All],4,TRUE)</f>
        <v>1096</v>
      </c>
      <c r="E79">
        <v>2</v>
      </c>
      <c r="F79" t="str">
        <f>TEXT(orders[[#This Row],[Order_Date]],"mmm")</f>
        <v>Feb</v>
      </c>
      <c r="G79" s="4">
        <v>44961</v>
      </c>
      <c r="H79" s="5">
        <v>0.54177083333333331</v>
      </c>
      <c r="I79" s="4">
        <v>44965</v>
      </c>
      <c r="J79" s="5">
        <v>0.85503472222222221</v>
      </c>
      <c r="K79" t="s">
        <v>205</v>
      </c>
      <c r="L79" t="str">
        <f>VLOOKUP(orders[[#This Row],[Customer_ID]],customers[#All],3,TRUE)</f>
        <v>Nagpur</v>
      </c>
      <c r="M79" t="s">
        <v>511</v>
      </c>
      <c r="N79">
        <f>orders[[#This Row],[Price]]*orders[[#This Row],[Quantity]]</f>
        <v>2192</v>
      </c>
      <c r="O79" s="14">
        <f>((orders[[#This Row],[Delivery_Date]]+orders[[#This Row],[Delivery_Time]]) - (orders[[#This Row],[Order_Date]]+orders[[#This Row],[Order_Time]]))*24</f>
        <v>103.51833333325339</v>
      </c>
      <c r="W79" s="3">
        <v>2</v>
      </c>
      <c r="X79" s="13">
        <f>((orders[[#This Row],[Delivery_Date]]+orders[[#This Row],[Delivery_Time]]) - (orders[[#This Row],[Order_Date]]+orders[[#This Row],[Order_Time]]))*24</f>
        <v>103.51833333325339</v>
      </c>
      <c r="Y79" s="6">
        <f t="shared" si="1"/>
        <v>51.759166666626697</v>
      </c>
    </row>
    <row r="80" spans="1:25" x14ac:dyDescent="0.3">
      <c r="A80">
        <v>79</v>
      </c>
      <c r="B80" t="s">
        <v>54</v>
      </c>
      <c r="C80">
        <v>40</v>
      </c>
      <c r="D80">
        <f>VLOOKUP(orders[[#This Row],[Product_ID]],products[#All],4,TRUE)</f>
        <v>1923</v>
      </c>
      <c r="E80">
        <v>2</v>
      </c>
      <c r="F80" t="str">
        <f>TEXT(orders[[#This Row],[Order_Date]],"mmm")</f>
        <v>Jun</v>
      </c>
      <c r="G80" s="4">
        <v>45078</v>
      </c>
      <c r="H80" s="5">
        <v>0.72881944444444446</v>
      </c>
      <c r="I80" s="4">
        <v>45088</v>
      </c>
      <c r="J80" s="5">
        <v>0.31589120370370372</v>
      </c>
      <c r="K80" t="s">
        <v>559</v>
      </c>
      <c r="L80" t="str">
        <f>VLOOKUP(orders[[#This Row],[Customer_ID]],customers[#All],3,TRUE)</f>
        <v>Kanpur</v>
      </c>
      <c r="M80" t="s">
        <v>505</v>
      </c>
      <c r="N80">
        <f>orders[[#This Row],[Price]]*orders[[#This Row],[Quantity]]</f>
        <v>3846</v>
      </c>
      <c r="O80" s="14">
        <f>((orders[[#This Row],[Delivery_Date]]+orders[[#This Row],[Delivery_Time]]) - (orders[[#This Row],[Order_Date]]+orders[[#This Row],[Order_Time]]))*24</f>
        <v>230.08972222229932</v>
      </c>
      <c r="W80" s="2">
        <v>2</v>
      </c>
      <c r="X80" s="13">
        <f>((orders[[#This Row],[Delivery_Date]]+orders[[#This Row],[Delivery_Time]]) - (orders[[#This Row],[Order_Date]]+orders[[#This Row],[Order_Time]]))*24</f>
        <v>230.08972222229932</v>
      </c>
      <c r="Y80" s="6">
        <f t="shared" si="1"/>
        <v>115.04486111114966</v>
      </c>
    </row>
    <row r="81" spans="1:25" x14ac:dyDescent="0.3">
      <c r="A81">
        <v>80</v>
      </c>
      <c r="B81" t="s">
        <v>44</v>
      </c>
      <c r="C81">
        <v>39</v>
      </c>
      <c r="D81">
        <f>VLOOKUP(orders[[#This Row],[Product_ID]],products[#All],4,TRUE)</f>
        <v>387</v>
      </c>
      <c r="E81">
        <v>4</v>
      </c>
      <c r="F81" t="str">
        <f>TEXT(orders[[#This Row],[Order_Date]],"mmm")</f>
        <v>Jan</v>
      </c>
      <c r="G81" s="4">
        <v>44928</v>
      </c>
      <c r="H81" s="5">
        <v>0.4632175925925926</v>
      </c>
      <c r="I81" s="4">
        <v>44937</v>
      </c>
      <c r="J81" s="5">
        <v>8.7384259259259259E-2</v>
      </c>
      <c r="K81" t="s">
        <v>560</v>
      </c>
      <c r="L81" t="str">
        <f>VLOOKUP(orders[[#This Row],[Customer_ID]],customers[#All],3,TRUE)</f>
        <v>Chinsurah</v>
      </c>
      <c r="M81" t="s">
        <v>528</v>
      </c>
      <c r="N81">
        <f>orders[[#This Row],[Price]]*orders[[#This Row],[Quantity]]</f>
        <v>1548</v>
      </c>
      <c r="O81" s="14">
        <f>((orders[[#This Row],[Delivery_Date]]+orders[[#This Row],[Delivery_Time]]) - (orders[[#This Row],[Order_Date]]+orders[[#This Row],[Order_Time]]))*24</f>
        <v>206.98000000003958</v>
      </c>
      <c r="W81" s="3">
        <v>4</v>
      </c>
      <c r="X81" s="13">
        <f>((orders[[#This Row],[Delivery_Date]]+orders[[#This Row],[Delivery_Time]]) - (orders[[#This Row],[Order_Date]]+orders[[#This Row],[Order_Time]]))*24</f>
        <v>206.98000000003958</v>
      </c>
      <c r="Y81" s="6">
        <f t="shared" si="1"/>
        <v>51.745000000009895</v>
      </c>
    </row>
    <row r="82" spans="1:25" x14ac:dyDescent="0.3">
      <c r="A82">
        <v>81</v>
      </c>
      <c r="B82" t="s">
        <v>266</v>
      </c>
      <c r="C82">
        <v>1</v>
      </c>
      <c r="D82">
        <f>VLOOKUP(orders[[#This Row],[Product_ID]],products[#All],4,TRUE)</f>
        <v>1935</v>
      </c>
      <c r="E82">
        <v>5</v>
      </c>
      <c r="F82" t="str">
        <f>TEXT(orders[[#This Row],[Order_Date]],"mmm")</f>
        <v>Feb</v>
      </c>
      <c r="G82" s="4">
        <v>44979</v>
      </c>
      <c r="H82" s="5">
        <v>0.77038194444444441</v>
      </c>
      <c r="I82" s="4">
        <v>44988</v>
      </c>
      <c r="J82" s="5">
        <v>0.29828703703703702</v>
      </c>
      <c r="K82" t="s">
        <v>294</v>
      </c>
      <c r="L82" t="str">
        <f>VLOOKUP(orders[[#This Row],[Customer_ID]],customers[#All],3,TRUE)</f>
        <v>Bharatpur</v>
      </c>
      <c r="M82" t="s">
        <v>528</v>
      </c>
      <c r="N82">
        <f>orders[[#This Row],[Price]]*orders[[#This Row],[Quantity]]</f>
        <v>9675</v>
      </c>
      <c r="O82" s="14">
        <f>((orders[[#This Row],[Delivery_Date]]+orders[[#This Row],[Delivery_Time]]) - (orders[[#This Row],[Order_Date]]+orders[[#This Row],[Order_Time]]))*24</f>
        <v>204.66972222231561</v>
      </c>
      <c r="W82" s="2">
        <v>5</v>
      </c>
      <c r="X82" s="13">
        <f>((orders[[#This Row],[Delivery_Date]]+orders[[#This Row],[Delivery_Time]]) - (orders[[#This Row],[Order_Date]]+orders[[#This Row],[Order_Time]]))*24</f>
        <v>204.66972222231561</v>
      </c>
      <c r="Y82" s="6">
        <f t="shared" si="1"/>
        <v>40.933944444463123</v>
      </c>
    </row>
    <row r="83" spans="1:25" x14ac:dyDescent="0.3">
      <c r="A83">
        <v>82</v>
      </c>
      <c r="B83" t="s">
        <v>193</v>
      </c>
      <c r="C83">
        <v>70</v>
      </c>
      <c r="D83">
        <f>VLOOKUP(orders[[#This Row],[Product_ID]],products[#All],4,TRUE)</f>
        <v>866</v>
      </c>
      <c r="E83">
        <v>3</v>
      </c>
      <c r="F83" t="str">
        <f>TEXT(orders[[#This Row],[Order_Date]],"mmm")</f>
        <v>Aug</v>
      </c>
      <c r="G83" s="4">
        <v>45142</v>
      </c>
      <c r="H83" s="5">
        <v>0.91811342592592593</v>
      </c>
      <c r="I83" s="4">
        <v>45143</v>
      </c>
      <c r="J83" s="5">
        <v>0.58903935185185186</v>
      </c>
      <c r="K83" t="s">
        <v>561</v>
      </c>
      <c r="L83" t="str">
        <f>VLOOKUP(orders[[#This Row],[Customer_ID]],customers[#All],3,TRUE)</f>
        <v>Aizawl</v>
      </c>
      <c r="M83" t="s">
        <v>509</v>
      </c>
      <c r="N83">
        <f>orders[[#This Row],[Price]]*orders[[#This Row],[Quantity]]</f>
        <v>2598</v>
      </c>
      <c r="O83" s="14">
        <f>((orders[[#This Row],[Delivery_Date]]+orders[[#This Row],[Delivery_Time]]) - (orders[[#This Row],[Order_Date]]+orders[[#This Row],[Order_Time]]))*24</f>
        <v>16.102222222136334</v>
      </c>
      <c r="W83" s="3">
        <v>3</v>
      </c>
      <c r="X83" s="13">
        <f>((orders[[#This Row],[Delivery_Date]]+orders[[#This Row],[Delivery_Time]]) - (orders[[#This Row],[Order_Date]]+orders[[#This Row],[Order_Time]]))*24</f>
        <v>16.102222222136334</v>
      </c>
      <c r="Y83" s="6">
        <f t="shared" si="1"/>
        <v>5.3674074073787779</v>
      </c>
    </row>
    <row r="84" spans="1:25" x14ac:dyDescent="0.3">
      <c r="A84">
        <v>83</v>
      </c>
      <c r="B84" t="s">
        <v>183</v>
      </c>
      <c r="C84">
        <v>27</v>
      </c>
      <c r="D84">
        <f>VLOOKUP(orders[[#This Row],[Product_ID]],products[#All],4,TRUE)</f>
        <v>548</v>
      </c>
      <c r="E84">
        <v>4</v>
      </c>
      <c r="F84" t="str">
        <f>TEXT(orders[[#This Row],[Order_Date]],"mmm")</f>
        <v>Aug</v>
      </c>
      <c r="G84" s="4">
        <v>45161</v>
      </c>
      <c r="H84" s="5">
        <v>0.80001157407407408</v>
      </c>
      <c r="I84" s="4">
        <v>45171</v>
      </c>
      <c r="J84" s="5">
        <v>0.61388888888888893</v>
      </c>
      <c r="K84" t="s">
        <v>535</v>
      </c>
      <c r="L84" t="str">
        <f>VLOOKUP(orders[[#This Row],[Customer_ID]],customers[#All],3,TRUE)</f>
        <v>Dibrugarh</v>
      </c>
      <c r="M84" t="s">
        <v>513</v>
      </c>
      <c r="N84">
        <f>orders[[#This Row],[Price]]*orders[[#This Row],[Quantity]]</f>
        <v>2192</v>
      </c>
      <c r="O84" s="14">
        <f>((orders[[#This Row],[Delivery_Date]]+orders[[#This Row],[Delivery_Time]]) - (orders[[#This Row],[Order_Date]]+orders[[#This Row],[Order_Time]]))*24</f>
        <v>235.53305555559928</v>
      </c>
      <c r="W84" s="2">
        <v>4</v>
      </c>
      <c r="X84" s="13">
        <f>((orders[[#This Row],[Delivery_Date]]+orders[[#This Row],[Delivery_Time]]) - (orders[[#This Row],[Order_Date]]+orders[[#This Row],[Order_Time]]))*24</f>
        <v>235.53305555559928</v>
      </c>
      <c r="Y84" s="6">
        <f t="shared" si="1"/>
        <v>58.883263888899819</v>
      </c>
    </row>
    <row r="85" spans="1:25" x14ac:dyDescent="0.3">
      <c r="A85">
        <v>84</v>
      </c>
      <c r="B85" t="s">
        <v>163</v>
      </c>
      <c r="C85">
        <v>47</v>
      </c>
      <c r="D85">
        <f>VLOOKUP(orders[[#This Row],[Product_ID]],products[#All],4,TRUE)</f>
        <v>1638</v>
      </c>
      <c r="E85">
        <v>1</v>
      </c>
      <c r="F85" t="str">
        <f>TEXT(orders[[#This Row],[Order_Date]],"mmm")</f>
        <v>Mar</v>
      </c>
      <c r="G85" s="4">
        <v>44989</v>
      </c>
      <c r="H85" s="5">
        <v>0.14710648148148148</v>
      </c>
      <c r="I85" s="4">
        <v>44991</v>
      </c>
      <c r="J85" s="5">
        <v>0.29328703703703701</v>
      </c>
      <c r="K85" t="s">
        <v>534</v>
      </c>
      <c r="L85" t="str">
        <f>VLOOKUP(orders[[#This Row],[Customer_ID]],customers[#All],3,TRUE)</f>
        <v>Surat</v>
      </c>
      <c r="M85" t="s">
        <v>518</v>
      </c>
      <c r="N85">
        <f>orders[[#This Row],[Price]]*orders[[#This Row],[Quantity]]</f>
        <v>1638</v>
      </c>
      <c r="O85" s="14">
        <f>((orders[[#This Row],[Delivery_Date]]+orders[[#This Row],[Delivery_Time]]) - (orders[[#This Row],[Order_Date]]+orders[[#This Row],[Order_Time]]))*24</f>
        <v>51.508333333244082</v>
      </c>
      <c r="W85" s="3">
        <v>1</v>
      </c>
      <c r="X85" s="13">
        <f>((orders[[#This Row],[Delivery_Date]]+orders[[#This Row],[Delivery_Time]]) - (orders[[#This Row],[Order_Date]]+orders[[#This Row],[Order_Time]]))*24</f>
        <v>51.508333333244082</v>
      </c>
      <c r="Y85" s="6">
        <f t="shared" si="1"/>
        <v>51.508333333244082</v>
      </c>
    </row>
    <row r="86" spans="1:25" x14ac:dyDescent="0.3">
      <c r="A86">
        <v>85</v>
      </c>
      <c r="B86" t="s">
        <v>208</v>
      </c>
      <c r="C86">
        <v>26</v>
      </c>
      <c r="D86">
        <f>VLOOKUP(orders[[#This Row],[Product_ID]],products[#All],4,TRUE)</f>
        <v>289</v>
      </c>
      <c r="E86">
        <v>2</v>
      </c>
      <c r="F86" t="str">
        <f>TEXT(orders[[#This Row],[Order_Date]],"mmm")</f>
        <v>Mar</v>
      </c>
      <c r="G86" s="4">
        <v>44989</v>
      </c>
      <c r="H86" s="5">
        <v>0.89953703703703702</v>
      </c>
      <c r="I86" s="4">
        <v>44999</v>
      </c>
      <c r="J86" s="5">
        <v>0.61692129629629633</v>
      </c>
      <c r="K86" t="s">
        <v>224</v>
      </c>
      <c r="L86" t="str">
        <f>VLOOKUP(orders[[#This Row],[Customer_ID]],customers[#All],3,TRUE)</f>
        <v>Karaikudi</v>
      </c>
      <c r="M86" t="s">
        <v>518</v>
      </c>
      <c r="N86">
        <f>orders[[#This Row],[Price]]*orders[[#This Row],[Quantity]]</f>
        <v>578</v>
      </c>
      <c r="O86" s="14">
        <f>((orders[[#This Row],[Delivery_Date]]+orders[[#This Row],[Delivery_Time]]) - (orders[[#This Row],[Order_Date]]+orders[[#This Row],[Order_Time]]))*24</f>
        <v>233.21722222224344</v>
      </c>
      <c r="W86" s="2">
        <v>2</v>
      </c>
      <c r="X86" s="13">
        <f>((orders[[#This Row],[Delivery_Date]]+orders[[#This Row],[Delivery_Time]]) - (orders[[#This Row],[Order_Date]]+orders[[#This Row],[Order_Time]]))*24</f>
        <v>233.21722222224344</v>
      </c>
      <c r="Y86" s="6">
        <f t="shared" si="1"/>
        <v>116.60861111112172</v>
      </c>
    </row>
    <row r="87" spans="1:25" x14ac:dyDescent="0.3">
      <c r="A87">
        <v>86</v>
      </c>
      <c r="B87" t="s">
        <v>232</v>
      </c>
      <c r="C87">
        <v>39</v>
      </c>
      <c r="D87">
        <f>VLOOKUP(orders[[#This Row],[Product_ID]],products[#All],4,TRUE)</f>
        <v>387</v>
      </c>
      <c r="E87">
        <v>4</v>
      </c>
      <c r="F87" t="str">
        <f>TEXT(orders[[#This Row],[Order_Date]],"mmm")</f>
        <v>Sep</v>
      </c>
      <c r="G87" s="4">
        <v>45182</v>
      </c>
      <c r="H87" s="5">
        <v>0.47765046296296299</v>
      </c>
      <c r="I87" s="4">
        <v>45191</v>
      </c>
      <c r="J87" s="5">
        <v>0.58993055555555551</v>
      </c>
      <c r="K87" t="s">
        <v>512</v>
      </c>
      <c r="L87" t="str">
        <f>VLOOKUP(orders[[#This Row],[Customer_ID]],customers[#All],3,TRUE)</f>
        <v>Guna</v>
      </c>
      <c r="M87" t="s">
        <v>528</v>
      </c>
      <c r="N87">
        <f>orders[[#This Row],[Price]]*orders[[#This Row],[Quantity]]</f>
        <v>1548</v>
      </c>
      <c r="O87" s="14">
        <f>((orders[[#This Row],[Delivery_Date]]+orders[[#This Row],[Delivery_Time]]) - (orders[[#This Row],[Order_Date]]+orders[[#This Row],[Order_Time]]))*24</f>
        <v>218.69472222228069</v>
      </c>
      <c r="W87" s="3">
        <v>4</v>
      </c>
      <c r="X87" s="13">
        <f>((orders[[#This Row],[Delivery_Date]]+orders[[#This Row],[Delivery_Time]]) - (orders[[#This Row],[Order_Date]]+orders[[#This Row],[Order_Time]]))*24</f>
        <v>218.69472222228069</v>
      </c>
      <c r="Y87" s="6">
        <f t="shared" si="1"/>
        <v>54.673680555570172</v>
      </c>
    </row>
    <row r="88" spans="1:25" x14ac:dyDescent="0.3">
      <c r="A88">
        <v>87</v>
      </c>
      <c r="B88" t="s">
        <v>275</v>
      </c>
      <c r="C88">
        <v>2</v>
      </c>
      <c r="D88">
        <f>VLOOKUP(orders[[#This Row],[Product_ID]],products[#All],4,TRUE)</f>
        <v>441</v>
      </c>
      <c r="E88">
        <v>5</v>
      </c>
      <c r="F88" t="str">
        <f>TEXT(orders[[#This Row],[Order_Date]],"mmm")</f>
        <v>Feb</v>
      </c>
      <c r="G88" s="4">
        <v>44961</v>
      </c>
      <c r="H88" s="5">
        <v>0.55371527777777774</v>
      </c>
      <c r="I88" s="4">
        <v>44968</v>
      </c>
      <c r="J88" s="5">
        <v>0.96291666666666664</v>
      </c>
      <c r="K88" t="s">
        <v>562</v>
      </c>
      <c r="L88" t="str">
        <f>VLOOKUP(orders[[#This Row],[Customer_ID]],customers[#All],3,TRUE)</f>
        <v>Imphal</v>
      </c>
      <c r="M88" t="s">
        <v>511</v>
      </c>
      <c r="N88">
        <f>orders[[#This Row],[Price]]*orders[[#This Row],[Quantity]]</f>
        <v>2205</v>
      </c>
      <c r="O88" s="14">
        <f>((orders[[#This Row],[Delivery_Date]]+orders[[#This Row],[Delivery_Time]]) - (orders[[#This Row],[Order_Date]]+orders[[#This Row],[Order_Time]]))*24</f>
        <v>177.82083333330229</v>
      </c>
      <c r="W88" s="2">
        <v>5</v>
      </c>
      <c r="X88" s="13">
        <f>((orders[[#This Row],[Delivery_Date]]+orders[[#This Row],[Delivery_Time]]) - (orders[[#This Row],[Order_Date]]+orders[[#This Row],[Order_Time]]))*24</f>
        <v>177.82083333330229</v>
      </c>
      <c r="Y88" s="6">
        <f t="shared" si="1"/>
        <v>35.564166666660455</v>
      </c>
    </row>
    <row r="89" spans="1:25" x14ac:dyDescent="0.3">
      <c r="A89">
        <v>88</v>
      </c>
      <c r="B89" t="s">
        <v>44</v>
      </c>
      <c r="C89">
        <v>15</v>
      </c>
      <c r="D89">
        <f>VLOOKUP(orders[[#This Row],[Product_ID]],products[#All],4,TRUE)</f>
        <v>1488</v>
      </c>
      <c r="E89">
        <v>4</v>
      </c>
      <c r="F89" t="str">
        <f>TEXT(orders[[#This Row],[Order_Date]],"mmm")</f>
        <v>Dec</v>
      </c>
      <c r="G89" s="4">
        <v>45282</v>
      </c>
      <c r="H89" s="5">
        <v>0.41841435185185183</v>
      </c>
      <c r="I89" s="4">
        <v>45292</v>
      </c>
      <c r="J89" s="5">
        <v>0.51244212962962965</v>
      </c>
      <c r="K89" t="s">
        <v>563</v>
      </c>
      <c r="L89" t="str">
        <f>VLOOKUP(orders[[#This Row],[Customer_ID]],customers[#All],3,TRUE)</f>
        <v>Chinsurah</v>
      </c>
      <c r="M89" t="s">
        <v>505</v>
      </c>
      <c r="N89">
        <f>orders[[#This Row],[Price]]*orders[[#This Row],[Quantity]]</f>
        <v>5952</v>
      </c>
      <c r="O89" s="14">
        <f>((orders[[#This Row],[Delivery_Date]]+orders[[#This Row],[Delivery_Time]]) - (orders[[#This Row],[Order_Date]]+orders[[#This Row],[Order_Time]]))*24</f>
        <v>242.25666666665347</v>
      </c>
      <c r="W89" s="3">
        <v>4</v>
      </c>
      <c r="X89" s="13">
        <f>((orders[[#This Row],[Delivery_Date]]+orders[[#This Row],[Delivery_Time]]) - (orders[[#This Row],[Order_Date]]+orders[[#This Row],[Order_Time]]))*24</f>
        <v>242.25666666665347</v>
      </c>
      <c r="Y89" s="6">
        <f t="shared" si="1"/>
        <v>60.564166666663368</v>
      </c>
    </row>
    <row r="90" spans="1:25" x14ac:dyDescent="0.3">
      <c r="A90">
        <v>89</v>
      </c>
      <c r="B90" t="s">
        <v>297</v>
      </c>
      <c r="C90">
        <v>3</v>
      </c>
      <c r="D90">
        <f>VLOOKUP(orders[[#This Row],[Product_ID]],products[#All],4,TRUE)</f>
        <v>1534</v>
      </c>
      <c r="E90">
        <v>5</v>
      </c>
      <c r="F90" t="str">
        <f>TEXT(orders[[#This Row],[Order_Date]],"mmm")</f>
        <v>Feb</v>
      </c>
      <c r="G90" s="4">
        <v>44969</v>
      </c>
      <c r="H90" s="5">
        <v>0.9561574074074074</v>
      </c>
      <c r="I90" s="4">
        <v>44970</v>
      </c>
      <c r="J90" s="5">
        <v>0.61228009259259264</v>
      </c>
      <c r="K90" t="s">
        <v>564</v>
      </c>
      <c r="L90" t="str">
        <f>VLOOKUP(orders[[#This Row],[Customer_ID]],customers[#All],3,TRUE)</f>
        <v>Satara</v>
      </c>
      <c r="M90" t="s">
        <v>511</v>
      </c>
      <c r="N90">
        <f>orders[[#This Row],[Price]]*orders[[#This Row],[Quantity]]</f>
        <v>7670</v>
      </c>
      <c r="O90" s="14">
        <f>((orders[[#This Row],[Delivery_Date]]+orders[[#This Row],[Delivery_Time]]) - (orders[[#This Row],[Order_Date]]+orders[[#This Row],[Order_Time]]))*24</f>
        <v>15.746944444428664</v>
      </c>
      <c r="W90" s="2">
        <v>5</v>
      </c>
      <c r="X90" s="13">
        <f>((orders[[#This Row],[Delivery_Date]]+orders[[#This Row],[Delivery_Time]]) - (orders[[#This Row],[Order_Date]]+orders[[#This Row],[Order_Time]]))*24</f>
        <v>15.746944444428664</v>
      </c>
      <c r="Y90" s="6">
        <f t="shared" si="1"/>
        <v>3.1493888888857327</v>
      </c>
    </row>
    <row r="91" spans="1:25" x14ac:dyDescent="0.3">
      <c r="A91">
        <v>90</v>
      </c>
      <c r="B91" t="s">
        <v>432</v>
      </c>
      <c r="C91">
        <v>41</v>
      </c>
      <c r="D91">
        <f>VLOOKUP(orders[[#This Row],[Product_ID]],products[#All],4,TRUE)</f>
        <v>1977</v>
      </c>
      <c r="E91">
        <v>3</v>
      </c>
      <c r="F91" t="str">
        <f>TEXT(orders[[#This Row],[Order_Date]],"mmm")</f>
        <v>Nov</v>
      </c>
      <c r="G91" s="4">
        <v>45239</v>
      </c>
      <c r="H91" s="5">
        <v>0.87101851851851853</v>
      </c>
      <c r="I91" s="4">
        <v>45248</v>
      </c>
      <c r="J91" s="5">
        <v>0.74207175925925928</v>
      </c>
      <c r="K91" t="s">
        <v>565</v>
      </c>
      <c r="L91" t="str">
        <f>VLOOKUP(orders[[#This Row],[Customer_ID]],customers[#All],3,TRUE)</f>
        <v xml:space="preserve">Khora </v>
      </c>
      <c r="M91" t="s">
        <v>507</v>
      </c>
      <c r="N91">
        <f>orders[[#This Row],[Price]]*orders[[#This Row],[Quantity]]</f>
        <v>5931</v>
      </c>
      <c r="O91" s="14">
        <f>((orders[[#This Row],[Delivery_Date]]+orders[[#This Row],[Delivery_Time]]) - (orders[[#This Row],[Order_Date]]+orders[[#This Row],[Order_Time]]))*24</f>
        <v>212.90527777781244</v>
      </c>
      <c r="W91" s="3">
        <v>3</v>
      </c>
      <c r="X91" s="13">
        <f>((orders[[#This Row],[Delivery_Date]]+orders[[#This Row],[Delivery_Time]]) - (orders[[#This Row],[Order_Date]]+orders[[#This Row],[Order_Time]]))*24</f>
        <v>212.90527777781244</v>
      </c>
      <c r="Y91" s="6">
        <f t="shared" si="1"/>
        <v>70.968425925937481</v>
      </c>
    </row>
    <row r="92" spans="1:25" x14ac:dyDescent="0.3">
      <c r="A92">
        <v>91</v>
      </c>
      <c r="B92" t="s">
        <v>302</v>
      </c>
      <c r="C92">
        <v>6</v>
      </c>
      <c r="D92">
        <f>VLOOKUP(orders[[#This Row],[Product_ID]],products[#All],4,TRUE)</f>
        <v>1112</v>
      </c>
      <c r="E92">
        <v>2</v>
      </c>
      <c r="F92" t="str">
        <f>TEXT(orders[[#This Row],[Order_Date]],"mmm")</f>
        <v>Feb</v>
      </c>
      <c r="G92" s="4">
        <v>44984</v>
      </c>
      <c r="H92" s="5">
        <v>0.5784259259259259</v>
      </c>
      <c r="I92" s="4">
        <v>44990</v>
      </c>
      <c r="J92" s="5">
        <v>0.55792824074074077</v>
      </c>
      <c r="K92" t="s">
        <v>566</v>
      </c>
      <c r="L92" t="str">
        <f>VLOOKUP(orders[[#This Row],[Customer_ID]],customers[#All],3,TRUE)</f>
        <v>Kavali</v>
      </c>
      <c r="M92" t="s">
        <v>518</v>
      </c>
      <c r="N92">
        <f>orders[[#This Row],[Price]]*orders[[#This Row],[Quantity]]</f>
        <v>2224</v>
      </c>
      <c r="O92" s="14">
        <f>((orders[[#This Row],[Delivery_Date]]+orders[[#This Row],[Delivery_Time]]) - (orders[[#This Row],[Order_Date]]+orders[[#This Row],[Order_Time]]))*24</f>
        <v>143.5080555556342</v>
      </c>
      <c r="W92" s="2">
        <v>2</v>
      </c>
      <c r="X92" s="13">
        <f>((orders[[#This Row],[Delivery_Date]]+orders[[#This Row],[Delivery_Time]]) - (orders[[#This Row],[Order_Date]]+orders[[#This Row],[Order_Time]]))*24</f>
        <v>143.5080555556342</v>
      </c>
      <c r="Y92" s="6">
        <f t="shared" si="1"/>
        <v>71.7540277778171</v>
      </c>
    </row>
    <row r="93" spans="1:25" x14ac:dyDescent="0.3">
      <c r="A93">
        <v>92</v>
      </c>
      <c r="B93" t="s">
        <v>490</v>
      </c>
      <c r="C93">
        <v>18</v>
      </c>
      <c r="D93">
        <f>VLOOKUP(orders[[#This Row],[Product_ID]],products[#All],4,TRUE)</f>
        <v>781</v>
      </c>
      <c r="E93">
        <v>5</v>
      </c>
      <c r="F93" t="str">
        <f>TEXT(orders[[#This Row],[Order_Date]],"mmm")</f>
        <v>May</v>
      </c>
      <c r="G93" s="4">
        <v>45061</v>
      </c>
      <c r="H93" s="5">
        <v>7.8472222222222224E-3</v>
      </c>
      <c r="I93" s="4">
        <v>45071</v>
      </c>
      <c r="J93" s="5">
        <v>0.47077546296296297</v>
      </c>
      <c r="K93" t="s">
        <v>567</v>
      </c>
      <c r="L93" t="str">
        <f>VLOOKUP(orders[[#This Row],[Customer_ID]],customers[#All],3,TRUE)</f>
        <v>Phagwara</v>
      </c>
      <c r="M93" t="s">
        <v>509</v>
      </c>
      <c r="N93">
        <f>orders[[#This Row],[Price]]*orders[[#This Row],[Quantity]]</f>
        <v>3905</v>
      </c>
      <c r="O93" s="14">
        <f>((orders[[#This Row],[Delivery_Date]]+orders[[#This Row],[Delivery_Time]]) - (orders[[#This Row],[Order_Date]]+orders[[#This Row],[Order_Time]]))*24</f>
        <v>251.11027777777053</v>
      </c>
      <c r="W93" s="3">
        <v>5</v>
      </c>
      <c r="X93" s="13">
        <f>((orders[[#This Row],[Delivery_Date]]+orders[[#This Row],[Delivery_Time]]) - (orders[[#This Row],[Order_Date]]+orders[[#This Row],[Order_Time]]))*24</f>
        <v>251.11027777777053</v>
      </c>
      <c r="Y93" s="6">
        <f t="shared" si="1"/>
        <v>50.222055555554107</v>
      </c>
    </row>
    <row r="94" spans="1:25" x14ac:dyDescent="0.3">
      <c r="A94">
        <v>93</v>
      </c>
      <c r="B94" t="s">
        <v>237</v>
      </c>
      <c r="C94">
        <v>24</v>
      </c>
      <c r="D94">
        <f>VLOOKUP(orders[[#This Row],[Product_ID]],products[#All],4,TRUE)</f>
        <v>535</v>
      </c>
      <c r="E94">
        <v>4</v>
      </c>
      <c r="F94" t="str">
        <f>TEXT(orders[[#This Row],[Order_Date]],"mmm")</f>
        <v>May</v>
      </c>
      <c r="G94" s="4">
        <v>45047</v>
      </c>
      <c r="H94" s="5">
        <v>0.74373842592592587</v>
      </c>
      <c r="I94" s="4">
        <v>45049</v>
      </c>
      <c r="J94" s="5">
        <v>0.77495370370370376</v>
      </c>
      <c r="K94" t="s">
        <v>468</v>
      </c>
      <c r="L94" t="str">
        <f>VLOOKUP(orders[[#This Row],[Customer_ID]],customers[#All],3,TRUE)</f>
        <v>Jorhat</v>
      </c>
      <c r="M94" t="s">
        <v>509</v>
      </c>
      <c r="N94">
        <f>orders[[#This Row],[Price]]*orders[[#This Row],[Quantity]]</f>
        <v>2140</v>
      </c>
      <c r="O94" s="14">
        <f>((orders[[#This Row],[Delivery_Date]]+orders[[#This Row],[Delivery_Time]]) - (orders[[#This Row],[Order_Date]]+orders[[#This Row],[Order_Time]]))*24</f>
        <v>48.749166666646488</v>
      </c>
      <c r="W94" s="2">
        <v>4</v>
      </c>
      <c r="X94" s="13">
        <f>((orders[[#This Row],[Delivery_Date]]+orders[[#This Row],[Delivery_Time]]) - (orders[[#This Row],[Order_Date]]+orders[[#This Row],[Order_Time]]))*24</f>
        <v>48.749166666646488</v>
      </c>
      <c r="Y94" s="6">
        <f t="shared" si="1"/>
        <v>12.187291666661622</v>
      </c>
    </row>
    <row r="95" spans="1:25" x14ac:dyDescent="0.3">
      <c r="A95">
        <v>94</v>
      </c>
      <c r="B95" t="s">
        <v>486</v>
      </c>
      <c r="C95">
        <v>69</v>
      </c>
      <c r="D95">
        <f>VLOOKUP(orders[[#This Row],[Product_ID]],products[#All],4,TRUE)</f>
        <v>998</v>
      </c>
      <c r="E95">
        <v>5</v>
      </c>
      <c r="F95" t="str">
        <f>TEXT(orders[[#This Row],[Order_Date]],"mmm")</f>
        <v>Mar</v>
      </c>
      <c r="G95" s="4">
        <v>44987</v>
      </c>
      <c r="H95" s="5">
        <v>0.61884259259259256</v>
      </c>
      <c r="I95" s="4">
        <v>44996</v>
      </c>
      <c r="J95" s="5">
        <v>0.34362268518518518</v>
      </c>
      <c r="K95" t="s">
        <v>425</v>
      </c>
      <c r="L95" t="str">
        <f>VLOOKUP(orders[[#This Row],[Customer_ID]],customers[#All],3,TRUE)</f>
        <v>Dhanbad</v>
      </c>
      <c r="M95" t="s">
        <v>518</v>
      </c>
      <c r="N95">
        <f>orders[[#This Row],[Price]]*orders[[#This Row],[Quantity]]</f>
        <v>4990</v>
      </c>
      <c r="O95" s="14">
        <f>((orders[[#This Row],[Delivery_Date]]+orders[[#This Row],[Delivery_Time]]) - (orders[[#This Row],[Order_Date]]+orders[[#This Row],[Order_Time]]))*24</f>
        <v>209.39472222217591</v>
      </c>
      <c r="W95" s="3">
        <v>5</v>
      </c>
      <c r="X95" s="13">
        <f>((orders[[#This Row],[Delivery_Date]]+orders[[#This Row],[Delivery_Time]]) - (orders[[#This Row],[Order_Date]]+orders[[#This Row],[Order_Time]]))*24</f>
        <v>209.39472222217591</v>
      </c>
      <c r="Y95" s="6">
        <f t="shared" si="1"/>
        <v>41.878944444435184</v>
      </c>
    </row>
    <row r="96" spans="1:25" x14ac:dyDescent="0.3">
      <c r="A96">
        <v>95</v>
      </c>
      <c r="B96" t="s">
        <v>198</v>
      </c>
      <c r="C96">
        <v>70</v>
      </c>
      <c r="D96">
        <f>VLOOKUP(orders[[#This Row],[Product_ID]],products[#All],4,TRUE)</f>
        <v>866</v>
      </c>
      <c r="E96">
        <v>4</v>
      </c>
      <c r="F96" t="str">
        <f>TEXT(orders[[#This Row],[Order_Date]],"mmm")</f>
        <v>May</v>
      </c>
      <c r="G96" s="4">
        <v>45075</v>
      </c>
      <c r="H96" s="5">
        <v>0.3296412037037037</v>
      </c>
      <c r="I96" s="4">
        <v>45080</v>
      </c>
      <c r="J96" s="5">
        <v>0.30315972222222221</v>
      </c>
      <c r="K96" t="s">
        <v>568</v>
      </c>
      <c r="L96" t="str">
        <f>VLOOKUP(orders[[#This Row],[Customer_ID]],customers[#All],3,TRUE)</f>
        <v>Kamarhati</v>
      </c>
      <c r="M96" t="s">
        <v>509</v>
      </c>
      <c r="N96">
        <f>orders[[#This Row],[Price]]*orders[[#This Row],[Quantity]]</f>
        <v>3464</v>
      </c>
      <c r="O96" s="14">
        <f>((orders[[#This Row],[Delivery_Date]]+orders[[#This Row],[Delivery_Time]]) - (orders[[#This Row],[Order_Date]]+orders[[#This Row],[Order_Time]]))*24</f>
        <v>119.36444444447989</v>
      </c>
      <c r="W96" s="2">
        <v>4</v>
      </c>
      <c r="X96" s="13">
        <f>((orders[[#This Row],[Delivery_Date]]+orders[[#This Row],[Delivery_Time]]) - (orders[[#This Row],[Order_Date]]+orders[[#This Row],[Order_Time]]))*24</f>
        <v>119.36444444447989</v>
      </c>
      <c r="Y96" s="6">
        <f t="shared" si="1"/>
        <v>29.841111111119972</v>
      </c>
    </row>
    <row r="97" spans="1:25" x14ac:dyDescent="0.3">
      <c r="A97">
        <v>96</v>
      </c>
      <c r="B97" t="s">
        <v>486</v>
      </c>
      <c r="C97">
        <v>25</v>
      </c>
      <c r="D97">
        <f>VLOOKUP(orders[[#This Row],[Product_ID]],products[#All],4,TRUE)</f>
        <v>1202</v>
      </c>
      <c r="E97">
        <v>3</v>
      </c>
      <c r="F97" t="str">
        <f>TEXT(orders[[#This Row],[Order_Date]],"mmm")</f>
        <v>Mar</v>
      </c>
      <c r="G97" s="4">
        <v>44999</v>
      </c>
      <c r="H97" s="5">
        <v>0.62524305555555559</v>
      </c>
      <c r="I97" s="4">
        <v>45008</v>
      </c>
      <c r="J97" s="5">
        <v>0.37229166666666669</v>
      </c>
      <c r="K97" t="s">
        <v>569</v>
      </c>
      <c r="L97" t="str">
        <f>VLOOKUP(orders[[#This Row],[Customer_ID]],customers[#All],3,TRUE)</f>
        <v>Dhanbad</v>
      </c>
      <c r="M97" t="s">
        <v>505</v>
      </c>
      <c r="N97">
        <f>orders[[#This Row],[Price]]*orders[[#This Row],[Quantity]]</f>
        <v>3606</v>
      </c>
      <c r="O97" s="14">
        <f>((orders[[#This Row],[Delivery_Date]]+orders[[#This Row],[Delivery_Time]]) - (orders[[#This Row],[Order_Date]]+orders[[#This Row],[Order_Time]]))*24</f>
        <v>209.92916666669771</v>
      </c>
      <c r="W97" s="3">
        <v>3</v>
      </c>
      <c r="X97" s="13">
        <f>((orders[[#This Row],[Delivery_Date]]+orders[[#This Row],[Delivery_Time]]) - (orders[[#This Row],[Order_Date]]+orders[[#This Row],[Order_Time]]))*24</f>
        <v>209.92916666669771</v>
      </c>
      <c r="Y97" s="6">
        <f t="shared" si="1"/>
        <v>69.976388888899237</v>
      </c>
    </row>
    <row r="98" spans="1:25" x14ac:dyDescent="0.3">
      <c r="A98">
        <v>97</v>
      </c>
      <c r="B98" t="s">
        <v>208</v>
      </c>
      <c r="C98">
        <v>41</v>
      </c>
      <c r="D98">
        <f>VLOOKUP(orders[[#This Row],[Product_ID]],products[#All],4,TRUE)</f>
        <v>1977</v>
      </c>
      <c r="E98">
        <v>1</v>
      </c>
      <c r="F98" t="str">
        <f>TEXT(orders[[#This Row],[Order_Date]],"mmm")</f>
        <v>Nov</v>
      </c>
      <c r="G98" s="4">
        <v>45233</v>
      </c>
      <c r="H98" s="5">
        <v>0.84134259259259259</v>
      </c>
      <c r="I98" s="4">
        <v>45238</v>
      </c>
      <c r="J98" s="5">
        <v>6.626157407407407E-2</v>
      </c>
      <c r="K98" t="s">
        <v>541</v>
      </c>
      <c r="L98" t="str">
        <f>VLOOKUP(orders[[#This Row],[Customer_ID]],customers[#All],3,TRUE)</f>
        <v>Karaikudi</v>
      </c>
      <c r="M98" t="s">
        <v>507</v>
      </c>
      <c r="N98">
        <f>orders[[#This Row],[Price]]*orders[[#This Row],[Quantity]]</f>
        <v>1977</v>
      </c>
      <c r="O98" s="14">
        <f>((orders[[#This Row],[Delivery_Date]]+orders[[#This Row],[Delivery_Time]]) - (orders[[#This Row],[Order_Date]]+orders[[#This Row],[Order_Time]]))*24</f>
        <v>101.39805555558996</v>
      </c>
      <c r="W98" s="2">
        <v>1</v>
      </c>
      <c r="X98" s="13">
        <f>((orders[[#This Row],[Delivery_Date]]+orders[[#This Row],[Delivery_Time]]) - (orders[[#This Row],[Order_Date]]+orders[[#This Row],[Order_Time]]))*24</f>
        <v>101.39805555558996</v>
      </c>
      <c r="Y98" s="6">
        <f t="shared" si="1"/>
        <v>101.39805555558996</v>
      </c>
    </row>
    <row r="99" spans="1:25" x14ac:dyDescent="0.3">
      <c r="A99">
        <v>98</v>
      </c>
      <c r="B99" t="s">
        <v>158</v>
      </c>
      <c r="C99">
        <v>8</v>
      </c>
      <c r="D99">
        <f>VLOOKUP(orders[[#This Row],[Product_ID]],products[#All],4,TRUE)</f>
        <v>252</v>
      </c>
      <c r="E99">
        <v>1</v>
      </c>
      <c r="F99" t="str">
        <f>TEXT(orders[[#This Row],[Order_Date]],"mmm")</f>
        <v>Oct</v>
      </c>
      <c r="G99" s="4">
        <v>45229</v>
      </c>
      <c r="H99" s="5">
        <v>0.6430555555555556</v>
      </c>
      <c r="I99" s="4">
        <v>45231</v>
      </c>
      <c r="J99" s="5">
        <v>0.69060185185185186</v>
      </c>
      <c r="K99" t="s">
        <v>15</v>
      </c>
      <c r="L99" t="str">
        <f>VLOOKUP(orders[[#This Row],[Customer_ID]],customers[#All],3,TRUE)</f>
        <v>Sasaram</v>
      </c>
      <c r="M99" t="s">
        <v>505</v>
      </c>
      <c r="N99">
        <f>orders[[#This Row],[Price]]*orders[[#This Row],[Quantity]]</f>
        <v>252</v>
      </c>
      <c r="O99" s="14">
        <f>((orders[[#This Row],[Delivery_Date]]+orders[[#This Row],[Delivery_Time]]) - (orders[[#This Row],[Order_Date]]+orders[[#This Row],[Order_Time]]))*24</f>
        <v>49.141111111035571</v>
      </c>
      <c r="W99" s="3">
        <v>1</v>
      </c>
      <c r="X99" s="13">
        <f>((orders[[#This Row],[Delivery_Date]]+orders[[#This Row],[Delivery_Time]]) - (orders[[#This Row],[Order_Date]]+orders[[#This Row],[Order_Time]]))*24</f>
        <v>49.141111111035571</v>
      </c>
      <c r="Y99" s="6">
        <f t="shared" si="1"/>
        <v>49.141111111035571</v>
      </c>
    </row>
    <row r="100" spans="1:25" x14ac:dyDescent="0.3">
      <c r="A100">
        <v>99</v>
      </c>
      <c r="B100" t="s">
        <v>252</v>
      </c>
      <c r="C100">
        <v>38</v>
      </c>
      <c r="D100">
        <f>VLOOKUP(orders[[#This Row],[Product_ID]],products[#All],4,TRUE)</f>
        <v>562</v>
      </c>
      <c r="E100">
        <v>3</v>
      </c>
      <c r="F100" t="str">
        <f>TEXT(orders[[#This Row],[Order_Date]],"mmm")</f>
        <v>Nov</v>
      </c>
      <c r="G100" s="4">
        <v>45234</v>
      </c>
      <c r="H100" s="5">
        <v>0.58386574074074071</v>
      </c>
      <c r="I100" s="4">
        <v>45235</v>
      </c>
      <c r="J100" s="5">
        <v>0.65599537037037037</v>
      </c>
      <c r="K100" t="s">
        <v>570</v>
      </c>
      <c r="L100" t="str">
        <f>VLOOKUP(orders[[#This Row],[Customer_ID]],customers[#All],3,TRUE)</f>
        <v>Imphal</v>
      </c>
      <c r="M100" t="s">
        <v>509</v>
      </c>
      <c r="N100">
        <f>orders[[#This Row],[Price]]*orders[[#This Row],[Quantity]]</f>
        <v>1686</v>
      </c>
      <c r="O100" s="14">
        <f>((orders[[#This Row],[Delivery_Date]]+orders[[#This Row],[Delivery_Time]]) - (orders[[#This Row],[Order_Date]]+orders[[#This Row],[Order_Time]]))*24</f>
        <v>25.731111111002974</v>
      </c>
      <c r="W100" s="2">
        <v>3</v>
      </c>
      <c r="X100" s="13">
        <f>((orders[[#This Row],[Delivery_Date]]+orders[[#This Row],[Delivery_Time]]) - (orders[[#This Row],[Order_Date]]+orders[[#This Row],[Order_Time]]))*24</f>
        <v>25.731111111002974</v>
      </c>
      <c r="Y100" s="6">
        <f t="shared" si="1"/>
        <v>8.5770370370009914</v>
      </c>
    </row>
    <row r="101" spans="1:25" x14ac:dyDescent="0.3">
      <c r="A101">
        <v>100</v>
      </c>
      <c r="B101" t="s">
        <v>275</v>
      </c>
      <c r="C101">
        <v>42</v>
      </c>
      <c r="D101">
        <f>VLOOKUP(orders[[#This Row],[Product_ID]],products[#All],4,TRUE)</f>
        <v>1744</v>
      </c>
      <c r="E101">
        <v>5</v>
      </c>
      <c r="F101" t="str">
        <f>TEXT(orders[[#This Row],[Order_Date]],"mmm")</f>
        <v>May</v>
      </c>
      <c r="G101" s="4">
        <v>45055</v>
      </c>
      <c r="H101" s="5">
        <v>0.24313657407407407</v>
      </c>
      <c r="I101" s="4">
        <v>45063</v>
      </c>
      <c r="J101" s="5">
        <v>0.22946759259259258</v>
      </c>
      <c r="K101" t="s">
        <v>571</v>
      </c>
      <c r="L101" t="str">
        <f>VLOOKUP(orders[[#This Row],[Customer_ID]],customers[#All],3,TRUE)</f>
        <v>Imphal</v>
      </c>
      <c r="M101" t="s">
        <v>528</v>
      </c>
      <c r="N101">
        <f>orders[[#This Row],[Price]]*orders[[#This Row],[Quantity]]</f>
        <v>8720</v>
      </c>
      <c r="O101" s="14">
        <f>((orders[[#This Row],[Delivery_Date]]+orders[[#This Row],[Delivery_Time]]) - (orders[[#This Row],[Order_Date]]+orders[[#This Row],[Order_Time]]))*24</f>
        <v>191.67194444441702</v>
      </c>
      <c r="W101" s="3">
        <v>5</v>
      </c>
      <c r="X101" s="13">
        <f>((orders[[#This Row],[Delivery_Date]]+orders[[#This Row],[Delivery_Time]]) - (orders[[#This Row],[Order_Date]]+orders[[#This Row],[Order_Time]]))*24</f>
        <v>191.67194444441702</v>
      </c>
      <c r="Y101" s="6">
        <f t="shared" si="1"/>
        <v>38.334388888883403</v>
      </c>
    </row>
    <row r="102" spans="1:25" x14ac:dyDescent="0.3">
      <c r="A102">
        <v>101</v>
      </c>
      <c r="B102" t="s">
        <v>316</v>
      </c>
      <c r="C102">
        <v>70</v>
      </c>
      <c r="D102">
        <f>VLOOKUP(orders[[#This Row],[Product_ID]],products[#All],4,TRUE)</f>
        <v>866</v>
      </c>
      <c r="E102">
        <v>4</v>
      </c>
      <c r="F102" t="str">
        <f>TEXT(orders[[#This Row],[Order_Date]],"mmm")</f>
        <v>Jun</v>
      </c>
      <c r="G102" s="4">
        <v>45096</v>
      </c>
      <c r="H102" s="5">
        <v>0.16449074074074074</v>
      </c>
      <c r="I102" s="4">
        <v>45098</v>
      </c>
      <c r="J102" s="5">
        <v>0.26292824074074073</v>
      </c>
      <c r="K102" t="s">
        <v>517</v>
      </c>
      <c r="L102" t="str">
        <f>VLOOKUP(orders[[#This Row],[Customer_ID]],customers[#All],3,TRUE)</f>
        <v>Srikakulam</v>
      </c>
      <c r="M102" t="s">
        <v>509</v>
      </c>
      <c r="N102">
        <f>orders[[#This Row],[Price]]*orders[[#This Row],[Quantity]]</f>
        <v>3464</v>
      </c>
      <c r="O102" s="14">
        <f>((orders[[#This Row],[Delivery_Date]]+orders[[#This Row],[Delivery_Time]]) - (orders[[#This Row],[Order_Date]]+orders[[#This Row],[Order_Time]]))*24</f>
        <v>50.362500000104774</v>
      </c>
      <c r="W102" s="2">
        <v>4</v>
      </c>
      <c r="X102" s="13">
        <f>((orders[[#This Row],[Delivery_Date]]+orders[[#This Row],[Delivery_Time]]) - (orders[[#This Row],[Order_Date]]+orders[[#This Row],[Order_Time]]))*24</f>
        <v>50.362500000104774</v>
      </c>
      <c r="Y102" s="6">
        <f t="shared" si="1"/>
        <v>12.590625000026193</v>
      </c>
    </row>
    <row r="103" spans="1:25" x14ac:dyDescent="0.3">
      <c r="A103">
        <v>102</v>
      </c>
      <c r="B103" t="s">
        <v>398</v>
      </c>
      <c r="C103">
        <v>10</v>
      </c>
      <c r="D103">
        <f>VLOOKUP(orders[[#This Row],[Product_ID]],products[#All],4,TRUE)</f>
        <v>259</v>
      </c>
      <c r="E103">
        <v>3</v>
      </c>
      <c r="F103" t="str">
        <f>TEXT(orders[[#This Row],[Order_Date]],"mmm")</f>
        <v>Oct</v>
      </c>
      <c r="G103" s="4">
        <v>45227</v>
      </c>
      <c r="H103" s="5">
        <v>0.81543981481481487</v>
      </c>
      <c r="I103" s="4">
        <v>45236</v>
      </c>
      <c r="J103" s="5">
        <v>0.29623842592592592</v>
      </c>
      <c r="K103" t="s">
        <v>572</v>
      </c>
      <c r="L103" t="str">
        <f>VLOOKUP(orders[[#This Row],[Customer_ID]],customers[#All],3,TRUE)</f>
        <v>Ratlam</v>
      </c>
      <c r="M103" t="s">
        <v>509</v>
      </c>
      <c r="N103">
        <f>orders[[#This Row],[Price]]*orders[[#This Row],[Quantity]]</f>
        <v>777</v>
      </c>
      <c r="O103" s="14">
        <f>((orders[[#This Row],[Delivery_Date]]+orders[[#This Row],[Delivery_Time]]) - (orders[[#This Row],[Order_Date]]+orders[[#This Row],[Order_Time]]))*24</f>
        <v>203.53916666650912</v>
      </c>
      <c r="W103" s="3">
        <v>3</v>
      </c>
      <c r="X103" s="13">
        <f>((orders[[#This Row],[Delivery_Date]]+orders[[#This Row],[Delivery_Time]]) - (orders[[#This Row],[Order_Date]]+orders[[#This Row],[Order_Time]]))*24</f>
        <v>203.53916666650912</v>
      </c>
      <c r="Y103" s="6">
        <f t="shared" si="1"/>
        <v>67.846388888836373</v>
      </c>
    </row>
    <row r="104" spans="1:25" x14ac:dyDescent="0.3">
      <c r="A104">
        <v>103</v>
      </c>
      <c r="B104" t="s">
        <v>476</v>
      </c>
      <c r="C104">
        <v>18</v>
      </c>
      <c r="D104">
        <f>VLOOKUP(orders[[#This Row],[Product_ID]],products[#All],4,TRUE)</f>
        <v>781</v>
      </c>
      <c r="E104">
        <v>3</v>
      </c>
      <c r="F104" t="str">
        <f>TEXT(orders[[#This Row],[Order_Date]],"mmm")</f>
        <v>Feb</v>
      </c>
      <c r="G104" s="4">
        <v>44958</v>
      </c>
      <c r="H104" s="5">
        <v>0.51734953703703701</v>
      </c>
      <c r="I104" s="4">
        <v>44965</v>
      </c>
      <c r="J104" s="5">
        <v>0.95253472222222224</v>
      </c>
      <c r="K104" t="s">
        <v>573</v>
      </c>
      <c r="L104" t="str">
        <f>VLOOKUP(orders[[#This Row],[Customer_ID]],customers[#All],3,TRUE)</f>
        <v>Sri Ganganagar</v>
      </c>
      <c r="M104" t="s">
        <v>509</v>
      </c>
      <c r="N104">
        <f>orders[[#This Row],[Price]]*orders[[#This Row],[Quantity]]</f>
        <v>2343</v>
      </c>
      <c r="O104" s="14">
        <f>((orders[[#This Row],[Delivery_Date]]+orders[[#This Row],[Delivery_Time]]) - (orders[[#This Row],[Order_Date]]+orders[[#This Row],[Order_Time]]))*24</f>
        <v>178.44444444437977</v>
      </c>
      <c r="W104" s="2">
        <v>3</v>
      </c>
      <c r="X104" s="13">
        <f>((orders[[#This Row],[Delivery_Date]]+orders[[#This Row],[Delivery_Time]]) - (orders[[#This Row],[Order_Date]]+orders[[#This Row],[Order_Time]]))*24</f>
        <v>178.44444444437977</v>
      </c>
      <c r="Y104" s="6">
        <f t="shared" si="1"/>
        <v>59.481481481459923</v>
      </c>
    </row>
    <row r="105" spans="1:25" x14ac:dyDescent="0.3">
      <c r="A105">
        <v>104</v>
      </c>
      <c r="B105" t="s">
        <v>403</v>
      </c>
      <c r="C105">
        <v>51</v>
      </c>
      <c r="D105">
        <f>VLOOKUP(orders[[#This Row],[Product_ID]],products[#All],4,TRUE)</f>
        <v>1084</v>
      </c>
      <c r="E105">
        <v>3</v>
      </c>
      <c r="F105" t="str">
        <f>TEXT(orders[[#This Row],[Order_Date]],"mmm")</f>
        <v>Dec</v>
      </c>
      <c r="G105" s="4">
        <v>45289</v>
      </c>
      <c r="H105" s="5">
        <v>7.3252314814814812E-2</v>
      </c>
      <c r="I105" s="4">
        <v>45296</v>
      </c>
      <c r="J105" s="5">
        <v>1.074074074074074E-2</v>
      </c>
      <c r="K105" t="s">
        <v>405</v>
      </c>
      <c r="L105" t="str">
        <f>VLOOKUP(orders[[#This Row],[Customer_ID]],customers[#All],3,TRUE)</f>
        <v>Ahmednagar</v>
      </c>
      <c r="M105" t="s">
        <v>528</v>
      </c>
      <c r="N105">
        <f>orders[[#This Row],[Price]]*orders[[#This Row],[Quantity]]</f>
        <v>3252</v>
      </c>
      <c r="O105" s="14">
        <f>((orders[[#This Row],[Delivery_Date]]+orders[[#This Row],[Delivery_Time]]) - (orders[[#This Row],[Order_Date]]+orders[[#This Row],[Order_Time]]))*24</f>
        <v>166.49972222215729</v>
      </c>
      <c r="W105" s="3">
        <v>3</v>
      </c>
      <c r="X105" s="13">
        <f>((orders[[#This Row],[Delivery_Date]]+orders[[#This Row],[Delivery_Time]]) - (orders[[#This Row],[Order_Date]]+orders[[#This Row],[Order_Time]]))*24</f>
        <v>166.49972222215729</v>
      </c>
      <c r="Y105" s="6">
        <f t="shared" si="1"/>
        <v>55.499907407385763</v>
      </c>
    </row>
    <row r="106" spans="1:25" x14ac:dyDescent="0.3">
      <c r="A106">
        <v>105</v>
      </c>
      <c r="B106" t="s">
        <v>311</v>
      </c>
      <c r="C106">
        <v>36</v>
      </c>
      <c r="D106">
        <f>VLOOKUP(orders[[#This Row],[Product_ID]],products[#All],4,TRUE)</f>
        <v>203</v>
      </c>
      <c r="E106">
        <v>2</v>
      </c>
      <c r="F106" t="str">
        <f>TEXT(orders[[#This Row],[Order_Date]],"mmm")</f>
        <v>Feb</v>
      </c>
      <c r="G106" s="4">
        <v>44968</v>
      </c>
      <c r="H106" s="5">
        <v>0.12333333333333334</v>
      </c>
      <c r="I106" s="4">
        <v>44978</v>
      </c>
      <c r="J106" s="5">
        <v>6.5393518518518517E-2</v>
      </c>
      <c r="K106" t="s">
        <v>234</v>
      </c>
      <c r="L106" t="str">
        <f>VLOOKUP(orders[[#This Row],[Customer_ID]],customers[#All],3,TRUE)</f>
        <v>Jamnagar</v>
      </c>
      <c r="M106" t="s">
        <v>509</v>
      </c>
      <c r="N106">
        <f>orders[[#This Row],[Price]]*orders[[#This Row],[Quantity]]</f>
        <v>406</v>
      </c>
      <c r="O106" s="14">
        <f>((orders[[#This Row],[Delivery_Date]]+orders[[#This Row],[Delivery_Time]]) - (orders[[#This Row],[Order_Date]]+orders[[#This Row],[Order_Time]]))*24</f>
        <v>238.60944444435881</v>
      </c>
      <c r="W106" s="2">
        <v>2</v>
      </c>
      <c r="X106" s="13">
        <f>((orders[[#This Row],[Delivery_Date]]+orders[[#This Row],[Delivery_Time]]) - (orders[[#This Row],[Order_Date]]+orders[[#This Row],[Order_Time]]))*24</f>
        <v>238.60944444435881</v>
      </c>
      <c r="Y106" s="6">
        <f t="shared" si="1"/>
        <v>119.30472222217941</v>
      </c>
    </row>
    <row r="107" spans="1:25" x14ac:dyDescent="0.3">
      <c r="A107">
        <v>106</v>
      </c>
      <c r="B107" t="s">
        <v>466</v>
      </c>
      <c r="C107">
        <v>41</v>
      </c>
      <c r="D107">
        <f>VLOOKUP(orders[[#This Row],[Product_ID]],products[#All],4,TRUE)</f>
        <v>1977</v>
      </c>
      <c r="E107">
        <v>2</v>
      </c>
      <c r="F107" t="str">
        <f>TEXT(orders[[#This Row],[Order_Date]],"mmm")</f>
        <v>Nov</v>
      </c>
      <c r="G107" s="4">
        <v>45236</v>
      </c>
      <c r="H107" s="5">
        <v>0.74706018518518513</v>
      </c>
      <c r="I107" s="4">
        <v>45238</v>
      </c>
      <c r="J107" s="5">
        <v>0.95865740740740746</v>
      </c>
      <c r="K107" t="s">
        <v>46</v>
      </c>
      <c r="L107" t="str">
        <f>VLOOKUP(orders[[#This Row],[Customer_ID]],customers[#All],3,TRUE)</f>
        <v>Warangal</v>
      </c>
      <c r="M107" t="s">
        <v>507</v>
      </c>
      <c r="N107">
        <f>orders[[#This Row],[Price]]*orders[[#This Row],[Quantity]]</f>
        <v>3954</v>
      </c>
      <c r="O107" s="14">
        <f>((orders[[#This Row],[Delivery_Date]]+orders[[#This Row],[Delivery_Time]]) - (orders[[#This Row],[Order_Date]]+orders[[#This Row],[Order_Time]]))*24</f>
        <v>53.078333333367482</v>
      </c>
      <c r="W107" s="3">
        <v>2</v>
      </c>
      <c r="X107" s="13">
        <f>((orders[[#This Row],[Delivery_Date]]+orders[[#This Row],[Delivery_Time]]) - (orders[[#This Row],[Order_Date]]+orders[[#This Row],[Order_Time]]))*24</f>
        <v>53.078333333367482</v>
      </c>
      <c r="Y107" s="6">
        <f t="shared" si="1"/>
        <v>26.539166666683741</v>
      </c>
    </row>
    <row r="108" spans="1:25" x14ac:dyDescent="0.3">
      <c r="A108">
        <v>107</v>
      </c>
      <c r="B108" t="s">
        <v>208</v>
      </c>
      <c r="C108">
        <v>4</v>
      </c>
      <c r="D108">
        <f>VLOOKUP(orders[[#This Row],[Product_ID]],products[#All],4,TRUE)</f>
        <v>1199</v>
      </c>
      <c r="E108">
        <v>3</v>
      </c>
      <c r="F108" t="str">
        <f>TEXT(orders[[#This Row],[Order_Date]],"mmm")</f>
        <v>Nov</v>
      </c>
      <c r="G108" s="4">
        <v>45236</v>
      </c>
      <c r="H108" s="5">
        <v>0.42924768518518519</v>
      </c>
      <c r="I108" s="4">
        <v>45242</v>
      </c>
      <c r="J108" s="5">
        <v>0.5974652777777778</v>
      </c>
      <c r="K108" t="s">
        <v>574</v>
      </c>
      <c r="L108" t="str">
        <f>VLOOKUP(orders[[#This Row],[Customer_ID]],customers[#All],3,TRUE)</f>
        <v>Karaikudi</v>
      </c>
      <c r="M108" t="s">
        <v>507</v>
      </c>
      <c r="N108">
        <f>orders[[#This Row],[Price]]*orders[[#This Row],[Quantity]]</f>
        <v>3597</v>
      </c>
      <c r="O108" s="14">
        <f>((orders[[#This Row],[Delivery_Date]]+orders[[#This Row],[Delivery_Time]]) - (orders[[#This Row],[Order_Date]]+orders[[#This Row],[Order_Time]]))*24</f>
        <v>148.03722222230863</v>
      </c>
      <c r="W108" s="2">
        <v>3</v>
      </c>
      <c r="X108" s="13">
        <f>((orders[[#This Row],[Delivery_Date]]+orders[[#This Row],[Delivery_Time]]) - (orders[[#This Row],[Order_Date]]+orders[[#This Row],[Order_Time]]))*24</f>
        <v>148.03722222230863</v>
      </c>
      <c r="Y108" s="6">
        <f t="shared" si="1"/>
        <v>49.345740740769543</v>
      </c>
    </row>
    <row r="109" spans="1:25" x14ac:dyDescent="0.3">
      <c r="A109">
        <v>108</v>
      </c>
      <c r="B109" t="s">
        <v>64</v>
      </c>
      <c r="C109">
        <v>26</v>
      </c>
      <c r="D109">
        <f>VLOOKUP(orders[[#This Row],[Product_ID]],products[#All],4,TRUE)</f>
        <v>289</v>
      </c>
      <c r="E109">
        <v>4</v>
      </c>
      <c r="F109" t="str">
        <f>TEXT(orders[[#This Row],[Order_Date]],"mmm")</f>
        <v>Feb</v>
      </c>
      <c r="G109" s="4">
        <v>44984</v>
      </c>
      <c r="H109" s="5">
        <v>0.37738425925925928</v>
      </c>
      <c r="I109" s="4">
        <v>44990</v>
      </c>
      <c r="J109" s="5">
        <v>0.33547453703703706</v>
      </c>
      <c r="K109" t="s">
        <v>41</v>
      </c>
      <c r="L109" t="str">
        <f>VLOOKUP(orders[[#This Row],[Customer_ID]],customers[#All],3,TRUE)</f>
        <v>Bilaspur</v>
      </c>
      <c r="M109" t="s">
        <v>518</v>
      </c>
      <c r="N109">
        <f>orders[[#This Row],[Price]]*orders[[#This Row],[Quantity]]</f>
        <v>1156</v>
      </c>
      <c r="O109" s="14">
        <f>((orders[[#This Row],[Delivery_Date]]+orders[[#This Row],[Delivery_Time]]) - (orders[[#This Row],[Order_Date]]+orders[[#This Row],[Order_Time]]))*24</f>
        <v>142.99416666675825</v>
      </c>
      <c r="W109" s="3">
        <v>4</v>
      </c>
      <c r="X109" s="13">
        <f>((orders[[#This Row],[Delivery_Date]]+orders[[#This Row],[Delivery_Time]]) - (orders[[#This Row],[Order_Date]]+orders[[#This Row],[Order_Time]]))*24</f>
        <v>142.99416666675825</v>
      </c>
      <c r="Y109" s="6">
        <f t="shared" si="1"/>
        <v>35.748541666689562</v>
      </c>
    </row>
    <row r="110" spans="1:25" x14ac:dyDescent="0.3">
      <c r="A110">
        <v>109</v>
      </c>
      <c r="B110" t="s">
        <v>364</v>
      </c>
      <c r="C110">
        <v>50</v>
      </c>
      <c r="D110">
        <f>VLOOKUP(orders[[#This Row],[Product_ID]],products[#All],4,TRUE)</f>
        <v>422</v>
      </c>
      <c r="E110">
        <v>5</v>
      </c>
      <c r="F110" t="str">
        <f>TEXT(orders[[#This Row],[Order_Date]],"mmm")</f>
        <v>Feb</v>
      </c>
      <c r="G110" s="4">
        <v>44984</v>
      </c>
      <c r="H110" s="5">
        <v>0.64986111111111111</v>
      </c>
      <c r="I110" s="4">
        <v>44986</v>
      </c>
      <c r="J110" s="5">
        <v>0.3603703703703704</v>
      </c>
      <c r="K110" t="s">
        <v>520</v>
      </c>
      <c r="L110" t="str">
        <f>VLOOKUP(orders[[#This Row],[Customer_ID]],customers[#All],3,TRUE)</f>
        <v>Sultan Pur Majra</v>
      </c>
      <c r="M110" t="s">
        <v>518</v>
      </c>
      <c r="N110">
        <f>orders[[#This Row],[Price]]*orders[[#This Row],[Quantity]]</f>
        <v>2110</v>
      </c>
      <c r="O110" s="14">
        <f>((orders[[#This Row],[Delivery_Date]]+orders[[#This Row],[Delivery_Time]]) - (orders[[#This Row],[Order_Date]]+orders[[#This Row],[Order_Time]]))*24</f>
        <v>41.05222222226439</v>
      </c>
      <c r="W110" s="2">
        <v>5</v>
      </c>
      <c r="X110" s="13">
        <f>((orders[[#This Row],[Delivery_Date]]+orders[[#This Row],[Delivery_Time]]) - (orders[[#This Row],[Order_Date]]+orders[[#This Row],[Order_Time]]))*24</f>
        <v>41.05222222226439</v>
      </c>
      <c r="Y110" s="6">
        <f t="shared" si="1"/>
        <v>8.2104444444528788</v>
      </c>
    </row>
    <row r="111" spans="1:25" x14ac:dyDescent="0.3">
      <c r="A111">
        <v>110</v>
      </c>
      <c r="B111" t="s">
        <v>369</v>
      </c>
      <c r="C111">
        <v>26</v>
      </c>
      <c r="D111">
        <f>VLOOKUP(orders[[#This Row],[Product_ID]],products[#All],4,TRUE)</f>
        <v>289</v>
      </c>
      <c r="E111">
        <v>2</v>
      </c>
      <c r="F111" t="str">
        <f>TEXT(orders[[#This Row],[Order_Date]],"mmm")</f>
        <v>Mar</v>
      </c>
      <c r="G111" s="4">
        <v>44989</v>
      </c>
      <c r="H111" s="5">
        <v>0.4748148148148148</v>
      </c>
      <c r="I111" s="4">
        <v>44998</v>
      </c>
      <c r="J111" s="5">
        <v>0.35244212962962962</v>
      </c>
      <c r="K111" t="s">
        <v>575</v>
      </c>
      <c r="L111" t="str">
        <f>VLOOKUP(orders[[#This Row],[Customer_ID]],customers[#All],3,TRUE)</f>
        <v>Aligarh</v>
      </c>
      <c r="M111" t="s">
        <v>518</v>
      </c>
      <c r="N111">
        <f>orders[[#This Row],[Price]]*orders[[#This Row],[Quantity]]</f>
        <v>578</v>
      </c>
      <c r="O111" s="14">
        <f>((orders[[#This Row],[Delivery_Date]]+orders[[#This Row],[Delivery_Time]]) - (orders[[#This Row],[Order_Date]]+orders[[#This Row],[Order_Time]]))*24</f>
        <v>213.06305555562722</v>
      </c>
      <c r="W111" s="3">
        <v>2</v>
      </c>
      <c r="X111" s="13">
        <f>((orders[[#This Row],[Delivery_Date]]+orders[[#This Row],[Delivery_Time]]) - (orders[[#This Row],[Order_Date]]+orders[[#This Row],[Order_Time]]))*24</f>
        <v>213.06305555562722</v>
      </c>
      <c r="Y111" s="6">
        <f t="shared" si="1"/>
        <v>106.53152777781361</v>
      </c>
    </row>
    <row r="112" spans="1:25" x14ac:dyDescent="0.3">
      <c r="A112">
        <v>111</v>
      </c>
      <c r="B112" t="s">
        <v>49</v>
      </c>
      <c r="C112">
        <v>8</v>
      </c>
      <c r="D112">
        <f>VLOOKUP(orders[[#This Row],[Product_ID]],products[#All],4,TRUE)</f>
        <v>252</v>
      </c>
      <c r="E112">
        <v>3</v>
      </c>
      <c r="F112" t="str">
        <f>TEXT(orders[[#This Row],[Order_Date]],"mmm")</f>
        <v>Jun</v>
      </c>
      <c r="G112" s="4">
        <v>45098</v>
      </c>
      <c r="H112" s="5">
        <v>0.59649305555555554</v>
      </c>
      <c r="I112" s="4">
        <v>45102</v>
      </c>
      <c r="J112" s="5">
        <v>0.87774305555555554</v>
      </c>
      <c r="K112" t="s">
        <v>576</v>
      </c>
      <c r="L112" t="str">
        <f>VLOOKUP(orders[[#This Row],[Customer_ID]],customers[#All],3,TRUE)</f>
        <v>Madurai</v>
      </c>
      <c r="M112" t="s">
        <v>505</v>
      </c>
      <c r="N112">
        <f>orders[[#This Row],[Price]]*orders[[#This Row],[Quantity]]</f>
        <v>756</v>
      </c>
      <c r="O112" s="14">
        <f>((orders[[#This Row],[Delivery_Date]]+orders[[#This Row],[Delivery_Time]]) - (orders[[#This Row],[Order_Date]]+orders[[#This Row],[Order_Time]]))*24</f>
        <v>102.75</v>
      </c>
      <c r="W112" s="2">
        <v>3</v>
      </c>
      <c r="X112" s="13">
        <f>((orders[[#This Row],[Delivery_Date]]+orders[[#This Row],[Delivery_Time]]) - (orders[[#This Row],[Order_Date]]+orders[[#This Row],[Order_Time]]))*24</f>
        <v>102.75</v>
      </c>
      <c r="Y112" s="6">
        <f t="shared" si="1"/>
        <v>34.25</v>
      </c>
    </row>
    <row r="113" spans="1:25" x14ac:dyDescent="0.3">
      <c r="A113">
        <v>112</v>
      </c>
      <c r="B113" t="s">
        <v>118</v>
      </c>
      <c r="C113">
        <v>37</v>
      </c>
      <c r="D113">
        <f>VLOOKUP(orders[[#This Row],[Product_ID]],products[#All],4,TRUE)</f>
        <v>1428</v>
      </c>
      <c r="E113">
        <v>3</v>
      </c>
      <c r="F113" t="str">
        <f>TEXT(orders[[#This Row],[Order_Date]],"mmm")</f>
        <v>Nov</v>
      </c>
      <c r="G113" s="4">
        <v>45241</v>
      </c>
      <c r="H113" s="5">
        <v>0.27504629629629629</v>
      </c>
      <c r="I113" s="4">
        <v>45244</v>
      </c>
      <c r="J113" s="5">
        <v>0.66040509259259261</v>
      </c>
      <c r="K113" t="s">
        <v>577</v>
      </c>
      <c r="L113" t="str">
        <f>VLOOKUP(orders[[#This Row],[Customer_ID]],customers[#All],3,TRUE)</f>
        <v>Bidhannagar</v>
      </c>
      <c r="M113" t="s">
        <v>507</v>
      </c>
      <c r="N113">
        <f>orders[[#This Row],[Price]]*orders[[#This Row],[Quantity]]</f>
        <v>4284</v>
      </c>
      <c r="O113" s="14">
        <f>((orders[[#This Row],[Delivery_Date]]+orders[[#This Row],[Delivery_Time]]) - (orders[[#This Row],[Order_Date]]+orders[[#This Row],[Order_Time]]))*24</f>
        <v>81.248611111252103</v>
      </c>
      <c r="W113" s="3">
        <v>3</v>
      </c>
      <c r="X113" s="13">
        <f>((orders[[#This Row],[Delivery_Date]]+orders[[#This Row],[Delivery_Time]]) - (orders[[#This Row],[Order_Date]]+orders[[#This Row],[Order_Time]]))*24</f>
        <v>81.248611111252103</v>
      </c>
      <c r="Y113" s="6">
        <f t="shared" si="1"/>
        <v>27.082870370417368</v>
      </c>
    </row>
    <row r="114" spans="1:25" x14ac:dyDescent="0.3">
      <c r="A114">
        <v>113</v>
      </c>
      <c r="B114" t="s">
        <v>163</v>
      </c>
      <c r="C114">
        <v>1</v>
      </c>
      <c r="D114">
        <f>VLOOKUP(orders[[#This Row],[Product_ID]],products[#All],4,TRUE)</f>
        <v>1935</v>
      </c>
      <c r="E114">
        <v>3</v>
      </c>
      <c r="F114" t="str">
        <f>TEXT(orders[[#This Row],[Order_Date]],"mmm")</f>
        <v>Nov</v>
      </c>
      <c r="G114" s="4">
        <v>45244</v>
      </c>
      <c r="H114" s="5">
        <v>0.64618055555555554</v>
      </c>
      <c r="I114" s="4">
        <v>45253</v>
      </c>
      <c r="J114" s="5">
        <v>0.1852662037037037</v>
      </c>
      <c r="K114" t="s">
        <v>15</v>
      </c>
      <c r="L114" t="str">
        <f>VLOOKUP(orders[[#This Row],[Customer_ID]],customers[#All],3,TRUE)</f>
        <v>Surat</v>
      </c>
      <c r="M114" t="s">
        <v>528</v>
      </c>
      <c r="N114">
        <f>orders[[#This Row],[Price]]*orders[[#This Row],[Quantity]]</f>
        <v>5805</v>
      </c>
      <c r="O114" s="14">
        <f>((orders[[#This Row],[Delivery_Date]]+orders[[#This Row],[Delivery_Time]]) - (orders[[#This Row],[Order_Date]]+orders[[#This Row],[Order_Time]]))*24</f>
        <v>204.9380555555108</v>
      </c>
      <c r="W114" s="2">
        <v>3</v>
      </c>
      <c r="X114" s="13">
        <f>((orders[[#This Row],[Delivery_Date]]+orders[[#This Row],[Delivery_Time]]) - (orders[[#This Row],[Order_Date]]+orders[[#This Row],[Order_Time]]))*24</f>
        <v>204.9380555555108</v>
      </c>
      <c r="Y114" s="6">
        <f t="shared" si="1"/>
        <v>68.312685185170267</v>
      </c>
    </row>
    <row r="115" spans="1:25" x14ac:dyDescent="0.3">
      <c r="A115">
        <v>114</v>
      </c>
      <c r="B115" t="s">
        <v>49</v>
      </c>
      <c r="C115">
        <v>40</v>
      </c>
      <c r="D115">
        <f>VLOOKUP(orders[[#This Row],[Product_ID]],products[#All],4,TRUE)</f>
        <v>1923</v>
      </c>
      <c r="E115">
        <v>4</v>
      </c>
      <c r="F115" t="str">
        <f>TEXT(orders[[#This Row],[Order_Date]],"mmm")</f>
        <v>Feb</v>
      </c>
      <c r="G115" s="4">
        <v>44960</v>
      </c>
      <c r="H115" s="5">
        <v>0.66892361111111109</v>
      </c>
      <c r="I115" s="4">
        <v>44964</v>
      </c>
      <c r="J115" s="5">
        <v>9.9166666666666667E-2</v>
      </c>
      <c r="K115" t="s">
        <v>578</v>
      </c>
      <c r="L115" t="str">
        <f>VLOOKUP(orders[[#This Row],[Customer_ID]],customers[#All],3,TRUE)</f>
        <v>Madurai</v>
      </c>
      <c r="M115" t="s">
        <v>505</v>
      </c>
      <c r="N115">
        <f>orders[[#This Row],[Price]]*orders[[#This Row],[Quantity]]</f>
        <v>7692</v>
      </c>
      <c r="O115" s="14">
        <f>((orders[[#This Row],[Delivery_Date]]+orders[[#This Row],[Delivery_Time]]) - (orders[[#This Row],[Order_Date]]+orders[[#This Row],[Order_Time]]))*24</f>
        <v>82.325833333306946</v>
      </c>
      <c r="W115" s="3">
        <v>4</v>
      </c>
      <c r="X115" s="13">
        <f>((orders[[#This Row],[Delivery_Date]]+orders[[#This Row],[Delivery_Time]]) - (orders[[#This Row],[Order_Date]]+orders[[#This Row],[Order_Time]]))*24</f>
        <v>82.325833333306946</v>
      </c>
      <c r="Y115" s="6">
        <f t="shared" si="1"/>
        <v>20.581458333326736</v>
      </c>
    </row>
    <row r="116" spans="1:25" x14ac:dyDescent="0.3">
      <c r="A116">
        <v>115</v>
      </c>
      <c r="B116" t="s">
        <v>466</v>
      </c>
      <c r="C116">
        <v>57</v>
      </c>
      <c r="D116">
        <f>VLOOKUP(orders[[#This Row],[Product_ID]],products[#All],4,TRUE)</f>
        <v>1582</v>
      </c>
      <c r="E116">
        <v>1</v>
      </c>
      <c r="F116" t="str">
        <f>TEXT(orders[[#This Row],[Order_Date]],"mmm")</f>
        <v>Apr</v>
      </c>
      <c r="G116" s="4">
        <v>45044</v>
      </c>
      <c r="H116" s="5">
        <v>0.75789351851851849</v>
      </c>
      <c r="I116" s="4">
        <v>45051</v>
      </c>
      <c r="J116" s="5">
        <v>0.48369212962962965</v>
      </c>
      <c r="K116" t="s">
        <v>579</v>
      </c>
      <c r="L116" t="str">
        <f>VLOOKUP(orders[[#This Row],[Customer_ID]],customers[#All],3,TRUE)</f>
        <v>Warangal</v>
      </c>
      <c r="M116" t="s">
        <v>509</v>
      </c>
      <c r="N116">
        <f>orders[[#This Row],[Price]]*orders[[#This Row],[Quantity]]</f>
        <v>1582</v>
      </c>
      <c r="O116" s="14">
        <f>((orders[[#This Row],[Delivery_Date]]+orders[[#This Row],[Delivery_Time]]) - (orders[[#This Row],[Order_Date]]+orders[[#This Row],[Order_Time]]))*24</f>
        <v>161.41916666674661</v>
      </c>
      <c r="W116" s="2">
        <v>1</v>
      </c>
      <c r="X116" s="13">
        <f>((orders[[#This Row],[Delivery_Date]]+orders[[#This Row],[Delivery_Time]]) - (orders[[#This Row],[Order_Date]]+orders[[#This Row],[Order_Time]]))*24</f>
        <v>161.41916666674661</v>
      </c>
      <c r="Y116" s="6">
        <f t="shared" si="1"/>
        <v>161.41916666674661</v>
      </c>
    </row>
    <row r="117" spans="1:25" x14ac:dyDescent="0.3">
      <c r="A117">
        <v>116</v>
      </c>
      <c r="B117" t="s">
        <v>49</v>
      </c>
      <c r="C117">
        <v>4</v>
      </c>
      <c r="D117">
        <f>VLOOKUP(orders[[#This Row],[Product_ID]],products[#All],4,TRUE)</f>
        <v>1199</v>
      </c>
      <c r="E117">
        <v>3</v>
      </c>
      <c r="F117" t="str">
        <f>TEXT(orders[[#This Row],[Order_Date]],"mmm")</f>
        <v>Nov</v>
      </c>
      <c r="G117" s="4">
        <v>45241</v>
      </c>
      <c r="H117" s="5">
        <v>0.60283564814814816</v>
      </c>
      <c r="I117" s="4">
        <v>45250</v>
      </c>
      <c r="J117" s="5">
        <v>0.22599537037037037</v>
      </c>
      <c r="K117" t="s">
        <v>580</v>
      </c>
      <c r="L117" t="str">
        <f>VLOOKUP(orders[[#This Row],[Customer_ID]],customers[#All],3,TRUE)</f>
        <v>Madurai</v>
      </c>
      <c r="M117" t="s">
        <v>507</v>
      </c>
      <c r="N117">
        <f>orders[[#This Row],[Price]]*orders[[#This Row],[Quantity]]</f>
        <v>3597</v>
      </c>
      <c r="O117" s="14">
        <f>((orders[[#This Row],[Delivery_Date]]+orders[[#This Row],[Delivery_Time]]) - (orders[[#This Row],[Order_Date]]+orders[[#This Row],[Order_Time]]))*24</f>
        <v>206.9558333333116</v>
      </c>
      <c r="W117" s="3">
        <v>3</v>
      </c>
      <c r="X117" s="13">
        <f>((orders[[#This Row],[Delivery_Date]]+orders[[#This Row],[Delivery_Time]]) - (orders[[#This Row],[Order_Date]]+orders[[#This Row],[Order_Time]]))*24</f>
        <v>206.9558333333116</v>
      </c>
      <c r="Y117" s="6">
        <f t="shared" si="1"/>
        <v>68.985277777770534</v>
      </c>
    </row>
    <row r="118" spans="1:25" x14ac:dyDescent="0.3">
      <c r="A118">
        <v>117</v>
      </c>
      <c r="B118" t="s">
        <v>168</v>
      </c>
      <c r="C118">
        <v>59</v>
      </c>
      <c r="D118">
        <f>VLOOKUP(orders[[#This Row],[Product_ID]],products[#All],4,TRUE)</f>
        <v>811</v>
      </c>
      <c r="E118">
        <v>3</v>
      </c>
      <c r="F118" t="str">
        <f>TEXT(orders[[#This Row],[Order_Date]],"mmm")</f>
        <v>Aug</v>
      </c>
      <c r="G118" s="4">
        <v>45158</v>
      </c>
      <c r="H118" s="5">
        <v>0.78478009259259263</v>
      </c>
      <c r="I118" s="4">
        <v>45160</v>
      </c>
      <c r="J118" s="5">
        <v>0.15487268518518518</v>
      </c>
      <c r="K118" t="s">
        <v>581</v>
      </c>
      <c r="L118" t="str">
        <f>VLOOKUP(orders[[#This Row],[Customer_ID]],customers[#All],3,TRUE)</f>
        <v>Indore</v>
      </c>
      <c r="M118" t="s">
        <v>513</v>
      </c>
      <c r="N118">
        <f>orders[[#This Row],[Price]]*orders[[#This Row],[Quantity]]</f>
        <v>2433</v>
      </c>
      <c r="O118" s="14">
        <f>((orders[[#This Row],[Delivery_Date]]+orders[[#This Row],[Delivery_Time]]) - (orders[[#This Row],[Order_Date]]+orders[[#This Row],[Order_Time]]))*24</f>
        <v>32.882222222106066</v>
      </c>
      <c r="W118" s="2">
        <v>3</v>
      </c>
      <c r="X118" s="13">
        <f>((orders[[#This Row],[Delivery_Date]]+orders[[#This Row],[Delivery_Time]]) - (orders[[#This Row],[Order_Date]]+orders[[#This Row],[Order_Time]]))*24</f>
        <v>32.882222222106066</v>
      </c>
      <c r="Y118" s="6">
        <f t="shared" si="1"/>
        <v>10.960740740702022</v>
      </c>
    </row>
    <row r="119" spans="1:25" x14ac:dyDescent="0.3">
      <c r="A119">
        <v>118</v>
      </c>
      <c r="B119" t="s">
        <v>178</v>
      </c>
      <c r="C119">
        <v>62</v>
      </c>
      <c r="D119">
        <f>VLOOKUP(orders[[#This Row],[Product_ID]],products[#All],4,TRUE)</f>
        <v>1356</v>
      </c>
      <c r="E119">
        <v>1</v>
      </c>
      <c r="F119" t="str">
        <f>TEXT(orders[[#This Row],[Order_Date]],"mmm")</f>
        <v>Feb</v>
      </c>
      <c r="G119" s="4">
        <v>44984</v>
      </c>
      <c r="H119" s="5">
        <v>0.60484953703703703</v>
      </c>
      <c r="I119" s="4">
        <v>44990</v>
      </c>
      <c r="J119" s="5">
        <v>0.43949074074074074</v>
      </c>
      <c r="K119" t="s">
        <v>541</v>
      </c>
      <c r="L119" t="str">
        <f>VLOOKUP(orders[[#This Row],[Customer_ID]],customers[#All],3,TRUE)</f>
        <v>Vellore</v>
      </c>
      <c r="M119" t="s">
        <v>518</v>
      </c>
      <c r="N119">
        <f>orders[[#This Row],[Price]]*orders[[#This Row],[Quantity]]</f>
        <v>1356</v>
      </c>
      <c r="O119" s="14">
        <f>((orders[[#This Row],[Delivery_Date]]+orders[[#This Row],[Delivery_Time]]) - (orders[[#This Row],[Order_Date]]+orders[[#This Row],[Order_Time]]))*24</f>
        <v>140.03138888895046</v>
      </c>
      <c r="W119" s="3">
        <v>1</v>
      </c>
      <c r="X119" s="13">
        <f>((orders[[#This Row],[Delivery_Date]]+orders[[#This Row],[Delivery_Time]]) - (orders[[#This Row],[Order_Date]]+orders[[#This Row],[Order_Time]]))*24</f>
        <v>140.03138888895046</v>
      </c>
      <c r="Y119" s="6">
        <f t="shared" si="1"/>
        <v>140.03138888895046</v>
      </c>
    </row>
    <row r="120" spans="1:25" x14ac:dyDescent="0.3">
      <c r="A120">
        <v>119</v>
      </c>
      <c r="B120" t="s">
        <v>54</v>
      </c>
      <c r="C120">
        <v>6</v>
      </c>
      <c r="D120">
        <f>VLOOKUP(orders[[#This Row],[Product_ID]],products[#All],4,TRUE)</f>
        <v>1112</v>
      </c>
      <c r="E120">
        <v>4</v>
      </c>
      <c r="F120" t="str">
        <f>TEXT(orders[[#This Row],[Order_Date]],"mmm")</f>
        <v>Mar</v>
      </c>
      <c r="G120" s="4">
        <v>44989</v>
      </c>
      <c r="H120" s="5">
        <v>0.45983796296296298</v>
      </c>
      <c r="I120" s="4">
        <v>44997</v>
      </c>
      <c r="J120" s="5">
        <v>0.51548611111111109</v>
      </c>
      <c r="K120" t="s">
        <v>582</v>
      </c>
      <c r="L120" t="str">
        <f>VLOOKUP(orders[[#This Row],[Customer_ID]],customers[#All],3,TRUE)</f>
        <v>Kanpur</v>
      </c>
      <c r="M120" t="s">
        <v>518</v>
      </c>
      <c r="N120">
        <f>orders[[#This Row],[Price]]*orders[[#This Row],[Quantity]]</f>
        <v>4448</v>
      </c>
      <c r="O120" s="14">
        <f>((orders[[#This Row],[Delivery_Date]]+orders[[#This Row],[Delivery_Time]]) - (orders[[#This Row],[Order_Date]]+orders[[#This Row],[Order_Time]]))*24</f>
        <v>193.33555555553176</v>
      </c>
      <c r="W120" s="2">
        <v>4</v>
      </c>
      <c r="X120" s="13">
        <f>((orders[[#This Row],[Delivery_Date]]+orders[[#This Row],[Delivery_Time]]) - (orders[[#This Row],[Order_Date]]+orders[[#This Row],[Order_Time]]))*24</f>
        <v>193.33555555553176</v>
      </c>
      <c r="Y120" s="6">
        <f t="shared" si="1"/>
        <v>48.333888888882939</v>
      </c>
    </row>
    <row r="121" spans="1:25" x14ac:dyDescent="0.3">
      <c r="A121">
        <v>120</v>
      </c>
      <c r="B121" t="s">
        <v>252</v>
      </c>
      <c r="C121">
        <v>61</v>
      </c>
      <c r="D121">
        <f>VLOOKUP(orders[[#This Row],[Product_ID]],products[#All],4,TRUE)</f>
        <v>810</v>
      </c>
      <c r="E121">
        <v>1</v>
      </c>
      <c r="F121" t="str">
        <f>TEXT(orders[[#This Row],[Order_Date]],"mmm")</f>
        <v>Dec</v>
      </c>
      <c r="G121" s="4">
        <v>45285</v>
      </c>
      <c r="H121" s="5">
        <v>0.935150462962963</v>
      </c>
      <c r="I121" s="4">
        <v>45291</v>
      </c>
      <c r="J121" s="5">
        <v>0.41486111111111112</v>
      </c>
      <c r="K121" t="s">
        <v>294</v>
      </c>
      <c r="L121" t="str">
        <f>VLOOKUP(orders[[#This Row],[Customer_ID]],customers[#All],3,TRUE)</f>
        <v>Imphal</v>
      </c>
      <c r="M121" t="s">
        <v>505</v>
      </c>
      <c r="N121">
        <f>orders[[#This Row],[Price]]*orders[[#This Row],[Quantity]]</f>
        <v>810</v>
      </c>
      <c r="O121" s="14">
        <f>((orders[[#This Row],[Delivery_Date]]+orders[[#This Row],[Delivery_Time]]) - (orders[[#This Row],[Order_Date]]+orders[[#This Row],[Order_Time]]))*24</f>
        <v>131.51305555558065</v>
      </c>
      <c r="W121" s="3">
        <v>1</v>
      </c>
      <c r="X121" s="13">
        <f>((orders[[#This Row],[Delivery_Date]]+orders[[#This Row],[Delivery_Time]]) - (orders[[#This Row],[Order_Date]]+orders[[#This Row],[Order_Time]]))*24</f>
        <v>131.51305555558065</v>
      </c>
      <c r="Y121" s="6">
        <f t="shared" si="1"/>
        <v>131.51305555558065</v>
      </c>
    </row>
    <row r="122" spans="1:25" x14ac:dyDescent="0.3">
      <c r="A122">
        <v>121</v>
      </c>
      <c r="B122" t="s">
        <v>242</v>
      </c>
      <c r="C122">
        <v>33</v>
      </c>
      <c r="D122">
        <f>VLOOKUP(orders[[#This Row],[Product_ID]],products[#All],4,TRUE)</f>
        <v>314</v>
      </c>
      <c r="E122">
        <v>3</v>
      </c>
      <c r="F122" t="str">
        <f>TEXT(orders[[#This Row],[Order_Date]],"mmm")</f>
        <v>Feb</v>
      </c>
      <c r="G122" s="4">
        <v>44962</v>
      </c>
      <c r="H122" s="5">
        <v>9.6469907407407407E-2</v>
      </c>
      <c r="I122" s="4">
        <v>44966</v>
      </c>
      <c r="J122" s="5">
        <v>0.31216435185185187</v>
      </c>
      <c r="K122" t="s">
        <v>583</v>
      </c>
      <c r="L122" t="str">
        <f>VLOOKUP(orders[[#This Row],[Customer_ID]],customers[#All],3,TRUE)</f>
        <v>Guntakal</v>
      </c>
      <c r="M122" t="s">
        <v>511</v>
      </c>
      <c r="N122">
        <f>orders[[#This Row],[Price]]*orders[[#This Row],[Quantity]]</f>
        <v>942</v>
      </c>
      <c r="O122" s="14">
        <f>((orders[[#This Row],[Delivery_Date]]+orders[[#This Row],[Delivery_Time]]) - (orders[[#This Row],[Order_Date]]+orders[[#This Row],[Order_Time]]))*24</f>
        <v>101.17666666663717</v>
      </c>
      <c r="W122" s="2">
        <v>3</v>
      </c>
      <c r="X122" s="13">
        <f>((orders[[#This Row],[Delivery_Date]]+orders[[#This Row],[Delivery_Time]]) - (orders[[#This Row],[Order_Date]]+orders[[#This Row],[Order_Time]]))*24</f>
        <v>101.17666666663717</v>
      </c>
      <c r="Y122" s="6">
        <f t="shared" si="1"/>
        <v>33.725555555545725</v>
      </c>
    </row>
    <row r="123" spans="1:25" x14ac:dyDescent="0.3">
      <c r="A123">
        <v>122</v>
      </c>
      <c r="B123" t="s">
        <v>408</v>
      </c>
      <c r="C123">
        <v>24</v>
      </c>
      <c r="D123">
        <f>VLOOKUP(orders[[#This Row],[Product_ID]],products[#All],4,TRUE)</f>
        <v>535</v>
      </c>
      <c r="E123">
        <v>5</v>
      </c>
      <c r="F123" t="str">
        <f>TEXT(orders[[#This Row],[Order_Date]],"mmm")</f>
        <v>Oct</v>
      </c>
      <c r="G123" s="4">
        <v>45202</v>
      </c>
      <c r="H123" s="5">
        <v>0.37804398148148149</v>
      </c>
      <c r="I123" s="4">
        <v>45212</v>
      </c>
      <c r="J123" s="5">
        <v>0.1355787037037037</v>
      </c>
      <c r="K123" t="s">
        <v>584</v>
      </c>
      <c r="L123" t="str">
        <f>VLOOKUP(orders[[#This Row],[Customer_ID]],customers[#All],3,TRUE)</f>
        <v>Raurkela Industrial Township</v>
      </c>
      <c r="M123" t="s">
        <v>509</v>
      </c>
      <c r="N123">
        <f>orders[[#This Row],[Price]]*orders[[#This Row],[Quantity]]</f>
        <v>2675</v>
      </c>
      <c r="O123" s="14">
        <f>((orders[[#This Row],[Delivery_Date]]+orders[[#This Row],[Delivery_Time]]) - (orders[[#This Row],[Order_Date]]+orders[[#This Row],[Order_Time]]))*24</f>
        <v>234.18083333334653</v>
      </c>
      <c r="W123" s="3">
        <v>5</v>
      </c>
      <c r="X123" s="13">
        <f>((orders[[#This Row],[Delivery_Date]]+orders[[#This Row],[Delivery_Time]]) - (orders[[#This Row],[Order_Date]]+orders[[#This Row],[Order_Time]]))*24</f>
        <v>234.18083333334653</v>
      </c>
      <c r="Y123" s="6">
        <f t="shared" si="1"/>
        <v>46.836166666669307</v>
      </c>
    </row>
    <row r="124" spans="1:25" x14ac:dyDescent="0.3">
      <c r="A124">
        <v>123</v>
      </c>
      <c r="B124" t="s">
        <v>133</v>
      </c>
      <c r="C124">
        <v>38</v>
      </c>
      <c r="D124">
        <f>VLOOKUP(orders[[#This Row],[Product_ID]],products[#All],4,TRUE)</f>
        <v>562</v>
      </c>
      <c r="E124">
        <v>1</v>
      </c>
      <c r="F124" t="str">
        <f>TEXT(orders[[#This Row],[Order_Date]],"mmm")</f>
        <v>Jan</v>
      </c>
      <c r="G124" s="4">
        <v>44941</v>
      </c>
      <c r="H124" s="5">
        <v>2.1631944444444443E-2</v>
      </c>
      <c r="I124" s="4">
        <v>44951</v>
      </c>
      <c r="J124" s="5">
        <v>0.20744212962962963</v>
      </c>
      <c r="K124" t="s">
        <v>328</v>
      </c>
      <c r="L124" t="str">
        <f>VLOOKUP(orders[[#This Row],[Customer_ID]],customers[#All],3,TRUE)</f>
        <v>Farrukhabad</v>
      </c>
      <c r="M124" t="s">
        <v>509</v>
      </c>
      <c r="N124">
        <f>orders[[#This Row],[Price]]*orders[[#This Row],[Quantity]]</f>
        <v>562</v>
      </c>
      <c r="O124" s="14">
        <f>((orders[[#This Row],[Delivery_Date]]+orders[[#This Row],[Delivery_Time]]) - (orders[[#This Row],[Order_Date]]+orders[[#This Row],[Order_Time]]))*24</f>
        <v>244.45944444439374</v>
      </c>
      <c r="W124" s="2">
        <v>1</v>
      </c>
      <c r="X124" s="13">
        <f>((orders[[#This Row],[Delivery_Date]]+orders[[#This Row],[Delivery_Time]]) - (orders[[#This Row],[Order_Date]]+orders[[#This Row],[Order_Time]]))*24</f>
        <v>244.45944444439374</v>
      </c>
      <c r="Y124" s="6">
        <f t="shared" si="1"/>
        <v>244.45944444439374</v>
      </c>
    </row>
    <row r="125" spans="1:25" x14ac:dyDescent="0.3">
      <c r="A125">
        <v>124</v>
      </c>
      <c r="B125" t="s">
        <v>153</v>
      </c>
      <c r="C125">
        <v>67</v>
      </c>
      <c r="D125">
        <f>VLOOKUP(orders[[#This Row],[Product_ID]],products[#All],4,TRUE)</f>
        <v>1374</v>
      </c>
      <c r="E125">
        <v>4</v>
      </c>
      <c r="F125" t="str">
        <f>TEXT(orders[[#This Row],[Order_Date]],"mmm")</f>
        <v>Jul</v>
      </c>
      <c r="G125" s="4">
        <v>45128</v>
      </c>
      <c r="H125" s="5">
        <v>0.36452546296296295</v>
      </c>
      <c r="I125" s="4">
        <v>45130</v>
      </c>
      <c r="J125" s="5">
        <v>0.22481481481481483</v>
      </c>
      <c r="K125" t="s">
        <v>585</v>
      </c>
      <c r="L125" t="str">
        <f>VLOOKUP(orders[[#This Row],[Customer_ID]],customers[#All],3,TRUE)</f>
        <v>Sambhal</v>
      </c>
      <c r="M125" t="s">
        <v>505</v>
      </c>
      <c r="N125">
        <f>orders[[#This Row],[Price]]*orders[[#This Row],[Quantity]]</f>
        <v>5496</v>
      </c>
      <c r="O125" s="14">
        <f>((orders[[#This Row],[Delivery_Date]]+orders[[#This Row],[Delivery_Time]]) - (orders[[#This Row],[Order_Date]]+orders[[#This Row],[Order_Time]]))*24</f>
        <v>44.646944444335531</v>
      </c>
      <c r="W125" s="3">
        <v>4</v>
      </c>
      <c r="X125" s="13">
        <f>((orders[[#This Row],[Delivery_Date]]+orders[[#This Row],[Delivery_Time]]) - (orders[[#This Row],[Order_Date]]+orders[[#This Row],[Order_Time]]))*24</f>
        <v>44.646944444335531</v>
      </c>
      <c r="Y125" s="6">
        <f t="shared" si="1"/>
        <v>11.161736111083883</v>
      </c>
    </row>
    <row r="126" spans="1:25" x14ac:dyDescent="0.3">
      <c r="A126">
        <v>125</v>
      </c>
      <c r="B126" t="s">
        <v>103</v>
      </c>
      <c r="C126">
        <v>31</v>
      </c>
      <c r="D126">
        <f>VLOOKUP(orders[[#This Row],[Product_ID]],products[#All],4,TRUE)</f>
        <v>1804</v>
      </c>
      <c r="E126">
        <v>2</v>
      </c>
      <c r="F126" t="str">
        <f>TEXT(orders[[#This Row],[Order_Date]],"mmm")</f>
        <v>Mar</v>
      </c>
      <c r="G126" s="4">
        <v>45004</v>
      </c>
      <c r="H126" s="5">
        <v>0.38346064814814818</v>
      </c>
      <c r="I126" s="4">
        <v>45010</v>
      </c>
      <c r="J126" s="5">
        <v>0.60846064814814815</v>
      </c>
      <c r="K126" t="s">
        <v>80</v>
      </c>
      <c r="L126" t="str">
        <f>VLOOKUP(orders[[#This Row],[Customer_ID]],customers[#All],3,TRUE)</f>
        <v>Machilipatnam</v>
      </c>
      <c r="M126" t="s">
        <v>528</v>
      </c>
      <c r="N126">
        <f>orders[[#This Row],[Price]]*orders[[#This Row],[Quantity]]</f>
        <v>3608</v>
      </c>
      <c r="O126" s="14">
        <f>((orders[[#This Row],[Delivery_Date]]+orders[[#This Row],[Delivery_Time]]) - (orders[[#This Row],[Order_Date]]+orders[[#This Row],[Order_Time]]))*24</f>
        <v>149.39999999996508</v>
      </c>
      <c r="W126" s="2">
        <v>2</v>
      </c>
      <c r="X126" s="13">
        <f>((orders[[#This Row],[Delivery_Date]]+orders[[#This Row],[Delivery_Time]]) - (orders[[#This Row],[Order_Date]]+orders[[#This Row],[Order_Time]]))*24</f>
        <v>149.39999999996508</v>
      </c>
      <c r="Y126" s="6">
        <f t="shared" si="1"/>
        <v>74.699999999982538</v>
      </c>
    </row>
    <row r="127" spans="1:25" x14ac:dyDescent="0.3">
      <c r="A127">
        <v>126</v>
      </c>
      <c r="B127" t="s">
        <v>203</v>
      </c>
      <c r="C127">
        <v>19</v>
      </c>
      <c r="D127">
        <f>VLOOKUP(orders[[#This Row],[Product_ID]],products[#All],4,TRUE)</f>
        <v>1234</v>
      </c>
      <c r="E127">
        <v>5</v>
      </c>
      <c r="F127" t="str">
        <f>TEXT(orders[[#This Row],[Order_Date]],"mmm")</f>
        <v>Feb</v>
      </c>
      <c r="G127" s="4">
        <v>44961</v>
      </c>
      <c r="H127" s="5">
        <v>0.10305555555555555</v>
      </c>
      <c r="I127" s="4">
        <v>44970</v>
      </c>
      <c r="J127" s="5">
        <v>0.55321759259259262</v>
      </c>
      <c r="K127" t="s">
        <v>586</v>
      </c>
      <c r="L127" t="str">
        <f>VLOOKUP(orders[[#This Row],[Customer_ID]],customers[#All],3,TRUE)</f>
        <v>Pallavaram</v>
      </c>
      <c r="M127" t="s">
        <v>511</v>
      </c>
      <c r="N127">
        <f>orders[[#This Row],[Price]]*orders[[#This Row],[Quantity]]</f>
        <v>6170</v>
      </c>
      <c r="O127" s="14">
        <f>((orders[[#This Row],[Delivery_Date]]+orders[[#This Row],[Delivery_Time]]) - (orders[[#This Row],[Order_Date]]+orders[[#This Row],[Order_Time]]))*24</f>
        <v>226.803888888855</v>
      </c>
      <c r="W127" s="3">
        <v>5</v>
      </c>
      <c r="X127" s="13">
        <f>((orders[[#This Row],[Delivery_Date]]+orders[[#This Row],[Delivery_Time]]) - (orders[[#This Row],[Order_Date]]+orders[[#This Row],[Order_Time]]))*24</f>
        <v>226.803888888855</v>
      </c>
      <c r="Y127" s="6">
        <f t="shared" si="1"/>
        <v>45.360777777770998</v>
      </c>
    </row>
    <row r="128" spans="1:25" x14ac:dyDescent="0.3">
      <c r="A128">
        <v>127</v>
      </c>
      <c r="B128" t="s">
        <v>256</v>
      </c>
      <c r="C128">
        <v>60</v>
      </c>
      <c r="D128">
        <f>VLOOKUP(orders[[#This Row],[Product_ID]],products[#All],4,TRUE)</f>
        <v>827</v>
      </c>
      <c r="E128">
        <v>4</v>
      </c>
      <c r="F128" t="str">
        <f>TEXT(orders[[#This Row],[Order_Date]],"mmm")</f>
        <v>Nov</v>
      </c>
      <c r="G128" s="4">
        <v>45232</v>
      </c>
      <c r="H128" s="5">
        <v>0.58655092592592595</v>
      </c>
      <c r="I128" s="4">
        <v>45233</v>
      </c>
      <c r="J128" s="5">
        <v>0.80903935185185183</v>
      </c>
      <c r="K128" t="s">
        <v>263</v>
      </c>
      <c r="L128" t="str">
        <f>VLOOKUP(orders[[#This Row],[Customer_ID]],customers[#All],3,TRUE)</f>
        <v>Kota</v>
      </c>
      <c r="M128" t="s">
        <v>507</v>
      </c>
      <c r="N128">
        <f>orders[[#This Row],[Price]]*orders[[#This Row],[Quantity]]</f>
        <v>3308</v>
      </c>
      <c r="O128" s="14">
        <f>((orders[[#This Row],[Delivery_Date]]+orders[[#This Row],[Delivery_Time]]) - (orders[[#This Row],[Order_Date]]+orders[[#This Row],[Order_Time]]))*24</f>
        <v>29.339722222241107</v>
      </c>
      <c r="W128" s="2">
        <v>4</v>
      </c>
      <c r="X128" s="13">
        <f>((orders[[#This Row],[Delivery_Date]]+orders[[#This Row],[Delivery_Time]]) - (orders[[#This Row],[Order_Date]]+orders[[#This Row],[Order_Time]]))*24</f>
        <v>29.339722222241107</v>
      </c>
      <c r="Y128" s="6">
        <f t="shared" si="1"/>
        <v>7.3349305555602768</v>
      </c>
    </row>
    <row r="129" spans="1:25" x14ac:dyDescent="0.3">
      <c r="A129">
        <v>128</v>
      </c>
      <c r="B129" t="s">
        <v>321</v>
      </c>
      <c r="C129">
        <v>12</v>
      </c>
      <c r="D129">
        <f>VLOOKUP(orders[[#This Row],[Product_ID]],products[#All],4,TRUE)</f>
        <v>672</v>
      </c>
      <c r="E129">
        <v>3</v>
      </c>
      <c r="F129" t="str">
        <f>TEXT(orders[[#This Row],[Order_Date]],"mmm")</f>
        <v>Mar</v>
      </c>
      <c r="G129" s="4">
        <v>44991</v>
      </c>
      <c r="H129" s="5">
        <v>0.70171296296296293</v>
      </c>
      <c r="I129" s="4">
        <v>44998</v>
      </c>
      <c r="J129" s="5">
        <v>0.63285879629629627</v>
      </c>
      <c r="K129" t="s">
        <v>577</v>
      </c>
      <c r="L129" t="str">
        <f>VLOOKUP(orders[[#This Row],[Customer_ID]],customers[#All],3,TRUE)</f>
        <v>North Dumdum</v>
      </c>
      <c r="M129" t="s">
        <v>505</v>
      </c>
      <c r="N129">
        <f>orders[[#This Row],[Price]]*orders[[#This Row],[Quantity]]</f>
        <v>2016</v>
      </c>
      <c r="O129" s="14">
        <f>((orders[[#This Row],[Delivery_Date]]+orders[[#This Row],[Delivery_Time]]) - (orders[[#This Row],[Order_Date]]+orders[[#This Row],[Order_Time]]))*24</f>
        <v>166.34750000014901</v>
      </c>
      <c r="W129" s="3">
        <v>3</v>
      </c>
      <c r="X129" s="13">
        <f>((orders[[#This Row],[Delivery_Date]]+orders[[#This Row],[Delivery_Time]]) - (orders[[#This Row],[Order_Date]]+orders[[#This Row],[Order_Time]]))*24</f>
        <v>166.34750000014901</v>
      </c>
      <c r="Y129" s="6">
        <f t="shared" si="1"/>
        <v>55.449166666716337</v>
      </c>
    </row>
    <row r="130" spans="1:25" x14ac:dyDescent="0.3">
      <c r="A130">
        <v>129</v>
      </c>
      <c r="B130" t="s">
        <v>256</v>
      </c>
      <c r="C130">
        <v>67</v>
      </c>
      <c r="D130">
        <f>VLOOKUP(orders[[#This Row],[Product_ID]],products[#All],4,TRUE)</f>
        <v>1374</v>
      </c>
      <c r="E130">
        <v>2</v>
      </c>
      <c r="F130" t="str">
        <f>TEXT(orders[[#This Row],[Order_Date]],"mmm")</f>
        <v>Feb</v>
      </c>
      <c r="G130" s="4">
        <v>44974</v>
      </c>
      <c r="H130" s="5">
        <v>0.2232638888888889</v>
      </c>
      <c r="I130" s="4">
        <v>44977</v>
      </c>
      <c r="J130" s="5">
        <v>0.34550925925925924</v>
      </c>
      <c r="K130" t="s">
        <v>576</v>
      </c>
      <c r="L130" t="str">
        <f>VLOOKUP(orders[[#This Row],[Customer_ID]],customers[#All],3,TRUE)</f>
        <v>Kota</v>
      </c>
      <c r="M130" t="s">
        <v>505</v>
      </c>
      <c r="N130">
        <f>orders[[#This Row],[Price]]*orders[[#This Row],[Quantity]]</f>
        <v>2748</v>
      </c>
      <c r="O130" s="14">
        <f>((orders[[#This Row],[Delivery_Date]]+orders[[#This Row],[Delivery_Time]]) - (orders[[#This Row],[Order_Date]]+orders[[#This Row],[Order_Time]]))*24</f>
        <v>74.933888888801448</v>
      </c>
      <c r="W130" s="2">
        <v>2</v>
      </c>
      <c r="X130" s="13">
        <f>((orders[[#This Row],[Delivery_Date]]+orders[[#This Row],[Delivery_Time]]) - (orders[[#This Row],[Order_Date]]+orders[[#This Row],[Order_Time]]))*24</f>
        <v>74.933888888801448</v>
      </c>
      <c r="Y130" s="6">
        <f t="shared" si="1"/>
        <v>37.466944444400724</v>
      </c>
    </row>
    <row r="131" spans="1:25" x14ac:dyDescent="0.3">
      <c r="A131">
        <v>130</v>
      </c>
      <c r="B131" t="s">
        <v>345</v>
      </c>
      <c r="C131">
        <v>10</v>
      </c>
      <c r="D131">
        <f>VLOOKUP(orders[[#This Row],[Product_ID]],products[#All],4,TRUE)</f>
        <v>259</v>
      </c>
      <c r="E131">
        <v>5</v>
      </c>
      <c r="F131" t="str">
        <f>TEXT(orders[[#This Row],[Order_Date]],"mmm")</f>
        <v>Apr</v>
      </c>
      <c r="G131" s="4">
        <v>45038</v>
      </c>
      <c r="H131" s="5">
        <v>0.56436342592592592</v>
      </c>
      <c r="I131" s="4">
        <v>45043</v>
      </c>
      <c r="J131" s="5">
        <v>0.91798611111111106</v>
      </c>
      <c r="K131" t="s">
        <v>551</v>
      </c>
      <c r="L131" t="str">
        <f>VLOOKUP(orders[[#This Row],[Customer_ID]],customers[#All],3,TRUE)</f>
        <v>Bhatpara</v>
      </c>
      <c r="M131" t="s">
        <v>509</v>
      </c>
      <c r="N131">
        <f>orders[[#This Row],[Price]]*orders[[#This Row],[Quantity]]</f>
        <v>1295</v>
      </c>
      <c r="O131" s="14">
        <f>((orders[[#This Row],[Delivery_Date]]+orders[[#This Row],[Delivery_Time]]) - (orders[[#This Row],[Order_Date]]+orders[[#This Row],[Order_Time]]))*24</f>
        <v>128.48694444447756</v>
      </c>
      <c r="W131" s="3">
        <v>5</v>
      </c>
      <c r="X131" s="13">
        <f>((orders[[#This Row],[Delivery_Date]]+orders[[#This Row],[Delivery_Time]]) - (orders[[#This Row],[Order_Date]]+orders[[#This Row],[Order_Time]]))*24</f>
        <v>128.48694444447756</v>
      </c>
      <c r="Y131" s="6">
        <f t="shared" ref="Y131:Y194" si="2">X131/W131</f>
        <v>25.69738888889551</v>
      </c>
    </row>
    <row r="132" spans="1:25" x14ac:dyDescent="0.3">
      <c r="A132">
        <v>131</v>
      </c>
      <c r="B132" t="s">
        <v>383</v>
      </c>
      <c r="C132">
        <v>3</v>
      </c>
      <c r="D132">
        <f>VLOOKUP(orders[[#This Row],[Product_ID]],products[#All],4,TRUE)</f>
        <v>1534</v>
      </c>
      <c r="E132">
        <v>5</v>
      </c>
      <c r="F132" t="str">
        <f>TEXT(orders[[#This Row],[Order_Date]],"mmm")</f>
        <v>Feb</v>
      </c>
      <c r="G132" s="4">
        <v>44961</v>
      </c>
      <c r="H132" s="5">
        <v>0.85474537037037035</v>
      </c>
      <c r="I132" s="4">
        <v>44968</v>
      </c>
      <c r="J132" s="5">
        <v>0.35350694444444447</v>
      </c>
      <c r="K132" t="s">
        <v>299</v>
      </c>
      <c r="L132" t="str">
        <f>VLOOKUP(orders[[#This Row],[Customer_ID]],customers[#All],3,TRUE)</f>
        <v>Bhubaneswar</v>
      </c>
      <c r="M132" t="s">
        <v>511</v>
      </c>
      <c r="N132">
        <f>orders[[#This Row],[Price]]*orders[[#This Row],[Quantity]]</f>
        <v>7670</v>
      </c>
      <c r="O132" s="14">
        <f>((orders[[#This Row],[Delivery_Date]]+orders[[#This Row],[Delivery_Time]]) - (orders[[#This Row],[Order_Date]]+orders[[#This Row],[Order_Time]]))*24</f>
        <v>155.97027777781477</v>
      </c>
      <c r="W132" s="2">
        <v>5</v>
      </c>
      <c r="X132" s="13">
        <f>((orders[[#This Row],[Delivery_Date]]+orders[[#This Row],[Delivery_Time]]) - (orders[[#This Row],[Order_Date]]+orders[[#This Row],[Order_Time]]))*24</f>
        <v>155.97027777781477</v>
      </c>
      <c r="Y132" s="6">
        <f t="shared" si="2"/>
        <v>31.194055555562954</v>
      </c>
    </row>
    <row r="133" spans="1:25" x14ac:dyDescent="0.3">
      <c r="A133">
        <v>132</v>
      </c>
      <c r="B133" t="s">
        <v>227</v>
      </c>
      <c r="C133">
        <v>49</v>
      </c>
      <c r="D133">
        <f>VLOOKUP(orders[[#This Row],[Product_ID]],products[#All],4,TRUE)</f>
        <v>903</v>
      </c>
      <c r="E133">
        <v>4</v>
      </c>
      <c r="F133" t="str">
        <f>TEXT(orders[[#This Row],[Order_Date]],"mmm")</f>
        <v>Feb</v>
      </c>
      <c r="G133" s="4">
        <v>44961</v>
      </c>
      <c r="H133" s="5">
        <v>0.97478009259259257</v>
      </c>
      <c r="I133" s="4">
        <v>44970</v>
      </c>
      <c r="J133" s="5">
        <v>0.83041666666666669</v>
      </c>
      <c r="K133" t="s">
        <v>587</v>
      </c>
      <c r="L133" t="str">
        <f>VLOOKUP(orders[[#This Row],[Customer_ID]],customers[#All],3,TRUE)</f>
        <v>Maheshtala</v>
      </c>
      <c r="M133" t="s">
        <v>511</v>
      </c>
      <c r="N133">
        <f>orders[[#This Row],[Price]]*orders[[#This Row],[Quantity]]</f>
        <v>3612</v>
      </c>
      <c r="O133" s="14">
        <f>((orders[[#This Row],[Delivery_Date]]+orders[[#This Row],[Delivery_Time]]) - (orders[[#This Row],[Order_Date]]+orders[[#This Row],[Order_Time]]))*24</f>
        <v>212.53527777775889</v>
      </c>
      <c r="W133" s="3">
        <v>4</v>
      </c>
      <c r="X133" s="13">
        <f>((orders[[#This Row],[Delivery_Date]]+orders[[#This Row],[Delivery_Time]]) - (orders[[#This Row],[Order_Date]]+orders[[#This Row],[Order_Time]]))*24</f>
        <v>212.53527777775889</v>
      </c>
      <c r="Y133" s="6">
        <f t="shared" si="2"/>
        <v>53.133819444439723</v>
      </c>
    </row>
    <row r="134" spans="1:25" x14ac:dyDescent="0.3">
      <c r="A134">
        <v>133</v>
      </c>
      <c r="B134" t="s">
        <v>93</v>
      </c>
      <c r="C134">
        <v>43</v>
      </c>
      <c r="D134">
        <f>VLOOKUP(orders[[#This Row],[Product_ID]],products[#All],4,TRUE)</f>
        <v>750</v>
      </c>
      <c r="E134">
        <v>5</v>
      </c>
      <c r="F134" t="str">
        <f>TEXT(orders[[#This Row],[Order_Date]],"mmm")</f>
        <v>Nov</v>
      </c>
      <c r="G134" s="4">
        <v>45240</v>
      </c>
      <c r="H134" s="5">
        <v>0.66104166666666664</v>
      </c>
      <c r="I134" s="4">
        <v>45246</v>
      </c>
      <c r="J134" s="5">
        <v>0.47420138888888891</v>
      </c>
      <c r="K134" t="s">
        <v>351</v>
      </c>
      <c r="L134" t="str">
        <f>VLOOKUP(orders[[#This Row],[Customer_ID]],customers[#All],3,TRUE)</f>
        <v>Nizamabad</v>
      </c>
      <c r="M134" t="s">
        <v>507</v>
      </c>
      <c r="N134">
        <f>orders[[#This Row],[Price]]*orders[[#This Row],[Quantity]]</f>
        <v>3750</v>
      </c>
      <c r="O134" s="14">
        <f>((orders[[#This Row],[Delivery_Date]]+orders[[#This Row],[Delivery_Time]]) - (orders[[#This Row],[Order_Date]]+orders[[#This Row],[Order_Time]]))*24</f>
        <v>139.51583333336748</v>
      </c>
      <c r="W134" s="2">
        <v>5</v>
      </c>
      <c r="X134" s="13">
        <f>((orders[[#This Row],[Delivery_Date]]+orders[[#This Row],[Delivery_Time]]) - (orders[[#This Row],[Order_Date]]+orders[[#This Row],[Order_Time]]))*24</f>
        <v>139.51583333336748</v>
      </c>
      <c r="Y134" s="6">
        <f t="shared" si="2"/>
        <v>27.903166666673496</v>
      </c>
    </row>
    <row r="135" spans="1:25" x14ac:dyDescent="0.3">
      <c r="A135">
        <v>134</v>
      </c>
      <c r="B135" t="s">
        <v>183</v>
      </c>
      <c r="C135">
        <v>69</v>
      </c>
      <c r="D135">
        <f>VLOOKUP(orders[[#This Row],[Product_ID]],products[#All],4,TRUE)</f>
        <v>998</v>
      </c>
      <c r="E135">
        <v>5</v>
      </c>
      <c r="F135" t="str">
        <f>TEXT(orders[[#This Row],[Order_Date]],"mmm")</f>
        <v>Mar</v>
      </c>
      <c r="G135" s="4">
        <v>44990</v>
      </c>
      <c r="H135" s="5">
        <v>0.80053240740740739</v>
      </c>
      <c r="I135" s="4">
        <v>44999</v>
      </c>
      <c r="J135" s="5">
        <v>0.20728009259259259</v>
      </c>
      <c r="K135" t="s">
        <v>562</v>
      </c>
      <c r="L135" t="str">
        <f>VLOOKUP(orders[[#This Row],[Customer_ID]],customers[#All],3,TRUE)</f>
        <v>Dibrugarh</v>
      </c>
      <c r="M135" t="s">
        <v>518</v>
      </c>
      <c r="N135">
        <f>orders[[#This Row],[Price]]*orders[[#This Row],[Quantity]]</f>
        <v>4990</v>
      </c>
      <c r="O135" s="14">
        <f>((orders[[#This Row],[Delivery_Date]]+orders[[#This Row],[Delivery_Time]]) - (orders[[#This Row],[Order_Date]]+orders[[#This Row],[Order_Time]]))*24</f>
        <v>201.76194444461726</v>
      </c>
      <c r="W135" s="3">
        <v>5</v>
      </c>
      <c r="X135" s="13">
        <f>((orders[[#This Row],[Delivery_Date]]+orders[[#This Row],[Delivery_Time]]) - (orders[[#This Row],[Order_Date]]+orders[[#This Row],[Order_Time]]))*24</f>
        <v>201.76194444461726</v>
      </c>
      <c r="Y135" s="6">
        <f t="shared" si="2"/>
        <v>40.35238888892345</v>
      </c>
    </row>
    <row r="136" spans="1:25" x14ac:dyDescent="0.3">
      <c r="A136">
        <v>135</v>
      </c>
      <c r="B136" t="s">
        <v>428</v>
      </c>
      <c r="C136">
        <v>30</v>
      </c>
      <c r="D136">
        <f>VLOOKUP(orders[[#This Row],[Product_ID]],products[#All],4,TRUE)</f>
        <v>751</v>
      </c>
      <c r="E136">
        <v>2</v>
      </c>
      <c r="F136" t="str">
        <f>TEXT(orders[[#This Row],[Order_Date]],"mmm")</f>
        <v>Dec</v>
      </c>
      <c r="G136" s="4">
        <v>45273</v>
      </c>
      <c r="H136" s="5">
        <v>0.43065972222222221</v>
      </c>
      <c r="I136" s="4">
        <v>45274</v>
      </c>
      <c r="J136" s="5">
        <v>0.65509259259259256</v>
      </c>
      <c r="K136" t="s">
        <v>588</v>
      </c>
      <c r="L136" t="str">
        <f>VLOOKUP(orders[[#This Row],[Customer_ID]],customers[#All],3,TRUE)</f>
        <v>North Dumdum</v>
      </c>
      <c r="M136" t="s">
        <v>505</v>
      </c>
      <c r="N136">
        <f>orders[[#This Row],[Price]]*orders[[#This Row],[Quantity]]</f>
        <v>1502</v>
      </c>
      <c r="O136" s="14">
        <f>((orders[[#This Row],[Delivery_Date]]+orders[[#This Row],[Delivery_Time]]) - (orders[[#This Row],[Order_Date]]+orders[[#This Row],[Order_Time]]))*24</f>
        <v>29.386388888815418</v>
      </c>
      <c r="W136" s="2">
        <v>2</v>
      </c>
      <c r="X136" s="13">
        <f>((orders[[#This Row],[Delivery_Date]]+orders[[#This Row],[Delivery_Time]]) - (orders[[#This Row],[Order_Date]]+orders[[#This Row],[Order_Time]]))*24</f>
        <v>29.386388888815418</v>
      </c>
      <c r="Y136" s="6">
        <f t="shared" si="2"/>
        <v>14.693194444407709</v>
      </c>
    </row>
    <row r="137" spans="1:25" x14ac:dyDescent="0.3">
      <c r="A137">
        <v>136</v>
      </c>
      <c r="B137" t="s">
        <v>183</v>
      </c>
      <c r="C137">
        <v>56</v>
      </c>
      <c r="D137">
        <f>VLOOKUP(orders[[#This Row],[Product_ID]],products[#All],4,TRUE)</f>
        <v>1272</v>
      </c>
      <c r="E137">
        <v>1</v>
      </c>
      <c r="F137" t="str">
        <f>TEXT(orders[[#This Row],[Order_Date]],"mmm")</f>
        <v>Sep</v>
      </c>
      <c r="G137" s="4">
        <v>45174</v>
      </c>
      <c r="H137" s="5">
        <v>0.67290509259259257</v>
      </c>
      <c r="I137" s="4">
        <v>45178</v>
      </c>
      <c r="J137" s="5">
        <v>0.9252083333333333</v>
      </c>
      <c r="K137" t="s">
        <v>234</v>
      </c>
      <c r="L137" t="str">
        <f>VLOOKUP(orders[[#This Row],[Customer_ID]],customers[#All],3,TRUE)</f>
        <v>Dibrugarh</v>
      </c>
      <c r="M137" t="s">
        <v>505</v>
      </c>
      <c r="N137">
        <f>orders[[#This Row],[Price]]*orders[[#This Row],[Quantity]]</f>
        <v>1272</v>
      </c>
      <c r="O137" s="14">
        <f>((orders[[#This Row],[Delivery_Date]]+orders[[#This Row],[Delivery_Time]]) - (orders[[#This Row],[Order_Date]]+orders[[#This Row],[Order_Time]]))*24</f>
        <v>102.05527777777752</v>
      </c>
      <c r="W137" s="3">
        <v>1</v>
      </c>
      <c r="X137" s="13">
        <f>((orders[[#This Row],[Delivery_Date]]+orders[[#This Row],[Delivery_Time]]) - (orders[[#This Row],[Order_Date]]+orders[[#This Row],[Order_Time]]))*24</f>
        <v>102.05527777777752</v>
      </c>
      <c r="Y137" s="6">
        <f t="shared" si="2"/>
        <v>102.05527777777752</v>
      </c>
    </row>
    <row r="138" spans="1:25" x14ac:dyDescent="0.3">
      <c r="A138">
        <v>137</v>
      </c>
      <c r="B138" t="s">
        <v>345</v>
      </c>
      <c r="C138">
        <v>47</v>
      </c>
      <c r="D138">
        <f>VLOOKUP(orders[[#This Row],[Product_ID]],products[#All],4,TRUE)</f>
        <v>1638</v>
      </c>
      <c r="E138">
        <v>2</v>
      </c>
      <c r="F138" t="str">
        <f>TEXT(orders[[#This Row],[Order_Date]],"mmm")</f>
        <v>Mar</v>
      </c>
      <c r="G138" s="4">
        <v>44990</v>
      </c>
      <c r="H138" s="5">
        <v>0.6711111111111111</v>
      </c>
      <c r="I138" s="4">
        <v>44996</v>
      </c>
      <c r="J138" s="5">
        <v>0.3120486111111111</v>
      </c>
      <c r="K138" t="s">
        <v>468</v>
      </c>
      <c r="L138" t="str">
        <f>VLOOKUP(orders[[#This Row],[Customer_ID]],customers[#All],3,TRUE)</f>
        <v>Bhatpara</v>
      </c>
      <c r="M138" t="s">
        <v>518</v>
      </c>
      <c r="N138">
        <f>orders[[#This Row],[Price]]*orders[[#This Row],[Quantity]]</f>
        <v>3276</v>
      </c>
      <c r="O138" s="14">
        <f>((orders[[#This Row],[Delivery_Date]]+orders[[#This Row],[Delivery_Time]]) - (orders[[#This Row],[Order_Date]]+orders[[#This Row],[Order_Time]]))*24</f>
        <v>135.38250000000698</v>
      </c>
      <c r="W138" s="2">
        <v>2</v>
      </c>
      <c r="X138" s="13">
        <f>((orders[[#This Row],[Delivery_Date]]+orders[[#This Row],[Delivery_Time]]) - (orders[[#This Row],[Order_Date]]+orders[[#This Row],[Order_Time]]))*24</f>
        <v>135.38250000000698</v>
      </c>
      <c r="Y138" s="6">
        <f t="shared" si="2"/>
        <v>67.691250000003492</v>
      </c>
    </row>
    <row r="139" spans="1:25" x14ac:dyDescent="0.3">
      <c r="A139">
        <v>138</v>
      </c>
      <c r="B139" t="s">
        <v>113</v>
      </c>
      <c r="C139">
        <v>57</v>
      </c>
      <c r="D139">
        <f>VLOOKUP(orders[[#This Row],[Product_ID]],products[#All],4,TRUE)</f>
        <v>1582</v>
      </c>
      <c r="E139">
        <v>4</v>
      </c>
      <c r="F139" t="str">
        <f>TEXT(orders[[#This Row],[Order_Date]],"mmm")</f>
        <v>Mar</v>
      </c>
      <c r="G139" s="4">
        <v>44996</v>
      </c>
      <c r="H139" s="5">
        <v>0.39856481481481482</v>
      </c>
      <c r="I139" s="4">
        <v>45003</v>
      </c>
      <c r="J139" s="5">
        <v>0.25185185185185183</v>
      </c>
      <c r="K139" t="s">
        <v>589</v>
      </c>
      <c r="L139" t="str">
        <f>VLOOKUP(orders[[#This Row],[Customer_ID]],customers[#All],3,TRUE)</f>
        <v>Khandwa</v>
      </c>
      <c r="M139" t="s">
        <v>509</v>
      </c>
      <c r="N139">
        <f>orders[[#This Row],[Price]]*orders[[#This Row],[Quantity]]</f>
        <v>6328</v>
      </c>
      <c r="O139" s="14">
        <f>((orders[[#This Row],[Delivery_Date]]+orders[[#This Row],[Delivery_Time]]) - (orders[[#This Row],[Order_Date]]+orders[[#This Row],[Order_Time]]))*24</f>
        <v>164.47888888895977</v>
      </c>
      <c r="W139" s="3">
        <v>4</v>
      </c>
      <c r="X139" s="13">
        <f>((orders[[#This Row],[Delivery_Date]]+orders[[#This Row],[Delivery_Time]]) - (orders[[#This Row],[Order_Date]]+orders[[#This Row],[Order_Time]]))*24</f>
        <v>164.47888888895977</v>
      </c>
      <c r="Y139" s="6">
        <f t="shared" si="2"/>
        <v>41.119722222239943</v>
      </c>
    </row>
    <row r="140" spans="1:25" x14ac:dyDescent="0.3">
      <c r="A140">
        <v>139</v>
      </c>
      <c r="B140" t="s">
        <v>275</v>
      </c>
      <c r="C140">
        <v>54</v>
      </c>
      <c r="D140">
        <f>VLOOKUP(orders[[#This Row],[Product_ID]],products[#All],4,TRUE)</f>
        <v>1236</v>
      </c>
      <c r="E140">
        <v>4</v>
      </c>
      <c r="F140" t="str">
        <f>TEXT(orders[[#This Row],[Order_Date]],"mmm")</f>
        <v>May</v>
      </c>
      <c r="G140" s="4">
        <v>45057</v>
      </c>
      <c r="H140" s="5">
        <v>0.17690972222222223</v>
      </c>
      <c r="I140" s="4">
        <v>45062</v>
      </c>
      <c r="J140" s="5">
        <v>0.75884259259259257</v>
      </c>
      <c r="K140" t="s">
        <v>590</v>
      </c>
      <c r="L140" t="str">
        <f>VLOOKUP(orders[[#This Row],[Customer_ID]],customers[#All],3,TRUE)</f>
        <v>Imphal</v>
      </c>
      <c r="M140" t="s">
        <v>505</v>
      </c>
      <c r="N140">
        <f>orders[[#This Row],[Price]]*orders[[#This Row],[Quantity]]</f>
        <v>4944</v>
      </c>
      <c r="O140" s="14">
        <f>((orders[[#This Row],[Delivery_Date]]+orders[[#This Row],[Delivery_Time]]) - (orders[[#This Row],[Order_Date]]+orders[[#This Row],[Order_Time]]))*24</f>
        <v>133.96638888894813</v>
      </c>
      <c r="W140" s="2">
        <v>4</v>
      </c>
      <c r="X140" s="13">
        <f>((orders[[#This Row],[Delivery_Date]]+orders[[#This Row],[Delivery_Time]]) - (orders[[#This Row],[Order_Date]]+orders[[#This Row],[Order_Time]]))*24</f>
        <v>133.96638888894813</v>
      </c>
      <c r="Y140" s="6">
        <f t="shared" si="2"/>
        <v>33.491597222237033</v>
      </c>
    </row>
    <row r="141" spans="1:25" x14ac:dyDescent="0.3">
      <c r="A141">
        <v>140</v>
      </c>
      <c r="B141" t="s">
        <v>78</v>
      </c>
      <c r="C141">
        <v>47</v>
      </c>
      <c r="D141">
        <f>VLOOKUP(orders[[#This Row],[Product_ID]],products[#All],4,TRUE)</f>
        <v>1638</v>
      </c>
      <c r="E141">
        <v>1</v>
      </c>
      <c r="F141" t="str">
        <f>TEXT(orders[[#This Row],[Order_Date]],"mmm")</f>
        <v>Mar</v>
      </c>
      <c r="G141" s="4">
        <v>44989</v>
      </c>
      <c r="H141" s="5">
        <v>0.26359953703703703</v>
      </c>
      <c r="I141" s="4">
        <v>44998</v>
      </c>
      <c r="J141" s="5">
        <v>0.89554398148148151</v>
      </c>
      <c r="K141" t="s">
        <v>268</v>
      </c>
      <c r="L141" t="str">
        <f>VLOOKUP(orders[[#This Row],[Customer_ID]],customers[#All],3,TRUE)</f>
        <v>Kolkata</v>
      </c>
      <c r="M141" t="s">
        <v>518</v>
      </c>
      <c r="N141">
        <f>orders[[#This Row],[Price]]*orders[[#This Row],[Quantity]]</f>
        <v>1638</v>
      </c>
      <c r="O141" s="14">
        <f>((orders[[#This Row],[Delivery_Date]]+orders[[#This Row],[Delivery_Time]]) - (orders[[#This Row],[Order_Date]]+orders[[#This Row],[Order_Time]]))*24</f>
        <v>231.16666666668607</v>
      </c>
      <c r="W141" s="3">
        <v>1</v>
      </c>
      <c r="X141" s="13">
        <f>((orders[[#This Row],[Delivery_Date]]+orders[[#This Row],[Delivery_Time]]) - (orders[[#This Row],[Order_Date]]+orders[[#This Row],[Order_Time]]))*24</f>
        <v>231.16666666668607</v>
      </c>
      <c r="Y141" s="6">
        <f t="shared" si="2"/>
        <v>231.16666666668607</v>
      </c>
    </row>
    <row r="142" spans="1:25" x14ac:dyDescent="0.3">
      <c r="A142">
        <v>141</v>
      </c>
      <c r="B142" t="s">
        <v>306</v>
      </c>
      <c r="C142">
        <v>35</v>
      </c>
      <c r="D142">
        <f>VLOOKUP(orders[[#This Row],[Product_ID]],products[#All],4,TRUE)</f>
        <v>1865</v>
      </c>
      <c r="E142">
        <v>4</v>
      </c>
      <c r="F142" t="str">
        <f>TEXT(orders[[#This Row],[Order_Date]],"mmm")</f>
        <v>Feb</v>
      </c>
      <c r="G142" s="4">
        <v>44985</v>
      </c>
      <c r="H142" s="5">
        <v>0.16326388888888888</v>
      </c>
      <c r="I142" s="4">
        <v>44995</v>
      </c>
      <c r="J142" s="5">
        <v>0.10550925925925926</v>
      </c>
      <c r="K142" t="s">
        <v>591</v>
      </c>
      <c r="L142" t="str">
        <f>VLOOKUP(orders[[#This Row],[Customer_ID]],customers[#All],3,TRUE)</f>
        <v>Nagpur</v>
      </c>
      <c r="M142" t="s">
        <v>518</v>
      </c>
      <c r="N142">
        <f>orders[[#This Row],[Price]]*orders[[#This Row],[Quantity]]</f>
        <v>7460</v>
      </c>
      <c r="O142" s="14">
        <f>((orders[[#This Row],[Delivery_Date]]+orders[[#This Row],[Delivery_Time]]) - (orders[[#This Row],[Order_Date]]+orders[[#This Row],[Order_Time]]))*24</f>
        <v>238.61388888879446</v>
      </c>
      <c r="W142" s="2">
        <v>4</v>
      </c>
      <c r="X142" s="13">
        <f>((orders[[#This Row],[Delivery_Date]]+orders[[#This Row],[Delivery_Time]]) - (orders[[#This Row],[Order_Date]]+orders[[#This Row],[Order_Time]]))*24</f>
        <v>238.61388888879446</v>
      </c>
      <c r="Y142" s="6">
        <f t="shared" si="2"/>
        <v>59.653472222198616</v>
      </c>
    </row>
    <row r="143" spans="1:25" x14ac:dyDescent="0.3">
      <c r="A143">
        <v>142</v>
      </c>
      <c r="B143" t="s">
        <v>148</v>
      </c>
      <c r="C143">
        <v>23</v>
      </c>
      <c r="D143">
        <f>VLOOKUP(orders[[#This Row],[Product_ID]],products[#All],4,TRUE)</f>
        <v>1098</v>
      </c>
      <c r="E143">
        <v>2</v>
      </c>
      <c r="F143" t="str">
        <f>TEXT(orders[[#This Row],[Order_Date]],"mmm")</f>
        <v>Oct</v>
      </c>
      <c r="G143" s="4">
        <v>45222</v>
      </c>
      <c r="H143" s="5">
        <v>0.10501157407407408</v>
      </c>
      <c r="I143" s="4">
        <v>45226</v>
      </c>
      <c r="J143" s="5">
        <v>0.18351851851851853</v>
      </c>
      <c r="K143" t="s">
        <v>268</v>
      </c>
      <c r="L143" t="str">
        <f>VLOOKUP(orders[[#This Row],[Customer_ID]],customers[#All],3,TRUE)</f>
        <v>Haridwar</v>
      </c>
      <c r="M143" t="s">
        <v>505</v>
      </c>
      <c r="N143">
        <f>orders[[#This Row],[Price]]*orders[[#This Row],[Quantity]]</f>
        <v>2196</v>
      </c>
      <c r="O143" s="14">
        <f>((orders[[#This Row],[Delivery_Date]]+orders[[#This Row],[Delivery_Time]]) - (orders[[#This Row],[Order_Date]]+orders[[#This Row],[Order_Time]]))*24</f>
        <v>97.884166666714009</v>
      </c>
      <c r="W143" s="3">
        <v>2</v>
      </c>
      <c r="X143" s="13">
        <f>((orders[[#This Row],[Delivery_Date]]+orders[[#This Row],[Delivery_Time]]) - (orders[[#This Row],[Order_Date]]+orders[[#This Row],[Order_Time]]))*24</f>
        <v>97.884166666714009</v>
      </c>
      <c r="Y143" s="6">
        <f t="shared" si="2"/>
        <v>48.942083333357004</v>
      </c>
    </row>
    <row r="144" spans="1:25" x14ac:dyDescent="0.3">
      <c r="A144">
        <v>143</v>
      </c>
      <c r="B144" t="s">
        <v>428</v>
      </c>
      <c r="C144">
        <v>66</v>
      </c>
      <c r="D144">
        <f>VLOOKUP(orders[[#This Row],[Product_ID]],products[#All],4,TRUE)</f>
        <v>610</v>
      </c>
      <c r="E144">
        <v>2</v>
      </c>
      <c r="F144" t="str">
        <f>TEXT(orders[[#This Row],[Order_Date]],"mmm")</f>
        <v>Feb</v>
      </c>
      <c r="G144" s="4">
        <v>44985</v>
      </c>
      <c r="H144" s="5">
        <v>0.31756944444444446</v>
      </c>
      <c r="I144" s="4">
        <v>44995</v>
      </c>
      <c r="J144" s="5">
        <v>0.61798611111111112</v>
      </c>
      <c r="K144" t="s">
        <v>592</v>
      </c>
      <c r="L144" t="str">
        <f>VLOOKUP(orders[[#This Row],[Customer_ID]],customers[#All],3,TRUE)</f>
        <v>North Dumdum</v>
      </c>
      <c r="M144" t="s">
        <v>518</v>
      </c>
      <c r="N144">
        <f>orders[[#This Row],[Price]]*orders[[#This Row],[Quantity]]</f>
        <v>1220</v>
      </c>
      <c r="O144" s="14">
        <f>((orders[[#This Row],[Delivery_Date]]+orders[[#This Row],[Delivery_Time]]) - (orders[[#This Row],[Order_Date]]+orders[[#This Row],[Order_Time]]))*24</f>
        <v>247.20999999996275</v>
      </c>
      <c r="W144" s="2">
        <v>2</v>
      </c>
      <c r="X144" s="13">
        <f>((orders[[#This Row],[Delivery_Date]]+orders[[#This Row],[Delivery_Time]]) - (orders[[#This Row],[Order_Date]]+orders[[#This Row],[Order_Time]]))*24</f>
        <v>247.20999999996275</v>
      </c>
      <c r="Y144" s="6">
        <f t="shared" si="2"/>
        <v>123.60499999998137</v>
      </c>
    </row>
    <row r="145" spans="1:25" x14ac:dyDescent="0.3">
      <c r="A145">
        <v>144</v>
      </c>
      <c r="B145" t="s">
        <v>442</v>
      </c>
      <c r="C145">
        <v>51</v>
      </c>
      <c r="D145">
        <f>VLOOKUP(orders[[#This Row],[Product_ID]],products[#All],4,TRUE)</f>
        <v>1084</v>
      </c>
      <c r="E145">
        <v>5</v>
      </c>
      <c r="F145" t="str">
        <f>TEXT(orders[[#This Row],[Order_Date]],"mmm")</f>
        <v>Jan</v>
      </c>
      <c r="G145" s="4">
        <v>44944</v>
      </c>
      <c r="H145" s="5">
        <v>0.37572916666666667</v>
      </c>
      <c r="I145" s="4">
        <v>44949</v>
      </c>
      <c r="J145" s="5">
        <v>0.14114583333333333</v>
      </c>
      <c r="K145" t="s">
        <v>593</v>
      </c>
      <c r="L145" t="str">
        <f>VLOOKUP(orders[[#This Row],[Customer_ID]],customers[#All],3,TRUE)</f>
        <v>Anantapuram</v>
      </c>
      <c r="M145" t="s">
        <v>528</v>
      </c>
      <c r="N145">
        <f>orders[[#This Row],[Price]]*orders[[#This Row],[Quantity]]</f>
        <v>5420</v>
      </c>
      <c r="O145" s="14">
        <f>((orders[[#This Row],[Delivery_Date]]+orders[[#This Row],[Delivery_Time]]) - (orders[[#This Row],[Order_Date]]+orders[[#This Row],[Order_Time]]))*24</f>
        <v>114.36999999987893</v>
      </c>
      <c r="W145" s="3">
        <v>5</v>
      </c>
      <c r="X145" s="13">
        <f>((orders[[#This Row],[Delivery_Date]]+orders[[#This Row],[Delivery_Time]]) - (orders[[#This Row],[Order_Date]]+orders[[#This Row],[Order_Time]]))*24</f>
        <v>114.36999999987893</v>
      </c>
      <c r="Y145" s="6">
        <f t="shared" si="2"/>
        <v>22.873999999975787</v>
      </c>
    </row>
    <row r="146" spans="1:25" x14ac:dyDescent="0.3">
      <c r="A146">
        <v>145</v>
      </c>
      <c r="B146" t="s">
        <v>275</v>
      </c>
      <c r="C146">
        <v>59</v>
      </c>
      <c r="D146">
        <f>VLOOKUP(orders[[#This Row],[Product_ID]],products[#All],4,TRUE)</f>
        <v>811</v>
      </c>
      <c r="E146">
        <v>5</v>
      </c>
      <c r="F146" t="str">
        <f>TEXT(orders[[#This Row],[Order_Date]],"mmm")</f>
        <v>Aug</v>
      </c>
      <c r="G146" s="4">
        <v>45167</v>
      </c>
      <c r="H146" s="5">
        <v>0.7034259259259259</v>
      </c>
      <c r="I146" s="4">
        <v>45172</v>
      </c>
      <c r="J146" s="5">
        <v>0.54473379629629626</v>
      </c>
      <c r="K146" t="s">
        <v>594</v>
      </c>
      <c r="L146" t="str">
        <f>VLOOKUP(orders[[#This Row],[Customer_ID]],customers[#All],3,TRUE)</f>
        <v>Imphal</v>
      </c>
      <c r="M146" t="s">
        <v>513</v>
      </c>
      <c r="N146">
        <f>orders[[#This Row],[Price]]*orders[[#This Row],[Quantity]]</f>
        <v>4055</v>
      </c>
      <c r="O146" s="14">
        <f>((orders[[#This Row],[Delivery_Date]]+orders[[#This Row],[Delivery_Time]]) - (orders[[#This Row],[Order_Date]]+orders[[#This Row],[Order_Time]]))*24</f>
        <v>116.19138888898306</v>
      </c>
      <c r="W146" s="2">
        <v>5</v>
      </c>
      <c r="X146" s="13">
        <f>((orders[[#This Row],[Delivery_Date]]+orders[[#This Row],[Delivery_Time]]) - (orders[[#This Row],[Order_Date]]+orders[[#This Row],[Order_Time]]))*24</f>
        <v>116.19138888898306</v>
      </c>
      <c r="Y146" s="6">
        <f t="shared" si="2"/>
        <v>23.238277777796611</v>
      </c>
    </row>
    <row r="147" spans="1:25" x14ac:dyDescent="0.3">
      <c r="A147">
        <v>146</v>
      </c>
      <c r="B147" t="s">
        <v>153</v>
      </c>
      <c r="C147">
        <v>52</v>
      </c>
      <c r="D147">
        <f>VLOOKUP(orders[[#This Row],[Product_ID]],products[#All],4,TRUE)</f>
        <v>236</v>
      </c>
      <c r="E147">
        <v>5</v>
      </c>
      <c r="F147" t="str">
        <f>TEXT(orders[[#This Row],[Order_Date]],"mmm")</f>
        <v>Feb</v>
      </c>
      <c r="G147" s="4">
        <v>44970</v>
      </c>
      <c r="H147" s="5">
        <v>0.7666087962962963</v>
      </c>
      <c r="I147" s="4">
        <v>44973</v>
      </c>
      <c r="J147" s="5">
        <v>0.17195601851851852</v>
      </c>
      <c r="K147" t="s">
        <v>595</v>
      </c>
      <c r="L147" t="str">
        <f>VLOOKUP(orders[[#This Row],[Customer_ID]],customers[#All],3,TRUE)</f>
        <v>Sambhal</v>
      </c>
      <c r="M147" t="s">
        <v>511</v>
      </c>
      <c r="N147">
        <f>orders[[#This Row],[Price]]*orders[[#This Row],[Quantity]]</f>
        <v>1180</v>
      </c>
      <c r="O147" s="14">
        <f>((orders[[#This Row],[Delivery_Date]]+orders[[#This Row],[Delivery_Time]]) - (orders[[#This Row],[Order_Date]]+orders[[#This Row],[Order_Time]]))*24</f>
        <v>57.728333333332557</v>
      </c>
      <c r="W147" s="3">
        <v>5</v>
      </c>
      <c r="X147" s="13">
        <f>((orders[[#This Row],[Delivery_Date]]+orders[[#This Row],[Delivery_Time]]) - (orders[[#This Row],[Order_Date]]+orders[[#This Row],[Order_Time]]))*24</f>
        <v>57.728333333332557</v>
      </c>
      <c r="Y147" s="6">
        <f t="shared" si="2"/>
        <v>11.545666666666511</v>
      </c>
    </row>
    <row r="148" spans="1:25" x14ac:dyDescent="0.3">
      <c r="A148">
        <v>147</v>
      </c>
      <c r="B148" t="s">
        <v>393</v>
      </c>
      <c r="C148">
        <v>8</v>
      </c>
      <c r="D148">
        <f>VLOOKUP(orders[[#This Row],[Product_ID]],products[#All],4,TRUE)</f>
        <v>252</v>
      </c>
      <c r="E148">
        <v>4</v>
      </c>
      <c r="F148" t="str">
        <f>TEXT(orders[[#This Row],[Order_Date]],"mmm")</f>
        <v>Mar</v>
      </c>
      <c r="G148" s="4">
        <v>45002</v>
      </c>
      <c r="H148" s="5">
        <v>0.81128472222222225</v>
      </c>
      <c r="I148" s="4">
        <v>45008</v>
      </c>
      <c r="J148" s="5">
        <v>0.57721064814814815</v>
      </c>
      <c r="K148" t="s">
        <v>596</v>
      </c>
      <c r="L148" t="str">
        <f>VLOOKUP(orders[[#This Row],[Customer_ID]],customers[#All],3,TRUE)</f>
        <v>Bhopal</v>
      </c>
      <c r="M148" t="s">
        <v>505</v>
      </c>
      <c r="N148">
        <f>orders[[#This Row],[Price]]*orders[[#This Row],[Quantity]]</f>
        <v>1008</v>
      </c>
      <c r="O148" s="14">
        <f>((orders[[#This Row],[Delivery_Date]]+orders[[#This Row],[Delivery_Time]]) - (orders[[#This Row],[Order_Date]]+orders[[#This Row],[Order_Time]]))*24</f>
        <v>138.38222222216427</v>
      </c>
      <c r="W148" s="2">
        <v>4</v>
      </c>
      <c r="X148" s="13">
        <f>((orders[[#This Row],[Delivery_Date]]+orders[[#This Row],[Delivery_Time]]) - (orders[[#This Row],[Order_Date]]+orders[[#This Row],[Order_Time]]))*24</f>
        <v>138.38222222216427</v>
      </c>
      <c r="Y148" s="6">
        <f t="shared" si="2"/>
        <v>34.595555555541068</v>
      </c>
    </row>
    <row r="149" spans="1:25" x14ac:dyDescent="0.3">
      <c r="A149">
        <v>148</v>
      </c>
      <c r="B149" t="s">
        <v>232</v>
      </c>
      <c r="C149">
        <v>24</v>
      </c>
      <c r="D149">
        <f>VLOOKUP(orders[[#This Row],[Product_ID]],products[#All],4,TRUE)</f>
        <v>535</v>
      </c>
      <c r="E149">
        <v>3</v>
      </c>
      <c r="F149" t="str">
        <f>TEXT(orders[[#This Row],[Order_Date]],"mmm")</f>
        <v>Dec</v>
      </c>
      <c r="G149" s="4">
        <v>45265</v>
      </c>
      <c r="H149" s="5">
        <v>8.9675925925925923E-2</v>
      </c>
      <c r="I149" s="4">
        <v>45267</v>
      </c>
      <c r="J149" s="5">
        <v>0.37335648148148148</v>
      </c>
      <c r="K149" t="s">
        <v>597</v>
      </c>
      <c r="L149" t="str">
        <f>VLOOKUP(orders[[#This Row],[Customer_ID]],customers[#All],3,TRUE)</f>
        <v>Guna</v>
      </c>
      <c r="M149" t="s">
        <v>509</v>
      </c>
      <c r="N149">
        <f>orders[[#This Row],[Price]]*orders[[#This Row],[Quantity]]</f>
        <v>1605</v>
      </c>
      <c r="O149" s="14">
        <f>((orders[[#This Row],[Delivery_Date]]+orders[[#This Row],[Delivery_Time]]) - (orders[[#This Row],[Order_Date]]+orders[[#This Row],[Order_Time]]))*24</f>
        <v>54.808333333348855</v>
      </c>
      <c r="W149" s="3">
        <v>3</v>
      </c>
      <c r="X149" s="13">
        <f>((orders[[#This Row],[Delivery_Date]]+orders[[#This Row],[Delivery_Time]]) - (orders[[#This Row],[Order_Date]]+orders[[#This Row],[Order_Time]]))*24</f>
        <v>54.808333333348855</v>
      </c>
      <c r="Y149" s="6">
        <f t="shared" si="2"/>
        <v>18.269444444449618</v>
      </c>
    </row>
    <row r="150" spans="1:25" x14ac:dyDescent="0.3">
      <c r="A150">
        <v>149</v>
      </c>
      <c r="B150" t="s">
        <v>44</v>
      </c>
      <c r="C150">
        <v>5</v>
      </c>
      <c r="D150">
        <f>VLOOKUP(orders[[#This Row],[Product_ID]],products[#All],4,TRUE)</f>
        <v>1444</v>
      </c>
      <c r="E150">
        <v>3</v>
      </c>
      <c r="F150" t="str">
        <f>TEXT(orders[[#This Row],[Order_Date]],"mmm")</f>
        <v>Oct</v>
      </c>
      <c r="G150" s="4">
        <v>45205</v>
      </c>
      <c r="H150" s="5">
        <v>0.97440972222222222</v>
      </c>
      <c r="I150" s="4">
        <v>45208</v>
      </c>
      <c r="J150" s="5">
        <v>0.83972222222222226</v>
      </c>
      <c r="K150" t="s">
        <v>70</v>
      </c>
      <c r="L150" t="str">
        <f>VLOOKUP(orders[[#This Row],[Customer_ID]],customers[#All],3,TRUE)</f>
        <v>Chinsurah</v>
      </c>
      <c r="M150" t="s">
        <v>528</v>
      </c>
      <c r="N150">
        <f>orders[[#This Row],[Price]]*orders[[#This Row],[Quantity]]</f>
        <v>4332</v>
      </c>
      <c r="O150" s="14">
        <f>((orders[[#This Row],[Delivery_Date]]+orders[[#This Row],[Delivery_Time]]) - (orders[[#This Row],[Order_Date]]+orders[[#This Row],[Order_Time]]))*24</f>
        <v>68.76749999995809</v>
      </c>
      <c r="W150" s="2">
        <v>3</v>
      </c>
      <c r="X150" s="13">
        <f>((orders[[#This Row],[Delivery_Date]]+orders[[#This Row],[Delivery_Time]]) - (orders[[#This Row],[Order_Date]]+orders[[#This Row],[Order_Time]]))*24</f>
        <v>68.76749999995809</v>
      </c>
      <c r="Y150" s="6">
        <f t="shared" si="2"/>
        <v>22.92249999998603</v>
      </c>
    </row>
    <row r="151" spans="1:25" x14ac:dyDescent="0.3">
      <c r="A151">
        <v>150</v>
      </c>
      <c r="B151" t="s">
        <v>452</v>
      </c>
      <c r="C151">
        <v>27</v>
      </c>
      <c r="D151">
        <f>VLOOKUP(orders[[#This Row],[Product_ID]],products[#All],4,TRUE)</f>
        <v>548</v>
      </c>
      <c r="E151">
        <v>5</v>
      </c>
      <c r="F151" t="str">
        <f>TEXT(orders[[#This Row],[Order_Date]],"mmm")</f>
        <v>Aug</v>
      </c>
      <c r="G151" s="4">
        <v>45164</v>
      </c>
      <c r="H151" s="5">
        <v>0.30436342592592591</v>
      </c>
      <c r="I151" s="4">
        <v>45167</v>
      </c>
      <c r="J151" s="5">
        <v>0.70570601851851855</v>
      </c>
      <c r="K151" t="s">
        <v>598</v>
      </c>
      <c r="L151" t="str">
        <f>VLOOKUP(orders[[#This Row],[Customer_ID]],customers[#All],3,TRUE)</f>
        <v>Dibrugarh</v>
      </c>
      <c r="M151" t="s">
        <v>513</v>
      </c>
      <c r="N151">
        <f>orders[[#This Row],[Price]]*orders[[#This Row],[Quantity]]</f>
        <v>2740</v>
      </c>
      <c r="O151" s="14">
        <f>((orders[[#This Row],[Delivery_Date]]+orders[[#This Row],[Delivery_Time]]) - (orders[[#This Row],[Order_Date]]+orders[[#This Row],[Order_Time]]))*24</f>
        <v>81.632222222280689</v>
      </c>
      <c r="W151" s="3">
        <v>5</v>
      </c>
      <c r="X151" s="13">
        <f>((orders[[#This Row],[Delivery_Date]]+orders[[#This Row],[Delivery_Time]]) - (orders[[#This Row],[Order_Date]]+orders[[#This Row],[Order_Time]]))*24</f>
        <v>81.632222222280689</v>
      </c>
      <c r="Y151" s="6">
        <f t="shared" si="2"/>
        <v>16.326444444456136</v>
      </c>
    </row>
    <row r="152" spans="1:25" x14ac:dyDescent="0.3">
      <c r="A152">
        <v>151</v>
      </c>
      <c r="B152" t="s">
        <v>256</v>
      </c>
      <c r="C152">
        <v>43</v>
      </c>
      <c r="D152">
        <f>VLOOKUP(orders[[#This Row],[Product_ID]],products[#All],4,TRUE)</f>
        <v>750</v>
      </c>
      <c r="E152">
        <v>1</v>
      </c>
      <c r="F152" t="str">
        <f>TEXT(orders[[#This Row],[Order_Date]],"mmm")</f>
        <v>Nov</v>
      </c>
      <c r="G152" s="4">
        <v>45233</v>
      </c>
      <c r="H152" s="5">
        <v>0.90446759259259257</v>
      </c>
      <c r="I152" s="4">
        <v>45240</v>
      </c>
      <c r="J152" s="5">
        <v>0.16391203703703705</v>
      </c>
      <c r="K152" t="s">
        <v>599</v>
      </c>
      <c r="L152" t="str">
        <f>VLOOKUP(orders[[#This Row],[Customer_ID]],customers[#All],3,TRUE)</f>
        <v>Kota</v>
      </c>
      <c r="M152" t="s">
        <v>507</v>
      </c>
      <c r="N152">
        <f>orders[[#This Row],[Price]]*orders[[#This Row],[Quantity]]</f>
        <v>750</v>
      </c>
      <c r="O152" s="14">
        <f>((orders[[#This Row],[Delivery_Date]]+orders[[#This Row],[Delivery_Time]]) - (orders[[#This Row],[Order_Date]]+orders[[#This Row],[Order_Time]]))*24</f>
        <v>150.22666666674195</v>
      </c>
      <c r="W152" s="2">
        <v>1</v>
      </c>
      <c r="X152" s="13">
        <f>((orders[[#This Row],[Delivery_Date]]+orders[[#This Row],[Delivery_Time]]) - (orders[[#This Row],[Order_Date]]+orders[[#This Row],[Order_Time]]))*24</f>
        <v>150.22666666674195</v>
      </c>
      <c r="Y152" s="6">
        <f t="shared" si="2"/>
        <v>150.22666666674195</v>
      </c>
    </row>
    <row r="153" spans="1:25" x14ac:dyDescent="0.3">
      <c r="A153">
        <v>152</v>
      </c>
      <c r="B153" t="s">
        <v>413</v>
      </c>
      <c r="C153">
        <v>51</v>
      </c>
      <c r="D153">
        <f>VLOOKUP(orders[[#This Row],[Product_ID]],products[#All],4,TRUE)</f>
        <v>1084</v>
      </c>
      <c r="E153">
        <v>2</v>
      </c>
      <c r="F153" t="str">
        <f>TEXT(orders[[#This Row],[Order_Date]],"mmm")</f>
        <v>Feb</v>
      </c>
      <c r="G153" s="4">
        <v>44984</v>
      </c>
      <c r="H153" s="5">
        <v>0.45059027777777777</v>
      </c>
      <c r="I153" s="4">
        <v>44990</v>
      </c>
      <c r="J153" s="5">
        <v>0.69400462962962961</v>
      </c>
      <c r="K153" t="s">
        <v>351</v>
      </c>
      <c r="L153" t="str">
        <f>VLOOKUP(orders[[#This Row],[Customer_ID]],customers[#All],3,TRUE)</f>
        <v>Tiruchirappalli</v>
      </c>
      <c r="M153" t="s">
        <v>528</v>
      </c>
      <c r="N153">
        <f>orders[[#This Row],[Price]]*orders[[#This Row],[Quantity]]</f>
        <v>2168</v>
      </c>
      <c r="O153" s="14">
        <f>((orders[[#This Row],[Delivery_Date]]+orders[[#This Row],[Delivery_Time]]) - (orders[[#This Row],[Order_Date]]+orders[[#This Row],[Order_Time]]))*24</f>
        <v>149.84194444451714</v>
      </c>
      <c r="W153" s="3">
        <v>2</v>
      </c>
      <c r="X153" s="13">
        <f>((orders[[#This Row],[Delivery_Date]]+orders[[#This Row],[Delivery_Time]]) - (orders[[#This Row],[Order_Date]]+orders[[#This Row],[Order_Time]]))*24</f>
        <v>149.84194444451714</v>
      </c>
      <c r="Y153" s="6">
        <f t="shared" si="2"/>
        <v>74.92097222225857</v>
      </c>
    </row>
    <row r="154" spans="1:25" x14ac:dyDescent="0.3">
      <c r="A154">
        <v>153</v>
      </c>
      <c r="B154" t="s">
        <v>461</v>
      </c>
      <c r="C154">
        <v>16</v>
      </c>
      <c r="D154">
        <f>VLOOKUP(orders[[#This Row],[Product_ID]],products[#All],4,TRUE)</f>
        <v>1721</v>
      </c>
      <c r="E154">
        <v>4</v>
      </c>
      <c r="F154" t="str">
        <f>TEXT(orders[[#This Row],[Order_Date]],"mmm")</f>
        <v>Mar</v>
      </c>
      <c r="G154" s="4">
        <v>44989</v>
      </c>
      <c r="H154" s="5">
        <v>0.51041666666666663</v>
      </c>
      <c r="I154" s="4">
        <v>44995</v>
      </c>
      <c r="J154" s="5">
        <v>0.25327546296296294</v>
      </c>
      <c r="K154" t="s">
        <v>600</v>
      </c>
      <c r="L154" t="str">
        <f>VLOOKUP(orders[[#This Row],[Customer_ID]],customers[#All],3,TRUE)</f>
        <v>Deoghar</v>
      </c>
      <c r="M154" t="s">
        <v>518</v>
      </c>
      <c r="N154">
        <f>orders[[#This Row],[Price]]*orders[[#This Row],[Quantity]]</f>
        <v>6884</v>
      </c>
      <c r="O154" s="14">
        <f>((orders[[#This Row],[Delivery_Date]]+orders[[#This Row],[Delivery_Time]]) - (orders[[#This Row],[Order_Date]]+orders[[#This Row],[Order_Time]]))*24</f>
        <v>137.82861111121019</v>
      </c>
      <c r="W154" s="2">
        <v>4</v>
      </c>
      <c r="X154" s="13">
        <f>((orders[[#This Row],[Delivery_Date]]+orders[[#This Row],[Delivery_Time]]) - (orders[[#This Row],[Order_Date]]+orders[[#This Row],[Order_Time]]))*24</f>
        <v>137.82861111121019</v>
      </c>
      <c r="Y154" s="6">
        <f t="shared" si="2"/>
        <v>34.457152777802548</v>
      </c>
    </row>
    <row r="155" spans="1:25" x14ac:dyDescent="0.3">
      <c r="A155">
        <v>154</v>
      </c>
      <c r="B155" t="s">
        <v>247</v>
      </c>
      <c r="C155">
        <v>45</v>
      </c>
      <c r="D155">
        <f>VLOOKUP(orders[[#This Row],[Product_ID]],products[#All],4,TRUE)</f>
        <v>722</v>
      </c>
      <c r="E155">
        <v>5</v>
      </c>
      <c r="F155" t="str">
        <f>TEXT(orders[[#This Row],[Order_Date]],"mmm")</f>
        <v>Nov</v>
      </c>
      <c r="G155" s="4">
        <v>45251</v>
      </c>
      <c r="H155" s="5">
        <v>0.96826388888888892</v>
      </c>
      <c r="I155" s="4">
        <v>45255</v>
      </c>
      <c r="J155" s="5">
        <v>8.6793981481481486E-2</v>
      </c>
      <c r="K155" t="s">
        <v>170</v>
      </c>
      <c r="L155" t="str">
        <f>VLOOKUP(orders[[#This Row],[Customer_ID]],customers[#All],3,TRUE)</f>
        <v>Imphal</v>
      </c>
      <c r="M155" t="s">
        <v>509</v>
      </c>
      <c r="N155">
        <f>orders[[#This Row],[Price]]*orders[[#This Row],[Quantity]]</f>
        <v>3610</v>
      </c>
      <c r="O155" s="14">
        <f>((orders[[#This Row],[Delivery_Date]]+orders[[#This Row],[Delivery_Time]]) - (orders[[#This Row],[Order_Date]]+orders[[#This Row],[Order_Time]]))*24</f>
        <v>74.844722222071141</v>
      </c>
      <c r="W155" s="3">
        <v>5</v>
      </c>
      <c r="X155" s="13">
        <f>((orders[[#This Row],[Delivery_Date]]+orders[[#This Row],[Delivery_Time]]) - (orders[[#This Row],[Order_Date]]+orders[[#This Row],[Order_Time]]))*24</f>
        <v>74.844722222071141</v>
      </c>
      <c r="Y155" s="6">
        <f t="shared" si="2"/>
        <v>14.968944444414229</v>
      </c>
    </row>
    <row r="156" spans="1:25" x14ac:dyDescent="0.3">
      <c r="A156">
        <v>155</v>
      </c>
      <c r="B156" t="s">
        <v>118</v>
      </c>
      <c r="C156">
        <v>23</v>
      </c>
      <c r="D156">
        <f>VLOOKUP(orders[[#This Row],[Product_ID]],products[#All],4,TRUE)</f>
        <v>1098</v>
      </c>
      <c r="E156">
        <v>3</v>
      </c>
      <c r="F156" t="str">
        <f>TEXT(orders[[#This Row],[Order_Date]],"mmm")</f>
        <v>May</v>
      </c>
      <c r="G156" s="4">
        <v>45047</v>
      </c>
      <c r="H156" s="5">
        <v>0.61594907407407407</v>
      </c>
      <c r="I156" s="4">
        <v>45052</v>
      </c>
      <c r="J156" s="5">
        <v>3.4722222222222224E-4</v>
      </c>
      <c r="K156" t="s">
        <v>155</v>
      </c>
      <c r="L156" t="str">
        <f>VLOOKUP(orders[[#This Row],[Customer_ID]],customers[#All],3,TRUE)</f>
        <v>Bidhannagar</v>
      </c>
      <c r="M156" t="s">
        <v>505</v>
      </c>
      <c r="N156">
        <f>orders[[#This Row],[Price]]*orders[[#This Row],[Quantity]]</f>
        <v>3294</v>
      </c>
      <c r="O156" s="14">
        <f>((orders[[#This Row],[Delivery_Date]]+orders[[#This Row],[Delivery_Time]]) - (orders[[#This Row],[Order_Date]]+orders[[#This Row],[Order_Time]]))*24</f>
        <v>105.22555555554572</v>
      </c>
      <c r="W156" s="2">
        <v>3</v>
      </c>
      <c r="X156" s="13">
        <f>((orders[[#This Row],[Delivery_Date]]+orders[[#This Row],[Delivery_Time]]) - (orders[[#This Row],[Order_Date]]+orders[[#This Row],[Order_Time]]))*24</f>
        <v>105.22555555554572</v>
      </c>
      <c r="Y156" s="6">
        <f t="shared" si="2"/>
        <v>35.075185185181908</v>
      </c>
    </row>
    <row r="157" spans="1:25" x14ac:dyDescent="0.3">
      <c r="A157">
        <v>156</v>
      </c>
      <c r="B157" t="s">
        <v>153</v>
      </c>
      <c r="C157">
        <v>61</v>
      </c>
      <c r="D157">
        <f>VLOOKUP(orders[[#This Row],[Product_ID]],products[#All],4,TRUE)</f>
        <v>810</v>
      </c>
      <c r="E157">
        <v>2</v>
      </c>
      <c r="F157" t="str">
        <f>TEXT(orders[[#This Row],[Order_Date]],"mmm")</f>
        <v>Feb</v>
      </c>
      <c r="G157" s="4">
        <v>44966</v>
      </c>
      <c r="H157" s="5">
        <v>0.34780092592592593</v>
      </c>
      <c r="I157" s="4">
        <v>44969</v>
      </c>
      <c r="J157" s="5">
        <v>0.4508564814814815</v>
      </c>
      <c r="K157" t="s">
        <v>572</v>
      </c>
      <c r="L157" t="str">
        <f>VLOOKUP(orders[[#This Row],[Customer_ID]],customers[#All],3,TRUE)</f>
        <v>Sambhal</v>
      </c>
      <c r="M157" t="s">
        <v>505</v>
      </c>
      <c r="N157">
        <f>orders[[#This Row],[Price]]*orders[[#This Row],[Quantity]]</f>
        <v>1620</v>
      </c>
      <c r="O157" s="14">
        <f>((orders[[#This Row],[Delivery_Date]]+orders[[#This Row],[Delivery_Time]]) - (orders[[#This Row],[Order_Date]]+orders[[#This Row],[Order_Time]]))*24</f>
        <v>74.473333333327901</v>
      </c>
      <c r="W157" s="3">
        <v>2</v>
      </c>
      <c r="X157" s="13">
        <f>((orders[[#This Row],[Delivery_Date]]+orders[[#This Row],[Delivery_Time]]) - (orders[[#This Row],[Order_Date]]+orders[[#This Row],[Order_Time]]))*24</f>
        <v>74.473333333327901</v>
      </c>
      <c r="Y157" s="6">
        <f t="shared" si="2"/>
        <v>37.23666666666395</v>
      </c>
    </row>
    <row r="158" spans="1:25" x14ac:dyDescent="0.3">
      <c r="A158">
        <v>157</v>
      </c>
      <c r="B158" t="s">
        <v>98</v>
      </c>
      <c r="C158">
        <v>35</v>
      </c>
      <c r="D158">
        <f>VLOOKUP(orders[[#This Row],[Product_ID]],products[#All],4,TRUE)</f>
        <v>1865</v>
      </c>
      <c r="E158">
        <v>3</v>
      </c>
      <c r="F158" t="str">
        <f>TEXT(orders[[#This Row],[Order_Date]],"mmm")</f>
        <v>Feb</v>
      </c>
      <c r="G158" s="4">
        <v>44983</v>
      </c>
      <c r="H158" s="5">
        <v>0.53075231481481477</v>
      </c>
      <c r="I158" s="4">
        <v>44991</v>
      </c>
      <c r="J158" s="5">
        <v>0.48314814814814816</v>
      </c>
      <c r="K158" t="s">
        <v>550</v>
      </c>
      <c r="L158" t="str">
        <f>VLOOKUP(orders[[#This Row],[Customer_ID]],customers[#All],3,TRUE)</f>
        <v>Danapur</v>
      </c>
      <c r="M158" t="s">
        <v>518</v>
      </c>
      <c r="N158">
        <f>orders[[#This Row],[Price]]*orders[[#This Row],[Quantity]]</f>
        <v>5595</v>
      </c>
      <c r="O158" s="14">
        <f>((orders[[#This Row],[Delivery_Date]]+orders[[#This Row],[Delivery_Time]]) - (orders[[#This Row],[Order_Date]]+orders[[#This Row],[Order_Time]]))*24</f>
        <v>190.85749999992549</v>
      </c>
      <c r="W158" s="2">
        <v>3</v>
      </c>
      <c r="X158" s="13">
        <f>((orders[[#This Row],[Delivery_Date]]+orders[[#This Row],[Delivery_Time]]) - (orders[[#This Row],[Order_Date]]+orders[[#This Row],[Order_Time]]))*24</f>
        <v>190.85749999992549</v>
      </c>
      <c r="Y158" s="6">
        <f t="shared" si="2"/>
        <v>63.619166666641831</v>
      </c>
    </row>
    <row r="159" spans="1:25" x14ac:dyDescent="0.3">
      <c r="A159">
        <v>158</v>
      </c>
      <c r="B159" t="s">
        <v>39</v>
      </c>
      <c r="C159">
        <v>35</v>
      </c>
      <c r="D159">
        <f>VLOOKUP(orders[[#This Row],[Product_ID]],products[#All],4,TRUE)</f>
        <v>1865</v>
      </c>
      <c r="E159">
        <v>2</v>
      </c>
      <c r="F159" t="str">
        <f>TEXT(orders[[#This Row],[Order_Date]],"mmm")</f>
        <v>Mar</v>
      </c>
      <c r="G159" s="4">
        <v>44988</v>
      </c>
      <c r="H159" s="5">
        <v>0.65297453703703701</v>
      </c>
      <c r="I159" s="4">
        <v>44993</v>
      </c>
      <c r="J159" s="5">
        <v>0.12015046296296296</v>
      </c>
      <c r="K159" t="s">
        <v>473</v>
      </c>
      <c r="L159" t="str">
        <f>VLOOKUP(orders[[#This Row],[Customer_ID]],customers[#All],3,TRUE)</f>
        <v>Berhampore</v>
      </c>
      <c r="M159" t="s">
        <v>518</v>
      </c>
      <c r="N159">
        <f>orders[[#This Row],[Price]]*orders[[#This Row],[Quantity]]</f>
        <v>3730</v>
      </c>
      <c r="O159" s="14">
        <f>((orders[[#This Row],[Delivery_Date]]+orders[[#This Row],[Delivery_Time]]) - (orders[[#This Row],[Order_Date]]+orders[[#This Row],[Order_Time]]))*24</f>
        <v>107.21222222229699</v>
      </c>
      <c r="W159" s="3">
        <v>2</v>
      </c>
      <c r="X159" s="13">
        <f>((orders[[#This Row],[Delivery_Date]]+orders[[#This Row],[Delivery_Time]]) - (orders[[#This Row],[Order_Date]]+orders[[#This Row],[Order_Time]]))*24</f>
        <v>107.21222222229699</v>
      </c>
      <c r="Y159" s="6">
        <f t="shared" si="2"/>
        <v>53.606111111148493</v>
      </c>
    </row>
    <row r="160" spans="1:25" x14ac:dyDescent="0.3">
      <c r="A160">
        <v>159</v>
      </c>
      <c r="B160" t="s">
        <v>466</v>
      </c>
      <c r="C160">
        <v>43</v>
      </c>
      <c r="D160">
        <f>VLOOKUP(orders[[#This Row],[Product_ID]],products[#All],4,TRUE)</f>
        <v>750</v>
      </c>
      <c r="E160">
        <v>3</v>
      </c>
      <c r="F160" t="str">
        <f>TEXT(orders[[#This Row],[Order_Date]],"mmm")</f>
        <v>Nov</v>
      </c>
      <c r="G160" s="4">
        <v>45239</v>
      </c>
      <c r="H160" s="5">
        <v>0.89697916666666666</v>
      </c>
      <c r="I160" s="4">
        <v>45241</v>
      </c>
      <c r="J160" s="5">
        <v>0.20550925925925925</v>
      </c>
      <c r="K160" t="s">
        <v>190</v>
      </c>
      <c r="L160" t="str">
        <f>VLOOKUP(orders[[#This Row],[Customer_ID]],customers[#All],3,TRUE)</f>
        <v>Warangal</v>
      </c>
      <c r="M160" t="s">
        <v>507</v>
      </c>
      <c r="N160">
        <f>orders[[#This Row],[Price]]*orders[[#This Row],[Quantity]]</f>
        <v>2250</v>
      </c>
      <c r="O160" s="14">
        <f>((orders[[#This Row],[Delivery_Date]]+orders[[#This Row],[Delivery_Time]]) - (orders[[#This Row],[Order_Date]]+orders[[#This Row],[Order_Time]]))*24</f>
        <v>31.40472222212702</v>
      </c>
      <c r="W160" s="2">
        <v>3</v>
      </c>
      <c r="X160" s="13">
        <f>((orders[[#This Row],[Delivery_Date]]+orders[[#This Row],[Delivery_Time]]) - (orders[[#This Row],[Order_Date]]+orders[[#This Row],[Order_Time]]))*24</f>
        <v>31.40472222212702</v>
      </c>
      <c r="Y160" s="6">
        <f t="shared" si="2"/>
        <v>10.468240740709007</v>
      </c>
    </row>
    <row r="161" spans="1:25" x14ac:dyDescent="0.3">
      <c r="A161">
        <v>160</v>
      </c>
      <c r="B161" t="s">
        <v>188</v>
      </c>
      <c r="C161">
        <v>36</v>
      </c>
      <c r="D161">
        <f>VLOOKUP(orders[[#This Row],[Product_ID]],products[#All],4,TRUE)</f>
        <v>203</v>
      </c>
      <c r="E161">
        <v>3</v>
      </c>
      <c r="F161" t="str">
        <f>TEXT(orders[[#This Row],[Order_Date]],"mmm")</f>
        <v>Jun</v>
      </c>
      <c r="G161" s="4">
        <v>45079</v>
      </c>
      <c r="H161" s="5">
        <v>2.0104166666666666E-2</v>
      </c>
      <c r="I161" s="4">
        <v>45087</v>
      </c>
      <c r="J161" s="5">
        <v>0.32846064814814813</v>
      </c>
      <c r="K161" t="s">
        <v>523</v>
      </c>
      <c r="L161" t="str">
        <f>VLOOKUP(orders[[#This Row],[Customer_ID]],customers[#All],3,TRUE)</f>
        <v>Davanagere</v>
      </c>
      <c r="M161" t="s">
        <v>509</v>
      </c>
      <c r="N161">
        <f>orders[[#This Row],[Price]]*orders[[#This Row],[Quantity]]</f>
        <v>609</v>
      </c>
      <c r="O161" s="14">
        <f>((orders[[#This Row],[Delivery_Date]]+orders[[#This Row],[Delivery_Time]]) - (orders[[#This Row],[Order_Date]]+orders[[#This Row],[Order_Time]]))*24</f>
        <v>199.40055555553408</v>
      </c>
      <c r="W161" s="3">
        <v>3</v>
      </c>
      <c r="X161" s="13">
        <f>((orders[[#This Row],[Delivery_Date]]+orders[[#This Row],[Delivery_Time]]) - (orders[[#This Row],[Order_Date]]+orders[[#This Row],[Order_Time]]))*24</f>
        <v>199.40055555553408</v>
      </c>
      <c r="Y161" s="6">
        <f t="shared" si="2"/>
        <v>66.466851851844694</v>
      </c>
    </row>
    <row r="162" spans="1:25" x14ac:dyDescent="0.3">
      <c r="A162">
        <v>161</v>
      </c>
      <c r="B162" t="s">
        <v>271</v>
      </c>
      <c r="C162">
        <v>58</v>
      </c>
      <c r="D162">
        <f>VLOOKUP(orders[[#This Row],[Product_ID]],products[#All],4,TRUE)</f>
        <v>1492</v>
      </c>
      <c r="E162">
        <v>3</v>
      </c>
      <c r="F162" t="str">
        <f>TEXT(orders[[#This Row],[Order_Date]],"mmm")</f>
        <v>Feb</v>
      </c>
      <c r="G162" s="4">
        <v>44970</v>
      </c>
      <c r="H162" s="5">
        <v>0.13062499999999999</v>
      </c>
      <c r="I162" s="4">
        <v>44971</v>
      </c>
      <c r="J162" s="5">
        <v>0.96667824074074071</v>
      </c>
      <c r="K162" t="s">
        <v>210</v>
      </c>
      <c r="L162" t="str">
        <f>VLOOKUP(orders[[#This Row],[Customer_ID]],customers[#All],3,TRUE)</f>
        <v>Bidhannagar</v>
      </c>
      <c r="M162" t="s">
        <v>511</v>
      </c>
      <c r="N162">
        <f>orders[[#This Row],[Price]]*orders[[#This Row],[Quantity]]</f>
        <v>4476</v>
      </c>
      <c r="O162" s="14">
        <f>((orders[[#This Row],[Delivery_Date]]+orders[[#This Row],[Delivery_Time]]) - (orders[[#This Row],[Order_Date]]+orders[[#This Row],[Order_Time]]))*24</f>
        <v>44.065277777903248</v>
      </c>
      <c r="W162" s="2">
        <v>3</v>
      </c>
      <c r="X162" s="13">
        <f>((orders[[#This Row],[Delivery_Date]]+orders[[#This Row],[Delivery_Time]]) - (orders[[#This Row],[Order_Date]]+orders[[#This Row],[Order_Time]]))*24</f>
        <v>44.065277777903248</v>
      </c>
      <c r="Y162" s="6">
        <f t="shared" si="2"/>
        <v>14.688425925967749</v>
      </c>
    </row>
    <row r="163" spans="1:25" x14ac:dyDescent="0.3">
      <c r="A163">
        <v>162</v>
      </c>
      <c r="B163" t="s">
        <v>252</v>
      </c>
      <c r="C163">
        <v>55</v>
      </c>
      <c r="D163">
        <f>VLOOKUP(orders[[#This Row],[Product_ID]],products[#All],4,TRUE)</f>
        <v>1904</v>
      </c>
      <c r="E163">
        <v>3</v>
      </c>
      <c r="F163" t="str">
        <f>TEXT(orders[[#This Row],[Order_Date]],"mmm")</f>
        <v>Aug</v>
      </c>
      <c r="G163" s="4">
        <v>45165</v>
      </c>
      <c r="H163" s="5">
        <v>0.2600810185185185</v>
      </c>
      <c r="I163" s="4">
        <v>45174</v>
      </c>
      <c r="J163" s="5">
        <v>0.66232638888888884</v>
      </c>
      <c r="K163" t="s">
        <v>601</v>
      </c>
      <c r="L163" t="str">
        <f>VLOOKUP(orders[[#This Row],[Customer_ID]],customers[#All],3,TRUE)</f>
        <v>Imphal</v>
      </c>
      <c r="M163" t="s">
        <v>513</v>
      </c>
      <c r="N163">
        <f>orders[[#This Row],[Price]]*orders[[#This Row],[Quantity]]</f>
        <v>5712</v>
      </c>
      <c r="O163" s="14">
        <f>((orders[[#This Row],[Delivery_Date]]+orders[[#This Row],[Delivery_Time]]) - (orders[[#This Row],[Order_Date]]+orders[[#This Row],[Order_Time]]))*24</f>
        <v>225.65388888894813</v>
      </c>
      <c r="W163" s="3">
        <v>3</v>
      </c>
      <c r="X163" s="13">
        <f>((orders[[#This Row],[Delivery_Date]]+orders[[#This Row],[Delivery_Time]]) - (orders[[#This Row],[Order_Date]]+orders[[#This Row],[Order_Time]]))*24</f>
        <v>225.65388888894813</v>
      </c>
      <c r="Y163" s="6">
        <f t="shared" si="2"/>
        <v>75.21796296298271</v>
      </c>
    </row>
    <row r="164" spans="1:25" x14ac:dyDescent="0.3">
      <c r="A164">
        <v>163</v>
      </c>
      <c r="B164" t="s">
        <v>408</v>
      </c>
      <c r="C164">
        <v>54</v>
      </c>
      <c r="D164">
        <f>VLOOKUP(orders[[#This Row],[Product_ID]],products[#All],4,TRUE)</f>
        <v>1236</v>
      </c>
      <c r="E164">
        <v>4</v>
      </c>
      <c r="F164" t="str">
        <f>TEXT(orders[[#This Row],[Order_Date]],"mmm")</f>
        <v>Feb</v>
      </c>
      <c r="G164" s="4">
        <v>44974</v>
      </c>
      <c r="H164" s="5">
        <v>0.82650462962962967</v>
      </c>
      <c r="I164" s="4">
        <v>44982</v>
      </c>
      <c r="J164" s="5">
        <v>0.43074074074074076</v>
      </c>
      <c r="K164" t="s">
        <v>602</v>
      </c>
      <c r="L164" t="str">
        <f>VLOOKUP(orders[[#This Row],[Customer_ID]],customers[#All],3,TRUE)</f>
        <v>Raurkela Industrial Township</v>
      </c>
      <c r="M164" t="s">
        <v>505</v>
      </c>
      <c r="N164">
        <f>orders[[#This Row],[Price]]*orders[[#This Row],[Quantity]]</f>
        <v>4944</v>
      </c>
      <c r="O164" s="14">
        <f>((orders[[#This Row],[Delivery_Date]]+orders[[#This Row],[Delivery_Time]]) - (orders[[#This Row],[Order_Date]]+orders[[#This Row],[Order_Time]]))*24</f>
        <v>182.50166666664882</v>
      </c>
      <c r="W164" s="2">
        <v>4</v>
      </c>
      <c r="X164" s="13">
        <f>((orders[[#This Row],[Delivery_Date]]+orders[[#This Row],[Delivery_Time]]) - (orders[[#This Row],[Order_Date]]+orders[[#This Row],[Order_Time]]))*24</f>
        <v>182.50166666664882</v>
      </c>
      <c r="Y164" s="6">
        <f t="shared" si="2"/>
        <v>45.625416666662204</v>
      </c>
    </row>
    <row r="165" spans="1:25" x14ac:dyDescent="0.3">
      <c r="A165">
        <v>164</v>
      </c>
      <c r="B165" t="s">
        <v>311</v>
      </c>
      <c r="C165">
        <v>14</v>
      </c>
      <c r="D165">
        <f>VLOOKUP(orders[[#This Row],[Product_ID]],products[#All],4,TRUE)</f>
        <v>1915</v>
      </c>
      <c r="E165">
        <v>5</v>
      </c>
      <c r="F165" t="str">
        <f>TEXT(orders[[#This Row],[Order_Date]],"mmm")</f>
        <v>Apr</v>
      </c>
      <c r="G165" s="4">
        <v>45041</v>
      </c>
      <c r="H165" s="5">
        <v>8.6134259259259258E-2</v>
      </c>
      <c r="I165" s="4">
        <v>45043</v>
      </c>
      <c r="J165" s="5">
        <v>0.49274305555555553</v>
      </c>
      <c r="K165" t="s">
        <v>41</v>
      </c>
      <c r="L165" t="str">
        <f>VLOOKUP(orders[[#This Row],[Customer_ID]],customers[#All],3,TRUE)</f>
        <v>Jamnagar</v>
      </c>
      <c r="M165" t="s">
        <v>509</v>
      </c>
      <c r="N165">
        <f>orders[[#This Row],[Price]]*orders[[#This Row],[Quantity]]</f>
        <v>9575</v>
      </c>
      <c r="O165" s="14">
        <f>((orders[[#This Row],[Delivery_Date]]+orders[[#This Row],[Delivery_Time]]) - (orders[[#This Row],[Order_Date]]+orders[[#This Row],[Order_Time]]))*24</f>
        <v>57.758611111028586</v>
      </c>
      <c r="W165" s="3">
        <v>5</v>
      </c>
      <c r="X165" s="13">
        <f>((orders[[#This Row],[Delivery_Date]]+orders[[#This Row],[Delivery_Time]]) - (orders[[#This Row],[Order_Date]]+orders[[#This Row],[Order_Time]]))*24</f>
        <v>57.758611111028586</v>
      </c>
      <c r="Y165" s="6">
        <f t="shared" si="2"/>
        <v>11.551722222205717</v>
      </c>
    </row>
    <row r="166" spans="1:25" x14ac:dyDescent="0.3">
      <c r="A166">
        <v>165</v>
      </c>
      <c r="B166" t="s">
        <v>288</v>
      </c>
      <c r="C166">
        <v>40</v>
      </c>
      <c r="D166">
        <f>VLOOKUP(orders[[#This Row],[Product_ID]],products[#All],4,TRUE)</f>
        <v>1923</v>
      </c>
      <c r="E166">
        <v>5</v>
      </c>
      <c r="F166" t="str">
        <f>TEXT(orders[[#This Row],[Order_Date]],"mmm")</f>
        <v>Aug</v>
      </c>
      <c r="G166" s="4">
        <v>45144</v>
      </c>
      <c r="H166" s="5">
        <v>0.54949074074074078</v>
      </c>
      <c r="I166" s="4">
        <v>45148</v>
      </c>
      <c r="J166" s="5">
        <v>0.35918981481481482</v>
      </c>
      <c r="K166" t="s">
        <v>603</v>
      </c>
      <c r="L166" t="str">
        <f>VLOOKUP(orders[[#This Row],[Customer_ID]],customers[#All],3,TRUE)</f>
        <v>Guntakal</v>
      </c>
      <c r="M166" t="s">
        <v>505</v>
      </c>
      <c r="N166">
        <f>orders[[#This Row],[Price]]*orders[[#This Row],[Quantity]]</f>
        <v>9615</v>
      </c>
      <c r="O166" s="14">
        <f>((orders[[#This Row],[Delivery_Date]]+orders[[#This Row],[Delivery_Time]]) - (orders[[#This Row],[Order_Date]]+orders[[#This Row],[Order_Time]]))*24</f>
        <v>91.432777777779847</v>
      </c>
      <c r="W166" s="2">
        <v>5</v>
      </c>
      <c r="X166" s="13">
        <f>((orders[[#This Row],[Delivery_Date]]+orders[[#This Row],[Delivery_Time]]) - (orders[[#This Row],[Order_Date]]+orders[[#This Row],[Order_Time]]))*24</f>
        <v>91.432777777779847</v>
      </c>
      <c r="Y166" s="6">
        <f t="shared" si="2"/>
        <v>18.286555555555971</v>
      </c>
    </row>
    <row r="167" spans="1:25" x14ac:dyDescent="0.3">
      <c r="A167">
        <v>166</v>
      </c>
      <c r="B167" t="s">
        <v>178</v>
      </c>
      <c r="C167">
        <v>4</v>
      </c>
      <c r="D167">
        <f>VLOOKUP(orders[[#This Row],[Product_ID]],products[#All],4,TRUE)</f>
        <v>1199</v>
      </c>
      <c r="E167">
        <v>3</v>
      </c>
      <c r="F167" t="str">
        <f>TEXT(orders[[#This Row],[Order_Date]],"mmm")</f>
        <v>Nov</v>
      </c>
      <c r="G167" s="4">
        <v>45237</v>
      </c>
      <c r="H167" s="5">
        <v>0.96212962962962967</v>
      </c>
      <c r="I167" s="4">
        <v>45240</v>
      </c>
      <c r="J167" s="5">
        <v>0.25886574074074076</v>
      </c>
      <c r="K167" t="s">
        <v>604</v>
      </c>
      <c r="L167" t="str">
        <f>VLOOKUP(orders[[#This Row],[Customer_ID]],customers[#All],3,TRUE)</f>
        <v>Vellore</v>
      </c>
      <c r="M167" t="s">
        <v>507</v>
      </c>
      <c r="N167">
        <f>orders[[#This Row],[Price]]*orders[[#This Row],[Quantity]]</f>
        <v>3597</v>
      </c>
      <c r="O167" s="14">
        <f>((orders[[#This Row],[Delivery_Date]]+orders[[#This Row],[Delivery_Time]]) - (orders[[#This Row],[Order_Date]]+orders[[#This Row],[Order_Time]]))*24</f>
        <v>55.121666666585952</v>
      </c>
      <c r="W167" s="3">
        <v>3</v>
      </c>
      <c r="X167" s="13">
        <f>((orders[[#This Row],[Delivery_Date]]+orders[[#This Row],[Delivery_Time]]) - (orders[[#This Row],[Order_Date]]+orders[[#This Row],[Order_Time]]))*24</f>
        <v>55.121666666585952</v>
      </c>
      <c r="Y167" s="6">
        <f t="shared" si="2"/>
        <v>18.373888888861984</v>
      </c>
    </row>
    <row r="168" spans="1:25" x14ac:dyDescent="0.3">
      <c r="A168">
        <v>167</v>
      </c>
      <c r="B168" t="s">
        <v>98</v>
      </c>
      <c r="C168">
        <v>37</v>
      </c>
      <c r="D168">
        <f>VLOOKUP(orders[[#This Row],[Product_ID]],products[#All],4,TRUE)</f>
        <v>1428</v>
      </c>
      <c r="E168">
        <v>4</v>
      </c>
      <c r="F168" t="str">
        <f>TEXT(orders[[#This Row],[Order_Date]],"mmm")</f>
        <v>Nov</v>
      </c>
      <c r="G168" s="4">
        <v>45234</v>
      </c>
      <c r="H168" s="5">
        <v>6.0312499999999998E-2</v>
      </c>
      <c r="I168" s="4">
        <v>45237</v>
      </c>
      <c r="J168" s="5">
        <v>0.63642361111111112</v>
      </c>
      <c r="K168" t="s">
        <v>543</v>
      </c>
      <c r="L168" t="str">
        <f>VLOOKUP(orders[[#This Row],[Customer_ID]],customers[#All],3,TRUE)</f>
        <v>Danapur</v>
      </c>
      <c r="M168" t="s">
        <v>507</v>
      </c>
      <c r="N168">
        <f>orders[[#This Row],[Price]]*orders[[#This Row],[Quantity]]</f>
        <v>5712</v>
      </c>
      <c r="O168" s="14">
        <f>((orders[[#This Row],[Delivery_Date]]+orders[[#This Row],[Delivery_Time]]) - (orders[[#This Row],[Order_Date]]+orders[[#This Row],[Order_Time]]))*24</f>
        <v>85.826666666718666</v>
      </c>
      <c r="W168" s="2">
        <v>4</v>
      </c>
      <c r="X168" s="13">
        <f>((orders[[#This Row],[Delivery_Date]]+orders[[#This Row],[Delivery_Time]]) - (orders[[#This Row],[Order_Date]]+orders[[#This Row],[Order_Time]]))*24</f>
        <v>85.826666666718666</v>
      </c>
      <c r="Y168" s="6">
        <f t="shared" si="2"/>
        <v>21.456666666679666</v>
      </c>
    </row>
    <row r="169" spans="1:25" x14ac:dyDescent="0.3">
      <c r="A169">
        <v>168</v>
      </c>
      <c r="B169" t="s">
        <v>452</v>
      </c>
      <c r="C169">
        <v>35</v>
      </c>
      <c r="D169">
        <f>VLOOKUP(orders[[#This Row],[Product_ID]],products[#All],4,TRUE)</f>
        <v>1865</v>
      </c>
      <c r="E169">
        <v>2</v>
      </c>
      <c r="F169" t="str">
        <f>TEXT(orders[[#This Row],[Order_Date]],"mmm")</f>
        <v>Mar</v>
      </c>
      <c r="G169" s="4">
        <v>44989</v>
      </c>
      <c r="H169" s="5">
        <v>0.65003472222222225</v>
      </c>
      <c r="I169" s="4">
        <v>44992</v>
      </c>
      <c r="J169" s="5">
        <v>0.46020833333333333</v>
      </c>
      <c r="K169" t="s">
        <v>598</v>
      </c>
      <c r="L169" t="str">
        <f>VLOOKUP(orders[[#This Row],[Customer_ID]],customers[#All],3,TRUE)</f>
        <v>Dibrugarh</v>
      </c>
      <c r="M169" t="s">
        <v>518</v>
      </c>
      <c r="N169">
        <f>orders[[#This Row],[Price]]*orders[[#This Row],[Quantity]]</f>
        <v>3730</v>
      </c>
      <c r="O169" s="14">
        <f>((orders[[#This Row],[Delivery_Date]]+orders[[#This Row],[Delivery_Time]]) - (orders[[#This Row],[Order_Date]]+orders[[#This Row],[Order_Time]]))*24</f>
        <v>67.444166666537058</v>
      </c>
      <c r="W169" s="3">
        <v>2</v>
      </c>
      <c r="X169" s="13">
        <f>((orders[[#This Row],[Delivery_Date]]+orders[[#This Row],[Delivery_Time]]) - (orders[[#This Row],[Order_Date]]+orders[[#This Row],[Order_Time]]))*24</f>
        <v>67.444166666537058</v>
      </c>
      <c r="Y169" s="6">
        <f t="shared" si="2"/>
        <v>33.722083333268529</v>
      </c>
    </row>
    <row r="170" spans="1:25" x14ac:dyDescent="0.3">
      <c r="A170">
        <v>169</v>
      </c>
      <c r="B170" t="s">
        <v>256</v>
      </c>
      <c r="C170">
        <v>3</v>
      </c>
      <c r="D170">
        <f>VLOOKUP(orders[[#This Row],[Product_ID]],products[#All],4,TRUE)</f>
        <v>1534</v>
      </c>
      <c r="E170">
        <v>2</v>
      </c>
      <c r="F170" t="str">
        <f>TEXT(orders[[#This Row],[Order_Date]],"mmm")</f>
        <v>Feb</v>
      </c>
      <c r="G170" s="4">
        <v>44963</v>
      </c>
      <c r="H170" s="5">
        <v>0.43677083333333333</v>
      </c>
      <c r="I170" s="4">
        <v>44973</v>
      </c>
      <c r="J170" s="5">
        <v>5.994212962962963E-2</v>
      </c>
      <c r="K170" t="s">
        <v>558</v>
      </c>
      <c r="L170" t="str">
        <f>VLOOKUP(orders[[#This Row],[Customer_ID]],customers[#All],3,TRUE)</f>
        <v>Kota</v>
      </c>
      <c r="M170" t="s">
        <v>511</v>
      </c>
      <c r="N170">
        <f>orders[[#This Row],[Price]]*orders[[#This Row],[Quantity]]</f>
        <v>3068</v>
      </c>
      <c r="O170" s="14">
        <f>((orders[[#This Row],[Delivery_Date]]+orders[[#This Row],[Delivery_Time]]) - (orders[[#This Row],[Order_Date]]+orders[[#This Row],[Order_Time]]))*24</f>
        <v>230.95611111115431</v>
      </c>
      <c r="W170" s="2">
        <v>2</v>
      </c>
      <c r="X170" s="13">
        <f>((orders[[#This Row],[Delivery_Date]]+orders[[#This Row],[Delivery_Time]]) - (orders[[#This Row],[Order_Date]]+orders[[#This Row],[Order_Time]]))*24</f>
        <v>230.95611111115431</v>
      </c>
      <c r="Y170" s="6">
        <f t="shared" si="2"/>
        <v>115.47805555557716</v>
      </c>
    </row>
    <row r="171" spans="1:25" x14ac:dyDescent="0.3">
      <c r="A171">
        <v>170</v>
      </c>
      <c r="B171" t="s">
        <v>203</v>
      </c>
      <c r="C171">
        <v>32</v>
      </c>
      <c r="D171">
        <f>VLOOKUP(orders[[#This Row],[Product_ID]],products[#All],4,TRUE)</f>
        <v>1792</v>
      </c>
      <c r="E171">
        <v>2</v>
      </c>
      <c r="F171" t="str">
        <f>TEXT(orders[[#This Row],[Order_Date]],"mmm")</f>
        <v>Mar</v>
      </c>
      <c r="G171" s="4">
        <v>45006</v>
      </c>
      <c r="H171" s="5">
        <v>0.49876157407407407</v>
      </c>
      <c r="I171" s="4">
        <v>45012</v>
      </c>
      <c r="J171" s="5">
        <v>0.21813657407407408</v>
      </c>
      <c r="K171" t="s">
        <v>200</v>
      </c>
      <c r="L171" t="str">
        <f>VLOOKUP(orders[[#This Row],[Customer_ID]],customers[#All],3,TRUE)</f>
        <v>Pallavaram</v>
      </c>
      <c r="M171" t="s">
        <v>509</v>
      </c>
      <c r="N171">
        <f>orders[[#This Row],[Price]]*orders[[#This Row],[Quantity]]</f>
        <v>3584</v>
      </c>
      <c r="O171" s="14">
        <f>((orders[[#This Row],[Delivery_Date]]+orders[[#This Row],[Delivery_Time]]) - (orders[[#This Row],[Order_Date]]+orders[[#This Row],[Order_Time]]))*24</f>
        <v>137.26500000001397</v>
      </c>
      <c r="W171" s="3">
        <v>2</v>
      </c>
      <c r="X171" s="13">
        <f>((orders[[#This Row],[Delivery_Date]]+orders[[#This Row],[Delivery_Time]]) - (orders[[#This Row],[Order_Date]]+orders[[#This Row],[Order_Time]]))*24</f>
        <v>137.26500000001397</v>
      </c>
      <c r="Y171" s="6">
        <f t="shared" si="2"/>
        <v>68.632500000006985</v>
      </c>
    </row>
    <row r="172" spans="1:25" x14ac:dyDescent="0.3">
      <c r="A172">
        <v>171</v>
      </c>
      <c r="B172" t="s">
        <v>349</v>
      </c>
      <c r="C172">
        <v>54</v>
      </c>
      <c r="D172">
        <f>VLOOKUP(orders[[#This Row],[Product_ID]],products[#All],4,TRUE)</f>
        <v>1236</v>
      </c>
      <c r="E172">
        <v>3</v>
      </c>
      <c r="F172" t="str">
        <f>TEXT(orders[[#This Row],[Order_Date]],"mmm")</f>
        <v>Jun</v>
      </c>
      <c r="G172" s="4">
        <v>45107</v>
      </c>
      <c r="H172" s="5">
        <v>0.49153935185185182</v>
      </c>
      <c r="I172" s="4">
        <v>45115</v>
      </c>
      <c r="J172" s="5">
        <v>0.5188194444444445</v>
      </c>
      <c r="K172" t="s">
        <v>605</v>
      </c>
      <c r="L172" t="str">
        <f>VLOOKUP(orders[[#This Row],[Customer_ID]],customers[#All],3,TRUE)</f>
        <v>Tiruppur</v>
      </c>
      <c r="M172" t="s">
        <v>505</v>
      </c>
      <c r="N172">
        <f>orders[[#This Row],[Price]]*orders[[#This Row],[Quantity]]</f>
        <v>3708</v>
      </c>
      <c r="O172" s="14">
        <f>((orders[[#This Row],[Delivery_Date]]+orders[[#This Row],[Delivery_Time]]) - (orders[[#This Row],[Order_Date]]+orders[[#This Row],[Order_Time]]))*24</f>
        <v>192.65472222212702</v>
      </c>
      <c r="W172" s="2">
        <v>3</v>
      </c>
      <c r="X172" s="13">
        <f>((orders[[#This Row],[Delivery_Date]]+orders[[#This Row],[Delivery_Time]]) - (orders[[#This Row],[Order_Date]]+orders[[#This Row],[Order_Time]]))*24</f>
        <v>192.65472222212702</v>
      </c>
      <c r="Y172" s="6">
        <f t="shared" si="2"/>
        <v>64.218240740709007</v>
      </c>
    </row>
    <row r="173" spans="1:25" x14ac:dyDescent="0.3">
      <c r="A173">
        <v>172</v>
      </c>
      <c r="B173" t="s">
        <v>345</v>
      </c>
      <c r="C173">
        <v>62</v>
      </c>
      <c r="D173">
        <f>VLOOKUP(orders[[#This Row],[Product_ID]],products[#All],4,TRUE)</f>
        <v>1356</v>
      </c>
      <c r="E173">
        <v>4</v>
      </c>
      <c r="F173" t="str">
        <f>TEXT(orders[[#This Row],[Order_Date]],"mmm")</f>
        <v>Mar</v>
      </c>
      <c r="G173" s="4">
        <v>44988</v>
      </c>
      <c r="H173" s="5">
        <v>0.19449074074074074</v>
      </c>
      <c r="I173" s="4">
        <v>44993</v>
      </c>
      <c r="J173" s="5">
        <v>0.21721064814814814</v>
      </c>
      <c r="K173" t="s">
        <v>606</v>
      </c>
      <c r="L173" t="str">
        <f>VLOOKUP(orders[[#This Row],[Customer_ID]],customers[#All],3,TRUE)</f>
        <v>Bhatpara</v>
      </c>
      <c r="M173" t="s">
        <v>518</v>
      </c>
      <c r="N173">
        <f>orders[[#This Row],[Price]]*orders[[#This Row],[Quantity]]</f>
        <v>5424</v>
      </c>
      <c r="O173" s="14">
        <f>((orders[[#This Row],[Delivery_Date]]+orders[[#This Row],[Delivery_Time]]) - (orders[[#This Row],[Order_Date]]+orders[[#This Row],[Order_Time]]))*24</f>
        <v>120.54527777776821</v>
      </c>
      <c r="W173" s="3">
        <v>4</v>
      </c>
      <c r="X173" s="13">
        <f>((orders[[#This Row],[Delivery_Date]]+orders[[#This Row],[Delivery_Time]]) - (orders[[#This Row],[Order_Date]]+orders[[#This Row],[Order_Time]]))*24</f>
        <v>120.54527777776821</v>
      </c>
      <c r="Y173" s="6">
        <f t="shared" si="2"/>
        <v>30.136319444442051</v>
      </c>
    </row>
    <row r="174" spans="1:25" x14ac:dyDescent="0.3">
      <c r="A174">
        <v>173</v>
      </c>
      <c r="B174" t="s">
        <v>354</v>
      </c>
      <c r="C174">
        <v>58</v>
      </c>
      <c r="D174">
        <f>VLOOKUP(orders[[#This Row],[Product_ID]],products[#All],4,TRUE)</f>
        <v>1492</v>
      </c>
      <c r="E174">
        <v>2</v>
      </c>
      <c r="F174" t="str">
        <f>TEXT(orders[[#This Row],[Order_Date]],"mmm")</f>
        <v>Feb</v>
      </c>
      <c r="G174" s="4">
        <v>44964</v>
      </c>
      <c r="H174" s="5">
        <v>0.96917824074074077</v>
      </c>
      <c r="I174" s="4">
        <v>44970</v>
      </c>
      <c r="J174" s="5">
        <v>7.7696759259259257E-2</v>
      </c>
      <c r="K174" t="s">
        <v>463</v>
      </c>
      <c r="L174" t="str">
        <f>VLOOKUP(orders[[#This Row],[Customer_ID]],customers[#All],3,TRUE)</f>
        <v>Hyderabad</v>
      </c>
      <c r="M174" t="s">
        <v>511</v>
      </c>
      <c r="N174">
        <f>orders[[#This Row],[Price]]*orders[[#This Row],[Quantity]]</f>
        <v>2984</v>
      </c>
      <c r="O174" s="14">
        <f>((orders[[#This Row],[Delivery_Date]]+orders[[#This Row],[Delivery_Time]]) - (orders[[#This Row],[Order_Date]]+orders[[#This Row],[Order_Time]]))*24</f>
        <v>122.60444444452878</v>
      </c>
      <c r="W174" s="2">
        <v>2</v>
      </c>
      <c r="X174" s="13">
        <f>((orders[[#This Row],[Delivery_Date]]+orders[[#This Row],[Delivery_Time]]) - (orders[[#This Row],[Order_Date]]+orders[[#This Row],[Order_Time]]))*24</f>
        <v>122.60444444452878</v>
      </c>
      <c r="Y174" s="6">
        <f t="shared" si="2"/>
        <v>61.30222222226439</v>
      </c>
    </row>
    <row r="175" spans="1:25" x14ac:dyDescent="0.3">
      <c r="A175">
        <v>174</v>
      </c>
      <c r="B175" t="s">
        <v>242</v>
      </c>
      <c r="C175">
        <v>4</v>
      </c>
      <c r="D175">
        <f>VLOOKUP(orders[[#This Row],[Product_ID]],products[#All],4,TRUE)</f>
        <v>1199</v>
      </c>
      <c r="E175">
        <v>3</v>
      </c>
      <c r="F175" t="str">
        <f>TEXT(orders[[#This Row],[Order_Date]],"mmm")</f>
        <v>Nov</v>
      </c>
      <c r="G175" s="4">
        <v>45233</v>
      </c>
      <c r="H175" s="5">
        <v>0.65231481481481479</v>
      </c>
      <c r="I175" s="4">
        <v>45243</v>
      </c>
      <c r="J175" s="5">
        <v>0.75469907407407411</v>
      </c>
      <c r="K175" t="s">
        <v>562</v>
      </c>
      <c r="L175" t="str">
        <f>VLOOKUP(orders[[#This Row],[Customer_ID]],customers[#All],3,TRUE)</f>
        <v>Guntakal</v>
      </c>
      <c r="M175" t="s">
        <v>507</v>
      </c>
      <c r="N175">
        <f>orders[[#This Row],[Price]]*orders[[#This Row],[Quantity]]</f>
        <v>3597</v>
      </c>
      <c r="O175" s="14">
        <f>((orders[[#This Row],[Delivery_Date]]+orders[[#This Row],[Delivery_Time]]) - (orders[[#This Row],[Order_Date]]+orders[[#This Row],[Order_Time]]))*24</f>
        <v>242.45722222229233</v>
      </c>
      <c r="W175" s="3">
        <v>3</v>
      </c>
      <c r="X175" s="13">
        <f>((orders[[#This Row],[Delivery_Date]]+orders[[#This Row],[Delivery_Time]]) - (orders[[#This Row],[Order_Date]]+orders[[#This Row],[Order_Time]]))*24</f>
        <v>242.45722222229233</v>
      </c>
      <c r="Y175" s="6">
        <f t="shared" si="2"/>
        <v>80.819074074097443</v>
      </c>
    </row>
    <row r="176" spans="1:25" x14ac:dyDescent="0.3">
      <c r="A176">
        <v>175</v>
      </c>
      <c r="B176" t="s">
        <v>213</v>
      </c>
      <c r="C176">
        <v>31</v>
      </c>
      <c r="D176">
        <f>VLOOKUP(orders[[#This Row],[Product_ID]],products[#All],4,TRUE)</f>
        <v>1804</v>
      </c>
      <c r="E176">
        <v>1</v>
      </c>
      <c r="F176" t="str">
        <f>TEXT(orders[[#This Row],[Order_Date]],"mmm")</f>
        <v>Oct</v>
      </c>
      <c r="G176" s="4">
        <v>45212</v>
      </c>
      <c r="H176" s="5">
        <v>5.4016203703703705E-2</v>
      </c>
      <c r="I176" s="4">
        <v>45219</v>
      </c>
      <c r="J176" s="5">
        <v>0.30754629629629632</v>
      </c>
      <c r="K176" t="s">
        <v>607</v>
      </c>
      <c r="L176" t="str">
        <f>VLOOKUP(orders[[#This Row],[Customer_ID]],customers[#All],3,TRUE)</f>
        <v>Ajmer</v>
      </c>
      <c r="M176" t="s">
        <v>528</v>
      </c>
      <c r="N176">
        <f>orders[[#This Row],[Price]]*orders[[#This Row],[Quantity]]</f>
        <v>1804</v>
      </c>
      <c r="O176" s="14">
        <f>((orders[[#This Row],[Delivery_Date]]+orders[[#This Row],[Delivery_Time]]) - (orders[[#This Row],[Order_Date]]+orders[[#This Row],[Order_Time]]))*24</f>
        <v>174.08472222212004</v>
      </c>
      <c r="W176" s="2">
        <v>1</v>
      </c>
      <c r="X176" s="13">
        <f>((orders[[#This Row],[Delivery_Date]]+orders[[#This Row],[Delivery_Time]]) - (orders[[#This Row],[Order_Date]]+orders[[#This Row],[Order_Time]]))*24</f>
        <v>174.08472222212004</v>
      </c>
      <c r="Y176" s="6">
        <f t="shared" si="2"/>
        <v>174.08472222212004</v>
      </c>
    </row>
    <row r="177" spans="1:25" x14ac:dyDescent="0.3">
      <c r="A177">
        <v>176</v>
      </c>
      <c r="B177" t="s">
        <v>198</v>
      </c>
      <c r="C177">
        <v>17</v>
      </c>
      <c r="D177">
        <f>VLOOKUP(orders[[#This Row],[Product_ID]],products[#All],4,TRUE)</f>
        <v>1899</v>
      </c>
      <c r="E177">
        <v>2</v>
      </c>
      <c r="F177" t="str">
        <f>TEXT(orders[[#This Row],[Order_Date]],"mmm")</f>
        <v>Mar</v>
      </c>
      <c r="G177" s="4">
        <v>44995</v>
      </c>
      <c r="H177" s="5">
        <v>0.14914351851851851</v>
      </c>
      <c r="I177" s="4">
        <v>45001</v>
      </c>
      <c r="J177" s="5">
        <v>0.72559027777777774</v>
      </c>
      <c r="K177" t="s">
        <v>523</v>
      </c>
      <c r="L177" t="str">
        <f>VLOOKUP(orders[[#This Row],[Customer_ID]],customers[#All],3,TRUE)</f>
        <v>Kamarhati</v>
      </c>
      <c r="M177" t="s">
        <v>505</v>
      </c>
      <c r="N177">
        <f>orders[[#This Row],[Price]]*orders[[#This Row],[Quantity]]</f>
        <v>3798</v>
      </c>
      <c r="O177" s="14">
        <f>((orders[[#This Row],[Delivery_Date]]+orders[[#This Row],[Delivery_Time]]) - (orders[[#This Row],[Order_Date]]+orders[[#This Row],[Order_Time]]))*24</f>
        <v>157.83472222223645</v>
      </c>
      <c r="W177" s="3">
        <v>2</v>
      </c>
      <c r="X177" s="13">
        <f>((orders[[#This Row],[Delivery_Date]]+orders[[#This Row],[Delivery_Time]]) - (orders[[#This Row],[Order_Date]]+orders[[#This Row],[Order_Time]]))*24</f>
        <v>157.83472222223645</v>
      </c>
      <c r="Y177" s="6">
        <f t="shared" si="2"/>
        <v>78.917361111118225</v>
      </c>
    </row>
    <row r="178" spans="1:25" x14ac:dyDescent="0.3">
      <c r="A178">
        <v>177</v>
      </c>
      <c r="B178" t="s">
        <v>418</v>
      </c>
      <c r="C178">
        <v>62</v>
      </c>
      <c r="D178">
        <f>VLOOKUP(orders[[#This Row],[Product_ID]],products[#All],4,TRUE)</f>
        <v>1356</v>
      </c>
      <c r="E178">
        <v>4</v>
      </c>
      <c r="F178" t="str">
        <f>TEXT(orders[[#This Row],[Order_Date]],"mmm")</f>
        <v>Mar</v>
      </c>
      <c r="G178" s="4">
        <v>44990</v>
      </c>
      <c r="H178" s="5">
        <v>7.5833333333333336E-2</v>
      </c>
      <c r="I178" s="4">
        <v>44992</v>
      </c>
      <c r="J178" s="5">
        <v>0.61854166666666666</v>
      </c>
      <c r="K178" t="s">
        <v>299</v>
      </c>
      <c r="L178" t="str">
        <f>VLOOKUP(orders[[#This Row],[Customer_ID]],customers[#All],3,TRUE)</f>
        <v>Raipur</v>
      </c>
      <c r="M178" t="s">
        <v>518</v>
      </c>
      <c r="N178">
        <f>orders[[#This Row],[Price]]*orders[[#This Row],[Quantity]]</f>
        <v>5424</v>
      </c>
      <c r="O178" s="14">
        <f>((orders[[#This Row],[Delivery_Date]]+orders[[#This Row],[Delivery_Time]]) - (orders[[#This Row],[Order_Date]]+orders[[#This Row],[Order_Time]]))*24</f>
        <v>61.02499999984866</v>
      </c>
      <c r="W178" s="2">
        <v>4</v>
      </c>
      <c r="X178" s="13">
        <f>((orders[[#This Row],[Delivery_Date]]+orders[[#This Row],[Delivery_Time]]) - (orders[[#This Row],[Order_Date]]+orders[[#This Row],[Order_Time]]))*24</f>
        <v>61.02499999984866</v>
      </c>
      <c r="Y178" s="6">
        <f t="shared" si="2"/>
        <v>15.256249999962165</v>
      </c>
    </row>
    <row r="179" spans="1:25" x14ac:dyDescent="0.3">
      <c r="A179">
        <v>178</v>
      </c>
      <c r="B179" t="s">
        <v>476</v>
      </c>
      <c r="C179">
        <v>61</v>
      </c>
      <c r="D179">
        <f>VLOOKUP(orders[[#This Row],[Product_ID]],products[#All],4,TRUE)</f>
        <v>810</v>
      </c>
      <c r="E179">
        <v>1</v>
      </c>
      <c r="F179" t="str">
        <f>TEXT(orders[[#This Row],[Order_Date]],"mmm")</f>
        <v>Nov</v>
      </c>
      <c r="G179" s="4">
        <v>45244</v>
      </c>
      <c r="H179" s="5">
        <v>0.96146990740740745</v>
      </c>
      <c r="I179" s="4">
        <v>45246</v>
      </c>
      <c r="J179" s="5">
        <v>9.3321759259259257E-2</v>
      </c>
      <c r="K179" t="s">
        <v>390</v>
      </c>
      <c r="L179" t="str">
        <f>VLOOKUP(orders[[#This Row],[Customer_ID]],customers[#All],3,TRUE)</f>
        <v>Sri Ganganagar</v>
      </c>
      <c r="M179" t="s">
        <v>505</v>
      </c>
      <c r="N179">
        <f>orders[[#This Row],[Price]]*orders[[#This Row],[Quantity]]</f>
        <v>810</v>
      </c>
      <c r="O179" s="14">
        <f>((orders[[#This Row],[Delivery_Date]]+orders[[#This Row],[Delivery_Time]]) - (orders[[#This Row],[Order_Date]]+orders[[#This Row],[Order_Time]]))*24</f>
        <v>27.164444444468245</v>
      </c>
      <c r="W179" s="3">
        <v>1</v>
      </c>
      <c r="X179" s="13">
        <f>((orders[[#This Row],[Delivery_Date]]+orders[[#This Row],[Delivery_Time]]) - (orders[[#This Row],[Order_Date]]+orders[[#This Row],[Order_Time]]))*24</f>
        <v>27.164444444468245</v>
      </c>
      <c r="Y179" s="6">
        <f t="shared" si="2"/>
        <v>27.164444444468245</v>
      </c>
    </row>
    <row r="180" spans="1:25" x14ac:dyDescent="0.3">
      <c r="A180">
        <v>179</v>
      </c>
      <c r="B180" t="s">
        <v>383</v>
      </c>
      <c r="C180">
        <v>47</v>
      </c>
      <c r="D180">
        <f>VLOOKUP(orders[[#This Row],[Product_ID]],products[#All],4,TRUE)</f>
        <v>1638</v>
      </c>
      <c r="E180">
        <v>3</v>
      </c>
      <c r="F180" t="str">
        <f>TEXT(orders[[#This Row],[Order_Date]],"mmm")</f>
        <v>Feb</v>
      </c>
      <c r="G180" s="4">
        <v>44985</v>
      </c>
      <c r="H180" s="5">
        <v>0.63613425925925926</v>
      </c>
      <c r="I180" s="4">
        <v>44995</v>
      </c>
      <c r="J180" s="5">
        <v>0.60494212962962968</v>
      </c>
      <c r="K180" t="s">
        <v>524</v>
      </c>
      <c r="L180" t="str">
        <f>VLOOKUP(orders[[#This Row],[Customer_ID]],customers[#All],3,TRUE)</f>
        <v>Bhubaneswar</v>
      </c>
      <c r="M180" t="s">
        <v>518</v>
      </c>
      <c r="N180">
        <f>orders[[#This Row],[Price]]*orders[[#This Row],[Quantity]]</f>
        <v>4914</v>
      </c>
      <c r="O180" s="14">
        <f>((orders[[#This Row],[Delivery_Date]]+orders[[#This Row],[Delivery_Time]]) - (orders[[#This Row],[Order_Date]]+orders[[#This Row],[Order_Time]]))*24</f>
        <v>239.25138888886431</v>
      </c>
      <c r="W180" s="2">
        <v>3</v>
      </c>
      <c r="X180" s="13">
        <f>((orders[[#This Row],[Delivery_Date]]+orders[[#This Row],[Delivery_Time]]) - (orders[[#This Row],[Order_Date]]+orders[[#This Row],[Order_Time]]))*24</f>
        <v>239.25138888886431</v>
      </c>
      <c r="Y180" s="6">
        <f t="shared" si="2"/>
        <v>79.750462962954771</v>
      </c>
    </row>
    <row r="181" spans="1:25" x14ac:dyDescent="0.3">
      <c r="A181">
        <v>180</v>
      </c>
      <c r="B181" t="s">
        <v>288</v>
      </c>
      <c r="C181">
        <v>55</v>
      </c>
      <c r="D181">
        <f>VLOOKUP(orders[[#This Row],[Product_ID]],products[#All],4,TRUE)</f>
        <v>1904</v>
      </c>
      <c r="E181">
        <v>2</v>
      </c>
      <c r="F181" t="str">
        <f>TEXT(orders[[#This Row],[Order_Date]],"mmm")</f>
        <v>Aug</v>
      </c>
      <c r="G181" s="4">
        <v>45162</v>
      </c>
      <c r="H181" s="5">
        <v>0.69482638888888892</v>
      </c>
      <c r="I181" s="4">
        <v>45165</v>
      </c>
      <c r="J181" s="5">
        <v>0.36474537037037036</v>
      </c>
      <c r="K181" t="s">
        <v>439</v>
      </c>
      <c r="L181" t="str">
        <f>VLOOKUP(orders[[#This Row],[Customer_ID]],customers[#All],3,TRUE)</f>
        <v>Guntakal</v>
      </c>
      <c r="M181" t="s">
        <v>513</v>
      </c>
      <c r="N181">
        <f>orders[[#This Row],[Price]]*orders[[#This Row],[Quantity]]</f>
        <v>3808</v>
      </c>
      <c r="O181" s="14">
        <f>((orders[[#This Row],[Delivery_Date]]+orders[[#This Row],[Delivery_Time]]) - (orders[[#This Row],[Order_Date]]+orders[[#This Row],[Order_Time]]))*24</f>
        <v>64.078055555408355</v>
      </c>
      <c r="W181" s="3">
        <v>2</v>
      </c>
      <c r="X181" s="13">
        <f>((orders[[#This Row],[Delivery_Date]]+orders[[#This Row],[Delivery_Time]]) - (orders[[#This Row],[Order_Date]]+orders[[#This Row],[Order_Time]]))*24</f>
        <v>64.078055555408355</v>
      </c>
      <c r="Y181" s="6">
        <f t="shared" si="2"/>
        <v>32.039027777704177</v>
      </c>
    </row>
    <row r="182" spans="1:25" x14ac:dyDescent="0.3">
      <c r="A182">
        <v>181</v>
      </c>
      <c r="B182" t="s">
        <v>316</v>
      </c>
      <c r="C182">
        <v>10</v>
      </c>
      <c r="D182">
        <f>VLOOKUP(orders[[#This Row],[Product_ID]],products[#All],4,TRUE)</f>
        <v>259</v>
      </c>
      <c r="E182">
        <v>4</v>
      </c>
      <c r="F182" t="str">
        <f>TEXT(orders[[#This Row],[Order_Date]],"mmm")</f>
        <v>Aug</v>
      </c>
      <c r="G182" s="4">
        <v>45166</v>
      </c>
      <c r="H182" s="5">
        <v>0.24678240740740739</v>
      </c>
      <c r="I182" s="4">
        <v>45175</v>
      </c>
      <c r="J182" s="5">
        <v>0.20379629629629631</v>
      </c>
      <c r="K182" t="s">
        <v>580</v>
      </c>
      <c r="L182" t="str">
        <f>VLOOKUP(orders[[#This Row],[Customer_ID]],customers[#All],3,TRUE)</f>
        <v>Srikakulam</v>
      </c>
      <c r="M182" t="s">
        <v>509</v>
      </c>
      <c r="N182">
        <f>orders[[#This Row],[Price]]*orders[[#This Row],[Quantity]]</f>
        <v>1036</v>
      </c>
      <c r="O182" s="14">
        <f>((orders[[#This Row],[Delivery_Date]]+orders[[#This Row],[Delivery_Time]]) - (orders[[#This Row],[Order_Date]]+orders[[#This Row],[Order_Time]]))*24</f>
        <v>214.96833333332324</v>
      </c>
      <c r="W182" s="2">
        <v>4</v>
      </c>
      <c r="X182" s="13">
        <f>((orders[[#This Row],[Delivery_Date]]+orders[[#This Row],[Delivery_Time]]) - (orders[[#This Row],[Order_Date]]+orders[[#This Row],[Order_Time]]))*24</f>
        <v>214.96833333332324</v>
      </c>
      <c r="Y182" s="6">
        <f t="shared" si="2"/>
        <v>53.742083333330811</v>
      </c>
    </row>
    <row r="183" spans="1:25" x14ac:dyDescent="0.3">
      <c r="A183">
        <v>182</v>
      </c>
      <c r="B183" t="s">
        <v>345</v>
      </c>
      <c r="C183">
        <v>2</v>
      </c>
      <c r="D183">
        <f>VLOOKUP(orders[[#This Row],[Product_ID]],products[#All],4,TRUE)</f>
        <v>441</v>
      </c>
      <c r="E183">
        <v>1</v>
      </c>
      <c r="F183" t="str">
        <f>TEXT(orders[[#This Row],[Order_Date]],"mmm")</f>
        <v>Feb</v>
      </c>
      <c r="G183" s="4">
        <v>44965</v>
      </c>
      <c r="H183" s="5">
        <v>0.97326388888888893</v>
      </c>
      <c r="I183" s="4">
        <v>44972</v>
      </c>
      <c r="J183" s="5">
        <v>0.25524305555555554</v>
      </c>
      <c r="K183" t="s">
        <v>608</v>
      </c>
      <c r="L183" t="str">
        <f>VLOOKUP(orders[[#This Row],[Customer_ID]],customers[#All],3,TRUE)</f>
        <v>Bhatpara</v>
      </c>
      <c r="M183" t="s">
        <v>511</v>
      </c>
      <c r="N183">
        <f>orders[[#This Row],[Price]]*orders[[#This Row],[Quantity]]</f>
        <v>441</v>
      </c>
      <c r="O183" s="14">
        <f>((orders[[#This Row],[Delivery_Date]]+orders[[#This Row],[Delivery_Time]]) - (orders[[#This Row],[Order_Date]]+orders[[#This Row],[Order_Time]]))*24</f>
        <v>150.76750000007451</v>
      </c>
      <c r="W183" s="3">
        <v>1</v>
      </c>
      <c r="X183" s="13">
        <f>((orders[[#This Row],[Delivery_Date]]+orders[[#This Row],[Delivery_Time]]) - (orders[[#This Row],[Order_Date]]+orders[[#This Row],[Order_Time]]))*24</f>
        <v>150.76750000007451</v>
      </c>
      <c r="Y183" s="6">
        <f t="shared" si="2"/>
        <v>150.76750000007451</v>
      </c>
    </row>
    <row r="184" spans="1:25" x14ac:dyDescent="0.3">
      <c r="A184">
        <v>183</v>
      </c>
      <c r="B184" t="s">
        <v>403</v>
      </c>
      <c r="C184">
        <v>48</v>
      </c>
      <c r="D184">
        <f>VLOOKUP(orders[[#This Row],[Product_ID]],products[#All],4,TRUE)</f>
        <v>433</v>
      </c>
      <c r="E184">
        <v>3</v>
      </c>
      <c r="F184" t="str">
        <f>TEXT(orders[[#This Row],[Order_Date]],"mmm")</f>
        <v>Nov</v>
      </c>
      <c r="G184" s="4">
        <v>45239</v>
      </c>
      <c r="H184" s="5">
        <v>0.7581134259259259</v>
      </c>
      <c r="I184" s="4">
        <v>45241</v>
      </c>
      <c r="J184" s="5">
        <v>0.64543981481481483</v>
      </c>
      <c r="K184" t="s">
        <v>609</v>
      </c>
      <c r="L184" t="str">
        <f>VLOOKUP(orders[[#This Row],[Customer_ID]],customers[#All],3,TRUE)</f>
        <v>Ahmednagar</v>
      </c>
      <c r="M184" t="s">
        <v>507</v>
      </c>
      <c r="N184">
        <f>orders[[#This Row],[Price]]*orders[[#This Row],[Quantity]]</f>
        <v>1299</v>
      </c>
      <c r="O184" s="14">
        <f>((orders[[#This Row],[Delivery_Date]]+orders[[#This Row],[Delivery_Time]]) - (orders[[#This Row],[Order_Date]]+orders[[#This Row],[Order_Time]]))*24</f>
        <v>45.295833333337214</v>
      </c>
      <c r="W184" s="2">
        <v>3</v>
      </c>
      <c r="X184" s="13">
        <f>((orders[[#This Row],[Delivery_Date]]+orders[[#This Row],[Delivery_Time]]) - (orders[[#This Row],[Order_Date]]+orders[[#This Row],[Order_Time]]))*24</f>
        <v>45.295833333337214</v>
      </c>
      <c r="Y184" s="6">
        <f t="shared" si="2"/>
        <v>15.098611111112405</v>
      </c>
    </row>
    <row r="185" spans="1:25" x14ac:dyDescent="0.3">
      <c r="A185">
        <v>184</v>
      </c>
      <c r="B185" t="s">
        <v>138</v>
      </c>
      <c r="C185">
        <v>52</v>
      </c>
      <c r="D185">
        <f>VLOOKUP(orders[[#This Row],[Product_ID]],products[#All],4,TRUE)</f>
        <v>236</v>
      </c>
      <c r="E185">
        <v>3</v>
      </c>
      <c r="F185" t="str">
        <f>TEXT(orders[[#This Row],[Order_Date]],"mmm")</f>
        <v>Feb</v>
      </c>
      <c r="G185" s="4">
        <v>44968</v>
      </c>
      <c r="H185" s="5">
        <v>0.89922453703703709</v>
      </c>
      <c r="I185" s="4">
        <v>44977</v>
      </c>
      <c r="J185" s="5">
        <v>0.20866898148148147</v>
      </c>
      <c r="K185" t="s">
        <v>586</v>
      </c>
      <c r="L185" t="str">
        <f>VLOOKUP(orders[[#This Row],[Customer_ID]],customers[#All],3,TRUE)</f>
        <v>Serampore</v>
      </c>
      <c r="M185" t="s">
        <v>511</v>
      </c>
      <c r="N185">
        <f>orders[[#This Row],[Price]]*orders[[#This Row],[Quantity]]</f>
        <v>708</v>
      </c>
      <c r="O185" s="14">
        <f>((orders[[#This Row],[Delivery_Date]]+orders[[#This Row],[Delivery_Time]]) - (orders[[#This Row],[Order_Date]]+orders[[#This Row],[Order_Time]]))*24</f>
        <v>199.42666666663717</v>
      </c>
      <c r="W185" s="3">
        <v>3</v>
      </c>
      <c r="X185" s="13">
        <f>((orders[[#This Row],[Delivery_Date]]+orders[[#This Row],[Delivery_Time]]) - (orders[[#This Row],[Order_Date]]+orders[[#This Row],[Order_Time]]))*24</f>
        <v>199.42666666663717</v>
      </c>
      <c r="Y185" s="6">
        <f t="shared" si="2"/>
        <v>66.475555555545725</v>
      </c>
    </row>
    <row r="186" spans="1:25" x14ac:dyDescent="0.3">
      <c r="A186">
        <v>185</v>
      </c>
      <c r="B186" t="s">
        <v>336</v>
      </c>
      <c r="C186">
        <v>18</v>
      </c>
      <c r="D186">
        <f>VLOOKUP(orders[[#This Row],[Product_ID]],products[#All],4,TRUE)</f>
        <v>781</v>
      </c>
      <c r="E186">
        <v>1</v>
      </c>
      <c r="F186" t="str">
        <f>TEXT(orders[[#This Row],[Order_Date]],"mmm")</f>
        <v>May</v>
      </c>
      <c r="G186" s="4">
        <v>45053</v>
      </c>
      <c r="H186" s="5">
        <v>0.29913194444444446</v>
      </c>
      <c r="I186" s="4">
        <v>45063</v>
      </c>
      <c r="J186" s="5">
        <v>0.83383101851851849</v>
      </c>
      <c r="K186" t="s">
        <v>410</v>
      </c>
      <c r="L186" t="str">
        <f>VLOOKUP(orders[[#This Row],[Customer_ID]],customers[#All],3,TRUE)</f>
        <v>Kalyan-Dombivli</v>
      </c>
      <c r="M186" t="s">
        <v>509</v>
      </c>
      <c r="N186">
        <f>orders[[#This Row],[Price]]*orders[[#This Row],[Quantity]]</f>
        <v>781</v>
      </c>
      <c r="O186" s="14">
        <f>((orders[[#This Row],[Delivery_Date]]+orders[[#This Row],[Delivery_Time]]) - (orders[[#This Row],[Order_Date]]+orders[[#This Row],[Order_Time]]))*24</f>
        <v>252.83277777791955</v>
      </c>
      <c r="W186" s="2">
        <v>1</v>
      </c>
      <c r="X186" s="13">
        <f>((orders[[#This Row],[Delivery_Date]]+orders[[#This Row],[Delivery_Time]]) - (orders[[#This Row],[Order_Date]]+orders[[#This Row],[Order_Time]]))*24</f>
        <v>252.83277777791955</v>
      </c>
      <c r="Y186" s="6">
        <f t="shared" si="2"/>
        <v>252.83277777791955</v>
      </c>
    </row>
    <row r="187" spans="1:25" x14ac:dyDescent="0.3">
      <c r="A187">
        <v>186</v>
      </c>
      <c r="B187" t="s">
        <v>242</v>
      </c>
      <c r="C187">
        <v>61</v>
      </c>
      <c r="D187">
        <f>VLOOKUP(orders[[#This Row],[Product_ID]],products[#All],4,TRUE)</f>
        <v>810</v>
      </c>
      <c r="E187">
        <v>1</v>
      </c>
      <c r="F187" t="str">
        <f>TEXT(orders[[#This Row],[Order_Date]],"mmm")</f>
        <v>May</v>
      </c>
      <c r="G187" s="4">
        <v>45055</v>
      </c>
      <c r="H187" s="5">
        <v>0.38175925925925924</v>
      </c>
      <c r="I187" s="4">
        <v>45057</v>
      </c>
      <c r="J187" s="5">
        <v>1.1377314814814814E-2</v>
      </c>
      <c r="K187" t="s">
        <v>531</v>
      </c>
      <c r="L187" t="str">
        <f>VLOOKUP(orders[[#This Row],[Customer_ID]],customers[#All],3,TRUE)</f>
        <v>Guntakal</v>
      </c>
      <c r="M187" t="s">
        <v>505</v>
      </c>
      <c r="N187">
        <f>orders[[#This Row],[Price]]*orders[[#This Row],[Quantity]]</f>
        <v>810</v>
      </c>
      <c r="O187" s="14">
        <f>((orders[[#This Row],[Delivery_Date]]+orders[[#This Row],[Delivery_Time]]) - (orders[[#This Row],[Order_Date]]+orders[[#This Row],[Order_Time]]))*24</f>
        <v>39.110833333223127</v>
      </c>
      <c r="W187" s="3">
        <v>1</v>
      </c>
      <c r="X187" s="13">
        <f>((orders[[#This Row],[Delivery_Date]]+orders[[#This Row],[Delivery_Time]]) - (orders[[#This Row],[Order_Date]]+orders[[#This Row],[Order_Time]]))*24</f>
        <v>39.110833333223127</v>
      </c>
      <c r="Y187" s="6">
        <f t="shared" si="2"/>
        <v>39.110833333223127</v>
      </c>
    </row>
    <row r="188" spans="1:25" x14ac:dyDescent="0.3">
      <c r="A188">
        <v>187</v>
      </c>
      <c r="B188" t="s">
        <v>44</v>
      </c>
      <c r="C188">
        <v>49</v>
      </c>
      <c r="D188">
        <f>VLOOKUP(orders[[#This Row],[Product_ID]],products[#All],4,TRUE)</f>
        <v>903</v>
      </c>
      <c r="E188">
        <v>5</v>
      </c>
      <c r="F188" t="str">
        <f>TEXT(orders[[#This Row],[Order_Date]],"mmm")</f>
        <v>Feb</v>
      </c>
      <c r="G188" s="4">
        <v>44968</v>
      </c>
      <c r="H188" s="5">
        <v>0.88241898148148146</v>
      </c>
      <c r="I188" s="4">
        <v>44973</v>
      </c>
      <c r="J188" s="5">
        <v>0.39871527777777777</v>
      </c>
      <c r="K188" t="s">
        <v>610</v>
      </c>
      <c r="L188" t="str">
        <f>VLOOKUP(orders[[#This Row],[Customer_ID]],customers[#All],3,TRUE)</f>
        <v>Chinsurah</v>
      </c>
      <c r="M188" t="s">
        <v>511</v>
      </c>
      <c r="N188">
        <f>orders[[#This Row],[Price]]*orders[[#This Row],[Quantity]]</f>
        <v>4515</v>
      </c>
      <c r="O188" s="14">
        <f>((orders[[#This Row],[Delivery_Date]]+orders[[#This Row],[Delivery_Time]]) - (orders[[#This Row],[Order_Date]]+orders[[#This Row],[Order_Time]]))*24</f>
        <v>108.39111111103557</v>
      </c>
      <c r="W188" s="2">
        <v>5</v>
      </c>
      <c r="X188" s="13">
        <f>((orders[[#This Row],[Delivery_Date]]+orders[[#This Row],[Delivery_Time]]) - (orders[[#This Row],[Order_Date]]+orders[[#This Row],[Order_Time]]))*24</f>
        <v>108.39111111103557</v>
      </c>
      <c r="Y188" s="6">
        <f t="shared" si="2"/>
        <v>21.678222222207115</v>
      </c>
    </row>
    <row r="189" spans="1:25" x14ac:dyDescent="0.3">
      <c r="A189">
        <v>188</v>
      </c>
      <c r="B189" t="s">
        <v>331</v>
      </c>
      <c r="C189">
        <v>22</v>
      </c>
      <c r="D189">
        <f>VLOOKUP(orders[[#This Row],[Product_ID]],products[#All],4,TRUE)</f>
        <v>1639</v>
      </c>
      <c r="E189">
        <v>5</v>
      </c>
      <c r="F189" t="str">
        <f>TEXT(orders[[#This Row],[Order_Date]],"mmm")</f>
        <v>Sep</v>
      </c>
      <c r="G189" s="4">
        <v>45187</v>
      </c>
      <c r="H189" s="5">
        <v>6.8437499999999998E-2</v>
      </c>
      <c r="I189" s="4">
        <v>45194</v>
      </c>
      <c r="J189" s="5">
        <v>0.58486111111111116</v>
      </c>
      <c r="K189" t="s">
        <v>140</v>
      </c>
      <c r="L189" t="str">
        <f>VLOOKUP(orders[[#This Row],[Customer_ID]],customers[#All],3,TRUE)</f>
        <v>Anand</v>
      </c>
      <c r="M189" t="s">
        <v>528</v>
      </c>
      <c r="N189">
        <f>orders[[#This Row],[Price]]*orders[[#This Row],[Quantity]]</f>
        <v>8195</v>
      </c>
      <c r="O189" s="14">
        <f>((orders[[#This Row],[Delivery_Date]]+orders[[#This Row],[Delivery_Time]]) - (orders[[#This Row],[Order_Date]]+orders[[#This Row],[Order_Time]]))*24</f>
        <v>180.39416666678153</v>
      </c>
      <c r="W189" s="3">
        <v>5</v>
      </c>
      <c r="X189" s="13">
        <f>((orders[[#This Row],[Delivery_Date]]+orders[[#This Row],[Delivery_Time]]) - (orders[[#This Row],[Order_Date]]+orders[[#This Row],[Order_Time]]))*24</f>
        <v>180.39416666678153</v>
      </c>
      <c r="Y189" s="6">
        <f t="shared" si="2"/>
        <v>36.078833333356307</v>
      </c>
    </row>
    <row r="190" spans="1:25" x14ac:dyDescent="0.3">
      <c r="A190">
        <v>189</v>
      </c>
      <c r="B190" t="s">
        <v>83</v>
      </c>
      <c r="C190">
        <v>57</v>
      </c>
      <c r="D190">
        <f>VLOOKUP(orders[[#This Row],[Product_ID]],products[#All],4,TRUE)</f>
        <v>1582</v>
      </c>
      <c r="E190">
        <v>1</v>
      </c>
      <c r="F190" t="str">
        <f>TEXT(orders[[#This Row],[Order_Date]],"mmm")</f>
        <v>Nov</v>
      </c>
      <c r="G190" s="4">
        <v>45249</v>
      </c>
      <c r="H190" s="5">
        <v>0.7238310185185185</v>
      </c>
      <c r="I190" s="4">
        <v>45252</v>
      </c>
      <c r="J190" s="5">
        <v>0.55687500000000001</v>
      </c>
      <c r="K190" t="s">
        <v>318</v>
      </c>
      <c r="L190" t="str">
        <f>VLOOKUP(orders[[#This Row],[Customer_ID]],customers[#All],3,TRUE)</f>
        <v>Tenali</v>
      </c>
      <c r="M190" t="s">
        <v>509</v>
      </c>
      <c r="N190">
        <f>orders[[#This Row],[Price]]*orders[[#This Row],[Quantity]]</f>
        <v>1582</v>
      </c>
      <c r="O190" s="14">
        <f>((orders[[#This Row],[Delivery_Date]]+orders[[#This Row],[Delivery_Time]]) - (orders[[#This Row],[Order_Date]]+orders[[#This Row],[Order_Time]]))*24</f>
        <v>67.993055555562023</v>
      </c>
      <c r="W190" s="2">
        <v>1</v>
      </c>
      <c r="X190" s="13">
        <f>((orders[[#This Row],[Delivery_Date]]+orders[[#This Row],[Delivery_Time]]) - (orders[[#This Row],[Order_Date]]+orders[[#This Row],[Order_Time]]))*24</f>
        <v>67.993055555562023</v>
      </c>
      <c r="Y190" s="6">
        <f t="shared" si="2"/>
        <v>67.993055555562023</v>
      </c>
    </row>
    <row r="191" spans="1:25" x14ac:dyDescent="0.3">
      <c r="A191">
        <v>190</v>
      </c>
      <c r="B191" t="s">
        <v>471</v>
      </c>
      <c r="C191">
        <v>60</v>
      </c>
      <c r="D191">
        <f>VLOOKUP(orders[[#This Row],[Product_ID]],products[#All],4,TRUE)</f>
        <v>827</v>
      </c>
      <c r="E191">
        <v>5</v>
      </c>
      <c r="F191" t="str">
        <f>TEXT(orders[[#This Row],[Order_Date]],"mmm")</f>
        <v>Nov</v>
      </c>
      <c r="G191" s="4">
        <v>45239</v>
      </c>
      <c r="H191" s="5">
        <v>0.52348379629629627</v>
      </c>
      <c r="I191" s="4">
        <v>45243</v>
      </c>
      <c r="J191" s="5">
        <v>0.57041666666666668</v>
      </c>
      <c r="K191" t="s">
        <v>551</v>
      </c>
      <c r="L191" t="str">
        <f>VLOOKUP(orders[[#This Row],[Customer_ID]],customers[#All],3,TRUE)</f>
        <v>Medininagar</v>
      </c>
      <c r="M191" t="s">
        <v>507</v>
      </c>
      <c r="N191">
        <f>orders[[#This Row],[Price]]*orders[[#This Row],[Quantity]]</f>
        <v>4135</v>
      </c>
      <c r="O191" s="14">
        <f>((orders[[#This Row],[Delivery_Date]]+orders[[#This Row],[Delivery_Time]]) - (orders[[#This Row],[Order_Date]]+orders[[#This Row],[Order_Time]]))*24</f>
        <v>97.126388888864312</v>
      </c>
      <c r="W191" s="3">
        <v>5</v>
      </c>
      <c r="X191" s="13">
        <f>((orders[[#This Row],[Delivery_Date]]+orders[[#This Row],[Delivery_Time]]) - (orders[[#This Row],[Order_Date]]+orders[[#This Row],[Order_Time]]))*24</f>
        <v>97.126388888864312</v>
      </c>
      <c r="Y191" s="6">
        <f t="shared" si="2"/>
        <v>19.425277777772862</v>
      </c>
    </row>
    <row r="192" spans="1:25" x14ac:dyDescent="0.3">
      <c r="A192">
        <v>191</v>
      </c>
      <c r="B192" t="s">
        <v>64</v>
      </c>
      <c r="C192">
        <v>24</v>
      </c>
      <c r="D192">
        <f>VLOOKUP(orders[[#This Row],[Product_ID]],products[#All],4,TRUE)</f>
        <v>535</v>
      </c>
      <c r="E192">
        <v>3</v>
      </c>
      <c r="F192" t="str">
        <f>TEXT(orders[[#This Row],[Order_Date]],"mmm")</f>
        <v>Oct</v>
      </c>
      <c r="G192" s="4">
        <v>45211</v>
      </c>
      <c r="H192" s="5">
        <v>0.7590972222222222</v>
      </c>
      <c r="I192" s="4">
        <v>45216</v>
      </c>
      <c r="J192" s="5">
        <v>0.36807870370370371</v>
      </c>
      <c r="K192" t="s">
        <v>611</v>
      </c>
      <c r="L192" t="str">
        <f>VLOOKUP(orders[[#This Row],[Customer_ID]],customers[#All],3,TRUE)</f>
        <v>Bilaspur</v>
      </c>
      <c r="M192" t="s">
        <v>509</v>
      </c>
      <c r="N192">
        <f>orders[[#This Row],[Price]]*orders[[#This Row],[Quantity]]</f>
        <v>1605</v>
      </c>
      <c r="O192" s="14">
        <f>((orders[[#This Row],[Delivery_Date]]+orders[[#This Row],[Delivery_Time]]) - (orders[[#This Row],[Order_Date]]+orders[[#This Row],[Order_Time]]))*24</f>
        <v>110.61555555544328</v>
      </c>
      <c r="W192" s="2">
        <v>3</v>
      </c>
      <c r="X192" s="13">
        <f>((orders[[#This Row],[Delivery_Date]]+orders[[#This Row],[Delivery_Time]]) - (orders[[#This Row],[Order_Date]]+orders[[#This Row],[Order_Time]]))*24</f>
        <v>110.61555555544328</v>
      </c>
      <c r="Y192" s="6">
        <f t="shared" si="2"/>
        <v>36.871851851814426</v>
      </c>
    </row>
    <row r="193" spans="1:25" x14ac:dyDescent="0.3">
      <c r="A193">
        <v>192</v>
      </c>
      <c r="B193" t="s">
        <v>297</v>
      </c>
      <c r="C193">
        <v>64</v>
      </c>
      <c r="D193">
        <f>VLOOKUP(orders[[#This Row],[Product_ID]],products[#All],4,TRUE)</f>
        <v>1878</v>
      </c>
      <c r="E193">
        <v>5</v>
      </c>
      <c r="F193" t="str">
        <f>TEXT(orders[[#This Row],[Order_Date]],"mmm")</f>
        <v>Aug</v>
      </c>
      <c r="G193" s="4">
        <v>45158</v>
      </c>
      <c r="H193" s="5">
        <v>0.51981481481481484</v>
      </c>
      <c r="I193" s="4">
        <v>45159</v>
      </c>
      <c r="J193" s="5">
        <v>9.1180555555555556E-2</v>
      </c>
      <c r="K193" t="s">
        <v>524</v>
      </c>
      <c r="L193" t="str">
        <f>VLOOKUP(orders[[#This Row],[Customer_ID]],customers[#All],3,TRUE)</f>
        <v>Satara</v>
      </c>
      <c r="M193" t="s">
        <v>513</v>
      </c>
      <c r="N193">
        <f>orders[[#This Row],[Price]]*orders[[#This Row],[Quantity]]</f>
        <v>9390</v>
      </c>
      <c r="O193" s="14">
        <f>((orders[[#This Row],[Delivery_Date]]+orders[[#This Row],[Delivery_Time]]) - (orders[[#This Row],[Order_Date]]+orders[[#This Row],[Order_Time]]))*24</f>
        <v>13.712777777924202</v>
      </c>
      <c r="W193" s="3">
        <v>5</v>
      </c>
      <c r="X193" s="13">
        <f>((orders[[#This Row],[Delivery_Date]]+orders[[#This Row],[Delivery_Time]]) - (orders[[#This Row],[Order_Date]]+orders[[#This Row],[Order_Time]]))*24</f>
        <v>13.712777777924202</v>
      </c>
      <c r="Y193" s="6">
        <f t="shared" si="2"/>
        <v>2.7425555555848407</v>
      </c>
    </row>
    <row r="194" spans="1:25" x14ac:dyDescent="0.3">
      <c r="A194">
        <v>193</v>
      </c>
      <c r="B194" t="s">
        <v>193</v>
      </c>
      <c r="C194">
        <v>42</v>
      </c>
      <c r="D194">
        <f>VLOOKUP(orders[[#This Row],[Product_ID]],products[#All],4,TRUE)</f>
        <v>1744</v>
      </c>
      <c r="E194">
        <v>4</v>
      </c>
      <c r="F194" t="str">
        <f>TEXT(orders[[#This Row],[Order_Date]],"mmm")</f>
        <v>Aug</v>
      </c>
      <c r="G194" s="4">
        <v>45154</v>
      </c>
      <c r="H194" s="5">
        <v>0.98922453703703705</v>
      </c>
      <c r="I194" s="4">
        <v>45157</v>
      </c>
      <c r="J194" s="5">
        <v>0.10696759259259259</v>
      </c>
      <c r="K194" t="s">
        <v>514</v>
      </c>
      <c r="L194" t="str">
        <f>VLOOKUP(orders[[#This Row],[Customer_ID]],customers[#All],3,TRUE)</f>
        <v>Aizawl</v>
      </c>
      <c r="M194" t="s">
        <v>528</v>
      </c>
      <c r="N194">
        <f>orders[[#This Row],[Price]]*orders[[#This Row],[Quantity]]</f>
        <v>6976</v>
      </c>
      <c r="O194" s="14">
        <f>((orders[[#This Row],[Delivery_Date]]+orders[[#This Row],[Delivery_Time]]) - (orders[[#This Row],[Order_Date]]+orders[[#This Row],[Order_Time]]))*24</f>
        <v>50.825833333306946</v>
      </c>
      <c r="W194" s="2">
        <v>4</v>
      </c>
      <c r="X194" s="13">
        <f>((orders[[#This Row],[Delivery_Date]]+orders[[#This Row],[Delivery_Time]]) - (orders[[#This Row],[Order_Date]]+orders[[#This Row],[Order_Time]]))*24</f>
        <v>50.825833333306946</v>
      </c>
      <c r="Y194" s="6">
        <f t="shared" si="2"/>
        <v>12.706458333326736</v>
      </c>
    </row>
    <row r="195" spans="1:25" x14ac:dyDescent="0.3">
      <c r="A195">
        <v>194</v>
      </c>
      <c r="B195" t="s">
        <v>153</v>
      </c>
      <c r="C195">
        <v>58</v>
      </c>
      <c r="D195">
        <f>VLOOKUP(orders[[#This Row],[Product_ID]],products[#All],4,TRUE)</f>
        <v>1492</v>
      </c>
      <c r="E195">
        <v>4</v>
      </c>
      <c r="F195" t="str">
        <f>TEXT(orders[[#This Row],[Order_Date]],"mmm")</f>
        <v>Feb</v>
      </c>
      <c r="G195" s="4">
        <v>44965</v>
      </c>
      <c r="H195" s="5">
        <v>0.48714120370370373</v>
      </c>
      <c r="I195" s="4">
        <v>44966</v>
      </c>
      <c r="J195" s="5">
        <v>0.20451388888888888</v>
      </c>
      <c r="K195" t="s">
        <v>612</v>
      </c>
      <c r="L195" t="str">
        <f>VLOOKUP(orders[[#This Row],[Customer_ID]],customers[#All],3,TRUE)</f>
        <v>Sambhal</v>
      </c>
      <c r="M195" t="s">
        <v>511</v>
      </c>
      <c r="N195">
        <f>orders[[#This Row],[Price]]*orders[[#This Row],[Quantity]]</f>
        <v>5968</v>
      </c>
      <c r="O195" s="14">
        <f>((orders[[#This Row],[Delivery_Date]]+orders[[#This Row],[Delivery_Time]]) - (orders[[#This Row],[Order_Date]]+orders[[#This Row],[Order_Time]]))*24</f>
        <v>17.216944444400724</v>
      </c>
      <c r="W195" s="3">
        <v>4</v>
      </c>
      <c r="X195" s="13">
        <f>((orders[[#This Row],[Delivery_Date]]+orders[[#This Row],[Delivery_Time]]) - (orders[[#This Row],[Order_Date]]+orders[[#This Row],[Order_Time]]))*24</f>
        <v>17.216944444400724</v>
      </c>
      <c r="Y195" s="6">
        <f t="shared" ref="Y195:Y258" si="3">X195/W195</f>
        <v>4.304236111100181</v>
      </c>
    </row>
    <row r="196" spans="1:25" x14ac:dyDescent="0.3">
      <c r="A196">
        <v>195</v>
      </c>
      <c r="B196" t="s">
        <v>188</v>
      </c>
      <c r="C196">
        <v>67</v>
      </c>
      <c r="D196">
        <f>VLOOKUP(orders[[#This Row],[Product_ID]],products[#All],4,TRUE)</f>
        <v>1374</v>
      </c>
      <c r="E196">
        <v>5</v>
      </c>
      <c r="F196" t="str">
        <f>TEXT(orders[[#This Row],[Order_Date]],"mmm")</f>
        <v>Apr</v>
      </c>
      <c r="G196" s="4">
        <v>45026</v>
      </c>
      <c r="H196" s="5">
        <v>0.23186342592592593</v>
      </c>
      <c r="I196" s="4">
        <v>45033</v>
      </c>
      <c r="J196" s="5">
        <v>0.32754629629629628</v>
      </c>
      <c r="K196" t="s">
        <v>544</v>
      </c>
      <c r="L196" t="str">
        <f>VLOOKUP(orders[[#This Row],[Customer_ID]],customers[#All],3,TRUE)</f>
        <v>Davanagere</v>
      </c>
      <c r="M196" t="s">
        <v>505</v>
      </c>
      <c r="N196">
        <f>orders[[#This Row],[Price]]*orders[[#This Row],[Quantity]]</f>
        <v>6870</v>
      </c>
      <c r="O196" s="14">
        <f>((orders[[#This Row],[Delivery_Date]]+orders[[#This Row],[Delivery_Time]]) - (orders[[#This Row],[Order_Date]]+orders[[#This Row],[Order_Time]]))*24</f>
        <v>170.29638888890622</v>
      </c>
      <c r="W196" s="2">
        <v>5</v>
      </c>
      <c r="X196" s="13">
        <f>((orders[[#This Row],[Delivery_Date]]+orders[[#This Row],[Delivery_Time]]) - (orders[[#This Row],[Order_Date]]+orders[[#This Row],[Order_Time]]))*24</f>
        <v>170.29638888890622</v>
      </c>
      <c r="Y196" s="6">
        <f t="shared" si="3"/>
        <v>34.059277777781247</v>
      </c>
    </row>
    <row r="197" spans="1:25" x14ac:dyDescent="0.3">
      <c r="A197">
        <v>196</v>
      </c>
      <c r="B197" t="s">
        <v>311</v>
      </c>
      <c r="C197">
        <v>30</v>
      </c>
      <c r="D197">
        <f>VLOOKUP(orders[[#This Row],[Product_ID]],products[#All],4,TRUE)</f>
        <v>751</v>
      </c>
      <c r="E197">
        <v>2</v>
      </c>
      <c r="F197" t="str">
        <f>TEXT(orders[[#This Row],[Order_Date]],"mmm")</f>
        <v>Aug</v>
      </c>
      <c r="G197" s="4">
        <v>45143</v>
      </c>
      <c r="H197" s="5">
        <v>0.40127314814814813</v>
      </c>
      <c r="I197" s="4">
        <v>45151</v>
      </c>
      <c r="J197" s="5">
        <v>0.37368055555555557</v>
      </c>
      <c r="K197" t="s">
        <v>613</v>
      </c>
      <c r="L197" t="str">
        <f>VLOOKUP(orders[[#This Row],[Customer_ID]],customers[#All],3,TRUE)</f>
        <v>Jamnagar</v>
      </c>
      <c r="M197" t="s">
        <v>505</v>
      </c>
      <c r="N197">
        <f>orders[[#This Row],[Price]]*orders[[#This Row],[Quantity]]</f>
        <v>1502</v>
      </c>
      <c r="O197" s="14">
        <f>((orders[[#This Row],[Delivery_Date]]+orders[[#This Row],[Delivery_Time]]) - (orders[[#This Row],[Order_Date]]+orders[[#This Row],[Order_Time]]))*24</f>
        <v>191.33777777769137</v>
      </c>
      <c r="W197" s="3">
        <v>2</v>
      </c>
      <c r="X197" s="13">
        <f>((orders[[#This Row],[Delivery_Date]]+orders[[#This Row],[Delivery_Time]]) - (orders[[#This Row],[Order_Date]]+orders[[#This Row],[Order_Time]]))*24</f>
        <v>191.33777777769137</v>
      </c>
      <c r="Y197" s="6">
        <f t="shared" si="3"/>
        <v>95.668888888845686</v>
      </c>
    </row>
    <row r="198" spans="1:25" x14ac:dyDescent="0.3">
      <c r="A198">
        <v>197</v>
      </c>
      <c r="B198" t="s">
        <v>466</v>
      </c>
      <c r="C198">
        <v>45</v>
      </c>
      <c r="D198">
        <f>VLOOKUP(orders[[#This Row],[Product_ID]],products[#All],4,TRUE)</f>
        <v>722</v>
      </c>
      <c r="E198">
        <v>2</v>
      </c>
      <c r="F198" t="str">
        <f>TEXT(orders[[#This Row],[Order_Date]],"mmm")</f>
        <v>Mar</v>
      </c>
      <c r="G198" s="4">
        <v>45007</v>
      </c>
      <c r="H198" s="5">
        <v>0.77687499999999998</v>
      </c>
      <c r="I198" s="4">
        <v>45011</v>
      </c>
      <c r="J198" s="5">
        <v>0.14590277777777777</v>
      </c>
      <c r="K198" t="s">
        <v>611</v>
      </c>
      <c r="L198" t="str">
        <f>VLOOKUP(orders[[#This Row],[Customer_ID]],customers[#All],3,TRUE)</f>
        <v>Warangal</v>
      </c>
      <c r="M198" t="s">
        <v>509</v>
      </c>
      <c r="N198">
        <f>orders[[#This Row],[Price]]*orders[[#This Row],[Quantity]]</f>
        <v>1444</v>
      </c>
      <c r="O198" s="14">
        <f>((orders[[#This Row],[Delivery_Date]]+orders[[#This Row],[Delivery_Time]]) - (orders[[#This Row],[Order_Date]]+orders[[#This Row],[Order_Time]]))*24</f>
        <v>80.856666666513775</v>
      </c>
      <c r="W198" s="2">
        <v>2</v>
      </c>
      <c r="X198" s="13">
        <f>((orders[[#This Row],[Delivery_Date]]+orders[[#This Row],[Delivery_Time]]) - (orders[[#This Row],[Order_Date]]+orders[[#This Row],[Order_Time]]))*24</f>
        <v>80.856666666513775</v>
      </c>
      <c r="Y198" s="6">
        <f t="shared" si="3"/>
        <v>40.428333333256887</v>
      </c>
    </row>
    <row r="199" spans="1:25" x14ac:dyDescent="0.3">
      <c r="A199">
        <v>198</v>
      </c>
      <c r="B199" t="s">
        <v>442</v>
      </c>
      <c r="C199">
        <v>24</v>
      </c>
      <c r="D199">
        <f>VLOOKUP(orders[[#This Row],[Product_ID]],products[#All],4,TRUE)</f>
        <v>535</v>
      </c>
      <c r="E199">
        <v>2</v>
      </c>
      <c r="F199" t="str">
        <f>TEXT(orders[[#This Row],[Order_Date]],"mmm")</f>
        <v>Aug</v>
      </c>
      <c r="G199" s="4">
        <v>45165</v>
      </c>
      <c r="H199" s="5">
        <v>0.9400115740740741</v>
      </c>
      <c r="I199" s="4">
        <v>45173</v>
      </c>
      <c r="J199" s="5">
        <v>4.8495370370370369E-2</v>
      </c>
      <c r="K199" t="s">
        <v>492</v>
      </c>
      <c r="L199" t="str">
        <f>VLOOKUP(orders[[#This Row],[Customer_ID]],customers[#All],3,TRUE)</f>
        <v>Anantapuram</v>
      </c>
      <c r="M199" t="s">
        <v>509</v>
      </c>
      <c r="N199">
        <f>orders[[#This Row],[Price]]*orders[[#This Row],[Quantity]]</f>
        <v>1070</v>
      </c>
      <c r="O199" s="14">
        <f>((orders[[#This Row],[Delivery_Date]]+orders[[#This Row],[Delivery_Time]]) - (orders[[#This Row],[Order_Date]]+orders[[#This Row],[Order_Time]]))*24</f>
        <v>170.60361111117527</v>
      </c>
      <c r="W199" s="3">
        <v>2</v>
      </c>
      <c r="X199" s="13">
        <f>((orders[[#This Row],[Delivery_Date]]+orders[[#This Row],[Delivery_Time]]) - (orders[[#This Row],[Order_Date]]+orders[[#This Row],[Order_Time]]))*24</f>
        <v>170.60361111117527</v>
      </c>
      <c r="Y199" s="6">
        <f t="shared" si="3"/>
        <v>85.301805555587634</v>
      </c>
    </row>
    <row r="200" spans="1:25" x14ac:dyDescent="0.3">
      <c r="A200">
        <v>199</v>
      </c>
      <c r="B200" t="s">
        <v>456</v>
      </c>
      <c r="C200">
        <v>70</v>
      </c>
      <c r="D200">
        <f>VLOOKUP(orders[[#This Row],[Product_ID]],products[#All],4,TRUE)</f>
        <v>866</v>
      </c>
      <c r="E200">
        <v>5</v>
      </c>
      <c r="F200" t="str">
        <f>TEXT(orders[[#This Row],[Order_Date]],"mmm")</f>
        <v>Aug</v>
      </c>
      <c r="G200" s="4">
        <v>45154</v>
      </c>
      <c r="H200" s="5">
        <v>7.9513888888888884E-2</v>
      </c>
      <c r="I200" s="4">
        <v>45157</v>
      </c>
      <c r="J200" s="5">
        <v>0.68401620370370375</v>
      </c>
      <c r="K200" t="s">
        <v>614</v>
      </c>
      <c r="L200" t="str">
        <f>VLOOKUP(orders[[#This Row],[Customer_ID]],customers[#All],3,TRUE)</f>
        <v>Tumkur</v>
      </c>
      <c r="M200" t="s">
        <v>509</v>
      </c>
      <c r="N200">
        <f>orders[[#This Row],[Price]]*orders[[#This Row],[Quantity]]</f>
        <v>4330</v>
      </c>
      <c r="O200" s="14">
        <f>((orders[[#This Row],[Delivery_Date]]+orders[[#This Row],[Delivery_Time]]) - (orders[[#This Row],[Order_Date]]+orders[[#This Row],[Order_Time]]))*24</f>
        <v>86.508055555634201</v>
      </c>
      <c r="W200" s="2">
        <v>5</v>
      </c>
      <c r="X200" s="13">
        <f>((orders[[#This Row],[Delivery_Date]]+orders[[#This Row],[Delivery_Time]]) - (orders[[#This Row],[Order_Date]]+orders[[#This Row],[Order_Time]]))*24</f>
        <v>86.508055555634201</v>
      </c>
      <c r="Y200" s="6">
        <f t="shared" si="3"/>
        <v>17.301611111126839</v>
      </c>
    </row>
    <row r="201" spans="1:25" x14ac:dyDescent="0.3">
      <c r="A201">
        <v>200</v>
      </c>
      <c r="B201" t="s">
        <v>331</v>
      </c>
      <c r="C201">
        <v>23</v>
      </c>
      <c r="D201">
        <f>VLOOKUP(orders[[#This Row],[Product_ID]],products[#All],4,TRUE)</f>
        <v>1098</v>
      </c>
      <c r="E201">
        <v>5</v>
      </c>
      <c r="F201" t="str">
        <f>TEXT(orders[[#This Row],[Order_Date]],"mmm")</f>
        <v>Jan</v>
      </c>
      <c r="G201" s="4">
        <v>44929</v>
      </c>
      <c r="H201" s="5">
        <v>0.83629629629629632</v>
      </c>
      <c r="I201" s="4">
        <v>44934</v>
      </c>
      <c r="J201" s="5">
        <v>0.97143518518518523</v>
      </c>
      <c r="K201" t="s">
        <v>545</v>
      </c>
      <c r="L201" t="str">
        <f>VLOOKUP(orders[[#This Row],[Customer_ID]],customers[#All],3,TRUE)</f>
        <v>Anand</v>
      </c>
      <c r="M201" t="s">
        <v>505</v>
      </c>
      <c r="N201">
        <f>orders[[#This Row],[Price]]*orders[[#This Row],[Quantity]]</f>
        <v>5490</v>
      </c>
      <c r="O201" s="14">
        <f>((orders[[#This Row],[Delivery_Date]]+orders[[#This Row],[Delivery_Time]]) - (orders[[#This Row],[Order_Date]]+orders[[#This Row],[Order_Time]]))*24</f>
        <v>123.24333333346294</v>
      </c>
      <c r="W201" s="3">
        <v>5</v>
      </c>
      <c r="X201" s="13">
        <f>((orders[[#This Row],[Delivery_Date]]+orders[[#This Row],[Delivery_Time]]) - (orders[[#This Row],[Order_Date]]+orders[[#This Row],[Order_Time]]))*24</f>
        <v>123.24333333346294</v>
      </c>
      <c r="Y201" s="6">
        <f t="shared" si="3"/>
        <v>24.648666666692588</v>
      </c>
    </row>
    <row r="202" spans="1:25" x14ac:dyDescent="0.3">
      <c r="A202">
        <v>201</v>
      </c>
      <c r="B202" t="s">
        <v>24</v>
      </c>
      <c r="C202">
        <v>55</v>
      </c>
      <c r="D202">
        <f>VLOOKUP(orders[[#This Row],[Product_ID]],products[#All],4,TRUE)</f>
        <v>1904</v>
      </c>
      <c r="E202">
        <v>4</v>
      </c>
      <c r="F202" t="str">
        <f>TEXT(orders[[#This Row],[Order_Date]],"mmm")</f>
        <v>Aug</v>
      </c>
      <c r="G202" s="4">
        <v>45162</v>
      </c>
      <c r="H202" s="5">
        <v>0.19460648148148149</v>
      </c>
      <c r="I202" s="4">
        <v>45168</v>
      </c>
      <c r="J202" s="5">
        <v>0.16143518518518518</v>
      </c>
      <c r="K202" t="s">
        <v>615</v>
      </c>
      <c r="L202" t="str">
        <f>VLOOKUP(orders[[#This Row],[Customer_ID]],customers[#All],3,TRUE)</f>
        <v>Miryalaguda</v>
      </c>
      <c r="M202" t="s">
        <v>513</v>
      </c>
      <c r="N202">
        <f>orders[[#This Row],[Price]]*orders[[#This Row],[Quantity]]</f>
        <v>7616</v>
      </c>
      <c r="O202" s="14">
        <f>((orders[[#This Row],[Delivery_Date]]+orders[[#This Row],[Delivery_Time]]) - (orders[[#This Row],[Order_Date]]+orders[[#This Row],[Order_Time]]))*24</f>
        <v>143.20388888876187</v>
      </c>
      <c r="W202" s="2">
        <v>4</v>
      </c>
      <c r="X202" s="13">
        <f>((orders[[#This Row],[Delivery_Date]]+orders[[#This Row],[Delivery_Time]]) - (orders[[#This Row],[Order_Date]]+orders[[#This Row],[Order_Time]]))*24</f>
        <v>143.20388888876187</v>
      </c>
      <c r="Y202" s="6">
        <f t="shared" si="3"/>
        <v>35.800972222190467</v>
      </c>
    </row>
    <row r="203" spans="1:25" x14ac:dyDescent="0.3">
      <c r="A203">
        <v>202</v>
      </c>
      <c r="B203" t="s">
        <v>437</v>
      </c>
      <c r="C203">
        <v>36</v>
      </c>
      <c r="D203">
        <f>VLOOKUP(orders[[#This Row],[Product_ID]],products[#All],4,TRUE)</f>
        <v>203</v>
      </c>
      <c r="E203">
        <v>5</v>
      </c>
      <c r="F203" t="str">
        <f>TEXT(orders[[#This Row],[Order_Date]],"mmm")</f>
        <v>Jul</v>
      </c>
      <c r="G203" s="4">
        <v>45134</v>
      </c>
      <c r="H203" s="5">
        <v>0.34291666666666665</v>
      </c>
      <c r="I203" s="4">
        <v>45139</v>
      </c>
      <c r="J203" s="5">
        <v>0.12640046296296295</v>
      </c>
      <c r="K203" t="s">
        <v>616</v>
      </c>
      <c r="L203" t="str">
        <f>VLOOKUP(orders[[#This Row],[Customer_ID]],customers[#All],3,TRUE)</f>
        <v>Nellore</v>
      </c>
      <c r="M203" t="s">
        <v>509</v>
      </c>
      <c r="N203">
        <f>orders[[#This Row],[Price]]*orders[[#This Row],[Quantity]]</f>
        <v>1015</v>
      </c>
      <c r="O203" s="14">
        <f>((orders[[#This Row],[Delivery_Date]]+orders[[#This Row],[Delivery_Time]]) - (orders[[#This Row],[Order_Date]]+orders[[#This Row],[Order_Time]]))*24</f>
        <v>114.8036111110705</v>
      </c>
      <c r="W203" s="3">
        <v>5</v>
      </c>
      <c r="X203" s="13">
        <f>((orders[[#This Row],[Delivery_Date]]+orders[[#This Row],[Delivery_Time]]) - (orders[[#This Row],[Order_Date]]+orders[[#This Row],[Order_Time]]))*24</f>
        <v>114.8036111110705</v>
      </c>
      <c r="Y203" s="6">
        <f t="shared" si="3"/>
        <v>22.960722222214098</v>
      </c>
    </row>
    <row r="204" spans="1:25" x14ac:dyDescent="0.3">
      <c r="A204">
        <v>203</v>
      </c>
      <c r="B204" t="s">
        <v>198</v>
      </c>
      <c r="C204">
        <v>9</v>
      </c>
      <c r="D204">
        <f>VLOOKUP(orders[[#This Row],[Product_ID]],products[#All],4,TRUE)</f>
        <v>1605</v>
      </c>
      <c r="E204">
        <v>5</v>
      </c>
      <c r="F204" t="str">
        <f>TEXT(orders[[#This Row],[Order_Date]],"mmm")</f>
        <v>Aug</v>
      </c>
      <c r="G204" s="4">
        <v>45167</v>
      </c>
      <c r="H204" s="5">
        <v>0.23541666666666666</v>
      </c>
      <c r="I204" s="4">
        <v>45177</v>
      </c>
      <c r="J204" s="5">
        <v>0.94460648148148152</v>
      </c>
      <c r="K204" t="s">
        <v>524</v>
      </c>
      <c r="L204" t="str">
        <f>VLOOKUP(orders[[#This Row],[Customer_ID]],customers[#All],3,TRUE)</f>
        <v>Kamarhati</v>
      </c>
      <c r="M204" t="s">
        <v>513</v>
      </c>
      <c r="N204">
        <f>orders[[#This Row],[Price]]*orders[[#This Row],[Quantity]]</f>
        <v>8025</v>
      </c>
      <c r="O204" s="14">
        <f>((orders[[#This Row],[Delivery_Date]]+orders[[#This Row],[Delivery_Time]]) - (orders[[#This Row],[Order_Date]]+orders[[#This Row],[Order_Time]]))*24</f>
        <v>257.02055555552943</v>
      </c>
      <c r="W204" s="2">
        <v>5</v>
      </c>
      <c r="X204" s="13">
        <f>((orders[[#This Row],[Delivery_Date]]+orders[[#This Row],[Delivery_Time]]) - (orders[[#This Row],[Order_Date]]+orders[[#This Row],[Order_Time]]))*24</f>
        <v>257.02055555552943</v>
      </c>
      <c r="Y204" s="6">
        <f t="shared" si="3"/>
        <v>51.404111111105884</v>
      </c>
    </row>
    <row r="205" spans="1:25" x14ac:dyDescent="0.3">
      <c r="A205">
        <v>204</v>
      </c>
      <c r="B205" t="s">
        <v>306</v>
      </c>
      <c r="C205">
        <v>10</v>
      </c>
      <c r="D205">
        <f>VLOOKUP(orders[[#This Row],[Product_ID]],products[#All],4,TRUE)</f>
        <v>259</v>
      </c>
      <c r="E205">
        <v>4</v>
      </c>
      <c r="F205" t="str">
        <f>TEXT(orders[[#This Row],[Order_Date]],"mmm")</f>
        <v>Jul</v>
      </c>
      <c r="G205" s="4">
        <v>45110</v>
      </c>
      <c r="H205" s="5">
        <v>0.4491087962962963</v>
      </c>
      <c r="I205" s="4">
        <v>45116</v>
      </c>
      <c r="J205" s="5">
        <v>0.2701736111111111</v>
      </c>
      <c r="K205" t="s">
        <v>506</v>
      </c>
      <c r="L205" t="str">
        <f>VLOOKUP(orders[[#This Row],[Customer_ID]],customers[#All],3,TRUE)</f>
        <v>Nagpur</v>
      </c>
      <c r="M205" t="s">
        <v>509</v>
      </c>
      <c r="N205">
        <f>orders[[#This Row],[Price]]*orders[[#This Row],[Quantity]]</f>
        <v>1036</v>
      </c>
      <c r="O205" s="14">
        <f>((orders[[#This Row],[Delivery_Date]]+orders[[#This Row],[Delivery_Time]]) - (orders[[#This Row],[Order_Date]]+orders[[#This Row],[Order_Time]]))*24</f>
        <v>139.70555555558531</v>
      </c>
      <c r="W205" s="3">
        <v>4</v>
      </c>
      <c r="X205" s="13">
        <f>((orders[[#This Row],[Delivery_Date]]+orders[[#This Row],[Delivery_Time]]) - (orders[[#This Row],[Order_Date]]+orders[[#This Row],[Order_Time]]))*24</f>
        <v>139.70555555558531</v>
      </c>
      <c r="Y205" s="6">
        <f t="shared" si="3"/>
        <v>34.926388888896327</v>
      </c>
    </row>
    <row r="206" spans="1:25" x14ac:dyDescent="0.3">
      <c r="A206">
        <v>205</v>
      </c>
      <c r="B206" t="s">
        <v>113</v>
      </c>
      <c r="C206">
        <v>46</v>
      </c>
      <c r="D206">
        <f>VLOOKUP(orders[[#This Row],[Product_ID]],products[#All],4,TRUE)</f>
        <v>758</v>
      </c>
      <c r="E206">
        <v>5</v>
      </c>
      <c r="F206" t="str">
        <f>TEXT(orders[[#This Row],[Order_Date]],"mmm")</f>
        <v>Jul</v>
      </c>
      <c r="G206" s="4">
        <v>45113</v>
      </c>
      <c r="H206" s="5">
        <v>0.22038194444444445</v>
      </c>
      <c r="I206" s="4">
        <v>45116</v>
      </c>
      <c r="J206" s="5">
        <v>0.49111111111111111</v>
      </c>
      <c r="K206" t="s">
        <v>190</v>
      </c>
      <c r="L206" t="str">
        <f>VLOOKUP(orders[[#This Row],[Customer_ID]],customers[#All],3,TRUE)</f>
        <v>Khandwa</v>
      </c>
      <c r="M206" t="s">
        <v>505</v>
      </c>
      <c r="N206">
        <f>orders[[#This Row],[Price]]*orders[[#This Row],[Quantity]]</f>
        <v>3790</v>
      </c>
      <c r="O206" s="14">
        <f>((orders[[#This Row],[Delivery_Date]]+orders[[#This Row],[Delivery_Time]]) - (orders[[#This Row],[Order_Date]]+orders[[#This Row],[Order_Time]]))*24</f>
        <v>78.497499999997672</v>
      </c>
      <c r="W206" s="2">
        <v>5</v>
      </c>
      <c r="X206" s="13">
        <f>((orders[[#This Row],[Delivery_Date]]+orders[[#This Row],[Delivery_Time]]) - (orders[[#This Row],[Order_Date]]+orders[[#This Row],[Order_Time]]))*24</f>
        <v>78.497499999997672</v>
      </c>
      <c r="Y206" s="6">
        <f t="shared" si="3"/>
        <v>15.699499999999535</v>
      </c>
    </row>
    <row r="207" spans="1:25" x14ac:dyDescent="0.3">
      <c r="A207">
        <v>206</v>
      </c>
      <c r="B207" t="s">
        <v>486</v>
      </c>
      <c r="C207">
        <v>68</v>
      </c>
      <c r="D207">
        <f>VLOOKUP(orders[[#This Row],[Product_ID]],products[#All],4,TRUE)</f>
        <v>597</v>
      </c>
      <c r="E207">
        <v>3</v>
      </c>
      <c r="F207" t="str">
        <f>TEXT(orders[[#This Row],[Order_Date]],"mmm")</f>
        <v>Feb</v>
      </c>
      <c r="G207" s="4">
        <v>44968</v>
      </c>
      <c r="H207" s="5">
        <v>0.92518518518518522</v>
      </c>
      <c r="I207" s="4">
        <v>44970</v>
      </c>
      <c r="J207" s="5">
        <v>0.52917824074074071</v>
      </c>
      <c r="K207" t="s">
        <v>617</v>
      </c>
      <c r="L207" t="str">
        <f>VLOOKUP(orders[[#This Row],[Customer_ID]],customers[#All],3,TRUE)</f>
        <v>Dhanbad</v>
      </c>
      <c r="M207" t="s">
        <v>511</v>
      </c>
      <c r="N207">
        <f>orders[[#This Row],[Price]]*orders[[#This Row],[Quantity]]</f>
        <v>1791</v>
      </c>
      <c r="O207" s="14">
        <f>((orders[[#This Row],[Delivery_Date]]+orders[[#This Row],[Delivery_Time]]) - (orders[[#This Row],[Order_Date]]+orders[[#This Row],[Order_Time]]))*24</f>
        <v>38.495833333348855</v>
      </c>
      <c r="W207" s="3">
        <v>3</v>
      </c>
      <c r="X207" s="13">
        <f>((orders[[#This Row],[Delivery_Date]]+orders[[#This Row],[Delivery_Time]]) - (orders[[#This Row],[Order_Date]]+orders[[#This Row],[Order_Time]]))*24</f>
        <v>38.495833333348855</v>
      </c>
      <c r="Y207" s="6">
        <f t="shared" si="3"/>
        <v>12.831944444449618</v>
      </c>
    </row>
    <row r="208" spans="1:25" x14ac:dyDescent="0.3">
      <c r="A208">
        <v>207</v>
      </c>
      <c r="B208" t="s">
        <v>383</v>
      </c>
      <c r="C208">
        <v>6</v>
      </c>
      <c r="D208">
        <f>VLOOKUP(orders[[#This Row],[Product_ID]],products[#All],4,TRUE)</f>
        <v>1112</v>
      </c>
      <c r="E208">
        <v>2</v>
      </c>
      <c r="F208" t="str">
        <f>TEXT(orders[[#This Row],[Order_Date]],"mmm")</f>
        <v>Mar</v>
      </c>
      <c r="G208" s="4">
        <v>44990</v>
      </c>
      <c r="H208" s="5">
        <v>5.0879629629629629E-2</v>
      </c>
      <c r="I208" s="4">
        <v>44992</v>
      </c>
      <c r="J208" s="5">
        <v>0.51106481481481481</v>
      </c>
      <c r="K208" t="s">
        <v>549</v>
      </c>
      <c r="L208" t="str">
        <f>VLOOKUP(orders[[#This Row],[Customer_ID]],customers[#All],3,TRUE)</f>
        <v>Bhubaneswar</v>
      </c>
      <c r="M208" t="s">
        <v>518</v>
      </c>
      <c r="N208">
        <f>orders[[#This Row],[Price]]*orders[[#This Row],[Quantity]]</f>
        <v>2224</v>
      </c>
      <c r="O208" s="14">
        <f>((orders[[#This Row],[Delivery_Date]]+orders[[#This Row],[Delivery_Time]]) - (orders[[#This Row],[Order_Date]]+orders[[#This Row],[Order_Time]]))*24</f>
        <v>59.044444444589317</v>
      </c>
      <c r="W208" s="2">
        <v>2</v>
      </c>
      <c r="X208" s="13">
        <f>((orders[[#This Row],[Delivery_Date]]+orders[[#This Row],[Delivery_Time]]) - (orders[[#This Row],[Order_Date]]+orders[[#This Row],[Order_Time]]))*24</f>
        <v>59.044444444589317</v>
      </c>
      <c r="Y208" s="6">
        <f t="shared" si="3"/>
        <v>29.522222222294658</v>
      </c>
    </row>
    <row r="209" spans="1:25" x14ac:dyDescent="0.3">
      <c r="A209">
        <v>208</v>
      </c>
      <c r="B209" t="s">
        <v>7</v>
      </c>
      <c r="C209">
        <v>18</v>
      </c>
      <c r="D209">
        <f>VLOOKUP(orders[[#This Row],[Product_ID]],products[#All],4,TRUE)</f>
        <v>781</v>
      </c>
      <c r="E209">
        <v>5</v>
      </c>
      <c r="F209" t="str">
        <f>TEXT(orders[[#This Row],[Order_Date]],"mmm")</f>
        <v>Apr</v>
      </c>
      <c r="G209" s="4">
        <v>45018</v>
      </c>
      <c r="H209" s="5">
        <v>0.18804398148148149</v>
      </c>
      <c r="I209" s="4">
        <v>45028</v>
      </c>
      <c r="J209" s="5">
        <v>0.29625000000000001</v>
      </c>
      <c r="K209" t="s">
        <v>618</v>
      </c>
      <c r="L209" t="e">
        <f>VLOOKUP(orders[[#This Row],[Customer_ID]],customers[#All],3,TRUE)</f>
        <v>#N/A</v>
      </c>
      <c r="M209" t="s">
        <v>509</v>
      </c>
      <c r="N209">
        <f>orders[[#This Row],[Price]]*orders[[#This Row],[Quantity]]</f>
        <v>3905</v>
      </c>
      <c r="O209" s="14">
        <f>((orders[[#This Row],[Delivery_Date]]+orders[[#This Row],[Delivery_Time]]) - (orders[[#This Row],[Order_Date]]+orders[[#This Row],[Order_Time]]))*24</f>
        <v>242.59694444434717</v>
      </c>
      <c r="W209" s="3">
        <v>5</v>
      </c>
      <c r="X209" s="13">
        <f>((orders[[#This Row],[Delivery_Date]]+orders[[#This Row],[Delivery_Time]]) - (orders[[#This Row],[Order_Date]]+orders[[#This Row],[Order_Time]]))*24</f>
        <v>242.59694444434717</v>
      </c>
      <c r="Y209" s="6">
        <f t="shared" si="3"/>
        <v>48.519388888869436</v>
      </c>
    </row>
    <row r="210" spans="1:25" x14ac:dyDescent="0.3">
      <c r="A210">
        <v>209</v>
      </c>
      <c r="B210" t="s">
        <v>349</v>
      </c>
      <c r="C210">
        <v>70</v>
      </c>
      <c r="D210">
        <f>VLOOKUP(orders[[#This Row],[Product_ID]],products[#All],4,TRUE)</f>
        <v>866</v>
      </c>
      <c r="E210">
        <v>2</v>
      </c>
      <c r="F210" t="str">
        <f>TEXT(orders[[#This Row],[Order_Date]],"mmm")</f>
        <v>Jun</v>
      </c>
      <c r="G210" s="4">
        <v>45099</v>
      </c>
      <c r="H210" s="5">
        <v>3.0925925925925926E-2</v>
      </c>
      <c r="I210" s="4">
        <v>45100</v>
      </c>
      <c r="J210" s="5">
        <v>0.90592592592592591</v>
      </c>
      <c r="K210" t="s">
        <v>619</v>
      </c>
      <c r="L210" t="str">
        <f>VLOOKUP(orders[[#This Row],[Customer_ID]],customers[#All],3,TRUE)</f>
        <v>Tiruppur</v>
      </c>
      <c r="M210" t="s">
        <v>509</v>
      </c>
      <c r="N210">
        <f>orders[[#This Row],[Price]]*orders[[#This Row],[Quantity]]</f>
        <v>1732</v>
      </c>
      <c r="O210" s="14">
        <f>((orders[[#This Row],[Delivery_Date]]+orders[[#This Row],[Delivery_Time]]) - (orders[[#This Row],[Order_Date]]+orders[[#This Row],[Order_Time]]))*24</f>
        <v>45</v>
      </c>
      <c r="W210" s="2">
        <v>2</v>
      </c>
      <c r="X210" s="13">
        <f>((orders[[#This Row],[Delivery_Date]]+orders[[#This Row],[Delivery_Time]]) - (orders[[#This Row],[Order_Date]]+orders[[#This Row],[Order_Time]]))*24</f>
        <v>45</v>
      </c>
      <c r="Y210" s="6">
        <f t="shared" si="3"/>
        <v>22.5</v>
      </c>
    </row>
    <row r="211" spans="1:25" x14ac:dyDescent="0.3">
      <c r="A211">
        <v>210</v>
      </c>
      <c r="B211" t="s">
        <v>466</v>
      </c>
      <c r="C211">
        <v>32</v>
      </c>
      <c r="D211">
        <f>VLOOKUP(orders[[#This Row],[Product_ID]],products[#All],4,TRUE)</f>
        <v>1792</v>
      </c>
      <c r="E211">
        <v>4</v>
      </c>
      <c r="F211" t="str">
        <f>TEXT(orders[[#This Row],[Order_Date]],"mmm")</f>
        <v>Dec</v>
      </c>
      <c r="G211" s="4">
        <v>45270</v>
      </c>
      <c r="H211" s="5">
        <v>3.2314814814814817E-2</v>
      </c>
      <c r="I211" s="4">
        <v>45275</v>
      </c>
      <c r="J211" s="5">
        <v>0.33512731481481484</v>
      </c>
      <c r="K211" t="s">
        <v>371</v>
      </c>
      <c r="L211" t="str">
        <f>VLOOKUP(orders[[#This Row],[Customer_ID]],customers[#All],3,TRUE)</f>
        <v>Warangal</v>
      </c>
      <c r="M211" t="s">
        <v>509</v>
      </c>
      <c r="N211">
        <f>orders[[#This Row],[Price]]*orders[[#This Row],[Quantity]]</f>
        <v>7168</v>
      </c>
      <c r="O211" s="14">
        <f>((orders[[#This Row],[Delivery_Date]]+orders[[#This Row],[Delivery_Time]]) - (orders[[#This Row],[Order_Date]]+orders[[#This Row],[Order_Time]]))*24</f>
        <v>127.26749999995809</v>
      </c>
      <c r="W211" s="3">
        <v>4</v>
      </c>
      <c r="X211" s="13">
        <f>((orders[[#This Row],[Delivery_Date]]+orders[[#This Row],[Delivery_Time]]) - (orders[[#This Row],[Order_Date]]+orders[[#This Row],[Order_Time]]))*24</f>
        <v>127.26749999995809</v>
      </c>
      <c r="Y211" s="6">
        <f t="shared" si="3"/>
        <v>31.816874999989523</v>
      </c>
    </row>
    <row r="212" spans="1:25" x14ac:dyDescent="0.3">
      <c r="A212">
        <v>211</v>
      </c>
      <c r="B212" t="s">
        <v>218</v>
      </c>
      <c r="C212">
        <v>31</v>
      </c>
      <c r="D212">
        <f>VLOOKUP(orders[[#This Row],[Product_ID]],products[#All],4,TRUE)</f>
        <v>1804</v>
      </c>
      <c r="E212">
        <v>5</v>
      </c>
      <c r="F212" t="str">
        <f>TEXT(orders[[#This Row],[Order_Date]],"mmm")</f>
        <v>Oct</v>
      </c>
      <c r="G212" s="4">
        <v>45221</v>
      </c>
      <c r="H212" s="5">
        <v>0.76040509259259259</v>
      </c>
      <c r="I212" s="4">
        <v>45228</v>
      </c>
      <c r="J212" s="5">
        <v>0.73614583333333339</v>
      </c>
      <c r="K212" t="s">
        <v>61</v>
      </c>
      <c r="L212" t="str">
        <f>VLOOKUP(orders[[#This Row],[Customer_ID]],customers[#All],3,TRUE)</f>
        <v>Vellore</v>
      </c>
      <c r="M212" t="s">
        <v>528</v>
      </c>
      <c r="N212">
        <f>orders[[#This Row],[Price]]*orders[[#This Row],[Quantity]]</f>
        <v>9020</v>
      </c>
      <c r="O212" s="14">
        <f>((orders[[#This Row],[Delivery_Date]]+orders[[#This Row],[Delivery_Time]]) - (orders[[#This Row],[Order_Date]]+orders[[#This Row],[Order_Time]]))*24</f>
        <v>167.41777777770767</v>
      </c>
      <c r="W212" s="2">
        <v>5</v>
      </c>
      <c r="X212" s="13">
        <f>((orders[[#This Row],[Delivery_Date]]+orders[[#This Row],[Delivery_Time]]) - (orders[[#This Row],[Order_Date]]+orders[[#This Row],[Order_Time]]))*24</f>
        <v>167.41777777770767</v>
      </c>
      <c r="Y212" s="6">
        <f t="shared" si="3"/>
        <v>33.483555555541535</v>
      </c>
    </row>
    <row r="213" spans="1:25" x14ac:dyDescent="0.3">
      <c r="A213">
        <v>212</v>
      </c>
      <c r="B213" t="s">
        <v>456</v>
      </c>
      <c r="C213">
        <v>7</v>
      </c>
      <c r="D213">
        <f>VLOOKUP(orders[[#This Row],[Product_ID]],products[#All],4,TRUE)</f>
        <v>409</v>
      </c>
      <c r="E213">
        <v>2</v>
      </c>
      <c r="F213" t="str">
        <f>TEXT(orders[[#This Row],[Order_Date]],"mmm")</f>
        <v>Feb</v>
      </c>
      <c r="G213" s="4">
        <v>44985</v>
      </c>
      <c r="H213" s="5">
        <v>0.30185185185185187</v>
      </c>
      <c r="I213" s="4">
        <v>44990</v>
      </c>
      <c r="J213" s="5">
        <v>0.83454861111111112</v>
      </c>
      <c r="K213" t="s">
        <v>572</v>
      </c>
      <c r="L213" t="str">
        <f>VLOOKUP(orders[[#This Row],[Customer_ID]],customers[#All],3,TRUE)</f>
        <v>Tumkur</v>
      </c>
      <c r="M213" t="s">
        <v>518</v>
      </c>
      <c r="N213">
        <f>orders[[#This Row],[Price]]*orders[[#This Row],[Quantity]]</f>
        <v>818</v>
      </c>
      <c r="O213" s="14">
        <f>((orders[[#This Row],[Delivery_Date]]+orders[[#This Row],[Delivery_Time]]) - (orders[[#This Row],[Order_Date]]+orders[[#This Row],[Order_Time]]))*24</f>
        <v>132.7847222223063</v>
      </c>
      <c r="W213" s="3">
        <v>2</v>
      </c>
      <c r="X213" s="13">
        <f>((orders[[#This Row],[Delivery_Date]]+orders[[#This Row],[Delivery_Time]]) - (orders[[#This Row],[Order_Date]]+orders[[#This Row],[Order_Time]]))*24</f>
        <v>132.7847222223063</v>
      </c>
      <c r="Y213" s="6">
        <f t="shared" si="3"/>
        <v>66.39236111115315</v>
      </c>
    </row>
    <row r="214" spans="1:25" x14ac:dyDescent="0.3">
      <c r="A214">
        <v>213</v>
      </c>
      <c r="B214" t="s">
        <v>113</v>
      </c>
      <c r="C214">
        <v>42</v>
      </c>
      <c r="D214">
        <f>VLOOKUP(orders[[#This Row],[Product_ID]],products[#All],4,TRUE)</f>
        <v>1744</v>
      </c>
      <c r="E214">
        <v>5</v>
      </c>
      <c r="F214" t="str">
        <f>TEXT(orders[[#This Row],[Order_Date]],"mmm")</f>
        <v>Feb</v>
      </c>
      <c r="G214" s="4">
        <v>44971</v>
      </c>
      <c r="H214" s="5">
        <v>0.35159722222222223</v>
      </c>
      <c r="I214" s="4">
        <v>44981</v>
      </c>
      <c r="J214" s="5">
        <v>0.37373842592592593</v>
      </c>
      <c r="K214" t="s">
        <v>620</v>
      </c>
      <c r="L214" t="str">
        <f>VLOOKUP(orders[[#This Row],[Customer_ID]],customers[#All],3,TRUE)</f>
        <v>Khandwa</v>
      </c>
      <c r="M214" t="s">
        <v>528</v>
      </c>
      <c r="N214">
        <f>orders[[#This Row],[Price]]*orders[[#This Row],[Quantity]]</f>
        <v>8720</v>
      </c>
      <c r="O214" s="14">
        <f>((orders[[#This Row],[Delivery_Date]]+orders[[#This Row],[Delivery_Time]]) - (orders[[#This Row],[Order_Date]]+orders[[#This Row],[Order_Time]]))*24</f>
        <v>240.53138888895046</v>
      </c>
      <c r="W214" s="2">
        <v>5</v>
      </c>
      <c r="X214" s="13">
        <f>((orders[[#This Row],[Delivery_Date]]+orders[[#This Row],[Delivery_Time]]) - (orders[[#This Row],[Order_Date]]+orders[[#This Row],[Order_Time]]))*24</f>
        <v>240.53138888895046</v>
      </c>
      <c r="Y214" s="6">
        <f t="shared" si="3"/>
        <v>48.106277777790091</v>
      </c>
    </row>
    <row r="215" spans="1:25" x14ac:dyDescent="0.3">
      <c r="A215">
        <v>214</v>
      </c>
      <c r="B215" t="s">
        <v>486</v>
      </c>
      <c r="C215">
        <v>13</v>
      </c>
      <c r="D215">
        <f>VLOOKUP(orders[[#This Row],[Product_ID]],products[#All],4,TRUE)</f>
        <v>1141</v>
      </c>
      <c r="E215">
        <v>3</v>
      </c>
      <c r="F215" t="str">
        <f>TEXT(orders[[#This Row],[Order_Date]],"mmm")</f>
        <v>Mar</v>
      </c>
      <c r="G215" s="4">
        <v>44986</v>
      </c>
      <c r="H215" s="5">
        <v>0.32633101851851853</v>
      </c>
      <c r="I215" s="4">
        <v>44992</v>
      </c>
      <c r="J215" s="5">
        <v>0.35237268518518516</v>
      </c>
      <c r="K215" t="s">
        <v>621</v>
      </c>
      <c r="L215" t="str">
        <f>VLOOKUP(orders[[#This Row],[Customer_ID]],customers[#All],3,TRUE)</f>
        <v>Dhanbad</v>
      </c>
      <c r="M215" t="s">
        <v>518</v>
      </c>
      <c r="N215">
        <f>orders[[#This Row],[Price]]*orders[[#This Row],[Quantity]]</f>
        <v>3423</v>
      </c>
      <c r="O215" s="14">
        <f>((orders[[#This Row],[Delivery_Date]]+orders[[#This Row],[Delivery_Time]]) - (orders[[#This Row],[Order_Date]]+orders[[#This Row],[Order_Time]]))*24</f>
        <v>144.62499999994179</v>
      </c>
      <c r="W215" s="3">
        <v>3</v>
      </c>
      <c r="X215" s="13">
        <f>((orders[[#This Row],[Delivery_Date]]+orders[[#This Row],[Delivery_Time]]) - (orders[[#This Row],[Order_Date]]+orders[[#This Row],[Order_Time]]))*24</f>
        <v>144.62499999994179</v>
      </c>
      <c r="Y215" s="6">
        <f t="shared" si="3"/>
        <v>48.208333333313931</v>
      </c>
    </row>
    <row r="216" spans="1:25" x14ac:dyDescent="0.3">
      <c r="A216">
        <v>215</v>
      </c>
      <c r="B216" t="s">
        <v>481</v>
      </c>
      <c r="C216">
        <v>17</v>
      </c>
      <c r="D216">
        <f>VLOOKUP(orders[[#This Row],[Product_ID]],products[#All],4,TRUE)</f>
        <v>1899</v>
      </c>
      <c r="E216">
        <v>1</v>
      </c>
      <c r="F216" t="str">
        <f>TEXT(orders[[#This Row],[Order_Date]],"mmm")</f>
        <v>May</v>
      </c>
      <c r="G216" s="4">
        <v>45067</v>
      </c>
      <c r="H216" s="5">
        <v>0.16280092592592593</v>
      </c>
      <c r="I216" s="4">
        <v>45070</v>
      </c>
      <c r="J216" s="5">
        <v>0.52608796296296301</v>
      </c>
      <c r="K216" t="s">
        <v>536</v>
      </c>
      <c r="L216" t="str">
        <f>VLOOKUP(orders[[#This Row],[Customer_ID]],customers[#All],3,TRUE)</f>
        <v>Cuttack</v>
      </c>
      <c r="M216" t="s">
        <v>505</v>
      </c>
      <c r="N216">
        <f>orders[[#This Row],[Price]]*orders[[#This Row],[Quantity]]</f>
        <v>1899</v>
      </c>
      <c r="O216" s="14">
        <f>((orders[[#This Row],[Delivery_Date]]+orders[[#This Row],[Delivery_Time]]) - (orders[[#This Row],[Order_Date]]+orders[[#This Row],[Order_Time]]))*24</f>
        <v>80.718888888834044</v>
      </c>
      <c r="W216" s="2">
        <v>1</v>
      </c>
      <c r="X216" s="13">
        <f>((orders[[#This Row],[Delivery_Date]]+orders[[#This Row],[Delivery_Time]]) - (orders[[#This Row],[Order_Date]]+orders[[#This Row],[Order_Time]]))*24</f>
        <v>80.718888888834044</v>
      </c>
      <c r="Y216" s="6">
        <f t="shared" si="3"/>
        <v>80.718888888834044</v>
      </c>
    </row>
    <row r="217" spans="1:25" x14ac:dyDescent="0.3">
      <c r="A217">
        <v>216</v>
      </c>
      <c r="B217" t="s">
        <v>24</v>
      </c>
      <c r="C217">
        <v>23</v>
      </c>
      <c r="D217">
        <f>VLOOKUP(orders[[#This Row],[Product_ID]],products[#All],4,TRUE)</f>
        <v>1098</v>
      </c>
      <c r="E217">
        <v>1</v>
      </c>
      <c r="F217" t="str">
        <f>TEXT(orders[[#This Row],[Order_Date]],"mmm")</f>
        <v>Oct</v>
      </c>
      <c r="G217" s="4">
        <v>45202</v>
      </c>
      <c r="H217" s="5">
        <v>0.65734953703703702</v>
      </c>
      <c r="I217" s="4">
        <v>45207</v>
      </c>
      <c r="J217" s="5">
        <v>0.8656018518518519</v>
      </c>
      <c r="K217" t="s">
        <v>175</v>
      </c>
      <c r="L217" t="str">
        <f>VLOOKUP(orders[[#This Row],[Customer_ID]],customers[#All],3,TRUE)</f>
        <v>Miryalaguda</v>
      </c>
      <c r="M217" t="s">
        <v>505</v>
      </c>
      <c r="N217">
        <f>orders[[#This Row],[Price]]*orders[[#This Row],[Quantity]]</f>
        <v>1098</v>
      </c>
      <c r="O217" s="14">
        <f>((orders[[#This Row],[Delivery_Date]]+orders[[#This Row],[Delivery_Time]]) - (orders[[#This Row],[Order_Date]]+orders[[#This Row],[Order_Time]]))*24</f>
        <v>124.99805555550847</v>
      </c>
      <c r="W217" s="3">
        <v>1</v>
      </c>
      <c r="X217" s="13">
        <f>((orders[[#This Row],[Delivery_Date]]+orders[[#This Row],[Delivery_Time]]) - (orders[[#This Row],[Order_Date]]+orders[[#This Row],[Order_Time]]))*24</f>
        <v>124.99805555550847</v>
      </c>
      <c r="Y217" s="6">
        <f t="shared" si="3"/>
        <v>124.99805555550847</v>
      </c>
    </row>
    <row r="218" spans="1:25" x14ac:dyDescent="0.3">
      <c r="A218">
        <v>217</v>
      </c>
      <c r="B218" t="s">
        <v>213</v>
      </c>
      <c r="C218">
        <v>53</v>
      </c>
      <c r="D218">
        <f>VLOOKUP(orders[[#This Row],[Product_ID]],products[#All],4,TRUE)</f>
        <v>1672</v>
      </c>
      <c r="E218">
        <v>4</v>
      </c>
      <c r="F218" t="str">
        <f>TEXT(orders[[#This Row],[Order_Date]],"mmm")</f>
        <v>Aug</v>
      </c>
      <c r="G218" s="4">
        <v>45165</v>
      </c>
      <c r="H218" s="5">
        <v>0.12817129629629628</v>
      </c>
      <c r="I218" s="4">
        <v>45168</v>
      </c>
      <c r="J218" s="5">
        <v>0.69605324074074071</v>
      </c>
      <c r="K218" t="s">
        <v>510</v>
      </c>
      <c r="L218" t="str">
        <f>VLOOKUP(orders[[#This Row],[Customer_ID]],customers[#All],3,TRUE)</f>
        <v>Ajmer</v>
      </c>
      <c r="M218" t="s">
        <v>513</v>
      </c>
      <c r="N218">
        <f>orders[[#This Row],[Price]]*orders[[#This Row],[Quantity]]</f>
        <v>6688</v>
      </c>
      <c r="O218" s="14">
        <f>((orders[[#This Row],[Delivery_Date]]+orders[[#This Row],[Delivery_Time]]) - (orders[[#This Row],[Order_Date]]+orders[[#This Row],[Order_Time]]))*24</f>
        <v>85.629166666651145</v>
      </c>
      <c r="W218" s="2">
        <v>4</v>
      </c>
      <c r="X218" s="13">
        <f>((orders[[#This Row],[Delivery_Date]]+orders[[#This Row],[Delivery_Time]]) - (orders[[#This Row],[Order_Date]]+orders[[#This Row],[Order_Time]]))*24</f>
        <v>85.629166666651145</v>
      </c>
      <c r="Y218" s="6">
        <f t="shared" si="3"/>
        <v>21.407291666662786</v>
      </c>
    </row>
    <row r="219" spans="1:25" x14ac:dyDescent="0.3">
      <c r="A219">
        <v>218</v>
      </c>
      <c r="B219" t="s">
        <v>302</v>
      </c>
      <c r="C219">
        <v>31</v>
      </c>
      <c r="D219">
        <f>VLOOKUP(orders[[#This Row],[Product_ID]],products[#All],4,TRUE)</f>
        <v>1804</v>
      </c>
      <c r="E219">
        <v>4</v>
      </c>
      <c r="F219" t="str">
        <f>TEXT(orders[[#This Row],[Order_Date]],"mmm")</f>
        <v>Jun</v>
      </c>
      <c r="G219" s="4">
        <v>45090</v>
      </c>
      <c r="H219" s="5">
        <v>0.95498842592592592</v>
      </c>
      <c r="I219" s="4">
        <v>45093</v>
      </c>
      <c r="J219" s="5">
        <v>0.12917824074074075</v>
      </c>
      <c r="K219" t="s">
        <v>622</v>
      </c>
      <c r="L219" t="str">
        <f>VLOOKUP(orders[[#This Row],[Customer_ID]],customers[#All],3,TRUE)</f>
        <v>Kavali</v>
      </c>
      <c r="M219" t="s">
        <v>528</v>
      </c>
      <c r="N219">
        <f>orders[[#This Row],[Price]]*orders[[#This Row],[Quantity]]</f>
        <v>7216</v>
      </c>
      <c r="O219" s="14">
        <f>((orders[[#This Row],[Delivery_Date]]+orders[[#This Row],[Delivery_Time]]) - (orders[[#This Row],[Order_Date]]+orders[[#This Row],[Order_Time]]))*24</f>
        <v>52.180555555620231</v>
      </c>
      <c r="W219" s="3">
        <v>4</v>
      </c>
      <c r="X219" s="13">
        <f>((orders[[#This Row],[Delivery_Date]]+orders[[#This Row],[Delivery_Time]]) - (orders[[#This Row],[Order_Date]]+orders[[#This Row],[Order_Time]]))*24</f>
        <v>52.180555555620231</v>
      </c>
      <c r="Y219" s="6">
        <f t="shared" si="3"/>
        <v>13.045138888905058</v>
      </c>
    </row>
    <row r="220" spans="1:25" x14ac:dyDescent="0.3">
      <c r="A220">
        <v>219</v>
      </c>
      <c r="B220" t="s">
        <v>138</v>
      </c>
      <c r="C220">
        <v>16</v>
      </c>
      <c r="D220">
        <f>VLOOKUP(orders[[#This Row],[Product_ID]],products[#All],4,TRUE)</f>
        <v>1721</v>
      </c>
      <c r="E220">
        <v>5</v>
      </c>
      <c r="F220" t="str">
        <f>TEXT(orders[[#This Row],[Order_Date]],"mmm")</f>
        <v>Mar</v>
      </c>
      <c r="G220" s="4">
        <v>44990</v>
      </c>
      <c r="H220" s="5">
        <v>2.508101851851852E-2</v>
      </c>
      <c r="I220" s="4">
        <v>44996</v>
      </c>
      <c r="J220" s="5">
        <v>0.44172453703703701</v>
      </c>
      <c r="K220" t="s">
        <v>616</v>
      </c>
      <c r="L220" t="str">
        <f>VLOOKUP(orders[[#This Row],[Customer_ID]],customers[#All],3,TRUE)</f>
        <v>Serampore</v>
      </c>
      <c r="M220" t="s">
        <v>518</v>
      </c>
      <c r="N220">
        <f>orders[[#This Row],[Price]]*orders[[#This Row],[Quantity]]</f>
        <v>8605</v>
      </c>
      <c r="O220" s="14">
        <f>((orders[[#This Row],[Delivery_Date]]+orders[[#This Row],[Delivery_Time]]) - (orders[[#This Row],[Order_Date]]+orders[[#This Row],[Order_Time]]))*24</f>
        <v>153.99944444443099</v>
      </c>
      <c r="W220" s="2">
        <v>5</v>
      </c>
      <c r="X220" s="13">
        <f>((orders[[#This Row],[Delivery_Date]]+orders[[#This Row],[Delivery_Time]]) - (orders[[#This Row],[Order_Date]]+orders[[#This Row],[Order_Time]]))*24</f>
        <v>153.99944444443099</v>
      </c>
      <c r="Y220" s="6">
        <f t="shared" si="3"/>
        <v>30.799888888886198</v>
      </c>
    </row>
    <row r="221" spans="1:25" x14ac:dyDescent="0.3">
      <c r="A221">
        <v>220</v>
      </c>
      <c r="B221" t="s">
        <v>7</v>
      </c>
      <c r="C221">
        <v>26</v>
      </c>
      <c r="D221">
        <f>VLOOKUP(orders[[#This Row],[Product_ID]],products[#All],4,TRUE)</f>
        <v>289</v>
      </c>
      <c r="E221">
        <v>3</v>
      </c>
      <c r="F221" t="str">
        <f>TEXT(orders[[#This Row],[Order_Date]],"mmm")</f>
        <v>Mar</v>
      </c>
      <c r="G221" s="4">
        <v>44991</v>
      </c>
      <c r="H221" s="5">
        <v>0.51868055555555559</v>
      </c>
      <c r="I221" s="4">
        <v>45000</v>
      </c>
      <c r="J221" s="5">
        <v>0.6124074074074074</v>
      </c>
      <c r="K221" t="s">
        <v>623</v>
      </c>
      <c r="L221" t="e">
        <f>VLOOKUP(orders[[#This Row],[Customer_ID]],customers[#All],3,TRUE)</f>
        <v>#N/A</v>
      </c>
      <c r="M221" t="s">
        <v>518</v>
      </c>
      <c r="N221">
        <f>orders[[#This Row],[Price]]*orders[[#This Row],[Quantity]]</f>
        <v>867</v>
      </c>
      <c r="O221" s="14">
        <f>((orders[[#This Row],[Delivery_Date]]+orders[[#This Row],[Delivery_Time]]) - (orders[[#This Row],[Order_Date]]+orders[[#This Row],[Order_Time]]))*24</f>
        <v>218.2494444444892</v>
      </c>
      <c r="W221" s="3">
        <v>3</v>
      </c>
      <c r="X221" s="13">
        <f>((orders[[#This Row],[Delivery_Date]]+orders[[#This Row],[Delivery_Time]]) - (orders[[#This Row],[Order_Date]]+orders[[#This Row],[Order_Time]]))*24</f>
        <v>218.2494444444892</v>
      </c>
      <c r="Y221" s="6">
        <f t="shared" si="3"/>
        <v>72.749814814829733</v>
      </c>
    </row>
    <row r="222" spans="1:25" x14ac:dyDescent="0.3">
      <c r="A222">
        <v>221</v>
      </c>
      <c r="B222" t="s">
        <v>374</v>
      </c>
      <c r="C222">
        <v>28</v>
      </c>
      <c r="D222">
        <f>VLOOKUP(orders[[#This Row],[Product_ID]],products[#All],4,TRUE)</f>
        <v>1778</v>
      </c>
      <c r="E222">
        <v>4</v>
      </c>
      <c r="F222" t="str">
        <f>TEXT(orders[[#This Row],[Order_Date]],"mmm")</f>
        <v>Aug</v>
      </c>
      <c r="G222" s="4">
        <v>45159</v>
      </c>
      <c r="H222" s="5">
        <v>9.1018518518518512E-2</v>
      </c>
      <c r="I222" s="4">
        <v>45168</v>
      </c>
      <c r="J222" s="5">
        <v>0.58373842592592595</v>
      </c>
      <c r="K222" t="s">
        <v>624</v>
      </c>
      <c r="L222" t="str">
        <f>VLOOKUP(orders[[#This Row],[Customer_ID]],customers[#All],3,TRUE)</f>
        <v>Gaya</v>
      </c>
      <c r="M222" t="s">
        <v>513</v>
      </c>
      <c r="N222">
        <f>orders[[#This Row],[Price]]*orders[[#This Row],[Quantity]]</f>
        <v>7112</v>
      </c>
      <c r="O222" s="14">
        <f>((orders[[#This Row],[Delivery_Date]]+orders[[#This Row],[Delivery_Time]]) - (orders[[#This Row],[Order_Date]]+orders[[#This Row],[Order_Time]]))*24</f>
        <v>227.82527777779615</v>
      </c>
      <c r="W222" s="2">
        <v>4</v>
      </c>
      <c r="X222" s="13">
        <f>((orders[[#This Row],[Delivery_Date]]+orders[[#This Row],[Delivery_Time]]) - (orders[[#This Row],[Order_Date]]+orders[[#This Row],[Order_Time]]))*24</f>
        <v>227.82527777779615</v>
      </c>
      <c r="Y222" s="6">
        <f t="shared" si="3"/>
        <v>56.956319444449036</v>
      </c>
    </row>
    <row r="223" spans="1:25" x14ac:dyDescent="0.3">
      <c r="A223">
        <v>222</v>
      </c>
      <c r="B223" t="s">
        <v>486</v>
      </c>
      <c r="C223">
        <v>6</v>
      </c>
      <c r="D223">
        <f>VLOOKUP(orders[[#This Row],[Product_ID]],products[#All],4,TRUE)</f>
        <v>1112</v>
      </c>
      <c r="E223">
        <v>5</v>
      </c>
      <c r="F223" t="str">
        <f>TEXT(orders[[#This Row],[Order_Date]],"mmm")</f>
        <v>Feb</v>
      </c>
      <c r="G223" s="4">
        <v>44983</v>
      </c>
      <c r="H223" s="5">
        <v>0.24820601851851851</v>
      </c>
      <c r="I223" s="4">
        <v>44992</v>
      </c>
      <c r="J223" s="5">
        <v>0.76446759259259256</v>
      </c>
      <c r="K223" t="s">
        <v>583</v>
      </c>
      <c r="L223" t="str">
        <f>VLOOKUP(orders[[#This Row],[Customer_ID]],customers[#All],3,TRUE)</f>
        <v>Dhanbad</v>
      </c>
      <c r="M223" t="s">
        <v>518</v>
      </c>
      <c r="N223">
        <f>orders[[#This Row],[Price]]*orders[[#This Row],[Quantity]]</f>
        <v>5560</v>
      </c>
      <c r="O223" s="14">
        <f>((orders[[#This Row],[Delivery_Date]]+orders[[#This Row],[Delivery_Time]]) - (orders[[#This Row],[Order_Date]]+orders[[#This Row],[Order_Time]]))*24</f>
        <v>228.39027777768206</v>
      </c>
      <c r="W223" s="3">
        <v>5</v>
      </c>
      <c r="X223" s="13">
        <f>((orders[[#This Row],[Delivery_Date]]+orders[[#This Row],[Delivery_Time]]) - (orders[[#This Row],[Order_Date]]+orders[[#This Row],[Order_Time]]))*24</f>
        <v>228.39027777768206</v>
      </c>
      <c r="Y223" s="6">
        <f t="shared" si="3"/>
        <v>45.67805555553641</v>
      </c>
    </row>
    <row r="224" spans="1:25" x14ac:dyDescent="0.3">
      <c r="A224">
        <v>223</v>
      </c>
      <c r="B224" t="s">
        <v>256</v>
      </c>
      <c r="C224">
        <v>49</v>
      </c>
      <c r="D224">
        <f>VLOOKUP(orders[[#This Row],[Product_ID]],products[#All],4,TRUE)</f>
        <v>903</v>
      </c>
      <c r="E224">
        <v>2</v>
      </c>
      <c r="F224" t="str">
        <f>TEXT(orders[[#This Row],[Order_Date]],"mmm")</f>
        <v>Feb</v>
      </c>
      <c r="G224" s="4">
        <v>44962</v>
      </c>
      <c r="H224" s="5">
        <v>0.36417824074074073</v>
      </c>
      <c r="I224" s="4">
        <v>44970</v>
      </c>
      <c r="J224" s="5">
        <v>0.4291550925925926</v>
      </c>
      <c r="K224" t="s">
        <v>625</v>
      </c>
      <c r="L224" t="str">
        <f>VLOOKUP(orders[[#This Row],[Customer_ID]],customers[#All],3,TRUE)</f>
        <v>Kota</v>
      </c>
      <c r="M224" t="s">
        <v>511</v>
      </c>
      <c r="N224">
        <f>orders[[#This Row],[Price]]*orders[[#This Row],[Quantity]]</f>
        <v>1806</v>
      </c>
      <c r="O224" s="14">
        <f>((orders[[#This Row],[Delivery_Date]]+orders[[#This Row],[Delivery_Time]]) - (orders[[#This Row],[Order_Date]]+orders[[#This Row],[Order_Time]]))*24</f>
        <v>193.55944444437046</v>
      </c>
      <c r="W224" s="2">
        <v>2</v>
      </c>
      <c r="X224" s="13">
        <f>((orders[[#This Row],[Delivery_Date]]+orders[[#This Row],[Delivery_Time]]) - (orders[[#This Row],[Order_Date]]+orders[[#This Row],[Order_Time]]))*24</f>
        <v>193.55944444437046</v>
      </c>
      <c r="Y224" s="6">
        <f t="shared" si="3"/>
        <v>96.779722222185228</v>
      </c>
    </row>
    <row r="225" spans="1:25" x14ac:dyDescent="0.3">
      <c r="A225">
        <v>224</v>
      </c>
      <c r="B225" t="s">
        <v>143</v>
      </c>
      <c r="C225">
        <v>34</v>
      </c>
      <c r="D225">
        <f>VLOOKUP(orders[[#This Row],[Product_ID]],products[#All],4,TRUE)</f>
        <v>1335</v>
      </c>
      <c r="E225">
        <v>1</v>
      </c>
      <c r="F225" t="str">
        <f>TEXT(orders[[#This Row],[Order_Date]],"mmm")</f>
        <v>Aug</v>
      </c>
      <c r="G225" s="4">
        <v>45162</v>
      </c>
      <c r="H225" s="5">
        <v>0.8763657407407407</v>
      </c>
      <c r="I225" s="4">
        <v>45167</v>
      </c>
      <c r="J225" s="5">
        <v>8.7962962962962965E-2</v>
      </c>
      <c r="K225" t="s">
        <v>626</v>
      </c>
      <c r="L225" t="str">
        <f>VLOOKUP(orders[[#This Row],[Customer_ID]],customers[#All],3,TRUE)</f>
        <v>Noida</v>
      </c>
      <c r="M225" t="s">
        <v>513</v>
      </c>
      <c r="N225">
        <f>orders[[#This Row],[Price]]*orders[[#This Row],[Quantity]]</f>
        <v>1335</v>
      </c>
      <c r="O225" s="14">
        <f>((orders[[#This Row],[Delivery_Date]]+orders[[#This Row],[Delivery_Time]]) - (orders[[#This Row],[Order_Date]]+orders[[#This Row],[Order_Time]]))*24</f>
        <v>101.07833333336748</v>
      </c>
      <c r="W225" s="3">
        <v>1</v>
      </c>
      <c r="X225" s="13">
        <f>((orders[[#This Row],[Delivery_Date]]+orders[[#This Row],[Delivery_Time]]) - (orders[[#This Row],[Order_Date]]+orders[[#This Row],[Order_Time]]))*24</f>
        <v>101.07833333336748</v>
      </c>
      <c r="Y225" s="6">
        <f t="shared" si="3"/>
        <v>101.07833333336748</v>
      </c>
    </row>
    <row r="226" spans="1:25" x14ac:dyDescent="0.3">
      <c r="A226">
        <v>225</v>
      </c>
      <c r="B226" t="s">
        <v>456</v>
      </c>
      <c r="C226">
        <v>52</v>
      </c>
      <c r="D226">
        <f>VLOOKUP(orders[[#This Row],[Product_ID]],products[#All],4,TRUE)</f>
        <v>236</v>
      </c>
      <c r="E226">
        <v>5</v>
      </c>
      <c r="F226" t="str">
        <f>TEXT(orders[[#This Row],[Order_Date]],"mmm")</f>
        <v>Feb</v>
      </c>
      <c r="G226" s="4">
        <v>44962</v>
      </c>
      <c r="H226" s="5">
        <v>0.50863425925925931</v>
      </c>
      <c r="I226" s="4">
        <v>44963</v>
      </c>
      <c r="J226" s="5">
        <v>0.7507638888888889</v>
      </c>
      <c r="K226" t="s">
        <v>627</v>
      </c>
      <c r="L226" t="str">
        <f>VLOOKUP(orders[[#This Row],[Customer_ID]],customers[#All],3,TRUE)</f>
        <v>Tumkur</v>
      </c>
      <c r="M226" t="s">
        <v>511</v>
      </c>
      <c r="N226">
        <f>orders[[#This Row],[Price]]*orders[[#This Row],[Quantity]]</f>
        <v>1180</v>
      </c>
      <c r="O226" s="14">
        <f>((orders[[#This Row],[Delivery_Date]]+orders[[#This Row],[Delivery_Time]]) - (orders[[#This Row],[Order_Date]]+orders[[#This Row],[Order_Time]]))*24</f>
        <v>29.811111110961065</v>
      </c>
      <c r="W226" s="2">
        <v>5</v>
      </c>
      <c r="X226" s="13">
        <f>((orders[[#This Row],[Delivery_Date]]+orders[[#This Row],[Delivery_Time]]) - (orders[[#This Row],[Order_Date]]+orders[[#This Row],[Order_Time]]))*24</f>
        <v>29.811111110961065</v>
      </c>
      <c r="Y226" s="6">
        <f t="shared" si="3"/>
        <v>5.9622222221922128</v>
      </c>
    </row>
    <row r="227" spans="1:25" x14ac:dyDescent="0.3">
      <c r="A227">
        <v>226</v>
      </c>
      <c r="B227" t="s">
        <v>316</v>
      </c>
      <c r="C227">
        <v>14</v>
      </c>
      <c r="D227">
        <f>VLOOKUP(orders[[#This Row],[Product_ID]],products[#All],4,TRUE)</f>
        <v>1915</v>
      </c>
      <c r="E227">
        <v>2</v>
      </c>
      <c r="F227" t="str">
        <f>TEXT(orders[[#This Row],[Order_Date]],"mmm")</f>
        <v>Sep</v>
      </c>
      <c r="G227" s="4">
        <v>45177</v>
      </c>
      <c r="H227" s="5">
        <v>0.36724537037037036</v>
      </c>
      <c r="I227" s="4">
        <v>45181</v>
      </c>
      <c r="J227" s="5">
        <v>0.47263888888888889</v>
      </c>
      <c r="K227" t="s">
        <v>546</v>
      </c>
      <c r="L227" t="str">
        <f>VLOOKUP(orders[[#This Row],[Customer_ID]],customers[#All],3,TRUE)</f>
        <v>Srikakulam</v>
      </c>
      <c r="M227" t="s">
        <v>509</v>
      </c>
      <c r="N227">
        <f>orders[[#This Row],[Price]]*orders[[#This Row],[Quantity]]</f>
        <v>3830</v>
      </c>
      <c r="O227" s="14">
        <f>((orders[[#This Row],[Delivery_Date]]+orders[[#This Row],[Delivery_Time]]) - (orders[[#This Row],[Order_Date]]+orders[[#This Row],[Order_Time]]))*24</f>
        <v>98.529444444458932</v>
      </c>
      <c r="W227" s="3">
        <v>2</v>
      </c>
      <c r="X227" s="13">
        <f>((orders[[#This Row],[Delivery_Date]]+orders[[#This Row],[Delivery_Time]]) - (orders[[#This Row],[Order_Date]]+orders[[#This Row],[Order_Time]]))*24</f>
        <v>98.529444444458932</v>
      </c>
      <c r="Y227" s="6">
        <f t="shared" si="3"/>
        <v>49.264722222229466</v>
      </c>
    </row>
    <row r="228" spans="1:25" x14ac:dyDescent="0.3">
      <c r="A228">
        <v>227</v>
      </c>
      <c r="B228" t="s">
        <v>24</v>
      </c>
      <c r="C228">
        <v>24</v>
      </c>
      <c r="D228">
        <f>VLOOKUP(orders[[#This Row],[Product_ID]],products[#All],4,TRUE)</f>
        <v>535</v>
      </c>
      <c r="E228">
        <v>4</v>
      </c>
      <c r="F228" t="str">
        <f>TEXT(orders[[#This Row],[Order_Date]],"mmm")</f>
        <v>Dec</v>
      </c>
      <c r="G228" s="4">
        <v>45285</v>
      </c>
      <c r="H228" s="5">
        <v>0.78520833333333329</v>
      </c>
      <c r="I228" s="4">
        <v>45286</v>
      </c>
      <c r="J228" s="5">
        <v>0.59009259259259261</v>
      </c>
      <c r="K228" t="s">
        <v>165</v>
      </c>
      <c r="L228" t="str">
        <f>VLOOKUP(orders[[#This Row],[Customer_ID]],customers[#All],3,TRUE)</f>
        <v>Miryalaguda</v>
      </c>
      <c r="M228" t="s">
        <v>509</v>
      </c>
      <c r="N228">
        <f>orders[[#This Row],[Price]]*orders[[#This Row],[Quantity]]</f>
        <v>2140</v>
      </c>
      <c r="O228" s="14">
        <f>((orders[[#This Row],[Delivery_Date]]+orders[[#This Row],[Delivery_Time]]) - (orders[[#This Row],[Order_Date]]+orders[[#This Row],[Order_Time]]))*24</f>
        <v>19.31722222227836</v>
      </c>
      <c r="W228" s="2">
        <v>4</v>
      </c>
      <c r="X228" s="13">
        <f>((orders[[#This Row],[Delivery_Date]]+orders[[#This Row],[Delivery_Time]]) - (orders[[#This Row],[Order_Date]]+orders[[#This Row],[Order_Time]]))*24</f>
        <v>19.31722222227836</v>
      </c>
      <c r="Y228" s="6">
        <f t="shared" si="3"/>
        <v>4.8293055555695901</v>
      </c>
    </row>
    <row r="229" spans="1:25" x14ac:dyDescent="0.3">
      <c r="A229">
        <v>228</v>
      </c>
      <c r="B229" t="s">
        <v>178</v>
      </c>
      <c r="C229">
        <v>36</v>
      </c>
      <c r="D229">
        <f>VLOOKUP(orders[[#This Row],[Product_ID]],products[#All],4,TRUE)</f>
        <v>203</v>
      </c>
      <c r="E229">
        <v>1</v>
      </c>
      <c r="F229" t="str">
        <f>TEXT(orders[[#This Row],[Order_Date]],"mmm")</f>
        <v>Mar</v>
      </c>
      <c r="G229" s="4">
        <v>44995</v>
      </c>
      <c r="H229" s="5">
        <v>0.77837962962962959</v>
      </c>
      <c r="I229" s="4">
        <v>44996</v>
      </c>
      <c r="J229" s="5">
        <v>0.4375</v>
      </c>
      <c r="K229" t="s">
        <v>628</v>
      </c>
      <c r="L229" t="str">
        <f>VLOOKUP(orders[[#This Row],[Customer_ID]],customers[#All],3,TRUE)</f>
        <v>Vellore</v>
      </c>
      <c r="M229" t="s">
        <v>509</v>
      </c>
      <c r="N229">
        <f>orders[[#This Row],[Price]]*orders[[#This Row],[Quantity]]</f>
        <v>203</v>
      </c>
      <c r="O229" s="14">
        <f>((orders[[#This Row],[Delivery_Date]]+orders[[#This Row],[Delivery_Time]]) - (orders[[#This Row],[Order_Date]]+orders[[#This Row],[Order_Time]]))*24</f>
        <v>15.818888888927177</v>
      </c>
      <c r="W229" s="3">
        <v>1</v>
      </c>
      <c r="X229" s="13">
        <f>((orders[[#This Row],[Delivery_Date]]+orders[[#This Row],[Delivery_Time]]) - (orders[[#This Row],[Order_Date]]+orders[[#This Row],[Order_Time]]))*24</f>
        <v>15.818888888927177</v>
      </c>
      <c r="Y229" s="6">
        <f t="shared" si="3"/>
        <v>15.818888888927177</v>
      </c>
    </row>
    <row r="230" spans="1:25" x14ac:dyDescent="0.3">
      <c r="A230">
        <v>229</v>
      </c>
      <c r="B230" t="s">
        <v>388</v>
      </c>
      <c r="C230">
        <v>49</v>
      </c>
      <c r="D230">
        <f>VLOOKUP(orders[[#This Row],[Product_ID]],products[#All],4,TRUE)</f>
        <v>903</v>
      </c>
      <c r="E230">
        <v>3</v>
      </c>
      <c r="F230" t="str">
        <f>TEXT(orders[[#This Row],[Order_Date]],"mmm")</f>
        <v>Feb</v>
      </c>
      <c r="G230" s="4">
        <v>44968</v>
      </c>
      <c r="H230" s="5">
        <v>0.8719675925925926</v>
      </c>
      <c r="I230" s="4">
        <v>44977</v>
      </c>
      <c r="J230" s="5">
        <v>0.39780092592592592</v>
      </c>
      <c r="K230" t="s">
        <v>629</v>
      </c>
      <c r="L230" t="str">
        <f>VLOOKUP(orders[[#This Row],[Customer_ID]],customers[#All],3,TRUE)</f>
        <v>Bhilai</v>
      </c>
      <c r="M230" t="s">
        <v>511</v>
      </c>
      <c r="N230">
        <f>orders[[#This Row],[Price]]*orders[[#This Row],[Quantity]]</f>
        <v>2709</v>
      </c>
      <c r="O230" s="14">
        <f>((orders[[#This Row],[Delivery_Date]]+orders[[#This Row],[Delivery_Time]]) - (orders[[#This Row],[Order_Date]]+orders[[#This Row],[Order_Time]]))*24</f>
        <v>204.61999999999534</v>
      </c>
      <c r="W230" s="2">
        <v>3</v>
      </c>
      <c r="X230" s="13">
        <f>((orders[[#This Row],[Delivery_Date]]+orders[[#This Row],[Delivery_Time]]) - (orders[[#This Row],[Order_Date]]+orders[[#This Row],[Order_Time]]))*24</f>
        <v>204.61999999999534</v>
      </c>
      <c r="Y230" s="6">
        <f t="shared" si="3"/>
        <v>68.206666666665114</v>
      </c>
    </row>
    <row r="231" spans="1:25" x14ac:dyDescent="0.3">
      <c r="A231">
        <v>230</v>
      </c>
      <c r="B231" t="s">
        <v>266</v>
      </c>
      <c r="C231">
        <v>64</v>
      </c>
      <c r="D231">
        <f>VLOOKUP(orders[[#This Row],[Product_ID]],products[#All],4,TRUE)</f>
        <v>1878</v>
      </c>
      <c r="E231">
        <v>3</v>
      </c>
      <c r="F231" t="str">
        <f>TEXT(orders[[#This Row],[Order_Date]],"mmm")</f>
        <v>Aug</v>
      </c>
      <c r="G231" s="4">
        <v>45165</v>
      </c>
      <c r="H231" s="5">
        <v>0.35266203703703702</v>
      </c>
      <c r="I231" s="4">
        <v>45170</v>
      </c>
      <c r="J231" s="5">
        <v>6.653935185185185E-2</v>
      </c>
      <c r="K231" t="s">
        <v>110</v>
      </c>
      <c r="L231" t="str">
        <f>VLOOKUP(orders[[#This Row],[Customer_ID]],customers[#All],3,TRUE)</f>
        <v>Bharatpur</v>
      </c>
      <c r="M231" t="s">
        <v>513</v>
      </c>
      <c r="N231">
        <f>orders[[#This Row],[Price]]*orders[[#This Row],[Quantity]]</f>
        <v>5634</v>
      </c>
      <c r="O231" s="14">
        <f>((orders[[#This Row],[Delivery_Date]]+orders[[#This Row],[Delivery_Time]]) - (orders[[#This Row],[Order_Date]]+orders[[#This Row],[Order_Time]]))*24</f>
        <v>113.13305555545958</v>
      </c>
      <c r="W231" s="3">
        <v>3</v>
      </c>
      <c r="X231" s="13">
        <f>((orders[[#This Row],[Delivery_Date]]+orders[[#This Row],[Delivery_Time]]) - (orders[[#This Row],[Order_Date]]+orders[[#This Row],[Order_Time]]))*24</f>
        <v>113.13305555545958</v>
      </c>
      <c r="Y231" s="6">
        <f t="shared" si="3"/>
        <v>37.711018518486526</v>
      </c>
    </row>
    <row r="232" spans="1:25" x14ac:dyDescent="0.3">
      <c r="A232">
        <v>231</v>
      </c>
      <c r="B232" t="s">
        <v>456</v>
      </c>
      <c r="C232">
        <v>64</v>
      </c>
      <c r="D232">
        <f>VLOOKUP(orders[[#This Row],[Product_ID]],products[#All],4,TRUE)</f>
        <v>1878</v>
      </c>
      <c r="E232">
        <v>3</v>
      </c>
      <c r="F232" t="str">
        <f>TEXT(orders[[#This Row],[Order_Date]],"mmm")</f>
        <v>Aug</v>
      </c>
      <c r="G232" s="4">
        <v>45162</v>
      </c>
      <c r="H232" s="5">
        <v>0.385625</v>
      </c>
      <c r="I232" s="4">
        <v>45166</v>
      </c>
      <c r="J232" s="5">
        <v>0.8840393518518519</v>
      </c>
      <c r="K232" t="s">
        <v>630</v>
      </c>
      <c r="L232" t="str">
        <f>VLOOKUP(orders[[#This Row],[Customer_ID]],customers[#All],3,TRUE)</f>
        <v>Tumkur</v>
      </c>
      <c r="M232" t="s">
        <v>513</v>
      </c>
      <c r="N232">
        <f>orders[[#This Row],[Price]]*orders[[#This Row],[Quantity]]</f>
        <v>5634</v>
      </c>
      <c r="O232" s="14">
        <f>((orders[[#This Row],[Delivery_Date]]+orders[[#This Row],[Delivery_Time]]) - (orders[[#This Row],[Order_Date]]+orders[[#This Row],[Order_Time]]))*24</f>
        <v>107.96194444445428</v>
      </c>
      <c r="W232" s="2">
        <v>3</v>
      </c>
      <c r="X232" s="13">
        <f>((orders[[#This Row],[Delivery_Date]]+orders[[#This Row],[Delivery_Time]]) - (orders[[#This Row],[Order_Date]]+orders[[#This Row],[Order_Time]]))*24</f>
        <v>107.96194444445428</v>
      </c>
      <c r="Y232" s="6">
        <f t="shared" si="3"/>
        <v>35.987314814818092</v>
      </c>
    </row>
    <row r="233" spans="1:25" x14ac:dyDescent="0.3">
      <c r="A233">
        <v>232</v>
      </c>
      <c r="B233" t="s">
        <v>222</v>
      </c>
      <c r="C233">
        <v>28</v>
      </c>
      <c r="D233">
        <f>VLOOKUP(orders[[#This Row],[Product_ID]],products[#All],4,TRUE)</f>
        <v>1778</v>
      </c>
      <c r="E233">
        <v>3</v>
      </c>
      <c r="F233" t="str">
        <f>TEXT(orders[[#This Row],[Order_Date]],"mmm")</f>
        <v>Aug</v>
      </c>
      <c r="G233" s="4">
        <v>45160</v>
      </c>
      <c r="H233" s="5">
        <v>0.50427083333333333</v>
      </c>
      <c r="I233" s="4">
        <v>45161</v>
      </c>
      <c r="J233" s="5">
        <v>0.37502314814814813</v>
      </c>
      <c r="K233" t="s">
        <v>631</v>
      </c>
      <c r="L233" t="str">
        <f>VLOOKUP(orders[[#This Row],[Customer_ID]],customers[#All],3,TRUE)</f>
        <v>Agra</v>
      </c>
      <c r="M233" t="s">
        <v>513</v>
      </c>
      <c r="N233">
        <f>orders[[#This Row],[Price]]*orders[[#This Row],[Quantity]]</f>
        <v>5334</v>
      </c>
      <c r="O233" s="14">
        <f>((orders[[#This Row],[Delivery_Date]]+orders[[#This Row],[Delivery_Time]]) - (orders[[#This Row],[Order_Date]]+orders[[#This Row],[Order_Time]]))*24</f>
        <v>20.898055555473547</v>
      </c>
      <c r="W233" s="3">
        <v>3</v>
      </c>
      <c r="X233" s="13">
        <f>((orders[[#This Row],[Delivery_Date]]+orders[[#This Row],[Delivery_Time]]) - (orders[[#This Row],[Order_Date]]+orders[[#This Row],[Order_Time]]))*24</f>
        <v>20.898055555473547</v>
      </c>
      <c r="Y233" s="6">
        <f t="shared" si="3"/>
        <v>6.9660185184911825</v>
      </c>
    </row>
    <row r="234" spans="1:25" x14ac:dyDescent="0.3">
      <c r="A234">
        <v>233</v>
      </c>
      <c r="B234" t="s">
        <v>481</v>
      </c>
      <c r="C234">
        <v>64</v>
      </c>
      <c r="D234">
        <f>VLOOKUP(orders[[#This Row],[Product_ID]],products[#All],4,TRUE)</f>
        <v>1878</v>
      </c>
      <c r="E234">
        <v>4</v>
      </c>
      <c r="F234" t="str">
        <f>TEXT(orders[[#This Row],[Order_Date]],"mmm")</f>
        <v>Aug</v>
      </c>
      <c r="G234" s="4">
        <v>45164</v>
      </c>
      <c r="H234" s="5">
        <v>0.92730324074074078</v>
      </c>
      <c r="I234" s="4">
        <v>45168</v>
      </c>
      <c r="J234" s="5">
        <v>0.17197916666666666</v>
      </c>
      <c r="K234" t="s">
        <v>95</v>
      </c>
      <c r="L234" t="str">
        <f>VLOOKUP(orders[[#This Row],[Customer_ID]],customers[#All],3,TRUE)</f>
        <v>Cuttack</v>
      </c>
      <c r="M234" t="s">
        <v>513</v>
      </c>
      <c r="N234">
        <f>orders[[#This Row],[Price]]*orders[[#This Row],[Quantity]]</f>
        <v>7512</v>
      </c>
      <c r="O234" s="14">
        <f>((orders[[#This Row],[Delivery_Date]]+orders[[#This Row],[Delivery_Time]]) - (orders[[#This Row],[Order_Date]]+orders[[#This Row],[Order_Time]]))*24</f>
        <v>77.872222222213168</v>
      </c>
      <c r="W234" s="2">
        <v>4</v>
      </c>
      <c r="X234" s="13">
        <f>((orders[[#This Row],[Delivery_Date]]+orders[[#This Row],[Delivery_Time]]) - (orders[[#This Row],[Order_Date]]+orders[[#This Row],[Order_Time]]))*24</f>
        <v>77.872222222213168</v>
      </c>
      <c r="Y234" s="6">
        <f t="shared" si="3"/>
        <v>19.468055555553292</v>
      </c>
    </row>
    <row r="235" spans="1:25" x14ac:dyDescent="0.3">
      <c r="A235">
        <v>234</v>
      </c>
      <c r="B235" t="s">
        <v>476</v>
      </c>
      <c r="C235">
        <v>42</v>
      </c>
      <c r="D235">
        <f>VLOOKUP(orders[[#This Row],[Product_ID]],products[#All],4,TRUE)</f>
        <v>1744</v>
      </c>
      <c r="E235">
        <v>1</v>
      </c>
      <c r="F235" t="str">
        <f>TEXT(orders[[#This Row],[Order_Date]],"mmm")</f>
        <v>Mar</v>
      </c>
      <c r="G235" s="4">
        <v>45009</v>
      </c>
      <c r="H235" s="5">
        <v>0.88763888888888887</v>
      </c>
      <c r="I235" s="4">
        <v>45017</v>
      </c>
      <c r="J235" s="5">
        <v>2.5613425925925925E-2</v>
      </c>
      <c r="K235" t="s">
        <v>115</v>
      </c>
      <c r="L235" t="str">
        <f>VLOOKUP(orders[[#This Row],[Customer_ID]],customers[#All],3,TRUE)</f>
        <v>Sri Ganganagar</v>
      </c>
      <c r="M235" t="s">
        <v>528</v>
      </c>
      <c r="N235">
        <f>orders[[#This Row],[Price]]*orders[[#This Row],[Quantity]]</f>
        <v>1744</v>
      </c>
      <c r="O235" s="14">
        <f>((orders[[#This Row],[Delivery_Date]]+orders[[#This Row],[Delivery_Time]]) - (orders[[#This Row],[Order_Date]]+orders[[#This Row],[Order_Time]]))*24</f>
        <v>171.31138888886198</v>
      </c>
      <c r="W235" s="3">
        <v>1</v>
      </c>
      <c r="X235" s="13">
        <f>((orders[[#This Row],[Delivery_Date]]+orders[[#This Row],[Delivery_Time]]) - (orders[[#This Row],[Order_Date]]+orders[[#This Row],[Order_Time]]))*24</f>
        <v>171.31138888886198</v>
      </c>
      <c r="Y235" s="6">
        <f t="shared" si="3"/>
        <v>171.31138888886198</v>
      </c>
    </row>
    <row r="236" spans="1:25" x14ac:dyDescent="0.3">
      <c r="A236">
        <v>235</v>
      </c>
      <c r="B236" t="s">
        <v>349</v>
      </c>
      <c r="C236">
        <v>56</v>
      </c>
      <c r="D236">
        <f>VLOOKUP(orders[[#This Row],[Product_ID]],products[#All],4,TRUE)</f>
        <v>1272</v>
      </c>
      <c r="E236">
        <v>2</v>
      </c>
      <c r="F236" t="str">
        <f>TEXT(orders[[#This Row],[Order_Date]],"mmm")</f>
        <v>Feb</v>
      </c>
      <c r="G236" s="4">
        <v>44983</v>
      </c>
      <c r="H236" s="5">
        <v>0.60192129629629632</v>
      </c>
      <c r="I236" s="4">
        <v>44988</v>
      </c>
      <c r="J236" s="5">
        <v>0.97665509259259264</v>
      </c>
      <c r="K236" t="s">
        <v>390</v>
      </c>
      <c r="L236" t="str">
        <f>VLOOKUP(orders[[#This Row],[Customer_ID]],customers[#All],3,TRUE)</f>
        <v>Tiruppur</v>
      </c>
      <c r="M236" t="s">
        <v>505</v>
      </c>
      <c r="N236">
        <f>orders[[#This Row],[Price]]*orders[[#This Row],[Quantity]]</f>
        <v>2544</v>
      </c>
      <c r="O236" s="14">
        <f>((orders[[#This Row],[Delivery_Date]]+orders[[#This Row],[Delivery_Time]]) - (orders[[#This Row],[Order_Date]]+orders[[#This Row],[Order_Time]]))*24</f>
        <v>128.99361111118924</v>
      </c>
      <c r="W236" s="2">
        <v>2</v>
      </c>
      <c r="X236" s="13">
        <f>((orders[[#This Row],[Delivery_Date]]+orders[[#This Row],[Delivery_Time]]) - (orders[[#This Row],[Order_Date]]+orders[[#This Row],[Order_Time]]))*24</f>
        <v>128.99361111118924</v>
      </c>
      <c r="Y236" s="6">
        <f t="shared" si="3"/>
        <v>64.496805555594619</v>
      </c>
    </row>
    <row r="237" spans="1:25" x14ac:dyDescent="0.3">
      <c r="A237">
        <v>236</v>
      </c>
      <c r="B237" t="s">
        <v>222</v>
      </c>
      <c r="C237">
        <v>23</v>
      </c>
      <c r="D237">
        <f>VLOOKUP(orders[[#This Row],[Product_ID]],products[#All],4,TRUE)</f>
        <v>1098</v>
      </c>
      <c r="E237">
        <v>5</v>
      </c>
      <c r="F237" t="str">
        <f>TEXT(orders[[#This Row],[Order_Date]],"mmm")</f>
        <v>Sep</v>
      </c>
      <c r="G237" s="4">
        <v>45172</v>
      </c>
      <c r="H237" s="5">
        <v>0.27351851851851849</v>
      </c>
      <c r="I237" s="4">
        <v>45180</v>
      </c>
      <c r="J237" s="5">
        <v>9.0486111111111114E-2</v>
      </c>
      <c r="K237" t="s">
        <v>75</v>
      </c>
      <c r="L237" t="str">
        <f>VLOOKUP(orders[[#This Row],[Customer_ID]],customers[#All],3,TRUE)</f>
        <v>Agra</v>
      </c>
      <c r="M237" t="s">
        <v>505</v>
      </c>
      <c r="N237">
        <f>orders[[#This Row],[Price]]*orders[[#This Row],[Quantity]]</f>
        <v>5490</v>
      </c>
      <c r="O237" s="14">
        <f>((orders[[#This Row],[Delivery_Date]]+orders[[#This Row],[Delivery_Time]]) - (orders[[#This Row],[Order_Date]]+orders[[#This Row],[Order_Time]]))*24</f>
        <v>187.60722222231561</v>
      </c>
      <c r="W237" s="3">
        <v>5</v>
      </c>
      <c r="X237" s="13">
        <f>((orders[[#This Row],[Delivery_Date]]+orders[[#This Row],[Delivery_Time]]) - (orders[[#This Row],[Order_Date]]+orders[[#This Row],[Order_Time]]))*24</f>
        <v>187.60722222231561</v>
      </c>
      <c r="Y237" s="6">
        <f t="shared" si="3"/>
        <v>37.521444444463121</v>
      </c>
    </row>
    <row r="238" spans="1:25" x14ac:dyDescent="0.3">
      <c r="A238">
        <v>237</v>
      </c>
      <c r="B238" t="s">
        <v>123</v>
      </c>
      <c r="C238">
        <v>55</v>
      </c>
      <c r="D238">
        <f>VLOOKUP(orders[[#This Row],[Product_ID]],products[#All],4,TRUE)</f>
        <v>1904</v>
      </c>
      <c r="E238">
        <v>1</v>
      </c>
      <c r="F238" t="str">
        <f>TEXT(orders[[#This Row],[Order_Date]],"mmm")</f>
        <v>Aug</v>
      </c>
      <c r="G238" s="4">
        <v>45164</v>
      </c>
      <c r="H238" s="5">
        <v>0.39158564814814817</v>
      </c>
      <c r="I238" s="4">
        <v>45168</v>
      </c>
      <c r="J238" s="5">
        <v>0.34675925925925927</v>
      </c>
      <c r="K238" t="s">
        <v>160</v>
      </c>
      <c r="L238" t="str">
        <f>VLOOKUP(orders[[#This Row],[Customer_ID]],customers[#All],3,TRUE)</f>
        <v>Kavali</v>
      </c>
      <c r="M238" t="s">
        <v>513</v>
      </c>
      <c r="N238">
        <f>orders[[#This Row],[Price]]*orders[[#This Row],[Quantity]]</f>
        <v>1904</v>
      </c>
      <c r="O238" s="14">
        <f>((orders[[#This Row],[Delivery_Date]]+orders[[#This Row],[Delivery_Time]]) - (orders[[#This Row],[Order_Date]]+orders[[#This Row],[Order_Time]]))*24</f>
        <v>94.924166666634846</v>
      </c>
      <c r="W238" s="2">
        <v>1</v>
      </c>
      <c r="X238" s="13">
        <f>((orders[[#This Row],[Delivery_Date]]+orders[[#This Row],[Delivery_Time]]) - (orders[[#This Row],[Order_Date]]+orders[[#This Row],[Order_Time]]))*24</f>
        <v>94.924166666634846</v>
      </c>
      <c r="Y238" s="6">
        <f t="shared" si="3"/>
        <v>94.924166666634846</v>
      </c>
    </row>
    <row r="239" spans="1:25" x14ac:dyDescent="0.3">
      <c r="A239">
        <v>238</v>
      </c>
      <c r="B239" t="s">
        <v>408</v>
      </c>
      <c r="C239">
        <v>26</v>
      </c>
      <c r="D239">
        <f>VLOOKUP(orders[[#This Row],[Product_ID]],products[#All],4,TRUE)</f>
        <v>289</v>
      </c>
      <c r="E239">
        <v>4</v>
      </c>
      <c r="F239" t="str">
        <f>TEXT(orders[[#This Row],[Order_Date]],"mmm")</f>
        <v>Mar</v>
      </c>
      <c r="G239" s="4">
        <v>44990</v>
      </c>
      <c r="H239" s="5">
        <v>0.33105324074074072</v>
      </c>
      <c r="I239" s="4">
        <v>44996</v>
      </c>
      <c r="J239" s="5">
        <v>0.84603009259259254</v>
      </c>
      <c r="K239" t="s">
        <v>632</v>
      </c>
      <c r="L239" t="str">
        <f>VLOOKUP(orders[[#This Row],[Customer_ID]],customers[#All],3,TRUE)</f>
        <v>Raurkela Industrial Township</v>
      </c>
      <c r="M239" t="s">
        <v>518</v>
      </c>
      <c r="N239">
        <f>orders[[#This Row],[Price]]*orders[[#This Row],[Quantity]]</f>
        <v>1156</v>
      </c>
      <c r="O239" s="14">
        <f>((orders[[#This Row],[Delivery_Date]]+orders[[#This Row],[Delivery_Time]]) - (orders[[#This Row],[Order_Date]]+orders[[#This Row],[Order_Time]]))*24</f>
        <v>156.35944444447523</v>
      </c>
      <c r="W239" s="3">
        <v>4</v>
      </c>
      <c r="X239" s="13">
        <f>((orders[[#This Row],[Delivery_Date]]+orders[[#This Row],[Delivery_Time]]) - (orders[[#This Row],[Order_Date]]+orders[[#This Row],[Order_Time]]))*24</f>
        <v>156.35944444447523</v>
      </c>
      <c r="Y239" s="6">
        <f t="shared" si="3"/>
        <v>39.089861111118807</v>
      </c>
    </row>
    <row r="240" spans="1:25" x14ac:dyDescent="0.3">
      <c r="A240">
        <v>239</v>
      </c>
      <c r="B240" t="s">
        <v>432</v>
      </c>
      <c r="C240">
        <v>27</v>
      </c>
      <c r="D240">
        <f>VLOOKUP(orders[[#This Row],[Product_ID]],products[#All],4,TRUE)</f>
        <v>548</v>
      </c>
      <c r="E240">
        <v>3</v>
      </c>
      <c r="F240" t="str">
        <f>TEXT(orders[[#This Row],[Order_Date]],"mmm")</f>
        <v>Aug</v>
      </c>
      <c r="G240" s="4">
        <v>45167</v>
      </c>
      <c r="H240" s="5">
        <v>0.35677083333333331</v>
      </c>
      <c r="I240" s="4">
        <v>45175</v>
      </c>
      <c r="J240" s="5">
        <v>0.55773148148148144</v>
      </c>
      <c r="K240" t="s">
        <v>622</v>
      </c>
      <c r="L240" t="str">
        <f>VLOOKUP(orders[[#This Row],[Customer_ID]],customers[#All],3,TRUE)</f>
        <v xml:space="preserve">Khora </v>
      </c>
      <c r="M240" t="s">
        <v>513</v>
      </c>
      <c r="N240">
        <f>orders[[#This Row],[Price]]*orders[[#This Row],[Quantity]]</f>
        <v>1644</v>
      </c>
      <c r="O240" s="14">
        <f>((orders[[#This Row],[Delivery_Date]]+orders[[#This Row],[Delivery_Time]]) - (orders[[#This Row],[Order_Date]]+orders[[#This Row],[Order_Time]]))*24</f>
        <v>196.82305555546191</v>
      </c>
      <c r="W240" s="2">
        <v>3</v>
      </c>
      <c r="X240" s="13">
        <f>((orders[[#This Row],[Delivery_Date]]+orders[[#This Row],[Delivery_Time]]) - (orders[[#This Row],[Order_Date]]+orders[[#This Row],[Order_Time]]))*24</f>
        <v>196.82305555546191</v>
      </c>
      <c r="Y240" s="6">
        <f t="shared" si="3"/>
        <v>65.607685185153969</v>
      </c>
    </row>
    <row r="241" spans="1:25" x14ac:dyDescent="0.3">
      <c r="A241">
        <v>240</v>
      </c>
      <c r="B241" t="s">
        <v>364</v>
      </c>
      <c r="C241">
        <v>5</v>
      </c>
      <c r="D241">
        <f>VLOOKUP(orders[[#This Row],[Product_ID]],products[#All],4,TRUE)</f>
        <v>1444</v>
      </c>
      <c r="E241">
        <v>5</v>
      </c>
      <c r="F241" t="str">
        <f>TEXT(orders[[#This Row],[Order_Date]],"mmm")</f>
        <v>Mar</v>
      </c>
      <c r="G241" s="4">
        <v>45010</v>
      </c>
      <c r="H241" s="5">
        <v>0.25252314814814814</v>
      </c>
      <c r="I241" s="4">
        <v>45015</v>
      </c>
      <c r="J241" s="5">
        <v>0.6551851851851852</v>
      </c>
      <c r="K241" t="s">
        <v>551</v>
      </c>
      <c r="L241" t="str">
        <f>VLOOKUP(orders[[#This Row],[Customer_ID]],customers[#All],3,TRUE)</f>
        <v>Sultan Pur Majra</v>
      </c>
      <c r="M241" t="s">
        <v>528</v>
      </c>
      <c r="N241">
        <f>orders[[#This Row],[Price]]*orders[[#This Row],[Quantity]]</f>
        <v>7220</v>
      </c>
      <c r="O241" s="14">
        <f>((orders[[#This Row],[Delivery_Date]]+orders[[#This Row],[Delivery_Time]]) - (orders[[#This Row],[Order_Date]]+orders[[#This Row],[Order_Time]]))*24</f>
        <v>129.66388888884103</v>
      </c>
      <c r="W241" s="3">
        <v>5</v>
      </c>
      <c r="X241" s="13">
        <f>((orders[[#This Row],[Delivery_Date]]+orders[[#This Row],[Delivery_Time]]) - (orders[[#This Row],[Order_Date]]+orders[[#This Row],[Order_Time]]))*24</f>
        <v>129.66388888884103</v>
      </c>
      <c r="Y241" s="6">
        <f t="shared" si="3"/>
        <v>25.932777777768205</v>
      </c>
    </row>
    <row r="242" spans="1:25" x14ac:dyDescent="0.3">
      <c r="A242">
        <v>241</v>
      </c>
      <c r="B242" t="s">
        <v>331</v>
      </c>
      <c r="C242">
        <v>20</v>
      </c>
      <c r="D242">
        <f>VLOOKUP(orders[[#This Row],[Product_ID]],products[#All],4,TRUE)</f>
        <v>697</v>
      </c>
      <c r="E242">
        <v>2</v>
      </c>
      <c r="F242" t="str">
        <f>TEXT(orders[[#This Row],[Order_Date]],"mmm")</f>
        <v>Sep</v>
      </c>
      <c r="G242" s="4">
        <v>45174</v>
      </c>
      <c r="H242" s="5">
        <v>0.41129629629629627</v>
      </c>
      <c r="I242" s="4">
        <v>45176</v>
      </c>
      <c r="J242" s="5">
        <v>0.37385416666666665</v>
      </c>
      <c r="K242" t="s">
        <v>170</v>
      </c>
      <c r="L242" t="str">
        <f>VLOOKUP(orders[[#This Row],[Customer_ID]],customers[#All],3,TRUE)</f>
        <v>Anand</v>
      </c>
      <c r="M242" t="s">
        <v>505</v>
      </c>
      <c r="N242">
        <f>orders[[#This Row],[Price]]*orders[[#This Row],[Quantity]]</f>
        <v>1394</v>
      </c>
      <c r="O242" s="14">
        <f>((orders[[#This Row],[Delivery_Date]]+orders[[#This Row],[Delivery_Time]]) - (orders[[#This Row],[Order_Date]]+orders[[#This Row],[Order_Time]]))*24</f>
        <v>47.101388888899237</v>
      </c>
      <c r="W242" s="2">
        <v>2</v>
      </c>
      <c r="X242" s="13">
        <f>((orders[[#This Row],[Delivery_Date]]+orders[[#This Row],[Delivery_Time]]) - (orders[[#This Row],[Order_Date]]+orders[[#This Row],[Order_Time]]))*24</f>
        <v>47.101388888899237</v>
      </c>
      <c r="Y242" s="6">
        <f t="shared" si="3"/>
        <v>23.550694444449618</v>
      </c>
    </row>
    <row r="243" spans="1:25" x14ac:dyDescent="0.3">
      <c r="A243">
        <v>242</v>
      </c>
      <c r="B243" t="s">
        <v>64</v>
      </c>
      <c r="C243">
        <v>21</v>
      </c>
      <c r="D243">
        <f>VLOOKUP(orders[[#This Row],[Product_ID]],products[#All],4,TRUE)</f>
        <v>1561</v>
      </c>
      <c r="E243">
        <v>1</v>
      </c>
      <c r="F243" t="str">
        <f>TEXT(orders[[#This Row],[Order_Date]],"mmm")</f>
        <v>Aug</v>
      </c>
      <c r="G243" s="4">
        <v>45161</v>
      </c>
      <c r="H243" s="5">
        <v>0.43386574074074075</v>
      </c>
      <c r="I243" s="4">
        <v>45169</v>
      </c>
      <c r="J243" s="5">
        <v>0.66842592592592598</v>
      </c>
      <c r="K243" t="s">
        <v>530</v>
      </c>
      <c r="L243" t="str">
        <f>VLOOKUP(orders[[#This Row],[Customer_ID]],customers[#All],3,TRUE)</f>
        <v>Bilaspur</v>
      </c>
      <c r="M243" t="s">
        <v>513</v>
      </c>
      <c r="N243">
        <f>orders[[#This Row],[Price]]*orders[[#This Row],[Quantity]]</f>
        <v>1561</v>
      </c>
      <c r="O243" s="14">
        <f>((orders[[#This Row],[Delivery_Date]]+orders[[#This Row],[Delivery_Time]]) - (orders[[#This Row],[Order_Date]]+orders[[#This Row],[Order_Time]]))*24</f>
        <v>197.62944444443565</v>
      </c>
      <c r="W243" s="3">
        <v>1</v>
      </c>
      <c r="X243" s="13">
        <f>((orders[[#This Row],[Delivery_Date]]+orders[[#This Row],[Delivery_Time]]) - (orders[[#This Row],[Order_Date]]+orders[[#This Row],[Order_Time]]))*24</f>
        <v>197.62944444443565</v>
      </c>
      <c r="Y243" s="6">
        <f t="shared" si="3"/>
        <v>197.62944444443565</v>
      </c>
    </row>
    <row r="244" spans="1:25" x14ac:dyDescent="0.3">
      <c r="A244">
        <v>243</v>
      </c>
      <c r="B244" t="s">
        <v>218</v>
      </c>
      <c r="C244">
        <v>3</v>
      </c>
      <c r="D244">
        <f>VLOOKUP(orders[[#This Row],[Product_ID]],products[#All],4,TRUE)</f>
        <v>1534</v>
      </c>
      <c r="E244">
        <v>1</v>
      </c>
      <c r="F244" t="str">
        <f>TEXT(orders[[#This Row],[Order_Date]],"mmm")</f>
        <v>Feb</v>
      </c>
      <c r="G244" s="4">
        <v>44962</v>
      </c>
      <c r="H244" s="5">
        <v>0.86848379629629635</v>
      </c>
      <c r="I244" s="4">
        <v>44967</v>
      </c>
      <c r="J244" s="5">
        <v>0.52145833333333336</v>
      </c>
      <c r="K244" t="s">
        <v>633</v>
      </c>
      <c r="L244" t="str">
        <f>VLOOKUP(orders[[#This Row],[Customer_ID]],customers[#All],3,TRUE)</f>
        <v>Vellore</v>
      </c>
      <c r="M244" t="s">
        <v>511</v>
      </c>
      <c r="N244">
        <f>orders[[#This Row],[Price]]*orders[[#This Row],[Quantity]]</f>
        <v>1534</v>
      </c>
      <c r="O244" s="14">
        <f>((orders[[#This Row],[Delivery_Date]]+orders[[#This Row],[Delivery_Time]]) - (orders[[#This Row],[Order_Date]]+orders[[#This Row],[Order_Time]]))*24</f>
        <v>111.67138888902264</v>
      </c>
      <c r="W244" s="2">
        <v>1</v>
      </c>
      <c r="X244" s="13">
        <f>((orders[[#This Row],[Delivery_Date]]+orders[[#This Row],[Delivery_Time]]) - (orders[[#This Row],[Order_Date]]+orders[[#This Row],[Order_Time]]))*24</f>
        <v>111.67138888902264</v>
      </c>
      <c r="Y244" s="6">
        <f t="shared" si="3"/>
        <v>111.67138888902264</v>
      </c>
    </row>
    <row r="245" spans="1:25" x14ac:dyDescent="0.3">
      <c r="A245">
        <v>244</v>
      </c>
      <c r="B245" t="s">
        <v>208</v>
      </c>
      <c r="C245">
        <v>65</v>
      </c>
      <c r="D245">
        <f>VLOOKUP(orders[[#This Row],[Product_ID]],products[#All],4,TRUE)</f>
        <v>1895</v>
      </c>
      <c r="E245">
        <v>3</v>
      </c>
      <c r="F245" t="str">
        <f>TEXT(orders[[#This Row],[Order_Date]],"mmm")</f>
        <v>Mar</v>
      </c>
      <c r="G245" s="4">
        <v>45005</v>
      </c>
      <c r="H245" s="5">
        <v>0.62917824074074069</v>
      </c>
      <c r="I245" s="4">
        <v>45015</v>
      </c>
      <c r="J245" s="5">
        <v>0.29629629629629628</v>
      </c>
      <c r="K245" t="s">
        <v>244</v>
      </c>
      <c r="L245" t="str">
        <f>VLOOKUP(orders[[#This Row],[Customer_ID]],customers[#All],3,TRUE)</f>
        <v>Karaikudi</v>
      </c>
      <c r="M245" t="s">
        <v>528</v>
      </c>
      <c r="N245">
        <f>orders[[#This Row],[Price]]*orders[[#This Row],[Quantity]]</f>
        <v>5685</v>
      </c>
      <c r="O245" s="14">
        <f>((orders[[#This Row],[Delivery_Date]]+orders[[#This Row],[Delivery_Time]]) - (orders[[#This Row],[Order_Date]]+orders[[#This Row],[Order_Time]]))*24</f>
        <v>232.01083333336283</v>
      </c>
      <c r="W245" s="3">
        <v>3</v>
      </c>
      <c r="X245" s="13">
        <f>((orders[[#This Row],[Delivery_Date]]+orders[[#This Row],[Delivery_Time]]) - (orders[[#This Row],[Order_Date]]+orders[[#This Row],[Order_Time]]))*24</f>
        <v>232.01083333336283</v>
      </c>
      <c r="Y245" s="6">
        <f t="shared" si="3"/>
        <v>77.336944444454275</v>
      </c>
    </row>
    <row r="246" spans="1:25" x14ac:dyDescent="0.3">
      <c r="A246">
        <v>245</v>
      </c>
      <c r="B246" t="s">
        <v>103</v>
      </c>
      <c r="C246">
        <v>50</v>
      </c>
      <c r="D246">
        <f>VLOOKUP(orders[[#This Row],[Product_ID]],products[#All],4,TRUE)</f>
        <v>422</v>
      </c>
      <c r="E246">
        <v>3</v>
      </c>
      <c r="F246" t="str">
        <f>TEXT(orders[[#This Row],[Order_Date]],"mmm")</f>
        <v>Mar</v>
      </c>
      <c r="G246" s="4">
        <v>44990</v>
      </c>
      <c r="H246" s="5">
        <v>0.26766203703703706</v>
      </c>
      <c r="I246" s="4">
        <v>44996</v>
      </c>
      <c r="J246" s="5">
        <v>0.39618055555555554</v>
      </c>
      <c r="K246" t="s">
        <v>145</v>
      </c>
      <c r="L246" t="str">
        <f>VLOOKUP(orders[[#This Row],[Customer_ID]],customers[#All],3,TRUE)</f>
        <v>Machilipatnam</v>
      </c>
      <c r="M246" t="s">
        <v>518</v>
      </c>
      <c r="N246">
        <f>orders[[#This Row],[Price]]*orders[[#This Row],[Quantity]]</f>
        <v>1266</v>
      </c>
      <c r="O246" s="14">
        <f>((orders[[#This Row],[Delivery_Date]]+orders[[#This Row],[Delivery_Time]]) - (orders[[#This Row],[Order_Date]]+orders[[#This Row],[Order_Time]]))*24</f>
        <v>147.08444444445195</v>
      </c>
      <c r="W246" s="2">
        <v>3</v>
      </c>
      <c r="X246" s="13">
        <f>((orders[[#This Row],[Delivery_Date]]+orders[[#This Row],[Delivery_Time]]) - (orders[[#This Row],[Order_Date]]+orders[[#This Row],[Order_Time]]))*24</f>
        <v>147.08444444445195</v>
      </c>
      <c r="Y246" s="6">
        <f t="shared" si="3"/>
        <v>49.028148148150649</v>
      </c>
    </row>
    <row r="247" spans="1:25" x14ac:dyDescent="0.3">
      <c r="A247">
        <v>246</v>
      </c>
      <c r="B247" t="s">
        <v>88</v>
      </c>
      <c r="C247">
        <v>69</v>
      </c>
      <c r="D247">
        <f>VLOOKUP(orders[[#This Row],[Product_ID]],products[#All],4,TRUE)</f>
        <v>998</v>
      </c>
      <c r="E247">
        <v>5</v>
      </c>
      <c r="F247" t="str">
        <f>TEXT(orders[[#This Row],[Order_Date]],"mmm")</f>
        <v>Feb</v>
      </c>
      <c r="G247" s="4">
        <v>44985</v>
      </c>
      <c r="H247" s="5">
        <v>0.97538194444444448</v>
      </c>
      <c r="I247" s="4">
        <v>44993</v>
      </c>
      <c r="J247" s="5">
        <v>2.6956018518518518E-2</v>
      </c>
      <c r="K247" t="s">
        <v>224</v>
      </c>
      <c r="L247" t="str">
        <f>VLOOKUP(orders[[#This Row],[Customer_ID]],customers[#All],3,TRUE)</f>
        <v>Gangtok</v>
      </c>
      <c r="M247" t="s">
        <v>518</v>
      </c>
      <c r="N247">
        <f>orders[[#This Row],[Price]]*orders[[#This Row],[Quantity]]</f>
        <v>4990</v>
      </c>
      <c r="O247" s="14">
        <f>((orders[[#This Row],[Delivery_Date]]+orders[[#This Row],[Delivery_Time]]) - (orders[[#This Row],[Order_Date]]+orders[[#This Row],[Order_Time]]))*24</f>
        <v>169.23777777777286</v>
      </c>
      <c r="W247" s="3">
        <v>5</v>
      </c>
      <c r="X247" s="13">
        <f>((orders[[#This Row],[Delivery_Date]]+orders[[#This Row],[Delivery_Time]]) - (orders[[#This Row],[Order_Date]]+orders[[#This Row],[Order_Time]]))*24</f>
        <v>169.23777777777286</v>
      </c>
      <c r="Y247" s="6">
        <f t="shared" si="3"/>
        <v>33.847555555554571</v>
      </c>
    </row>
    <row r="248" spans="1:25" x14ac:dyDescent="0.3">
      <c r="A248">
        <v>247</v>
      </c>
      <c r="B248" t="s">
        <v>261</v>
      </c>
      <c r="C248">
        <v>23</v>
      </c>
      <c r="D248">
        <f>VLOOKUP(orders[[#This Row],[Product_ID]],products[#All],4,TRUE)</f>
        <v>1098</v>
      </c>
      <c r="E248">
        <v>4</v>
      </c>
      <c r="F248" t="str">
        <f>TEXT(orders[[#This Row],[Order_Date]],"mmm")</f>
        <v>Oct</v>
      </c>
      <c r="G248" s="4">
        <v>45210</v>
      </c>
      <c r="H248" s="5">
        <v>0.24916666666666668</v>
      </c>
      <c r="I248" s="4">
        <v>45215</v>
      </c>
      <c r="J248" s="5">
        <v>0.12414351851851851</v>
      </c>
      <c r="K248" t="s">
        <v>634</v>
      </c>
      <c r="L248" t="str">
        <f>VLOOKUP(orders[[#This Row],[Customer_ID]],customers[#All],3,TRUE)</f>
        <v>Dhanbad</v>
      </c>
      <c r="M248" t="s">
        <v>505</v>
      </c>
      <c r="N248">
        <f>orders[[#This Row],[Price]]*orders[[#This Row],[Quantity]]</f>
        <v>4392</v>
      </c>
      <c r="O248" s="14">
        <f>((orders[[#This Row],[Delivery_Date]]+orders[[#This Row],[Delivery_Time]]) - (orders[[#This Row],[Order_Date]]+orders[[#This Row],[Order_Time]]))*24</f>
        <v>116.9994444444892</v>
      </c>
      <c r="W248" s="2">
        <v>4</v>
      </c>
      <c r="X248" s="13">
        <f>((orders[[#This Row],[Delivery_Date]]+orders[[#This Row],[Delivery_Time]]) - (orders[[#This Row],[Order_Date]]+orders[[#This Row],[Order_Time]]))*24</f>
        <v>116.9994444444892</v>
      </c>
      <c r="Y248" s="6">
        <f t="shared" si="3"/>
        <v>29.2498611111223</v>
      </c>
    </row>
    <row r="249" spans="1:25" x14ac:dyDescent="0.3">
      <c r="A249">
        <v>248</v>
      </c>
      <c r="B249" t="s">
        <v>222</v>
      </c>
      <c r="C249">
        <v>19</v>
      </c>
      <c r="D249">
        <f>VLOOKUP(orders[[#This Row],[Product_ID]],products[#All],4,TRUE)</f>
        <v>1234</v>
      </c>
      <c r="E249">
        <v>5</v>
      </c>
      <c r="F249" t="str">
        <f>TEXT(orders[[#This Row],[Order_Date]],"mmm")</f>
        <v>Feb</v>
      </c>
      <c r="G249" s="4">
        <v>44965</v>
      </c>
      <c r="H249" s="5">
        <v>0.36366898148148147</v>
      </c>
      <c r="I249" s="4">
        <v>44967</v>
      </c>
      <c r="J249" s="5">
        <v>0.17709490740740741</v>
      </c>
      <c r="K249" t="s">
        <v>635</v>
      </c>
      <c r="L249" t="str">
        <f>VLOOKUP(orders[[#This Row],[Customer_ID]],customers[#All],3,TRUE)</f>
        <v>Agra</v>
      </c>
      <c r="M249" t="s">
        <v>511</v>
      </c>
      <c r="N249">
        <f>orders[[#This Row],[Price]]*orders[[#This Row],[Quantity]]</f>
        <v>6170</v>
      </c>
      <c r="O249" s="14">
        <f>((orders[[#This Row],[Delivery_Date]]+orders[[#This Row],[Delivery_Time]]) - (orders[[#This Row],[Order_Date]]+orders[[#This Row],[Order_Time]]))*24</f>
        <v>43.522222222178243</v>
      </c>
      <c r="W249" s="3">
        <v>5</v>
      </c>
      <c r="X249" s="13">
        <f>((orders[[#This Row],[Delivery_Date]]+orders[[#This Row],[Delivery_Time]]) - (orders[[#This Row],[Order_Date]]+orders[[#This Row],[Order_Time]]))*24</f>
        <v>43.522222222178243</v>
      </c>
      <c r="Y249" s="6">
        <f t="shared" si="3"/>
        <v>8.7044444444356479</v>
      </c>
    </row>
    <row r="250" spans="1:25" x14ac:dyDescent="0.3">
      <c r="A250">
        <v>249</v>
      </c>
      <c r="B250" t="s">
        <v>18</v>
      </c>
      <c r="C250">
        <v>14</v>
      </c>
      <c r="D250">
        <f>VLOOKUP(orders[[#This Row],[Product_ID]],products[#All],4,TRUE)</f>
        <v>1915</v>
      </c>
      <c r="E250">
        <v>2</v>
      </c>
      <c r="F250" t="str">
        <f>TEXT(orders[[#This Row],[Order_Date]],"mmm")</f>
        <v>Sep</v>
      </c>
      <c r="G250" s="4">
        <v>45179</v>
      </c>
      <c r="H250" s="5">
        <v>0.93212962962962964</v>
      </c>
      <c r="I250" s="4">
        <v>45188</v>
      </c>
      <c r="J250" s="5">
        <v>0.9705555555555555</v>
      </c>
      <c r="K250" t="s">
        <v>614</v>
      </c>
      <c r="L250" t="str">
        <f>VLOOKUP(orders[[#This Row],[Customer_ID]],customers[#All],3,TRUE)</f>
        <v>Bilaspur</v>
      </c>
      <c r="M250" t="s">
        <v>509</v>
      </c>
      <c r="N250">
        <f>orders[[#This Row],[Price]]*orders[[#This Row],[Quantity]]</f>
        <v>3830</v>
      </c>
      <c r="O250" s="14">
        <f>((orders[[#This Row],[Delivery_Date]]+orders[[#This Row],[Delivery_Time]]) - (orders[[#This Row],[Order_Date]]+orders[[#This Row],[Order_Time]]))*24</f>
        <v>216.92222222214332</v>
      </c>
      <c r="W250" s="2">
        <v>2</v>
      </c>
      <c r="X250" s="13">
        <f>((orders[[#This Row],[Delivery_Date]]+orders[[#This Row],[Delivery_Time]]) - (orders[[#This Row],[Order_Date]]+orders[[#This Row],[Order_Time]]))*24</f>
        <v>216.92222222214332</v>
      </c>
      <c r="Y250" s="6">
        <f t="shared" si="3"/>
        <v>108.46111111107166</v>
      </c>
    </row>
    <row r="251" spans="1:25" x14ac:dyDescent="0.3">
      <c r="A251">
        <v>250</v>
      </c>
      <c r="B251" t="s">
        <v>423</v>
      </c>
      <c r="C251">
        <v>37</v>
      </c>
      <c r="D251">
        <f>VLOOKUP(orders[[#This Row],[Product_ID]],products[#All],4,TRUE)</f>
        <v>1428</v>
      </c>
      <c r="E251">
        <v>5</v>
      </c>
      <c r="F251" t="str">
        <f>TEXT(orders[[#This Row],[Order_Date]],"mmm")</f>
        <v>Nov</v>
      </c>
      <c r="G251" s="4">
        <v>45238</v>
      </c>
      <c r="H251" s="5">
        <v>0.63017361111111114</v>
      </c>
      <c r="I251" s="4">
        <v>45239</v>
      </c>
      <c r="J251" s="5">
        <v>6.3958333333333339E-2</v>
      </c>
      <c r="K251" t="s">
        <v>636</v>
      </c>
      <c r="L251" t="str">
        <f>VLOOKUP(orders[[#This Row],[Customer_ID]],customers[#All],3,TRUE)</f>
        <v>Purnia</v>
      </c>
      <c r="M251" t="s">
        <v>507</v>
      </c>
      <c r="N251">
        <f>orders[[#This Row],[Price]]*orders[[#This Row],[Quantity]]</f>
        <v>7140</v>
      </c>
      <c r="O251" s="14">
        <f>((orders[[#This Row],[Delivery_Date]]+orders[[#This Row],[Delivery_Time]]) - (orders[[#This Row],[Order_Date]]+orders[[#This Row],[Order_Time]]))*24</f>
        <v>10.410833333269693</v>
      </c>
      <c r="W251" s="3">
        <v>5</v>
      </c>
      <c r="X251" s="13">
        <f>((orders[[#This Row],[Delivery_Date]]+orders[[#This Row],[Delivery_Time]]) - (orders[[#This Row],[Order_Date]]+orders[[#This Row],[Order_Time]]))*24</f>
        <v>10.410833333269693</v>
      </c>
      <c r="Y251" s="6">
        <f t="shared" si="3"/>
        <v>2.0821666666539387</v>
      </c>
    </row>
    <row r="252" spans="1:25" x14ac:dyDescent="0.3">
      <c r="A252">
        <v>251</v>
      </c>
      <c r="B252" t="s">
        <v>256</v>
      </c>
      <c r="C252">
        <v>7</v>
      </c>
      <c r="D252">
        <f>VLOOKUP(orders[[#This Row],[Product_ID]],products[#All],4,TRUE)</f>
        <v>409</v>
      </c>
      <c r="E252">
        <v>4</v>
      </c>
      <c r="F252" t="str">
        <f>TEXT(orders[[#This Row],[Order_Date]],"mmm")</f>
        <v>Feb</v>
      </c>
      <c r="G252" s="4">
        <v>44985</v>
      </c>
      <c r="H252" s="5">
        <v>2.2083333333333333E-2</v>
      </c>
      <c r="I252" s="4">
        <v>44987</v>
      </c>
      <c r="J252" s="5">
        <v>1.3703703703703704E-2</v>
      </c>
      <c r="K252" t="s">
        <v>434</v>
      </c>
      <c r="L252" t="str">
        <f>VLOOKUP(orders[[#This Row],[Customer_ID]],customers[#All],3,TRUE)</f>
        <v>Kota</v>
      </c>
      <c r="M252" t="s">
        <v>518</v>
      </c>
      <c r="N252">
        <f>orders[[#This Row],[Price]]*orders[[#This Row],[Quantity]]</f>
        <v>1636</v>
      </c>
      <c r="O252" s="14">
        <f>((orders[[#This Row],[Delivery_Date]]+orders[[#This Row],[Delivery_Time]]) - (orders[[#This Row],[Order_Date]]+orders[[#This Row],[Order_Time]]))*24</f>
        <v>47.798888888850342</v>
      </c>
      <c r="W252" s="2">
        <v>4</v>
      </c>
      <c r="X252" s="13">
        <f>((orders[[#This Row],[Delivery_Date]]+orders[[#This Row],[Delivery_Time]]) - (orders[[#This Row],[Order_Date]]+orders[[#This Row],[Order_Time]]))*24</f>
        <v>47.798888888850342</v>
      </c>
      <c r="Y252" s="6">
        <f t="shared" si="3"/>
        <v>11.949722222212586</v>
      </c>
    </row>
    <row r="253" spans="1:25" x14ac:dyDescent="0.3">
      <c r="A253">
        <v>252</v>
      </c>
      <c r="B253" t="s">
        <v>203</v>
      </c>
      <c r="C253">
        <v>69</v>
      </c>
      <c r="D253">
        <f>VLOOKUP(orders[[#This Row],[Product_ID]],products[#All],4,TRUE)</f>
        <v>998</v>
      </c>
      <c r="E253">
        <v>2</v>
      </c>
      <c r="F253" t="str">
        <f>TEXT(orders[[#This Row],[Order_Date]],"mmm")</f>
        <v>Feb</v>
      </c>
      <c r="G253" s="4">
        <v>44983</v>
      </c>
      <c r="H253" s="5">
        <v>0.23712962962962963</v>
      </c>
      <c r="I253" s="4">
        <v>44985</v>
      </c>
      <c r="J253" s="5">
        <v>0.34115740740740741</v>
      </c>
      <c r="K253" t="s">
        <v>532</v>
      </c>
      <c r="L253" t="str">
        <f>VLOOKUP(orders[[#This Row],[Customer_ID]],customers[#All],3,TRUE)</f>
        <v>Pallavaram</v>
      </c>
      <c r="M253" t="s">
        <v>518</v>
      </c>
      <c r="N253">
        <f>orders[[#This Row],[Price]]*orders[[#This Row],[Quantity]]</f>
        <v>1996</v>
      </c>
      <c r="O253" s="14">
        <f>((orders[[#This Row],[Delivery_Date]]+orders[[#This Row],[Delivery_Time]]) - (orders[[#This Row],[Order_Date]]+orders[[#This Row],[Order_Time]]))*24</f>
        <v>50.496666666702367</v>
      </c>
      <c r="W253" s="3">
        <v>2</v>
      </c>
      <c r="X253" s="13">
        <f>((orders[[#This Row],[Delivery_Date]]+orders[[#This Row],[Delivery_Time]]) - (orders[[#This Row],[Order_Date]]+orders[[#This Row],[Order_Time]]))*24</f>
        <v>50.496666666702367</v>
      </c>
      <c r="Y253" s="6">
        <f t="shared" si="3"/>
        <v>25.248333333351184</v>
      </c>
    </row>
    <row r="254" spans="1:25" x14ac:dyDescent="0.3">
      <c r="A254">
        <v>253</v>
      </c>
      <c r="B254" t="s">
        <v>54</v>
      </c>
      <c r="C254">
        <v>68</v>
      </c>
      <c r="D254">
        <f>VLOOKUP(orders[[#This Row],[Product_ID]],products[#All],4,TRUE)</f>
        <v>597</v>
      </c>
      <c r="E254">
        <v>2</v>
      </c>
      <c r="F254" t="str">
        <f>TEXT(orders[[#This Row],[Order_Date]],"mmm")</f>
        <v>Feb</v>
      </c>
      <c r="G254" s="4">
        <v>44969</v>
      </c>
      <c r="H254" s="5">
        <v>0.60053240740740743</v>
      </c>
      <c r="I254" s="4">
        <v>44971</v>
      </c>
      <c r="J254" s="5">
        <v>0.23572916666666666</v>
      </c>
      <c r="K254" t="s">
        <v>637</v>
      </c>
      <c r="L254" t="str">
        <f>VLOOKUP(orders[[#This Row],[Customer_ID]],customers[#All],3,TRUE)</f>
        <v>Kanpur</v>
      </c>
      <c r="M254" t="s">
        <v>511</v>
      </c>
      <c r="N254">
        <f>orders[[#This Row],[Price]]*orders[[#This Row],[Quantity]]</f>
        <v>1194</v>
      </c>
      <c r="O254" s="14">
        <f>((orders[[#This Row],[Delivery_Date]]+orders[[#This Row],[Delivery_Time]]) - (orders[[#This Row],[Order_Date]]+orders[[#This Row],[Order_Time]]))*24</f>
        <v>39.244722222152632</v>
      </c>
      <c r="W254" s="2">
        <v>2</v>
      </c>
      <c r="X254" s="13">
        <f>((orders[[#This Row],[Delivery_Date]]+orders[[#This Row],[Delivery_Time]]) - (orders[[#This Row],[Order_Date]]+orders[[#This Row],[Order_Time]]))*24</f>
        <v>39.244722222152632</v>
      </c>
      <c r="Y254" s="6">
        <f t="shared" si="3"/>
        <v>19.622361111076316</v>
      </c>
    </row>
    <row r="255" spans="1:25" x14ac:dyDescent="0.3">
      <c r="A255">
        <v>254</v>
      </c>
      <c r="B255" t="s">
        <v>456</v>
      </c>
      <c r="C255">
        <v>1</v>
      </c>
      <c r="D255">
        <f>VLOOKUP(orders[[#This Row],[Product_ID]],products[#All],4,TRUE)</f>
        <v>1935</v>
      </c>
      <c r="E255">
        <v>5</v>
      </c>
      <c r="F255" t="str">
        <f>TEXT(orders[[#This Row],[Order_Date]],"mmm")</f>
        <v>Jul</v>
      </c>
      <c r="G255" s="4">
        <v>45114</v>
      </c>
      <c r="H255" s="5">
        <v>6.7592592592592591E-3</v>
      </c>
      <c r="I255" s="4">
        <v>45122</v>
      </c>
      <c r="J255" s="5">
        <v>0.22765046296296296</v>
      </c>
      <c r="K255" t="s">
        <v>390</v>
      </c>
      <c r="L255" t="str">
        <f>VLOOKUP(orders[[#This Row],[Customer_ID]],customers[#All],3,TRUE)</f>
        <v>Tumkur</v>
      </c>
      <c r="M255" t="s">
        <v>528</v>
      </c>
      <c r="N255">
        <f>orders[[#This Row],[Price]]*orders[[#This Row],[Quantity]]</f>
        <v>9675</v>
      </c>
      <c r="O255" s="14">
        <f>((orders[[#This Row],[Delivery_Date]]+orders[[#This Row],[Delivery_Time]]) - (orders[[#This Row],[Order_Date]]+orders[[#This Row],[Order_Time]]))*24</f>
        <v>197.30138888885267</v>
      </c>
      <c r="W255" s="3">
        <v>5</v>
      </c>
      <c r="X255" s="13">
        <f>((orders[[#This Row],[Delivery_Date]]+orders[[#This Row],[Delivery_Time]]) - (orders[[#This Row],[Order_Date]]+orders[[#This Row],[Order_Time]]))*24</f>
        <v>197.30138888885267</v>
      </c>
      <c r="Y255" s="6">
        <f t="shared" si="3"/>
        <v>39.460277777770536</v>
      </c>
    </row>
    <row r="256" spans="1:25" x14ac:dyDescent="0.3">
      <c r="A256">
        <v>255</v>
      </c>
      <c r="B256" t="s">
        <v>452</v>
      </c>
      <c r="C256">
        <v>45</v>
      </c>
      <c r="D256">
        <f>VLOOKUP(orders[[#This Row],[Product_ID]],products[#All],4,TRUE)</f>
        <v>722</v>
      </c>
      <c r="E256">
        <v>2</v>
      </c>
      <c r="F256" t="str">
        <f>TEXT(orders[[#This Row],[Order_Date]],"mmm")</f>
        <v>Dec</v>
      </c>
      <c r="G256" s="4">
        <v>45287</v>
      </c>
      <c r="H256" s="5">
        <v>0.15457175925925926</v>
      </c>
      <c r="I256" s="4">
        <v>45297</v>
      </c>
      <c r="J256" s="5">
        <v>0.39113425925925926</v>
      </c>
      <c r="K256" t="s">
        <v>626</v>
      </c>
      <c r="L256" t="str">
        <f>VLOOKUP(orders[[#This Row],[Customer_ID]],customers[#All],3,TRUE)</f>
        <v>Dibrugarh</v>
      </c>
      <c r="M256" t="s">
        <v>509</v>
      </c>
      <c r="N256">
        <f>orders[[#This Row],[Price]]*orders[[#This Row],[Quantity]]</f>
        <v>1444</v>
      </c>
      <c r="O256" s="14">
        <f>((orders[[#This Row],[Delivery_Date]]+orders[[#This Row],[Delivery_Time]]) - (orders[[#This Row],[Order_Date]]+orders[[#This Row],[Order_Time]]))*24</f>
        <v>245.67750000004889</v>
      </c>
      <c r="W256" s="2">
        <v>2</v>
      </c>
      <c r="X256" s="13">
        <f>((orders[[#This Row],[Delivery_Date]]+orders[[#This Row],[Delivery_Time]]) - (orders[[#This Row],[Order_Date]]+orders[[#This Row],[Order_Time]]))*24</f>
        <v>245.67750000004889</v>
      </c>
      <c r="Y256" s="6">
        <f t="shared" si="3"/>
        <v>122.83875000002445</v>
      </c>
    </row>
    <row r="257" spans="1:25" x14ac:dyDescent="0.3">
      <c r="A257">
        <v>256</v>
      </c>
      <c r="B257" t="s">
        <v>321</v>
      </c>
      <c r="C257">
        <v>4</v>
      </c>
      <c r="D257">
        <f>VLOOKUP(orders[[#This Row],[Product_ID]],products[#All],4,TRUE)</f>
        <v>1199</v>
      </c>
      <c r="E257">
        <v>5</v>
      </c>
      <c r="F257" t="str">
        <f>TEXT(orders[[#This Row],[Order_Date]],"mmm")</f>
        <v>Nov</v>
      </c>
      <c r="G257" s="4">
        <v>45236</v>
      </c>
      <c r="H257" s="5">
        <v>0.80126157407407406</v>
      </c>
      <c r="I257" s="4">
        <v>45244</v>
      </c>
      <c r="J257" s="5">
        <v>0.75410879629629635</v>
      </c>
      <c r="K257" t="s">
        <v>626</v>
      </c>
      <c r="L257" t="str">
        <f>VLOOKUP(orders[[#This Row],[Customer_ID]],customers[#All],3,TRUE)</f>
        <v>North Dumdum</v>
      </c>
      <c r="M257" t="s">
        <v>507</v>
      </c>
      <c r="N257">
        <f>orders[[#This Row],[Price]]*orders[[#This Row],[Quantity]]</f>
        <v>5995</v>
      </c>
      <c r="O257" s="14">
        <f>((orders[[#This Row],[Delivery_Date]]+orders[[#This Row],[Delivery_Time]]) - (orders[[#This Row],[Order_Date]]+orders[[#This Row],[Order_Time]]))*24</f>
        <v>190.86833333334653</v>
      </c>
      <c r="W257" s="3">
        <v>5</v>
      </c>
      <c r="X257" s="13">
        <f>((orders[[#This Row],[Delivery_Date]]+orders[[#This Row],[Delivery_Time]]) - (orders[[#This Row],[Order_Date]]+orders[[#This Row],[Order_Time]]))*24</f>
        <v>190.86833333334653</v>
      </c>
      <c r="Y257" s="6">
        <f t="shared" si="3"/>
        <v>38.173666666669305</v>
      </c>
    </row>
    <row r="258" spans="1:25" x14ac:dyDescent="0.3">
      <c r="A258">
        <v>257</v>
      </c>
      <c r="B258" t="s">
        <v>379</v>
      </c>
      <c r="C258">
        <v>21</v>
      </c>
      <c r="D258">
        <f>VLOOKUP(orders[[#This Row],[Product_ID]],products[#All],4,TRUE)</f>
        <v>1561</v>
      </c>
      <c r="E258">
        <v>3</v>
      </c>
      <c r="F258" t="str">
        <f>TEXT(orders[[#This Row],[Order_Date]],"mmm")</f>
        <v>Aug</v>
      </c>
      <c r="G258" s="4">
        <v>45160</v>
      </c>
      <c r="H258" s="5">
        <v>0.65484953703703708</v>
      </c>
      <c r="I258" s="4">
        <v>45162</v>
      </c>
      <c r="J258" s="5">
        <v>0.94420138888888894</v>
      </c>
      <c r="K258" t="s">
        <v>46</v>
      </c>
      <c r="L258" t="str">
        <f>VLOOKUP(orders[[#This Row],[Customer_ID]],customers[#All],3,TRUE)</f>
        <v>Panchkula</v>
      </c>
      <c r="M258" t="s">
        <v>513</v>
      </c>
      <c r="N258">
        <f>orders[[#This Row],[Price]]*orders[[#This Row],[Quantity]]</f>
        <v>4683</v>
      </c>
      <c r="O258" s="14">
        <f>((orders[[#This Row],[Delivery_Date]]+orders[[#This Row],[Delivery_Time]]) - (orders[[#This Row],[Order_Date]]+orders[[#This Row],[Order_Time]]))*24</f>
        <v>54.944444444496185</v>
      </c>
      <c r="W258" s="2">
        <v>3</v>
      </c>
      <c r="X258" s="13">
        <f>((orders[[#This Row],[Delivery_Date]]+orders[[#This Row],[Delivery_Time]]) - (orders[[#This Row],[Order_Date]]+orders[[#This Row],[Order_Time]]))*24</f>
        <v>54.944444444496185</v>
      </c>
      <c r="Y258" s="6">
        <f t="shared" si="3"/>
        <v>18.314814814832062</v>
      </c>
    </row>
    <row r="259" spans="1:25" x14ac:dyDescent="0.3">
      <c r="A259">
        <v>258</v>
      </c>
      <c r="B259" t="s">
        <v>222</v>
      </c>
      <c r="C259">
        <v>46</v>
      </c>
      <c r="D259">
        <f>VLOOKUP(orders[[#This Row],[Product_ID]],products[#All],4,TRUE)</f>
        <v>758</v>
      </c>
      <c r="E259">
        <v>5</v>
      </c>
      <c r="F259" t="str">
        <f>TEXT(orders[[#This Row],[Order_Date]],"mmm")</f>
        <v>Apr</v>
      </c>
      <c r="G259" s="4">
        <v>45032</v>
      </c>
      <c r="H259" s="5">
        <v>0.23656250000000001</v>
      </c>
      <c r="I259" s="4">
        <v>45036</v>
      </c>
      <c r="J259" s="5">
        <v>0.83717592592592593</v>
      </c>
      <c r="K259" t="s">
        <v>595</v>
      </c>
      <c r="L259" t="str">
        <f>VLOOKUP(orders[[#This Row],[Customer_ID]],customers[#All],3,TRUE)</f>
        <v>Agra</v>
      </c>
      <c r="M259" t="s">
        <v>505</v>
      </c>
      <c r="N259">
        <f>orders[[#This Row],[Price]]*orders[[#This Row],[Quantity]]</f>
        <v>3790</v>
      </c>
      <c r="O259" s="14">
        <f>((orders[[#This Row],[Delivery_Date]]+orders[[#This Row],[Delivery_Time]]) - (orders[[#This Row],[Order_Date]]+orders[[#This Row],[Order_Time]]))*24</f>
        <v>110.41472222213633</v>
      </c>
      <c r="W259" s="3">
        <v>5</v>
      </c>
      <c r="X259" s="13">
        <f>((orders[[#This Row],[Delivery_Date]]+orders[[#This Row],[Delivery_Time]]) - (orders[[#This Row],[Order_Date]]+orders[[#This Row],[Order_Time]]))*24</f>
        <v>110.41472222213633</v>
      </c>
      <c r="Y259" s="6">
        <f t="shared" ref="Y259:Y322" si="4">X259/W259</f>
        <v>22.082944444427266</v>
      </c>
    </row>
    <row r="260" spans="1:25" x14ac:dyDescent="0.3">
      <c r="A260">
        <v>259</v>
      </c>
      <c r="B260" t="s">
        <v>7</v>
      </c>
      <c r="C260">
        <v>62</v>
      </c>
      <c r="D260">
        <f>VLOOKUP(orders[[#This Row],[Product_ID]],products[#All],4,TRUE)</f>
        <v>1356</v>
      </c>
      <c r="E260">
        <v>1</v>
      </c>
      <c r="F260" t="str">
        <f>TEXT(orders[[#This Row],[Order_Date]],"mmm")</f>
        <v>Mar</v>
      </c>
      <c r="G260" s="4">
        <v>44990</v>
      </c>
      <c r="H260" s="5">
        <v>0.64020833333333338</v>
      </c>
      <c r="I260" s="4">
        <v>44995</v>
      </c>
      <c r="J260" s="5">
        <v>2.7893518518518519E-3</v>
      </c>
      <c r="K260" t="s">
        <v>512</v>
      </c>
      <c r="L260" t="e">
        <f>VLOOKUP(orders[[#This Row],[Customer_ID]],customers[#All],3,TRUE)</f>
        <v>#N/A</v>
      </c>
      <c r="M260" t="s">
        <v>518</v>
      </c>
      <c r="N260">
        <f>orders[[#This Row],[Price]]*orders[[#This Row],[Quantity]]</f>
        <v>1356</v>
      </c>
      <c r="O260" s="14">
        <f>((orders[[#This Row],[Delivery_Date]]+orders[[#This Row],[Delivery_Time]]) - (orders[[#This Row],[Order_Date]]+orders[[#This Row],[Order_Time]]))*24</f>
        <v>104.70194444444496</v>
      </c>
      <c r="W260" s="2">
        <v>1</v>
      </c>
      <c r="X260" s="13">
        <f>((orders[[#This Row],[Delivery_Date]]+orders[[#This Row],[Delivery_Time]]) - (orders[[#This Row],[Order_Date]]+orders[[#This Row],[Order_Time]]))*24</f>
        <v>104.70194444444496</v>
      </c>
      <c r="Y260" s="6">
        <f t="shared" si="4"/>
        <v>104.70194444444496</v>
      </c>
    </row>
    <row r="261" spans="1:25" x14ac:dyDescent="0.3">
      <c r="A261">
        <v>260</v>
      </c>
      <c r="B261" t="s">
        <v>490</v>
      </c>
      <c r="C261">
        <v>69</v>
      </c>
      <c r="D261">
        <f>VLOOKUP(orders[[#This Row],[Product_ID]],products[#All],4,TRUE)</f>
        <v>998</v>
      </c>
      <c r="E261">
        <v>5</v>
      </c>
      <c r="F261" t="str">
        <f>TEXT(orders[[#This Row],[Order_Date]],"mmm")</f>
        <v>Mar</v>
      </c>
      <c r="G261" s="4">
        <v>44991</v>
      </c>
      <c r="H261" s="5">
        <v>0.54596064814814815</v>
      </c>
      <c r="I261" s="4">
        <v>45001</v>
      </c>
      <c r="J261" s="5">
        <v>0.93229166666666663</v>
      </c>
      <c r="K261" t="s">
        <v>299</v>
      </c>
      <c r="L261" t="str">
        <f>VLOOKUP(orders[[#This Row],[Customer_ID]],customers[#All],3,TRUE)</f>
        <v>Phagwara</v>
      </c>
      <c r="M261" t="s">
        <v>518</v>
      </c>
      <c r="N261">
        <f>orders[[#This Row],[Price]]*orders[[#This Row],[Quantity]]</f>
        <v>4990</v>
      </c>
      <c r="O261" s="14">
        <f>((orders[[#This Row],[Delivery_Date]]+orders[[#This Row],[Delivery_Time]]) - (orders[[#This Row],[Order_Date]]+orders[[#This Row],[Order_Time]]))*24</f>
        <v>249.27194444445195</v>
      </c>
      <c r="W261" s="3">
        <v>5</v>
      </c>
      <c r="X261" s="13">
        <f>((orders[[#This Row],[Delivery_Date]]+orders[[#This Row],[Delivery_Time]]) - (orders[[#This Row],[Order_Date]]+orders[[#This Row],[Order_Time]]))*24</f>
        <v>249.27194444445195</v>
      </c>
      <c r="Y261" s="6">
        <f t="shared" si="4"/>
        <v>49.854388888890391</v>
      </c>
    </row>
    <row r="262" spans="1:25" x14ac:dyDescent="0.3">
      <c r="A262">
        <v>261</v>
      </c>
      <c r="B262" t="s">
        <v>208</v>
      </c>
      <c r="C262">
        <v>37</v>
      </c>
      <c r="D262">
        <f>VLOOKUP(orders[[#This Row],[Product_ID]],products[#All],4,TRUE)</f>
        <v>1428</v>
      </c>
      <c r="E262">
        <v>3</v>
      </c>
      <c r="F262" t="str">
        <f>TEXT(orders[[#This Row],[Order_Date]],"mmm")</f>
        <v>Nov</v>
      </c>
      <c r="G262" s="4">
        <v>45236</v>
      </c>
      <c r="H262" s="5">
        <v>0.58599537037037042</v>
      </c>
      <c r="I262" s="4">
        <v>45242</v>
      </c>
      <c r="J262" s="5">
        <v>0.84568287037037038</v>
      </c>
      <c r="K262" t="s">
        <v>328</v>
      </c>
      <c r="L262" t="str">
        <f>VLOOKUP(orders[[#This Row],[Customer_ID]],customers[#All],3,TRUE)</f>
        <v>Karaikudi</v>
      </c>
      <c r="M262" t="s">
        <v>507</v>
      </c>
      <c r="N262">
        <f>orders[[#This Row],[Price]]*orders[[#This Row],[Quantity]]</f>
        <v>4284</v>
      </c>
      <c r="O262" s="14">
        <f>((orders[[#This Row],[Delivery_Date]]+orders[[#This Row],[Delivery_Time]]) - (orders[[#This Row],[Order_Date]]+orders[[#This Row],[Order_Time]]))*24</f>
        <v>150.23250000004191</v>
      </c>
      <c r="W262" s="2">
        <v>3</v>
      </c>
      <c r="X262" s="13">
        <f>((orders[[#This Row],[Delivery_Date]]+orders[[#This Row],[Delivery_Time]]) - (orders[[#This Row],[Order_Date]]+orders[[#This Row],[Order_Time]]))*24</f>
        <v>150.23250000004191</v>
      </c>
      <c r="Y262" s="6">
        <f t="shared" si="4"/>
        <v>50.07750000001397</v>
      </c>
    </row>
    <row r="263" spans="1:25" x14ac:dyDescent="0.3">
      <c r="A263">
        <v>262</v>
      </c>
      <c r="B263" t="s">
        <v>193</v>
      </c>
      <c r="C263">
        <v>49</v>
      </c>
      <c r="D263">
        <f>VLOOKUP(orders[[#This Row],[Product_ID]],products[#All],4,TRUE)</f>
        <v>903</v>
      </c>
      <c r="E263">
        <v>3</v>
      </c>
      <c r="F263" t="str">
        <f>TEXT(orders[[#This Row],[Order_Date]],"mmm")</f>
        <v>Feb</v>
      </c>
      <c r="G263" s="4">
        <v>44964</v>
      </c>
      <c r="H263" s="5">
        <v>0.33699074074074076</v>
      </c>
      <c r="I263" s="4">
        <v>44968</v>
      </c>
      <c r="J263" s="5">
        <v>4.6493055555555558E-2</v>
      </c>
      <c r="K263" t="s">
        <v>638</v>
      </c>
      <c r="L263" t="str">
        <f>VLOOKUP(orders[[#This Row],[Customer_ID]],customers[#All],3,TRUE)</f>
        <v>Aizawl</v>
      </c>
      <c r="M263" t="s">
        <v>511</v>
      </c>
      <c r="N263">
        <f>orders[[#This Row],[Price]]*orders[[#This Row],[Quantity]]</f>
        <v>2709</v>
      </c>
      <c r="O263" s="14">
        <f>((orders[[#This Row],[Delivery_Date]]+orders[[#This Row],[Delivery_Time]]) - (orders[[#This Row],[Order_Date]]+orders[[#This Row],[Order_Time]]))*24</f>
        <v>89.028055555536412</v>
      </c>
      <c r="W263" s="3">
        <v>3</v>
      </c>
      <c r="X263" s="13">
        <f>((orders[[#This Row],[Delivery_Date]]+orders[[#This Row],[Delivery_Time]]) - (orders[[#This Row],[Order_Date]]+orders[[#This Row],[Order_Time]]))*24</f>
        <v>89.028055555536412</v>
      </c>
      <c r="Y263" s="6">
        <f t="shared" si="4"/>
        <v>29.676018518512137</v>
      </c>
    </row>
    <row r="264" spans="1:25" x14ac:dyDescent="0.3">
      <c r="A264">
        <v>263</v>
      </c>
      <c r="B264" t="s">
        <v>398</v>
      </c>
      <c r="C264">
        <v>57</v>
      </c>
      <c r="D264">
        <f>VLOOKUP(orders[[#This Row],[Product_ID]],products[#All],4,TRUE)</f>
        <v>1582</v>
      </c>
      <c r="E264">
        <v>4</v>
      </c>
      <c r="F264" t="str">
        <f>TEXT(orders[[#This Row],[Order_Date]],"mmm")</f>
        <v>Mar</v>
      </c>
      <c r="G264" s="4">
        <v>44997</v>
      </c>
      <c r="H264" s="5">
        <v>0.3994212962962963</v>
      </c>
      <c r="I264" s="4">
        <v>44998</v>
      </c>
      <c r="J264" s="5">
        <v>0.64028935185185187</v>
      </c>
      <c r="K264" t="s">
        <v>554</v>
      </c>
      <c r="L264" t="str">
        <f>VLOOKUP(orders[[#This Row],[Customer_ID]],customers[#All],3,TRUE)</f>
        <v>Ratlam</v>
      </c>
      <c r="M264" t="s">
        <v>509</v>
      </c>
      <c r="N264">
        <f>orders[[#This Row],[Price]]*orders[[#This Row],[Quantity]]</f>
        <v>6328</v>
      </c>
      <c r="O264" s="14">
        <f>((orders[[#This Row],[Delivery_Date]]+orders[[#This Row],[Delivery_Time]]) - (orders[[#This Row],[Order_Date]]+orders[[#This Row],[Order_Time]]))*24</f>
        <v>29.780833333439659</v>
      </c>
      <c r="W264" s="2">
        <v>4</v>
      </c>
      <c r="X264" s="13">
        <f>((orders[[#This Row],[Delivery_Date]]+orders[[#This Row],[Delivery_Time]]) - (orders[[#This Row],[Order_Date]]+orders[[#This Row],[Order_Time]]))*24</f>
        <v>29.780833333439659</v>
      </c>
      <c r="Y264" s="6">
        <f t="shared" si="4"/>
        <v>7.4452083333599148</v>
      </c>
    </row>
    <row r="265" spans="1:25" x14ac:dyDescent="0.3">
      <c r="A265">
        <v>264</v>
      </c>
      <c r="B265" t="s">
        <v>54</v>
      </c>
      <c r="C265">
        <v>52</v>
      </c>
      <c r="D265">
        <f>VLOOKUP(orders[[#This Row],[Product_ID]],products[#All],4,TRUE)</f>
        <v>236</v>
      </c>
      <c r="E265">
        <v>3</v>
      </c>
      <c r="F265" t="str">
        <f>TEXT(orders[[#This Row],[Order_Date]],"mmm")</f>
        <v>Feb</v>
      </c>
      <c r="G265" s="4">
        <v>44966</v>
      </c>
      <c r="H265" s="5">
        <v>0.2328587962962963</v>
      </c>
      <c r="I265" s="4">
        <v>44975</v>
      </c>
      <c r="J265" s="5">
        <v>0.65539351851851857</v>
      </c>
      <c r="K265" t="s">
        <v>535</v>
      </c>
      <c r="L265" t="str">
        <f>VLOOKUP(orders[[#This Row],[Customer_ID]],customers[#All],3,TRUE)</f>
        <v>Kanpur</v>
      </c>
      <c r="M265" t="s">
        <v>511</v>
      </c>
      <c r="N265">
        <f>orders[[#This Row],[Price]]*orders[[#This Row],[Quantity]]</f>
        <v>708</v>
      </c>
      <c r="O265" s="14">
        <f>((orders[[#This Row],[Delivery_Date]]+orders[[#This Row],[Delivery_Time]]) - (orders[[#This Row],[Order_Date]]+orders[[#This Row],[Order_Time]]))*24</f>
        <v>226.14083333336748</v>
      </c>
      <c r="W265" s="3">
        <v>3</v>
      </c>
      <c r="X265" s="13">
        <f>((orders[[#This Row],[Delivery_Date]]+orders[[#This Row],[Delivery_Time]]) - (orders[[#This Row],[Order_Date]]+orders[[#This Row],[Order_Time]]))*24</f>
        <v>226.14083333336748</v>
      </c>
      <c r="Y265" s="6">
        <f t="shared" si="4"/>
        <v>75.380277777789161</v>
      </c>
    </row>
    <row r="266" spans="1:25" x14ac:dyDescent="0.3">
      <c r="A266">
        <v>265</v>
      </c>
      <c r="B266" t="s">
        <v>297</v>
      </c>
      <c r="C266">
        <v>58</v>
      </c>
      <c r="D266">
        <f>VLOOKUP(orders[[#This Row],[Product_ID]],products[#All],4,TRUE)</f>
        <v>1492</v>
      </c>
      <c r="E266">
        <v>1</v>
      </c>
      <c r="F266" t="str">
        <f>TEXT(orders[[#This Row],[Order_Date]],"mmm")</f>
        <v>Feb</v>
      </c>
      <c r="G266" s="4">
        <v>44967</v>
      </c>
      <c r="H266" s="5">
        <v>0.88701388888888888</v>
      </c>
      <c r="I266" s="4">
        <v>44975</v>
      </c>
      <c r="J266" s="5">
        <v>0.26982638888888888</v>
      </c>
      <c r="K266" t="s">
        <v>634</v>
      </c>
      <c r="L266" t="str">
        <f>VLOOKUP(orders[[#This Row],[Customer_ID]],customers[#All],3,TRUE)</f>
        <v>Satara</v>
      </c>
      <c r="M266" t="s">
        <v>511</v>
      </c>
      <c r="N266">
        <f>orders[[#This Row],[Price]]*orders[[#This Row],[Quantity]]</f>
        <v>1492</v>
      </c>
      <c r="O266" s="14">
        <f>((orders[[#This Row],[Delivery_Date]]+orders[[#This Row],[Delivery_Time]]) - (orders[[#This Row],[Order_Date]]+orders[[#This Row],[Order_Time]]))*24</f>
        <v>177.1875</v>
      </c>
      <c r="W266" s="2">
        <v>1</v>
      </c>
      <c r="X266" s="13">
        <f>((orders[[#This Row],[Delivery_Date]]+orders[[#This Row],[Delivery_Time]]) - (orders[[#This Row],[Order_Date]]+orders[[#This Row],[Order_Time]]))*24</f>
        <v>177.1875</v>
      </c>
      <c r="Y266" s="6">
        <f t="shared" si="4"/>
        <v>177.1875</v>
      </c>
    </row>
    <row r="267" spans="1:25" x14ac:dyDescent="0.3">
      <c r="A267">
        <v>266</v>
      </c>
      <c r="B267" t="s">
        <v>193</v>
      </c>
      <c r="C267">
        <v>36</v>
      </c>
      <c r="D267">
        <f>VLOOKUP(orders[[#This Row],[Product_ID]],products[#All],4,TRUE)</f>
        <v>203</v>
      </c>
      <c r="E267">
        <v>1</v>
      </c>
      <c r="F267" t="str">
        <f>TEXT(orders[[#This Row],[Order_Date]],"mmm")</f>
        <v>May</v>
      </c>
      <c r="G267" s="4">
        <v>45058</v>
      </c>
      <c r="H267" s="5">
        <v>0.57425925925925925</v>
      </c>
      <c r="I267" s="4">
        <v>45059</v>
      </c>
      <c r="J267" s="5">
        <v>0.80565972222222226</v>
      </c>
      <c r="K267" t="s">
        <v>639</v>
      </c>
      <c r="L267" t="str">
        <f>VLOOKUP(orders[[#This Row],[Customer_ID]],customers[#All],3,TRUE)</f>
        <v>Aizawl</v>
      </c>
      <c r="M267" t="s">
        <v>509</v>
      </c>
      <c r="N267">
        <f>orders[[#This Row],[Price]]*orders[[#This Row],[Quantity]]</f>
        <v>203</v>
      </c>
      <c r="O267" s="14">
        <f>((orders[[#This Row],[Delivery_Date]]+orders[[#This Row],[Delivery_Time]]) - (orders[[#This Row],[Order_Date]]+orders[[#This Row],[Order_Time]]))*24</f>
        <v>29.55361111118691</v>
      </c>
      <c r="W267" s="3">
        <v>1</v>
      </c>
      <c r="X267" s="13">
        <f>((orders[[#This Row],[Delivery_Date]]+orders[[#This Row],[Delivery_Time]]) - (orders[[#This Row],[Order_Date]]+orders[[#This Row],[Order_Time]]))*24</f>
        <v>29.55361111118691</v>
      </c>
      <c r="Y267" s="6">
        <f t="shared" si="4"/>
        <v>29.55361111118691</v>
      </c>
    </row>
    <row r="268" spans="1:25" x14ac:dyDescent="0.3">
      <c r="A268">
        <v>267</v>
      </c>
      <c r="B268" t="s">
        <v>275</v>
      </c>
      <c r="C268">
        <v>35</v>
      </c>
      <c r="D268">
        <f>VLOOKUP(orders[[#This Row],[Product_ID]],products[#All],4,TRUE)</f>
        <v>1865</v>
      </c>
      <c r="E268">
        <v>3</v>
      </c>
      <c r="F268" t="str">
        <f>TEXT(orders[[#This Row],[Order_Date]],"mmm")</f>
        <v>Mar</v>
      </c>
      <c r="G268" s="4">
        <v>44989</v>
      </c>
      <c r="H268" s="5">
        <v>0.56871527777777775</v>
      </c>
      <c r="I268" s="4">
        <v>44997</v>
      </c>
      <c r="J268" s="5">
        <v>0.16111111111111112</v>
      </c>
      <c r="K268" t="s">
        <v>640</v>
      </c>
      <c r="L268" t="str">
        <f>VLOOKUP(orders[[#This Row],[Customer_ID]],customers[#All],3,TRUE)</f>
        <v>Imphal</v>
      </c>
      <c r="M268" t="s">
        <v>518</v>
      </c>
      <c r="N268">
        <f>orders[[#This Row],[Price]]*orders[[#This Row],[Quantity]]</f>
        <v>5595</v>
      </c>
      <c r="O268" s="14">
        <f>((orders[[#This Row],[Delivery_Date]]+orders[[#This Row],[Delivery_Time]]) - (orders[[#This Row],[Order_Date]]+orders[[#This Row],[Order_Time]]))*24</f>
        <v>182.21750000008615</v>
      </c>
      <c r="W268" s="2">
        <v>3</v>
      </c>
      <c r="X268" s="13">
        <f>((orders[[#This Row],[Delivery_Date]]+orders[[#This Row],[Delivery_Time]]) - (orders[[#This Row],[Order_Date]]+orders[[#This Row],[Order_Time]]))*24</f>
        <v>182.21750000008615</v>
      </c>
      <c r="Y268" s="6">
        <f t="shared" si="4"/>
        <v>60.739166666695382</v>
      </c>
    </row>
    <row r="269" spans="1:25" x14ac:dyDescent="0.3">
      <c r="A269">
        <v>268</v>
      </c>
      <c r="B269" t="s">
        <v>266</v>
      </c>
      <c r="C269">
        <v>38</v>
      </c>
      <c r="D269">
        <f>VLOOKUP(orders[[#This Row],[Product_ID]],products[#All],4,TRUE)</f>
        <v>562</v>
      </c>
      <c r="E269">
        <v>1</v>
      </c>
      <c r="F269" t="str">
        <f>TEXT(orders[[#This Row],[Order_Date]],"mmm")</f>
        <v>Aug</v>
      </c>
      <c r="G269" s="4">
        <v>45152</v>
      </c>
      <c r="H269" s="5">
        <v>0.32359953703703703</v>
      </c>
      <c r="I269" s="4">
        <v>45161</v>
      </c>
      <c r="J269" s="5">
        <v>0.70381944444444444</v>
      </c>
      <c r="K269" t="s">
        <v>536</v>
      </c>
      <c r="L269" t="str">
        <f>VLOOKUP(orders[[#This Row],[Customer_ID]],customers[#All],3,TRUE)</f>
        <v>Bharatpur</v>
      </c>
      <c r="M269" t="s">
        <v>509</v>
      </c>
      <c r="N269">
        <f>orders[[#This Row],[Price]]*orders[[#This Row],[Quantity]]</f>
        <v>562</v>
      </c>
      <c r="O269" s="14">
        <f>((orders[[#This Row],[Delivery_Date]]+orders[[#This Row],[Delivery_Time]]) - (orders[[#This Row],[Order_Date]]+orders[[#This Row],[Order_Time]]))*24</f>
        <v>225.12527777790092</v>
      </c>
      <c r="W269" s="3">
        <v>1</v>
      </c>
      <c r="X269" s="13">
        <f>((orders[[#This Row],[Delivery_Date]]+orders[[#This Row],[Delivery_Time]]) - (orders[[#This Row],[Order_Date]]+orders[[#This Row],[Order_Time]]))*24</f>
        <v>225.12527777790092</v>
      </c>
      <c r="Y269" s="6">
        <f t="shared" si="4"/>
        <v>225.12527777790092</v>
      </c>
    </row>
    <row r="270" spans="1:25" x14ac:dyDescent="0.3">
      <c r="A270">
        <v>269</v>
      </c>
      <c r="B270" t="s">
        <v>123</v>
      </c>
      <c r="C270">
        <v>36</v>
      </c>
      <c r="D270">
        <f>VLOOKUP(orders[[#This Row],[Product_ID]],products[#All],4,TRUE)</f>
        <v>203</v>
      </c>
      <c r="E270">
        <v>1</v>
      </c>
      <c r="F270" t="str">
        <f>TEXT(orders[[#This Row],[Order_Date]],"mmm")</f>
        <v>Oct</v>
      </c>
      <c r="G270" s="4">
        <v>45224</v>
      </c>
      <c r="H270" s="5">
        <v>5.0138888888888886E-2</v>
      </c>
      <c r="I270" s="4">
        <v>45225</v>
      </c>
      <c r="J270" s="5">
        <v>0.74876157407407407</v>
      </c>
      <c r="K270" t="s">
        <v>641</v>
      </c>
      <c r="L270" t="str">
        <f>VLOOKUP(orders[[#This Row],[Customer_ID]],customers[#All],3,TRUE)</f>
        <v>Kavali</v>
      </c>
      <c r="M270" t="s">
        <v>509</v>
      </c>
      <c r="N270">
        <f>orders[[#This Row],[Price]]*orders[[#This Row],[Quantity]]</f>
        <v>203</v>
      </c>
      <c r="O270" s="14">
        <f>((orders[[#This Row],[Delivery_Date]]+orders[[#This Row],[Delivery_Time]]) - (orders[[#This Row],[Order_Date]]+orders[[#This Row],[Order_Time]]))*24</f>
        <v>40.766944444505498</v>
      </c>
      <c r="W270" s="2">
        <v>1</v>
      </c>
      <c r="X270" s="13">
        <f>((orders[[#This Row],[Delivery_Date]]+orders[[#This Row],[Delivery_Time]]) - (orders[[#This Row],[Order_Date]]+orders[[#This Row],[Order_Time]]))*24</f>
        <v>40.766944444505498</v>
      </c>
      <c r="Y270" s="6">
        <f t="shared" si="4"/>
        <v>40.766944444505498</v>
      </c>
    </row>
    <row r="271" spans="1:25" x14ac:dyDescent="0.3">
      <c r="A271">
        <v>270</v>
      </c>
      <c r="B271" t="s">
        <v>413</v>
      </c>
      <c r="C271">
        <v>21</v>
      </c>
      <c r="D271">
        <f>VLOOKUP(orders[[#This Row],[Product_ID]],products[#All],4,TRUE)</f>
        <v>1561</v>
      </c>
      <c r="E271">
        <v>5</v>
      </c>
      <c r="F271" t="str">
        <f>TEXT(orders[[#This Row],[Order_Date]],"mmm")</f>
        <v>Aug</v>
      </c>
      <c r="G271" s="4">
        <v>45160</v>
      </c>
      <c r="H271" s="5">
        <v>0.84825231481481478</v>
      </c>
      <c r="I271" s="4">
        <v>45170</v>
      </c>
      <c r="J271" s="5">
        <v>0.66943287037037036</v>
      </c>
      <c r="K271" t="s">
        <v>563</v>
      </c>
      <c r="L271" t="str">
        <f>VLOOKUP(orders[[#This Row],[Customer_ID]],customers[#All],3,TRUE)</f>
        <v>Tiruchirappalli</v>
      </c>
      <c r="M271" t="s">
        <v>513</v>
      </c>
      <c r="N271">
        <f>orders[[#This Row],[Price]]*orders[[#This Row],[Quantity]]</f>
        <v>7805</v>
      </c>
      <c r="O271" s="14">
        <f>((orders[[#This Row],[Delivery_Date]]+orders[[#This Row],[Delivery_Time]]) - (orders[[#This Row],[Order_Date]]+orders[[#This Row],[Order_Time]]))*24</f>
        <v>235.70833333331393</v>
      </c>
      <c r="W271" s="3">
        <v>5</v>
      </c>
      <c r="X271" s="13">
        <f>((orders[[#This Row],[Delivery_Date]]+orders[[#This Row],[Delivery_Time]]) - (orders[[#This Row],[Order_Date]]+orders[[#This Row],[Order_Time]]))*24</f>
        <v>235.70833333331393</v>
      </c>
      <c r="Y271" s="6">
        <f t="shared" si="4"/>
        <v>47.141666666662786</v>
      </c>
    </row>
    <row r="272" spans="1:25" x14ac:dyDescent="0.3">
      <c r="A272">
        <v>271</v>
      </c>
      <c r="B272" t="s">
        <v>198</v>
      </c>
      <c r="C272">
        <v>36</v>
      </c>
      <c r="D272">
        <f>VLOOKUP(orders[[#This Row],[Product_ID]],products[#All],4,TRUE)</f>
        <v>203</v>
      </c>
      <c r="E272">
        <v>5</v>
      </c>
      <c r="F272" t="str">
        <f>TEXT(orders[[#This Row],[Order_Date]],"mmm")</f>
        <v>Jun</v>
      </c>
      <c r="G272" s="4">
        <v>45100</v>
      </c>
      <c r="H272" s="5">
        <v>0.76923611111111112</v>
      </c>
      <c r="I272" s="4">
        <v>45107</v>
      </c>
      <c r="J272" s="5">
        <v>0.76394675925925926</v>
      </c>
      <c r="K272" t="s">
        <v>642</v>
      </c>
      <c r="L272" t="str">
        <f>VLOOKUP(orders[[#This Row],[Customer_ID]],customers[#All],3,TRUE)</f>
        <v>Kamarhati</v>
      </c>
      <c r="M272" t="s">
        <v>509</v>
      </c>
      <c r="N272">
        <f>orders[[#This Row],[Price]]*orders[[#This Row],[Quantity]]</f>
        <v>1015</v>
      </c>
      <c r="O272" s="14">
        <f>((orders[[#This Row],[Delivery_Date]]+orders[[#This Row],[Delivery_Time]]) - (orders[[#This Row],[Order_Date]]+orders[[#This Row],[Order_Time]]))*24</f>
        <v>167.87305555556668</v>
      </c>
      <c r="W272" s="2">
        <v>5</v>
      </c>
      <c r="X272" s="13">
        <f>((orders[[#This Row],[Delivery_Date]]+orders[[#This Row],[Delivery_Time]]) - (orders[[#This Row],[Order_Date]]+orders[[#This Row],[Order_Time]]))*24</f>
        <v>167.87305555556668</v>
      </c>
      <c r="Y272" s="6">
        <f t="shared" si="4"/>
        <v>33.574611111113335</v>
      </c>
    </row>
    <row r="273" spans="1:25" x14ac:dyDescent="0.3">
      <c r="A273">
        <v>272</v>
      </c>
      <c r="B273" t="s">
        <v>83</v>
      </c>
      <c r="C273">
        <v>12</v>
      </c>
      <c r="D273">
        <f>VLOOKUP(orders[[#This Row],[Product_ID]],products[#All],4,TRUE)</f>
        <v>672</v>
      </c>
      <c r="E273">
        <v>1</v>
      </c>
      <c r="F273" t="str">
        <f>TEXT(orders[[#This Row],[Order_Date]],"mmm")</f>
        <v>Apr</v>
      </c>
      <c r="G273" s="4">
        <v>45024</v>
      </c>
      <c r="H273" s="5">
        <v>0.40283564814814815</v>
      </c>
      <c r="I273" s="4">
        <v>45034</v>
      </c>
      <c r="J273" s="5">
        <v>0.84300925925925929</v>
      </c>
      <c r="K273" t="s">
        <v>594</v>
      </c>
      <c r="L273" t="str">
        <f>VLOOKUP(orders[[#This Row],[Customer_ID]],customers[#All],3,TRUE)</f>
        <v>Tenali</v>
      </c>
      <c r="M273" t="s">
        <v>505</v>
      </c>
      <c r="N273">
        <f>orders[[#This Row],[Price]]*orders[[#This Row],[Quantity]]</f>
        <v>672</v>
      </c>
      <c r="O273" s="14">
        <f>((orders[[#This Row],[Delivery_Date]]+orders[[#This Row],[Delivery_Time]]) - (orders[[#This Row],[Order_Date]]+orders[[#This Row],[Order_Time]]))*24</f>
        <v>250.56416666664882</v>
      </c>
      <c r="W273" s="3">
        <v>1</v>
      </c>
      <c r="X273" s="13">
        <f>((orders[[#This Row],[Delivery_Date]]+orders[[#This Row],[Delivery_Time]]) - (orders[[#This Row],[Order_Date]]+orders[[#This Row],[Order_Time]]))*24</f>
        <v>250.56416666664882</v>
      </c>
      <c r="Y273" s="6">
        <f t="shared" si="4"/>
        <v>250.56416666664882</v>
      </c>
    </row>
    <row r="274" spans="1:25" x14ac:dyDescent="0.3">
      <c r="A274">
        <v>273</v>
      </c>
      <c r="B274" t="s">
        <v>237</v>
      </c>
      <c r="C274">
        <v>10</v>
      </c>
      <c r="D274">
        <f>VLOOKUP(orders[[#This Row],[Product_ID]],products[#All],4,TRUE)</f>
        <v>259</v>
      </c>
      <c r="E274">
        <v>2</v>
      </c>
      <c r="F274" t="str">
        <f>TEXT(orders[[#This Row],[Order_Date]],"mmm")</f>
        <v>Nov</v>
      </c>
      <c r="G274" s="4">
        <v>45252</v>
      </c>
      <c r="H274" s="5">
        <v>0.67540509259259263</v>
      </c>
      <c r="I274" s="4">
        <v>45254</v>
      </c>
      <c r="J274" s="5">
        <v>7.8333333333333338E-2</v>
      </c>
      <c r="K274" t="s">
        <v>523</v>
      </c>
      <c r="L274" t="str">
        <f>VLOOKUP(orders[[#This Row],[Customer_ID]],customers[#All],3,TRUE)</f>
        <v>Jorhat</v>
      </c>
      <c r="M274" t="s">
        <v>509</v>
      </c>
      <c r="N274">
        <f>orders[[#This Row],[Price]]*orders[[#This Row],[Quantity]]</f>
        <v>518</v>
      </c>
      <c r="O274" s="14">
        <f>((orders[[#This Row],[Delivery_Date]]+orders[[#This Row],[Delivery_Time]]) - (orders[[#This Row],[Order_Date]]+orders[[#This Row],[Order_Time]]))*24</f>
        <v>33.670277777651791</v>
      </c>
      <c r="W274" s="2">
        <v>2</v>
      </c>
      <c r="X274" s="13">
        <f>((orders[[#This Row],[Delivery_Date]]+orders[[#This Row],[Delivery_Time]]) - (orders[[#This Row],[Order_Date]]+orders[[#This Row],[Order_Time]]))*24</f>
        <v>33.670277777651791</v>
      </c>
      <c r="Y274" s="6">
        <f t="shared" si="4"/>
        <v>16.835138888825895</v>
      </c>
    </row>
    <row r="275" spans="1:25" x14ac:dyDescent="0.3">
      <c r="A275">
        <v>274</v>
      </c>
      <c r="B275" t="s">
        <v>383</v>
      </c>
      <c r="C275">
        <v>41</v>
      </c>
      <c r="D275">
        <f>VLOOKUP(orders[[#This Row],[Product_ID]],products[#All],4,TRUE)</f>
        <v>1977</v>
      </c>
      <c r="E275">
        <v>5</v>
      </c>
      <c r="F275" t="str">
        <f>TEXT(orders[[#This Row],[Order_Date]],"mmm")</f>
        <v>Nov</v>
      </c>
      <c r="G275" s="4">
        <v>45232</v>
      </c>
      <c r="H275" s="5">
        <v>0.27628472222222222</v>
      </c>
      <c r="I275" s="4">
        <v>45242</v>
      </c>
      <c r="J275" s="5">
        <v>0.87055555555555553</v>
      </c>
      <c r="K275" t="s">
        <v>641</v>
      </c>
      <c r="L275" t="str">
        <f>VLOOKUP(orders[[#This Row],[Customer_ID]],customers[#All],3,TRUE)</f>
        <v>Bhubaneswar</v>
      </c>
      <c r="M275" t="s">
        <v>507</v>
      </c>
      <c r="N275">
        <f>orders[[#This Row],[Price]]*orders[[#This Row],[Quantity]]</f>
        <v>9885</v>
      </c>
      <c r="O275" s="14">
        <f>((orders[[#This Row],[Delivery_Date]]+orders[[#This Row],[Delivery_Time]]) - (orders[[#This Row],[Order_Date]]+orders[[#This Row],[Order_Time]]))*24</f>
        <v>254.26249999995343</v>
      </c>
      <c r="W275" s="3">
        <v>5</v>
      </c>
      <c r="X275" s="13">
        <f>((orders[[#This Row],[Delivery_Date]]+orders[[#This Row],[Delivery_Time]]) - (orders[[#This Row],[Order_Date]]+orders[[#This Row],[Order_Time]]))*24</f>
        <v>254.26249999995343</v>
      </c>
      <c r="Y275" s="6">
        <f t="shared" si="4"/>
        <v>50.852499999990684</v>
      </c>
    </row>
    <row r="276" spans="1:25" x14ac:dyDescent="0.3">
      <c r="A276">
        <v>275</v>
      </c>
      <c r="B276" t="s">
        <v>143</v>
      </c>
      <c r="C276">
        <v>29</v>
      </c>
      <c r="D276">
        <f>VLOOKUP(orders[[#This Row],[Product_ID]],products[#All],4,TRUE)</f>
        <v>1252</v>
      </c>
      <c r="E276">
        <v>1</v>
      </c>
      <c r="F276" t="str">
        <f>TEXT(orders[[#This Row],[Order_Date]],"mmm")</f>
        <v>Mar</v>
      </c>
      <c r="G276" s="4">
        <v>44987</v>
      </c>
      <c r="H276" s="5">
        <v>0.17623842592592592</v>
      </c>
      <c r="I276" s="4">
        <v>44990</v>
      </c>
      <c r="J276" s="5">
        <v>5.392361111111111E-2</v>
      </c>
      <c r="K276" t="s">
        <v>643</v>
      </c>
      <c r="L276" t="str">
        <f>VLOOKUP(orders[[#This Row],[Customer_ID]],customers[#All],3,TRUE)</f>
        <v>Noida</v>
      </c>
      <c r="M276" t="s">
        <v>518</v>
      </c>
      <c r="N276">
        <f>orders[[#This Row],[Price]]*orders[[#This Row],[Quantity]]</f>
        <v>1252</v>
      </c>
      <c r="O276" s="14">
        <f>((orders[[#This Row],[Delivery_Date]]+orders[[#This Row],[Delivery_Time]]) - (orders[[#This Row],[Order_Date]]+orders[[#This Row],[Order_Time]]))*24</f>
        <v>69.064444444491528</v>
      </c>
      <c r="W276" s="2">
        <v>1</v>
      </c>
      <c r="X276" s="13">
        <f>((orders[[#This Row],[Delivery_Date]]+orders[[#This Row],[Delivery_Time]]) - (orders[[#This Row],[Order_Date]]+orders[[#This Row],[Order_Time]]))*24</f>
        <v>69.064444444491528</v>
      </c>
      <c r="Y276" s="6">
        <f t="shared" si="4"/>
        <v>69.064444444491528</v>
      </c>
    </row>
    <row r="277" spans="1:25" x14ac:dyDescent="0.3">
      <c r="A277">
        <v>276</v>
      </c>
      <c r="B277" t="s">
        <v>321</v>
      </c>
      <c r="C277">
        <v>15</v>
      </c>
      <c r="D277">
        <f>VLOOKUP(orders[[#This Row],[Product_ID]],products[#All],4,TRUE)</f>
        <v>1488</v>
      </c>
      <c r="E277">
        <v>2</v>
      </c>
      <c r="F277" t="str">
        <f>TEXT(orders[[#This Row],[Order_Date]],"mmm")</f>
        <v>May</v>
      </c>
      <c r="G277" s="4">
        <v>45074</v>
      </c>
      <c r="H277" s="5">
        <v>6.5347222222222223E-2</v>
      </c>
      <c r="I277" s="4">
        <v>45078</v>
      </c>
      <c r="J277" s="5">
        <v>0.29552083333333334</v>
      </c>
      <c r="K277" t="s">
        <v>644</v>
      </c>
      <c r="L277" t="str">
        <f>VLOOKUP(orders[[#This Row],[Customer_ID]],customers[#All],3,TRUE)</f>
        <v>North Dumdum</v>
      </c>
      <c r="M277" t="s">
        <v>505</v>
      </c>
      <c r="N277">
        <f>orders[[#This Row],[Price]]*orders[[#This Row],[Quantity]]</f>
        <v>2976</v>
      </c>
      <c r="O277" s="14">
        <f>((orders[[#This Row],[Delivery_Date]]+orders[[#This Row],[Delivery_Time]]) - (orders[[#This Row],[Order_Date]]+orders[[#This Row],[Order_Time]]))*24</f>
        <v>101.52416666666977</v>
      </c>
      <c r="W277" s="3">
        <v>2</v>
      </c>
      <c r="X277" s="13">
        <f>((orders[[#This Row],[Delivery_Date]]+orders[[#This Row],[Delivery_Time]]) - (orders[[#This Row],[Order_Date]]+orders[[#This Row],[Order_Time]]))*24</f>
        <v>101.52416666666977</v>
      </c>
      <c r="Y277" s="6">
        <f t="shared" si="4"/>
        <v>50.762083333334886</v>
      </c>
    </row>
    <row r="278" spans="1:25" x14ac:dyDescent="0.3">
      <c r="A278">
        <v>277</v>
      </c>
      <c r="B278" t="s">
        <v>306</v>
      </c>
      <c r="C278">
        <v>34</v>
      </c>
      <c r="D278">
        <f>VLOOKUP(orders[[#This Row],[Product_ID]],products[#All],4,TRUE)</f>
        <v>1335</v>
      </c>
      <c r="E278">
        <v>5</v>
      </c>
      <c r="F278" t="str">
        <f>TEXT(orders[[#This Row],[Order_Date]],"mmm")</f>
        <v>Aug</v>
      </c>
      <c r="G278" s="4">
        <v>45161</v>
      </c>
      <c r="H278" s="5">
        <v>0.8032407407407407</v>
      </c>
      <c r="I278" s="4">
        <v>45167</v>
      </c>
      <c r="J278" s="5">
        <v>0.65993055555555558</v>
      </c>
      <c r="K278" t="s">
        <v>390</v>
      </c>
      <c r="L278" t="str">
        <f>VLOOKUP(orders[[#This Row],[Customer_ID]],customers[#All],3,TRUE)</f>
        <v>Nagpur</v>
      </c>
      <c r="M278" t="s">
        <v>513</v>
      </c>
      <c r="N278">
        <f>orders[[#This Row],[Price]]*orders[[#This Row],[Quantity]]</f>
        <v>6675</v>
      </c>
      <c r="O278" s="14">
        <f>((orders[[#This Row],[Delivery_Date]]+orders[[#This Row],[Delivery_Time]]) - (orders[[#This Row],[Order_Date]]+orders[[#This Row],[Order_Time]]))*24</f>
        <v>140.5605555556831</v>
      </c>
      <c r="W278" s="2">
        <v>5</v>
      </c>
      <c r="X278" s="13">
        <f>((orders[[#This Row],[Delivery_Date]]+orders[[#This Row],[Delivery_Time]]) - (orders[[#This Row],[Order_Date]]+orders[[#This Row],[Order_Time]]))*24</f>
        <v>140.5605555556831</v>
      </c>
      <c r="Y278" s="6">
        <f t="shared" si="4"/>
        <v>28.11211111113662</v>
      </c>
    </row>
    <row r="279" spans="1:25" x14ac:dyDescent="0.3">
      <c r="A279">
        <v>278</v>
      </c>
      <c r="B279" t="s">
        <v>222</v>
      </c>
      <c r="C279">
        <v>1</v>
      </c>
      <c r="D279">
        <f>VLOOKUP(orders[[#This Row],[Product_ID]],products[#All],4,TRUE)</f>
        <v>1935</v>
      </c>
      <c r="E279">
        <v>2</v>
      </c>
      <c r="F279" t="str">
        <f>TEXT(orders[[#This Row],[Order_Date]],"mmm")</f>
        <v>Jun</v>
      </c>
      <c r="G279" s="4">
        <v>45097</v>
      </c>
      <c r="H279" s="5">
        <v>0.98185185185185186</v>
      </c>
      <c r="I279" s="4">
        <v>45101</v>
      </c>
      <c r="J279" s="5">
        <v>0.23800925925925925</v>
      </c>
      <c r="K279" t="s">
        <v>645</v>
      </c>
      <c r="L279" t="str">
        <f>VLOOKUP(orders[[#This Row],[Customer_ID]],customers[#All],3,TRUE)</f>
        <v>Agra</v>
      </c>
      <c r="M279" t="s">
        <v>528</v>
      </c>
      <c r="N279">
        <f>orders[[#This Row],[Price]]*orders[[#This Row],[Quantity]]</f>
        <v>3870</v>
      </c>
      <c r="O279" s="14">
        <f>((orders[[#This Row],[Delivery_Date]]+orders[[#This Row],[Delivery_Time]]) - (orders[[#This Row],[Order_Date]]+orders[[#This Row],[Order_Time]]))*24</f>
        <v>78.147777777747251</v>
      </c>
      <c r="W279" s="3">
        <v>2</v>
      </c>
      <c r="X279" s="13">
        <f>((orders[[#This Row],[Delivery_Date]]+orders[[#This Row],[Delivery_Time]]) - (orders[[#This Row],[Order_Date]]+orders[[#This Row],[Order_Time]]))*24</f>
        <v>78.147777777747251</v>
      </c>
      <c r="Y279" s="6">
        <f t="shared" si="4"/>
        <v>39.073888888873626</v>
      </c>
    </row>
    <row r="280" spans="1:25" x14ac:dyDescent="0.3">
      <c r="A280">
        <v>279</v>
      </c>
      <c r="B280" t="s">
        <v>331</v>
      </c>
      <c r="C280">
        <v>23</v>
      </c>
      <c r="D280">
        <f>VLOOKUP(orders[[#This Row],[Product_ID]],products[#All],4,TRUE)</f>
        <v>1098</v>
      </c>
      <c r="E280">
        <v>4</v>
      </c>
      <c r="F280" t="str">
        <f>TEXT(orders[[#This Row],[Order_Date]],"mmm")</f>
        <v>Nov</v>
      </c>
      <c r="G280" s="4">
        <v>45254</v>
      </c>
      <c r="H280" s="5">
        <v>0.38525462962962964</v>
      </c>
      <c r="I280" s="4">
        <v>45256</v>
      </c>
      <c r="J280" s="5">
        <v>0.74401620370370369</v>
      </c>
      <c r="K280" t="s">
        <v>46</v>
      </c>
      <c r="L280" t="str">
        <f>VLOOKUP(orders[[#This Row],[Customer_ID]],customers[#All],3,TRUE)</f>
        <v>Anand</v>
      </c>
      <c r="M280" t="s">
        <v>505</v>
      </c>
      <c r="N280">
        <f>orders[[#This Row],[Price]]*orders[[#This Row],[Quantity]]</f>
        <v>4392</v>
      </c>
      <c r="O280" s="14">
        <f>((orders[[#This Row],[Delivery_Date]]+orders[[#This Row],[Delivery_Time]]) - (orders[[#This Row],[Order_Date]]+orders[[#This Row],[Order_Time]]))*24</f>
        <v>56.610277777654119</v>
      </c>
      <c r="W280" s="2">
        <v>4</v>
      </c>
      <c r="X280" s="13">
        <f>((orders[[#This Row],[Delivery_Date]]+orders[[#This Row],[Delivery_Time]]) - (orders[[#This Row],[Order_Date]]+orders[[#This Row],[Order_Time]]))*24</f>
        <v>56.610277777654119</v>
      </c>
      <c r="Y280" s="6">
        <f t="shared" si="4"/>
        <v>14.15256944441353</v>
      </c>
    </row>
    <row r="281" spans="1:25" x14ac:dyDescent="0.3">
      <c r="A281">
        <v>280</v>
      </c>
      <c r="B281" t="s">
        <v>18</v>
      </c>
      <c r="C281">
        <v>19</v>
      </c>
      <c r="D281">
        <f>VLOOKUP(orders[[#This Row],[Product_ID]],products[#All],4,TRUE)</f>
        <v>1234</v>
      </c>
      <c r="E281">
        <v>3</v>
      </c>
      <c r="F281" t="str">
        <f>TEXT(orders[[#This Row],[Order_Date]],"mmm")</f>
        <v>Feb</v>
      </c>
      <c r="G281" s="4">
        <v>44964</v>
      </c>
      <c r="H281" s="5">
        <v>0.73943287037037042</v>
      </c>
      <c r="I281" s="4">
        <v>44969</v>
      </c>
      <c r="J281" s="5">
        <v>0.68825231481481486</v>
      </c>
      <c r="K281" t="s">
        <v>70</v>
      </c>
      <c r="L281" t="str">
        <f>VLOOKUP(orders[[#This Row],[Customer_ID]],customers[#All],3,TRUE)</f>
        <v>Bilaspur</v>
      </c>
      <c r="M281" t="s">
        <v>511</v>
      </c>
      <c r="N281">
        <f>orders[[#This Row],[Price]]*orders[[#This Row],[Quantity]]</f>
        <v>3702</v>
      </c>
      <c r="O281" s="14">
        <f>((orders[[#This Row],[Delivery_Date]]+orders[[#This Row],[Delivery_Time]]) - (orders[[#This Row],[Order_Date]]+orders[[#This Row],[Order_Time]]))*24</f>
        <v>118.77166666660924</v>
      </c>
      <c r="W281" s="3">
        <v>3</v>
      </c>
      <c r="X281" s="13">
        <f>((orders[[#This Row],[Delivery_Date]]+orders[[#This Row],[Delivery_Time]]) - (orders[[#This Row],[Order_Date]]+orders[[#This Row],[Order_Time]]))*24</f>
        <v>118.77166666660924</v>
      </c>
      <c r="Y281" s="6">
        <f t="shared" si="4"/>
        <v>39.590555555536412</v>
      </c>
    </row>
    <row r="282" spans="1:25" x14ac:dyDescent="0.3">
      <c r="A282">
        <v>281</v>
      </c>
      <c r="B282" t="s">
        <v>44</v>
      </c>
      <c r="C282">
        <v>15</v>
      </c>
      <c r="D282">
        <f>VLOOKUP(orders[[#This Row],[Product_ID]],products[#All],4,TRUE)</f>
        <v>1488</v>
      </c>
      <c r="E282">
        <v>3</v>
      </c>
      <c r="F282" t="str">
        <f>TEXT(orders[[#This Row],[Order_Date]],"mmm")</f>
        <v>Sep</v>
      </c>
      <c r="G282" s="4">
        <v>45190</v>
      </c>
      <c r="H282" s="5">
        <v>0.85887731481481477</v>
      </c>
      <c r="I282" s="4">
        <v>45194</v>
      </c>
      <c r="J282" s="5">
        <v>0.43557870370370372</v>
      </c>
      <c r="K282" t="s">
        <v>439</v>
      </c>
      <c r="L282" t="str">
        <f>VLOOKUP(orders[[#This Row],[Customer_ID]],customers[#All],3,TRUE)</f>
        <v>Chinsurah</v>
      </c>
      <c r="M282" t="s">
        <v>505</v>
      </c>
      <c r="N282">
        <f>orders[[#This Row],[Price]]*orders[[#This Row],[Quantity]]</f>
        <v>4464</v>
      </c>
      <c r="O282" s="14">
        <f>((orders[[#This Row],[Delivery_Date]]+orders[[#This Row],[Delivery_Time]]) - (orders[[#This Row],[Order_Date]]+orders[[#This Row],[Order_Time]]))*24</f>
        <v>85.840833333379123</v>
      </c>
      <c r="W282" s="2">
        <v>3</v>
      </c>
      <c r="X282" s="13">
        <f>((orders[[#This Row],[Delivery_Date]]+orders[[#This Row],[Delivery_Time]]) - (orders[[#This Row],[Order_Date]]+orders[[#This Row],[Order_Time]]))*24</f>
        <v>85.840833333379123</v>
      </c>
      <c r="Y282" s="6">
        <f t="shared" si="4"/>
        <v>28.613611111126374</v>
      </c>
    </row>
    <row r="283" spans="1:25" x14ac:dyDescent="0.3">
      <c r="A283">
        <v>282</v>
      </c>
      <c r="B283" t="s">
        <v>452</v>
      </c>
      <c r="C283">
        <v>41</v>
      </c>
      <c r="D283">
        <f>VLOOKUP(orders[[#This Row],[Product_ID]],products[#All],4,TRUE)</f>
        <v>1977</v>
      </c>
      <c r="E283">
        <v>2</v>
      </c>
      <c r="F283" t="str">
        <f>TEXT(orders[[#This Row],[Order_Date]],"mmm")</f>
        <v>Nov</v>
      </c>
      <c r="G283" s="4">
        <v>45241</v>
      </c>
      <c r="H283" s="5">
        <v>0.43112268518518521</v>
      </c>
      <c r="I283" s="4">
        <v>45249</v>
      </c>
      <c r="J283" s="5">
        <v>0.92476851851851849</v>
      </c>
      <c r="K283" t="s">
        <v>70</v>
      </c>
      <c r="L283" t="str">
        <f>VLOOKUP(orders[[#This Row],[Customer_ID]],customers[#All],3,TRUE)</f>
        <v>Dibrugarh</v>
      </c>
      <c r="M283" t="s">
        <v>507</v>
      </c>
      <c r="N283">
        <f>orders[[#This Row],[Price]]*orders[[#This Row],[Quantity]]</f>
        <v>3954</v>
      </c>
      <c r="O283" s="14">
        <f>((orders[[#This Row],[Delivery_Date]]+orders[[#This Row],[Delivery_Time]]) - (orders[[#This Row],[Order_Date]]+orders[[#This Row],[Order_Time]]))*24</f>
        <v>203.84749999997439</v>
      </c>
      <c r="W283" s="3">
        <v>2</v>
      </c>
      <c r="X283" s="13">
        <f>((orders[[#This Row],[Delivery_Date]]+orders[[#This Row],[Delivery_Time]]) - (orders[[#This Row],[Order_Date]]+orders[[#This Row],[Order_Time]]))*24</f>
        <v>203.84749999997439</v>
      </c>
      <c r="Y283" s="6">
        <f t="shared" si="4"/>
        <v>101.92374999998719</v>
      </c>
    </row>
    <row r="284" spans="1:25" x14ac:dyDescent="0.3">
      <c r="A284">
        <v>283</v>
      </c>
      <c r="B284" t="s">
        <v>423</v>
      </c>
      <c r="C284">
        <v>23</v>
      </c>
      <c r="D284">
        <f>VLOOKUP(orders[[#This Row],[Product_ID]],products[#All],4,TRUE)</f>
        <v>1098</v>
      </c>
      <c r="E284">
        <v>2</v>
      </c>
      <c r="F284" t="str">
        <f>TEXT(orders[[#This Row],[Order_Date]],"mmm")</f>
        <v>Nov</v>
      </c>
      <c r="G284" s="4">
        <v>45253</v>
      </c>
      <c r="H284" s="5">
        <v>0.11914351851851852</v>
      </c>
      <c r="I284" s="4">
        <v>45260</v>
      </c>
      <c r="J284" s="5">
        <v>0.76504629629629628</v>
      </c>
      <c r="K284" t="s">
        <v>646</v>
      </c>
      <c r="L284" t="str">
        <f>VLOOKUP(orders[[#This Row],[Customer_ID]],customers[#All],3,TRUE)</f>
        <v>Purnia</v>
      </c>
      <c r="M284" t="s">
        <v>505</v>
      </c>
      <c r="N284">
        <f>orders[[#This Row],[Price]]*orders[[#This Row],[Quantity]]</f>
        <v>2196</v>
      </c>
      <c r="O284" s="14">
        <f>((orders[[#This Row],[Delivery_Date]]+orders[[#This Row],[Delivery_Time]]) - (orders[[#This Row],[Order_Date]]+orders[[#This Row],[Order_Time]]))*24</f>
        <v>183.50166666676523</v>
      </c>
      <c r="W284" s="2">
        <v>2</v>
      </c>
      <c r="X284" s="13">
        <f>((orders[[#This Row],[Delivery_Date]]+orders[[#This Row],[Delivery_Time]]) - (orders[[#This Row],[Order_Date]]+orders[[#This Row],[Order_Time]]))*24</f>
        <v>183.50166666676523</v>
      </c>
      <c r="Y284" s="6">
        <f t="shared" si="4"/>
        <v>91.750833333382616</v>
      </c>
    </row>
    <row r="285" spans="1:25" x14ac:dyDescent="0.3">
      <c r="A285">
        <v>284</v>
      </c>
      <c r="B285" t="s">
        <v>283</v>
      </c>
      <c r="C285">
        <v>17</v>
      </c>
      <c r="D285">
        <f>VLOOKUP(orders[[#This Row],[Product_ID]],products[#All],4,TRUE)</f>
        <v>1899</v>
      </c>
      <c r="E285">
        <v>1</v>
      </c>
      <c r="F285" t="str">
        <f>TEXT(orders[[#This Row],[Order_Date]],"mmm")</f>
        <v>Aug</v>
      </c>
      <c r="G285" s="4">
        <v>45148</v>
      </c>
      <c r="H285" s="5">
        <v>0.67574074074074075</v>
      </c>
      <c r="I285" s="4">
        <v>45154</v>
      </c>
      <c r="J285" s="5">
        <v>0.47357638888888887</v>
      </c>
      <c r="K285" t="s">
        <v>564</v>
      </c>
      <c r="L285" t="str">
        <f>VLOOKUP(orders[[#This Row],[Customer_ID]],customers[#All],3,TRUE)</f>
        <v>Delhi</v>
      </c>
      <c r="M285" t="s">
        <v>505</v>
      </c>
      <c r="N285">
        <f>orders[[#This Row],[Price]]*orders[[#This Row],[Quantity]]</f>
        <v>1899</v>
      </c>
      <c r="O285" s="14">
        <f>((orders[[#This Row],[Delivery_Date]]+orders[[#This Row],[Delivery_Time]]) - (orders[[#This Row],[Order_Date]]+orders[[#This Row],[Order_Time]]))*24</f>
        <v>139.14805555553176</v>
      </c>
      <c r="W285" s="3">
        <v>1</v>
      </c>
      <c r="X285" s="13">
        <f>((orders[[#This Row],[Delivery_Date]]+orders[[#This Row],[Delivery_Time]]) - (orders[[#This Row],[Order_Date]]+orders[[#This Row],[Order_Time]]))*24</f>
        <v>139.14805555553176</v>
      </c>
      <c r="Y285" s="6">
        <f t="shared" si="4"/>
        <v>139.14805555553176</v>
      </c>
    </row>
    <row r="286" spans="1:25" x14ac:dyDescent="0.3">
      <c r="A286">
        <v>285</v>
      </c>
      <c r="B286" t="s">
        <v>403</v>
      </c>
      <c r="C286">
        <v>7</v>
      </c>
      <c r="D286">
        <f>VLOOKUP(orders[[#This Row],[Product_ID]],products[#All],4,TRUE)</f>
        <v>409</v>
      </c>
      <c r="E286">
        <v>5</v>
      </c>
      <c r="F286" t="str">
        <f>TEXT(orders[[#This Row],[Order_Date]],"mmm")</f>
        <v>Feb</v>
      </c>
      <c r="G286" s="4">
        <v>44983</v>
      </c>
      <c r="H286" s="5">
        <v>0.72689814814814813</v>
      </c>
      <c r="I286" s="4">
        <v>44986</v>
      </c>
      <c r="J286" s="5">
        <v>0.53634259259259254</v>
      </c>
      <c r="K286" t="s">
        <v>638</v>
      </c>
      <c r="L286" t="str">
        <f>VLOOKUP(orders[[#This Row],[Customer_ID]],customers[#All],3,TRUE)</f>
        <v>Ahmednagar</v>
      </c>
      <c r="M286" t="s">
        <v>518</v>
      </c>
      <c r="N286">
        <f>orders[[#This Row],[Price]]*orders[[#This Row],[Quantity]]</f>
        <v>2045</v>
      </c>
      <c r="O286" s="14">
        <f>((orders[[#This Row],[Delivery_Date]]+orders[[#This Row],[Delivery_Time]]) - (orders[[#This Row],[Order_Date]]+orders[[#This Row],[Order_Time]]))*24</f>
        <v>67.426666666637175</v>
      </c>
      <c r="W286" s="2">
        <v>5</v>
      </c>
      <c r="X286" s="13">
        <f>((orders[[#This Row],[Delivery_Date]]+orders[[#This Row],[Delivery_Time]]) - (orders[[#This Row],[Order_Date]]+orders[[#This Row],[Order_Time]]))*24</f>
        <v>67.426666666637175</v>
      </c>
      <c r="Y286" s="6">
        <f t="shared" si="4"/>
        <v>13.485333333327436</v>
      </c>
    </row>
    <row r="287" spans="1:25" x14ac:dyDescent="0.3">
      <c r="A287">
        <v>286</v>
      </c>
      <c r="B287" t="s">
        <v>481</v>
      </c>
      <c r="C287">
        <v>50</v>
      </c>
      <c r="D287">
        <f>VLOOKUP(orders[[#This Row],[Product_ID]],products[#All],4,TRUE)</f>
        <v>422</v>
      </c>
      <c r="E287">
        <v>3</v>
      </c>
      <c r="F287" t="str">
        <f>TEXT(orders[[#This Row],[Order_Date]],"mmm")</f>
        <v>Mar</v>
      </c>
      <c r="G287" s="4">
        <v>44991</v>
      </c>
      <c r="H287" s="5">
        <v>0.83726851851851847</v>
      </c>
      <c r="I287" s="4">
        <v>44997</v>
      </c>
      <c r="J287" s="5">
        <v>0.11211805555555555</v>
      </c>
      <c r="K287" t="s">
        <v>647</v>
      </c>
      <c r="L287" t="str">
        <f>VLOOKUP(orders[[#This Row],[Customer_ID]],customers[#All],3,TRUE)</f>
        <v>Cuttack</v>
      </c>
      <c r="M287" t="s">
        <v>518</v>
      </c>
      <c r="N287">
        <f>orders[[#This Row],[Price]]*orders[[#This Row],[Quantity]]</f>
        <v>1266</v>
      </c>
      <c r="O287" s="14">
        <f>((orders[[#This Row],[Delivery_Date]]+orders[[#This Row],[Delivery_Time]]) - (orders[[#This Row],[Order_Date]]+orders[[#This Row],[Order_Time]]))*24</f>
        <v>126.59638888895279</v>
      </c>
      <c r="W287" s="3">
        <v>3</v>
      </c>
      <c r="X287" s="13">
        <f>((orders[[#This Row],[Delivery_Date]]+orders[[#This Row],[Delivery_Time]]) - (orders[[#This Row],[Order_Date]]+orders[[#This Row],[Order_Time]]))*24</f>
        <v>126.59638888895279</v>
      </c>
      <c r="Y287" s="6">
        <f t="shared" si="4"/>
        <v>42.198796296317596</v>
      </c>
    </row>
    <row r="288" spans="1:25" x14ac:dyDescent="0.3">
      <c r="A288">
        <v>287</v>
      </c>
      <c r="B288" t="s">
        <v>59</v>
      </c>
      <c r="C288">
        <v>7</v>
      </c>
      <c r="D288">
        <f>VLOOKUP(orders[[#This Row],[Product_ID]],products[#All],4,TRUE)</f>
        <v>409</v>
      </c>
      <c r="E288">
        <v>5</v>
      </c>
      <c r="F288" t="str">
        <f>TEXT(orders[[#This Row],[Order_Date]],"mmm")</f>
        <v>Mar</v>
      </c>
      <c r="G288" s="4">
        <v>44988</v>
      </c>
      <c r="H288" s="5">
        <v>0.20421296296296296</v>
      </c>
      <c r="I288" s="4">
        <v>44991</v>
      </c>
      <c r="J288" s="5">
        <v>0.65274305555555556</v>
      </c>
      <c r="K288" t="s">
        <v>648</v>
      </c>
      <c r="L288" t="str">
        <f>VLOOKUP(orders[[#This Row],[Customer_ID]],customers[#All],3,TRUE)</f>
        <v>Orai</v>
      </c>
      <c r="M288" t="s">
        <v>518</v>
      </c>
      <c r="N288">
        <f>orders[[#This Row],[Price]]*orders[[#This Row],[Quantity]]</f>
        <v>2045</v>
      </c>
      <c r="O288" s="14">
        <f>((orders[[#This Row],[Delivery_Date]]+orders[[#This Row],[Delivery_Time]]) - (orders[[#This Row],[Order_Date]]+orders[[#This Row],[Order_Time]]))*24</f>
        <v>82.764722222287674</v>
      </c>
      <c r="W288" s="2">
        <v>5</v>
      </c>
      <c r="X288" s="13">
        <f>((orders[[#This Row],[Delivery_Date]]+orders[[#This Row],[Delivery_Time]]) - (orders[[#This Row],[Order_Date]]+orders[[#This Row],[Order_Time]]))*24</f>
        <v>82.764722222287674</v>
      </c>
      <c r="Y288" s="6">
        <f t="shared" si="4"/>
        <v>16.552944444457534</v>
      </c>
    </row>
    <row r="289" spans="1:25" x14ac:dyDescent="0.3">
      <c r="A289">
        <v>288</v>
      </c>
      <c r="B289" t="s">
        <v>178</v>
      </c>
      <c r="C289">
        <v>34</v>
      </c>
      <c r="D289">
        <f>VLOOKUP(orders[[#This Row],[Product_ID]],products[#All],4,TRUE)</f>
        <v>1335</v>
      </c>
      <c r="E289">
        <v>2</v>
      </c>
      <c r="F289" t="str">
        <f>TEXT(orders[[#This Row],[Order_Date]],"mmm")</f>
        <v>Aug</v>
      </c>
      <c r="G289" s="4">
        <v>45159</v>
      </c>
      <c r="H289" s="5">
        <v>0.66594907407407411</v>
      </c>
      <c r="I289" s="4">
        <v>45161</v>
      </c>
      <c r="J289" s="5">
        <v>0.86291666666666667</v>
      </c>
      <c r="K289" t="s">
        <v>645</v>
      </c>
      <c r="L289" t="str">
        <f>VLOOKUP(orders[[#This Row],[Customer_ID]],customers[#All],3,TRUE)</f>
        <v>Vellore</v>
      </c>
      <c r="M289" t="s">
        <v>513</v>
      </c>
      <c r="N289">
        <f>orders[[#This Row],[Price]]*orders[[#This Row],[Quantity]]</f>
        <v>2670</v>
      </c>
      <c r="O289" s="14">
        <f>((orders[[#This Row],[Delivery_Date]]+orders[[#This Row],[Delivery_Time]]) - (orders[[#This Row],[Order_Date]]+orders[[#This Row],[Order_Time]]))*24</f>
        <v>52.727222222252749</v>
      </c>
      <c r="W289" s="3">
        <v>2</v>
      </c>
      <c r="X289" s="13">
        <f>((orders[[#This Row],[Delivery_Date]]+orders[[#This Row],[Delivery_Time]]) - (orders[[#This Row],[Order_Date]]+orders[[#This Row],[Order_Time]]))*24</f>
        <v>52.727222222252749</v>
      </c>
      <c r="Y289" s="6">
        <f t="shared" si="4"/>
        <v>26.363611111126374</v>
      </c>
    </row>
    <row r="290" spans="1:25" x14ac:dyDescent="0.3">
      <c r="A290">
        <v>289</v>
      </c>
      <c r="B290" t="s">
        <v>93</v>
      </c>
      <c r="C290">
        <v>30</v>
      </c>
      <c r="D290">
        <f>VLOOKUP(orders[[#This Row],[Product_ID]],products[#All],4,TRUE)</f>
        <v>751</v>
      </c>
      <c r="E290">
        <v>4</v>
      </c>
      <c r="F290" t="str">
        <f>TEXT(orders[[#This Row],[Order_Date]],"mmm")</f>
        <v>Aug</v>
      </c>
      <c r="G290" s="4">
        <v>45167</v>
      </c>
      <c r="H290" s="5">
        <v>0.9861226851851852</v>
      </c>
      <c r="I290" s="4">
        <v>45175</v>
      </c>
      <c r="J290" s="5">
        <v>0.11812499999999999</v>
      </c>
      <c r="K290" t="s">
        <v>249</v>
      </c>
      <c r="L290" t="str">
        <f>VLOOKUP(orders[[#This Row],[Customer_ID]],customers[#All],3,TRUE)</f>
        <v>Nizamabad</v>
      </c>
      <c r="M290" t="s">
        <v>505</v>
      </c>
      <c r="N290">
        <f>orders[[#This Row],[Price]]*orders[[#This Row],[Quantity]]</f>
        <v>3004</v>
      </c>
      <c r="O290" s="14">
        <f>((orders[[#This Row],[Delivery_Date]]+orders[[#This Row],[Delivery_Time]]) - (orders[[#This Row],[Order_Date]]+orders[[#This Row],[Order_Time]]))*24</f>
        <v>171.16805555555038</v>
      </c>
      <c r="W290" s="2">
        <v>4</v>
      </c>
      <c r="X290" s="13">
        <f>((orders[[#This Row],[Delivery_Date]]+orders[[#This Row],[Delivery_Time]]) - (orders[[#This Row],[Order_Date]]+orders[[#This Row],[Order_Time]]))*24</f>
        <v>171.16805555555038</v>
      </c>
      <c r="Y290" s="6">
        <f t="shared" si="4"/>
        <v>42.792013888887595</v>
      </c>
    </row>
    <row r="291" spans="1:25" x14ac:dyDescent="0.3">
      <c r="A291">
        <v>290</v>
      </c>
      <c r="B291" t="s">
        <v>388</v>
      </c>
      <c r="C291">
        <v>69</v>
      </c>
      <c r="D291">
        <f>VLOOKUP(orders[[#This Row],[Product_ID]],products[#All],4,TRUE)</f>
        <v>998</v>
      </c>
      <c r="E291">
        <v>3</v>
      </c>
      <c r="F291" t="str">
        <f>TEXT(orders[[#This Row],[Order_Date]],"mmm")</f>
        <v>Mar</v>
      </c>
      <c r="G291" s="4">
        <v>44991</v>
      </c>
      <c r="H291" s="5">
        <v>0.43562499999999998</v>
      </c>
      <c r="I291" s="4">
        <v>44995</v>
      </c>
      <c r="J291" s="5">
        <v>0.6066435185185185</v>
      </c>
      <c r="K291" t="s">
        <v>635</v>
      </c>
      <c r="L291" t="str">
        <f>VLOOKUP(orders[[#This Row],[Customer_ID]],customers[#All],3,TRUE)</f>
        <v>Bhilai</v>
      </c>
      <c r="M291" t="s">
        <v>518</v>
      </c>
      <c r="N291">
        <f>orders[[#This Row],[Price]]*orders[[#This Row],[Quantity]]</f>
        <v>2994</v>
      </c>
      <c r="O291" s="14">
        <f>((orders[[#This Row],[Delivery_Date]]+orders[[#This Row],[Delivery_Time]]) - (orders[[#This Row],[Order_Date]]+orders[[#This Row],[Order_Time]]))*24</f>
        <v>100.10444444452878</v>
      </c>
      <c r="W291" s="3">
        <v>3</v>
      </c>
      <c r="X291" s="13">
        <f>((orders[[#This Row],[Delivery_Date]]+orders[[#This Row],[Delivery_Time]]) - (orders[[#This Row],[Order_Date]]+orders[[#This Row],[Order_Time]]))*24</f>
        <v>100.10444444452878</v>
      </c>
      <c r="Y291" s="6">
        <f t="shared" si="4"/>
        <v>33.36814814817626</v>
      </c>
    </row>
    <row r="292" spans="1:25" x14ac:dyDescent="0.3">
      <c r="A292">
        <v>291</v>
      </c>
      <c r="B292" t="s">
        <v>354</v>
      </c>
      <c r="C292">
        <v>49</v>
      </c>
      <c r="D292">
        <f>VLOOKUP(orders[[#This Row],[Product_ID]],products[#All],4,TRUE)</f>
        <v>903</v>
      </c>
      <c r="E292">
        <v>2</v>
      </c>
      <c r="F292" t="str">
        <f>TEXT(orders[[#This Row],[Order_Date]],"mmm")</f>
        <v>Feb</v>
      </c>
      <c r="G292" s="4">
        <v>44967</v>
      </c>
      <c r="H292" s="5">
        <v>8.7962962962962968E-3</v>
      </c>
      <c r="I292" s="4">
        <v>44968</v>
      </c>
      <c r="J292" s="5">
        <v>0.95336805555555559</v>
      </c>
      <c r="K292" t="s">
        <v>631</v>
      </c>
      <c r="L292" t="str">
        <f>VLOOKUP(orders[[#This Row],[Customer_ID]],customers[#All],3,TRUE)</f>
        <v>Hyderabad</v>
      </c>
      <c r="M292" t="s">
        <v>511</v>
      </c>
      <c r="N292">
        <f>orders[[#This Row],[Price]]*orders[[#This Row],[Quantity]]</f>
        <v>1806</v>
      </c>
      <c r="O292" s="14">
        <f>((orders[[#This Row],[Delivery_Date]]+orders[[#This Row],[Delivery_Time]]) - (orders[[#This Row],[Order_Date]]+orders[[#This Row],[Order_Time]]))*24</f>
        <v>46.669722222257406</v>
      </c>
      <c r="W292" s="2">
        <v>2</v>
      </c>
      <c r="X292" s="13">
        <f>((orders[[#This Row],[Delivery_Date]]+orders[[#This Row],[Delivery_Time]]) - (orders[[#This Row],[Order_Date]]+orders[[#This Row],[Order_Time]]))*24</f>
        <v>46.669722222257406</v>
      </c>
      <c r="Y292" s="6">
        <f t="shared" si="4"/>
        <v>23.334861111128703</v>
      </c>
    </row>
    <row r="293" spans="1:25" x14ac:dyDescent="0.3">
      <c r="A293">
        <v>292</v>
      </c>
      <c r="B293" t="s">
        <v>266</v>
      </c>
      <c r="C293">
        <v>54</v>
      </c>
      <c r="D293">
        <f>VLOOKUP(orders[[#This Row],[Product_ID]],products[#All],4,TRUE)</f>
        <v>1236</v>
      </c>
      <c r="E293">
        <v>1</v>
      </c>
      <c r="F293" t="str">
        <f>TEXT(orders[[#This Row],[Order_Date]],"mmm")</f>
        <v>Sep</v>
      </c>
      <c r="G293" s="4">
        <v>45196</v>
      </c>
      <c r="H293" s="5">
        <v>0.94693287037037033</v>
      </c>
      <c r="I293" s="4">
        <v>45202</v>
      </c>
      <c r="J293" s="5">
        <v>7.2766203703703708E-2</v>
      </c>
      <c r="K293" t="s">
        <v>580</v>
      </c>
      <c r="L293" t="str">
        <f>VLOOKUP(orders[[#This Row],[Customer_ID]],customers[#All],3,TRUE)</f>
        <v>Bharatpur</v>
      </c>
      <c r="M293" t="s">
        <v>505</v>
      </c>
      <c r="N293">
        <f>orders[[#This Row],[Price]]*orders[[#This Row],[Quantity]]</f>
        <v>1236</v>
      </c>
      <c r="O293" s="14">
        <f>((orders[[#This Row],[Delivery_Date]]+orders[[#This Row],[Delivery_Time]]) - (orders[[#This Row],[Order_Date]]+orders[[#This Row],[Order_Time]]))*24</f>
        <v>123.01999999996042</v>
      </c>
      <c r="W293" s="3">
        <v>1</v>
      </c>
      <c r="X293" s="13">
        <f>((orders[[#This Row],[Delivery_Date]]+orders[[#This Row],[Delivery_Time]]) - (orders[[#This Row],[Order_Date]]+orders[[#This Row],[Order_Time]]))*24</f>
        <v>123.01999999996042</v>
      </c>
      <c r="Y293" s="6">
        <f t="shared" si="4"/>
        <v>123.01999999996042</v>
      </c>
    </row>
    <row r="294" spans="1:25" x14ac:dyDescent="0.3">
      <c r="A294">
        <v>293</v>
      </c>
      <c r="B294" t="s">
        <v>18</v>
      </c>
      <c r="C294">
        <v>1</v>
      </c>
      <c r="D294">
        <f>VLOOKUP(orders[[#This Row],[Product_ID]],products[#All],4,TRUE)</f>
        <v>1935</v>
      </c>
      <c r="E294">
        <v>4</v>
      </c>
      <c r="F294" t="str">
        <f>TEXT(orders[[#This Row],[Order_Date]],"mmm")</f>
        <v>Sep</v>
      </c>
      <c r="G294" s="4">
        <v>45173</v>
      </c>
      <c r="H294" s="5">
        <v>0.16929398148148148</v>
      </c>
      <c r="I294" s="4">
        <v>45178</v>
      </c>
      <c r="J294" s="5">
        <v>0.75736111111111115</v>
      </c>
      <c r="K294" t="s">
        <v>649</v>
      </c>
      <c r="L294" t="str">
        <f>VLOOKUP(orders[[#This Row],[Customer_ID]],customers[#All],3,TRUE)</f>
        <v>Bilaspur</v>
      </c>
      <c r="M294" t="s">
        <v>528</v>
      </c>
      <c r="N294">
        <f>orders[[#This Row],[Price]]*orders[[#This Row],[Quantity]]</f>
        <v>7740</v>
      </c>
      <c r="O294" s="14">
        <f>((orders[[#This Row],[Delivery_Date]]+orders[[#This Row],[Delivery_Time]]) - (orders[[#This Row],[Order_Date]]+orders[[#This Row],[Order_Time]]))*24</f>
        <v>134.11361111118458</v>
      </c>
      <c r="W294" s="2">
        <v>4</v>
      </c>
      <c r="X294" s="13">
        <f>((orders[[#This Row],[Delivery_Date]]+orders[[#This Row],[Delivery_Time]]) - (orders[[#This Row],[Order_Date]]+orders[[#This Row],[Order_Time]]))*24</f>
        <v>134.11361111118458</v>
      </c>
      <c r="Y294" s="6">
        <f t="shared" si="4"/>
        <v>33.528402777796146</v>
      </c>
    </row>
    <row r="295" spans="1:25" x14ac:dyDescent="0.3">
      <c r="A295">
        <v>294</v>
      </c>
      <c r="B295" t="s">
        <v>237</v>
      </c>
      <c r="C295">
        <v>26</v>
      </c>
      <c r="D295">
        <f>VLOOKUP(orders[[#This Row],[Product_ID]],products[#All],4,TRUE)</f>
        <v>289</v>
      </c>
      <c r="E295">
        <v>5</v>
      </c>
      <c r="F295" t="str">
        <f>TEXT(orders[[#This Row],[Order_Date]],"mmm")</f>
        <v>Mar</v>
      </c>
      <c r="G295" s="4">
        <v>44986</v>
      </c>
      <c r="H295" s="5">
        <v>0.87798611111111113</v>
      </c>
      <c r="I295" s="4">
        <v>44988</v>
      </c>
      <c r="J295" s="5">
        <v>0.82284722222222217</v>
      </c>
      <c r="K295" t="s">
        <v>308</v>
      </c>
      <c r="L295" t="str">
        <f>VLOOKUP(orders[[#This Row],[Customer_ID]],customers[#All],3,TRUE)</f>
        <v>Jorhat</v>
      </c>
      <c r="M295" t="s">
        <v>518</v>
      </c>
      <c r="N295">
        <f>orders[[#This Row],[Price]]*orders[[#This Row],[Quantity]]</f>
        <v>1445</v>
      </c>
      <c r="O295" s="14">
        <f>((orders[[#This Row],[Delivery_Date]]+orders[[#This Row],[Delivery_Time]]) - (orders[[#This Row],[Order_Date]]+orders[[#This Row],[Order_Time]]))*24</f>
        <v>46.67666666675359</v>
      </c>
      <c r="W295" s="3">
        <v>5</v>
      </c>
      <c r="X295" s="13">
        <f>((orders[[#This Row],[Delivery_Date]]+orders[[#This Row],[Delivery_Time]]) - (orders[[#This Row],[Order_Date]]+orders[[#This Row],[Order_Time]]))*24</f>
        <v>46.67666666675359</v>
      </c>
      <c r="Y295" s="6">
        <f t="shared" si="4"/>
        <v>9.335333333350718</v>
      </c>
    </row>
    <row r="296" spans="1:25" x14ac:dyDescent="0.3">
      <c r="A296">
        <v>295</v>
      </c>
      <c r="B296" t="s">
        <v>388</v>
      </c>
      <c r="C296">
        <v>18</v>
      </c>
      <c r="D296">
        <f>VLOOKUP(orders[[#This Row],[Product_ID]],products[#All],4,TRUE)</f>
        <v>781</v>
      </c>
      <c r="E296">
        <v>1</v>
      </c>
      <c r="F296" t="str">
        <f>TEXT(orders[[#This Row],[Order_Date]],"mmm")</f>
        <v>May</v>
      </c>
      <c r="G296" s="4">
        <v>45075</v>
      </c>
      <c r="H296" s="5">
        <v>0.66260416666666666</v>
      </c>
      <c r="I296" s="4">
        <v>45079</v>
      </c>
      <c r="J296" s="5">
        <v>0.42131944444444447</v>
      </c>
      <c r="K296" t="s">
        <v>650</v>
      </c>
      <c r="L296" t="str">
        <f>VLOOKUP(orders[[#This Row],[Customer_ID]],customers[#All],3,TRUE)</f>
        <v>Bhilai</v>
      </c>
      <c r="M296" t="s">
        <v>509</v>
      </c>
      <c r="N296">
        <f>orders[[#This Row],[Price]]*orders[[#This Row],[Quantity]]</f>
        <v>781</v>
      </c>
      <c r="O296" s="14">
        <f>((orders[[#This Row],[Delivery_Date]]+orders[[#This Row],[Delivery_Time]]) - (orders[[#This Row],[Order_Date]]+orders[[#This Row],[Order_Time]]))*24</f>
        <v>90.209166666667443</v>
      </c>
      <c r="W296" s="2">
        <v>1</v>
      </c>
      <c r="X296" s="13">
        <f>((orders[[#This Row],[Delivery_Date]]+orders[[#This Row],[Delivery_Time]]) - (orders[[#This Row],[Order_Date]]+orders[[#This Row],[Order_Time]]))*24</f>
        <v>90.209166666667443</v>
      </c>
      <c r="Y296" s="6">
        <f t="shared" si="4"/>
        <v>90.209166666667443</v>
      </c>
    </row>
    <row r="297" spans="1:25" x14ac:dyDescent="0.3">
      <c r="A297">
        <v>296</v>
      </c>
      <c r="B297" t="s">
        <v>398</v>
      </c>
      <c r="C297">
        <v>70</v>
      </c>
      <c r="D297">
        <f>VLOOKUP(orders[[#This Row],[Product_ID]],products[#All],4,TRUE)</f>
        <v>866</v>
      </c>
      <c r="E297">
        <v>5</v>
      </c>
      <c r="F297" t="str">
        <f>TEXT(orders[[#This Row],[Order_Date]],"mmm")</f>
        <v>Apr</v>
      </c>
      <c r="G297" s="4">
        <v>45017</v>
      </c>
      <c r="H297" s="5">
        <v>0.49668981481481483</v>
      </c>
      <c r="I297" s="4">
        <v>45027</v>
      </c>
      <c r="J297" s="5">
        <v>0.81511574074074078</v>
      </c>
      <c r="K297" t="s">
        <v>638</v>
      </c>
      <c r="L297" t="str">
        <f>VLOOKUP(orders[[#This Row],[Customer_ID]],customers[#All],3,TRUE)</f>
        <v>Ratlam</v>
      </c>
      <c r="M297" t="s">
        <v>509</v>
      </c>
      <c r="N297">
        <f>orders[[#This Row],[Price]]*orders[[#This Row],[Quantity]]</f>
        <v>4330</v>
      </c>
      <c r="O297" s="14">
        <f>((orders[[#This Row],[Delivery_Date]]+orders[[#This Row],[Delivery_Time]]) - (orders[[#This Row],[Order_Date]]+orders[[#This Row],[Order_Time]]))*24</f>
        <v>247.64222222229</v>
      </c>
      <c r="W297" s="3">
        <v>5</v>
      </c>
      <c r="X297" s="13">
        <f>((orders[[#This Row],[Delivery_Date]]+orders[[#This Row],[Delivery_Time]]) - (orders[[#This Row],[Order_Date]]+orders[[#This Row],[Order_Time]]))*24</f>
        <v>247.64222222229</v>
      </c>
      <c r="Y297" s="6">
        <f t="shared" si="4"/>
        <v>49.528444444458003</v>
      </c>
    </row>
    <row r="298" spans="1:25" x14ac:dyDescent="0.3">
      <c r="A298">
        <v>297</v>
      </c>
      <c r="B298" t="s">
        <v>237</v>
      </c>
      <c r="C298">
        <v>13</v>
      </c>
      <c r="D298">
        <f>VLOOKUP(orders[[#This Row],[Product_ID]],products[#All],4,TRUE)</f>
        <v>1141</v>
      </c>
      <c r="E298">
        <v>3</v>
      </c>
      <c r="F298" t="str">
        <f>TEXT(orders[[#This Row],[Order_Date]],"mmm")</f>
        <v>Feb</v>
      </c>
      <c r="G298" s="4">
        <v>44985</v>
      </c>
      <c r="H298" s="5">
        <v>0.84408564814814813</v>
      </c>
      <c r="I298" s="4">
        <v>44990</v>
      </c>
      <c r="J298" s="5">
        <v>0.8697569444444444</v>
      </c>
      <c r="K298" t="s">
        <v>492</v>
      </c>
      <c r="L298" t="str">
        <f>VLOOKUP(orders[[#This Row],[Customer_ID]],customers[#All],3,TRUE)</f>
        <v>Jorhat</v>
      </c>
      <c r="M298" t="s">
        <v>518</v>
      </c>
      <c r="N298">
        <f>orders[[#This Row],[Price]]*orders[[#This Row],[Quantity]]</f>
        <v>3423</v>
      </c>
      <c r="O298" s="14">
        <f>((orders[[#This Row],[Delivery_Date]]+orders[[#This Row],[Delivery_Time]]) - (orders[[#This Row],[Order_Date]]+orders[[#This Row],[Order_Time]]))*24</f>
        <v>120.6161111110705</v>
      </c>
      <c r="W298" s="2">
        <v>3</v>
      </c>
      <c r="X298" s="13">
        <f>((orders[[#This Row],[Delivery_Date]]+orders[[#This Row],[Delivery_Time]]) - (orders[[#This Row],[Order_Date]]+orders[[#This Row],[Order_Time]]))*24</f>
        <v>120.6161111110705</v>
      </c>
      <c r="Y298" s="6">
        <f t="shared" si="4"/>
        <v>40.205370370356832</v>
      </c>
    </row>
    <row r="299" spans="1:25" x14ac:dyDescent="0.3">
      <c r="A299">
        <v>298</v>
      </c>
      <c r="B299" t="s">
        <v>283</v>
      </c>
      <c r="C299">
        <v>3</v>
      </c>
      <c r="D299">
        <f>VLOOKUP(orders[[#This Row],[Product_ID]],products[#All],4,TRUE)</f>
        <v>1534</v>
      </c>
      <c r="E299">
        <v>1</v>
      </c>
      <c r="F299" t="str">
        <f>TEXT(orders[[#This Row],[Order_Date]],"mmm")</f>
        <v>Feb</v>
      </c>
      <c r="G299" s="4">
        <v>44968</v>
      </c>
      <c r="H299" s="5">
        <v>0.96283564814814815</v>
      </c>
      <c r="I299" s="4">
        <v>44969</v>
      </c>
      <c r="J299" s="5">
        <v>9.5636574074074068E-2</v>
      </c>
      <c r="K299" t="s">
        <v>609</v>
      </c>
      <c r="L299" t="str">
        <f>VLOOKUP(orders[[#This Row],[Customer_ID]],customers[#All],3,TRUE)</f>
        <v>Delhi</v>
      </c>
      <c r="M299" t="s">
        <v>511</v>
      </c>
      <c r="N299">
        <f>orders[[#This Row],[Price]]*orders[[#This Row],[Quantity]]</f>
        <v>1534</v>
      </c>
      <c r="O299" s="14">
        <f>((orders[[#This Row],[Delivery_Date]]+orders[[#This Row],[Delivery_Time]]) - (orders[[#This Row],[Order_Date]]+orders[[#This Row],[Order_Time]]))*24</f>
        <v>3.1872222221572883</v>
      </c>
      <c r="W299" s="3">
        <v>1</v>
      </c>
      <c r="X299" s="13">
        <f>((orders[[#This Row],[Delivery_Date]]+orders[[#This Row],[Delivery_Time]]) - (orders[[#This Row],[Order_Date]]+orders[[#This Row],[Order_Time]]))*24</f>
        <v>3.1872222221572883</v>
      </c>
      <c r="Y299" s="6">
        <f t="shared" si="4"/>
        <v>3.1872222221572883</v>
      </c>
    </row>
    <row r="300" spans="1:25" x14ac:dyDescent="0.3">
      <c r="A300">
        <v>299</v>
      </c>
      <c r="B300" t="s">
        <v>447</v>
      </c>
      <c r="C300">
        <v>8</v>
      </c>
      <c r="D300">
        <f>VLOOKUP(orders[[#This Row],[Product_ID]],products[#All],4,TRUE)</f>
        <v>252</v>
      </c>
      <c r="E300">
        <v>5</v>
      </c>
      <c r="F300" t="str">
        <f>TEXT(orders[[#This Row],[Order_Date]],"mmm")</f>
        <v>Nov</v>
      </c>
      <c r="G300" s="4">
        <v>45238</v>
      </c>
      <c r="H300" s="5">
        <v>0.49399305555555556</v>
      </c>
      <c r="I300" s="4">
        <v>45247</v>
      </c>
      <c r="J300" s="5">
        <v>0.55406250000000001</v>
      </c>
      <c r="K300" t="s">
        <v>180</v>
      </c>
      <c r="L300" t="str">
        <f>VLOOKUP(orders[[#This Row],[Customer_ID]],customers[#All],3,TRUE)</f>
        <v>New Delhi</v>
      </c>
      <c r="M300" t="s">
        <v>505</v>
      </c>
      <c r="N300">
        <f>orders[[#This Row],[Price]]*orders[[#This Row],[Quantity]]</f>
        <v>1260</v>
      </c>
      <c r="O300" s="14">
        <f>((orders[[#This Row],[Delivery_Date]]+orders[[#This Row],[Delivery_Time]]) - (orders[[#This Row],[Order_Date]]+orders[[#This Row],[Order_Time]]))*24</f>
        <v>217.44166666665114</v>
      </c>
      <c r="W300" s="2">
        <v>5</v>
      </c>
      <c r="X300" s="13">
        <f>((orders[[#This Row],[Delivery_Date]]+orders[[#This Row],[Delivery_Time]]) - (orders[[#This Row],[Order_Date]]+orders[[#This Row],[Order_Time]]))*24</f>
        <v>217.44166666665114</v>
      </c>
      <c r="Y300" s="6">
        <f t="shared" si="4"/>
        <v>43.488333333330232</v>
      </c>
    </row>
    <row r="301" spans="1:25" x14ac:dyDescent="0.3">
      <c r="A301">
        <v>300</v>
      </c>
      <c r="B301" t="s">
        <v>163</v>
      </c>
      <c r="C301">
        <v>22</v>
      </c>
      <c r="D301">
        <f>VLOOKUP(orders[[#This Row],[Product_ID]],products[#All],4,TRUE)</f>
        <v>1639</v>
      </c>
      <c r="E301">
        <v>1</v>
      </c>
      <c r="F301" t="str">
        <f>TEXT(orders[[#This Row],[Order_Date]],"mmm")</f>
        <v>Aug</v>
      </c>
      <c r="G301" s="4">
        <v>45167</v>
      </c>
      <c r="H301" s="5">
        <v>0.80561342592592589</v>
      </c>
      <c r="I301" s="4">
        <v>45177</v>
      </c>
      <c r="J301" s="5">
        <v>0.76754629629629634</v>
      </c>
      <c r="K301" t="s">
        <v>651</v>
      </c>
      <c r="L301" t="str">
        <f>VLOOKUP(orders[[#This Row],[Customer_ID]],customers[#All],3,TRUE)</f>
        <v>Surat</v>
      </c>
      <c r="M301" t="s">
        <v>528</v>
      </c>
      <c r="N301">
        <f>orders[[#This Row],[Price]]*orders[[#This Row],[Quantity]]</f>
        <v>1639</v>
      </c>
      <c r="O301" s="14">
        <f>((orders[[#This Row],[Delivery_Date]]+orders[[#This Row],[Delivery_Time]]) - (orders[[#This Row],[Order_Date]]+orders[[#This Row],[Order_Time]]))*24</f>
        <v>239.08638888888527</v>
      </c>
      <c r="W301" s="3">
        <v>1</v>
      </c>
      <c r="X301" s="13">
        <f>((orders[[#This Row],[Delivery_Date]]+orders[[#This Row],[Delivery_Time]]) - (orders[[#This Row],[Order_Date]]+orders[[#This Row],[Order_Time]]))*24</f>
        <v>239.08638888888527</v>
      </c>
      <c r="Y301" s="6">
        <f t="shared" si="4"/>
        <v>239.08638888888527</v>
      </c>
    </row>
    <row r="302" spans="1:25" x14ac:dyDescent="0.3">
      <c r="A302">
        <v>301</v>
      </c>
      <c r="B302" t="s">
        <v>345</v>
      </c>
      <c r="C302">
        <v>6</v>
      </c>
      <c r="D302">
        <f>VLOOKUP(orders[[#This Row],[Product_ID]],products[#All],4,TRUE)</f>
        <v>1112</v>
      </c>
      <c r="E302">
        <v>3</v>
      </c>
      <c r="F302" t="str">
        <f>TEXT(orders[[#This Row],[Order_Date]],"mmm")</f>
        <v>Feb</v>
      </c>
      <c r="G302" s="4">
        <v>44984</v>
      </c>
      <c r="H302" s="5">
        <v>0.2669212962962963</v>
      </c>
      <c r="I302" s="4">
        <v>44989</v>
      </c>
      <c r="J302" s="5">
        <v>0.70296296296296301</v>
      </c>
      <c r="K302" t="s">
        <v>258</v>
      </c>
      <c r="L302" t="str">
        <f>VLOOKUP(orders[[#This Row],[Customer_ID]],customers[#All],3,TRUE)</f>
        <v>Bhatpara</v>
      </c>
      <c r="M302" t="s">
        <v>518</v>
      </c>
      <c r="N302">
        <f>orders[[#This Row],[Price]]*orders[[#This Row],[Quantity]]</f>
        <v>3336</v>
      </c>
      <c r="O302" s="14">
        <f>((orders[[#This Row],[Delivery_Date]]+orders[[#This Row],[Delivery_Time]]) - (orders[[#This Row],[Order_Date]]+orders[[#This Row],[Order_Time]]))*24</f>
        <v>130.46500000002561</v>
      </c>
      <c r="W302" s="2">
        <v>3</v>
      </c>
      <c r="X302" s="13">
        <f>((orders[[#This Row],[Delivery_Date]]+orders[[#This Row],[Delivery_Time]]) - (orders[[#This Row],[Order_Date]]+orders[[#This Row],[Order_Time]]))*24</f>
        <v>130.46500000002561</v>
      </c>
      <c r="Y302" s="6">
        <f t="shared" si="4"/>
        <v>43.48833333334187</v>
      </c>
    </row>
    <row r="303" spans="1:25" x14ac:dyDescent="0.3">
      <c r="A303">
        <v>302</v>
      </c>
      <c r="B303" t="s">
        <v>349</v>
      </c>
      <c r="C303">
        <v>25</v>
      </c>
      <c r="D303">
        <f>VLOOKUP(orders[[#This Row],[Product_ID]],products[#All],4,TRUE)</f>
        <v>1202</v>
      </c>
      <c r="E303">
        <v>4</v>
      </c>
      <c r="F303" t="str">
        <f>TEXT(orders[[#This Row],[Order_Date]],"mmm")</f>
        <v>Oct</v>
      </c>
      <c r="G303" s="4">
        <v>45223</v>
      </c>
      <c r="H303" s="5">
        <v>0.57853009259259258</v>
      </c>
      <c r="I303" s="4">
        <v>45224</v>
      </c>
      <c r="J303" s="5">
        <v>0.71765046296296298</v>
      </c>
      <c r="K303" t="s">
        <v>263</v>
      </c>
      <c r="L303" t="str">
        <f>VLOOKUP(orders[[#This Row],[Customer_ID]],customers[#All],3,TRUE)</f>
        <v>Tiruppur</v>
      </c>
      <c r="M303" t="s">
        <v>505</v>
      </c>
      <c r="N303">
        <f>orders[[#This Row],[Price]]*orders[[#This Row],[Quantity]]</f>
        <v>4808</v>
      </c>
      <c r="O303" s="14">
        <f>((orders[[#This Row],[Delivery_Date]]+orders[[#This Row],[Delivery_Time]]) - (orders[[#This Row],[Order_Date]]+orders[[#This Row],[Order_Time]]))*24</f>
        <v>27.338888888829388</v>
      </c>
      <c r="W303" s="3">
        <v>4</v>
      </c>
      <c r="X303" s="13">
        <f>((orders[[#This Row],[Delivery_Date]]+orders[[#This Row],[Delivery_Time]]) - (orders[[#This Row],[Order_Date]]+orders[[#This Row],[Order_Time]]))*24</f>
        <v>27.338888888829388</v>
      </c>
      <c r="Y303" s="6">
        <f t="shared" si="4"/>
        <v>6.8347222222073469</v>
      </c>
    </row>
    <row r="304" spans="1:25" x14ac:dyDescent="0.3">
      <c r="A304">
        <v>303</v>
      </c>
      <c r="B304" t="s">
        <v>256</v>
      </c>
      <c r="C304">
        <v>14</v>
      </c>
      <c r="D304">
        <f>VLOOKUP(orders[[#This Row],[Product_ID]],products[#All],4,TRUE)</f>
        <v>1915</v>
      </c>
      <c r="E304">
        <v>1</v>
      </c>
      <c r="F304" t="str">
        <f>TEXT(orders[[#This Row],[Order_Date]],"mmm")</f>
        <v>Nov</v>
      </c>
      <c r="G304" s="4">
        <v>45250</v>
      </c>
      <c r="H304" s="5">
        <v>0.27982638888888889</v>
      </c>
      <c r="I304" s="4">
        <v>45259</v>
      </c>
      <c r="J304" s="5">
        <v>0.29724537037037035</v>
      </c>
      <c r="K304" t="s">
        <v>568</v>
      </c>
      <c r="L304" t="str">
        <f>VLOOKUP(orders[[#This Row],[Customer_ID]],customers[#All],3,TRUE)</f>
        <v>Kota</v>
      </c>
      <c r="M304" t="s">
        <v>509</v>
      </c>
      <c r="N304">
        <f>orders[[#This Row],[Price]]*orders[[#This Row],[Quantity]]</f>
        <v>1915</v>
      </c>
      <c r="O304" s="14">
        <f>((orders[[#This Row],[Delivery_Date]]+orders[[#This Row],[Delivery_Time]]) - (orders[[#This Row],[Order_Date]]+orders[[#This Row],[Order_Time]]))*24</f>
        <v>216.41805555549217</v>
      </c>
      <c r="W304" s="2">
        <v>1</v>
      </c>
      <c r="X304" s="13">
        <f>((orders[[#This Row],[Delivery_Date]]+orders[[#This Row],[Delivery_Time]]) - (orders[[#This Row],[Order_Date]]+orders[[#This Row],[Order_Time]]))*24</f>
        <v>216.41805555549217</v>
      </c>
      <c r="Y304" s="6">
        <f t="shared" si="4"/>
        <v>216.41805555549217</v>
      </c>
    </row>
    <row r="305" spans="1:25" x14ac:dyDescent="0.3">
      <c r="A305">
        <v>304</v>
      </c>
      <c r="B305" t="s">
        <v>432</v>
      </c>
      <c r="C305">
        <v>67</v>
      </c>
      <c r="D305">
        <f>VLOOKUP(orders[[#This Row],[Product_ID]],products[#All],4,TRUE)</f>
        <v>1374</v>
      </c>
      <c r="E305">
        <v>3</v>
      </c>
      <c r="F305" t="str">
        <f>TEXT(orders[[#This Row],[Order_Date]],"mmm")</f>
        <v>Mar</v>
      </c>
      <c r="G305" s="4">
        <v>44997</v>
      </c>
      <c r="H305" s="5">
        <v>0.39199074074074075</v>
      </c>
      <c r="I305" s="4">
        <v>45004</v>
      </c>
      <c r="J305" s="5">
        <v>0.96501157407407412</v>
      </c>
      <c r="K305" t="s">
        <v>415</v>
      </c>
      <c r="L305" t="str">
        <f>VLOOKUP(orders[[#This Row],[Customer_ID]],customers[#All],3,TRUE)</f>
        <v xml:space="preserve">Khora </v>
      </c>
      <c r="M305" t="s">
        <v>505</v>
      </c>
      <c r="N305">
        <f>orders[[#This Row],[Price]]*orders[[#This Row],[Quantity]]</f>
        <v>4122</v>
      </c>
      <c r="O305" s="14">
        <f>((orders[[#This Row],[Delivery_Date]]+orders[[#This Row],[Delivery_Time]]) - (orders[[#This Row],[Order_Date]]+orders[[#This Row],[Order_Time]]))*24</f>
        <v>181.75250000000233</v>
      </c>
      <c r="W305" s="3">
        <v>3</v>
      </c>
      <c r="X305" s="13">
        <f>((orders[[#This Row],[Delivery_Date]]+orders[[#This Row],[Delivery_Time]]) - (orders[[#This Row],[Order_Date]]+orders[[#This Row],[Order_Time]]))*24</f>
        <v>181.75250000000233</v>
      </c>
      <c r="Y305" s="6">
        <f t="shared" si="4"/>
        <v>60.584166666667443</v>
      </c>
    </row>
    <row r="306" spans="1:25" x14ac:dyDescent="0.3">
      <c r="A306">
        <v>305</v>
      </c>
      <c r="B306" t="s">
        <v>18</v>
      </c>
      <c r="C306">
        <v>26</v>
      </c>
      <c r="D306">
        <f>VLOOKUP(orders[[#This Row],[Product_ID]],products[#All],4,TRUE)</f>
        <v>289</v>
      </c>
      <c r="E306">
        <v>1</v>
      </c>
      <c r="F306" t="str">
        <f>TEXT(orders[[#This Row],[Order_Date]],"mmm")</f>
        <v>Mar</v>
      </c>
      <c r="G306" s="4">
        <v>44987</v>
      </c>
      <c r="H306" s="5">
        <v>7.4537037037037037E-3</v>
      </c>
      <c r="I306" s="4">
        <v>44995</v>
      </c>
      <c r="J306" s="5">
        <v>0.58408564814814812</v>
      </c>
      <c r="K306" t="s">
        <v>603</v>
      </c>
      <c r="L306" t="str">
        <f>VLOOKUP(orders[[#This Row],[Customer_ID]],customers[#All],3,TRUE)</f>
        <v>Bilaspur</v>
      </c>
      <c r="M306" t="s">
        <v>518</v>
      </c>
      <c r="N306">
        <f>orders[[#This Row],[Price]]*orders[[#This Row],[Quantity]]</f>
        <v>289</v>
      </c>
      <c r="O306" s="14">
        <f>((orders[[#This Row],[Delivery_Date]]+orders[[#This Row],[Delivery_Time]]) - (orders[[#This Row],[Order_Date]]+orders[[#This Row],[Order_Time]]))*24</f>
        <v>205.83916666649748</v>
      </c>
      <c r="W306" s="2">
        <v>1</v>
      </c>
      <c r="X306" s="13">
        <f>((orders[[#This Row],[Delivery_Date]]+orders[[#This Row],[Delivery_Time]]) - (orders[[#This Row],[Order_Date]]+orders[[#This Row],[Order_Time]]))*24</f>
        <v>205.83916666649748</v>
      </c>
      <c r="Y306" s="6">
        <f t="shared" si="4"/>
        <v>205.83916666649748</v>
      </c>
    </row>
    <row r="307" spans="1:25" x14ac:dyDescent="0.3">
      <c r="A307">
        <v>306</v>
      </c>
      <c r="B307" t="s">
        <v>418</v>
      </c>
      <c r="C307">
        <v>49</v>
      </c>
      <c r="D307">
        <f>VLOOKUP(orders[[#This Row],[Product_ID]],products[#All],4,TRUE)</f>
        <v>903</v>
      </c>
      <c r="E307">
        <v>4</v>
      </c>
      <c r="F307" t="str">
        <f>TEXT(orders[[#This Row],[Order_Date]],"mmm")</f>
        <v>Feb</v>
      </c>
      <c r="G307" s="4">
        <v>44961</v>
      </c>
      <c r="H307" s="5">
        <v>0.48322916666666665</v>
      </c>
      <c r="I307" s="4">
        <v>44969</v>
      </c>
      <c r="J307" s="5">
        <v>0.27638888888888891</v>
      </c>
      <c r="K307" t="s">
        <v>652</v>
      </c>
      <c r="L307" t="str">
        <f>VLOOKUP(orders[[#This Row],[Customer_ID]],customers[#All],3,TRUE)</f>
        <v>Raipur</v>
      </c>
      <c r="M307" t="s">
        <v>511</v>
      </c>
      <c r="N307">
        <f>orders[[#This Row],[Price]]*orders[[#This Row],[Quantity]]</f>
        <v>3612</v>
      </c>
      <c r="O307" s="14">
        <f>((orders[[#This Row],[Delivery_Date]]+orders[[#This Row],[Delivery_Time]]) - (orders[[#This Row],[Order_Date]]+orders[[#This Row],[Order_Time]]))*24</f>
        <v>187.03583333326969</v>
      </c>
      <c r="W307" s="3">
        <v>4</v>
      </c>
      <c r="X307" s="13">
        <f>((orders[[#This Row],[Delivery_Date]]+orders[[#This Row],[Delivery_Time]]) - (orders[[#This Row],[Order_Date]]+orders[[#This Row],[Order_Time]]))*24</f>
        <v>187.03583333326969</v>
      </c>
      <c r="Y307" s="6">
        <f t="shared" si="4"/>
        <v>46.758958333317423</v>
      </c>
    </row>
    <row r="308" spans="1:25" x14ac:dyDescent="0.3">
      <c r="A308">
        <v>307</v>
      </c>
      <c r="B308" t="s">
        <v>213</v>
      </c>
      <c r="C308">
        <v>3</v>
      </c>
      <c r="D308">
        <f>VLOOKUP(orders[[#This Row],[Product_ID]],products[#All],4,TRUE)</f>
        <v>1534</v>
      </c>
      <c r="E308">
        <v>1</v>
      </c>
      <c r="F308" t="str">
        <f>TEXT(orders[[#This Row],[Order_Date]],"mmm")</f>
        <v>Feb</v>
      </c>
      <c r="G308" s="4">
        <v>44961</v>
      </c>
      <c r="H308" s="5">
        <v>0.90131944444444445</v>
      </c>
      <c r="I308" s="4">
        <v>44965</v>
      </c>
      <c r="J308" s="5">
        <v>0.47789351851851852</v>
      </c>
      <c r="K308" t="s">
        <v>621</v>
      </c>
      <c r="L308" t="str">
        <f>VLOOKUP(orders[[#This Row],[Customer_ID]],customers[#All],3,TRUE)</f>
        <v>Ajmer</v>
      </c>
      <c r="M308" t="s">
        <v>511</v>
      </c>
      <c r="N308">
        <f>orders[[#This Row],[Price]]*orders[[#This Row],[Quantity]]</f>
        <v>1534</v>
      </c>
      <c r="O308" s="14">
        <f>((orders[[#This Row],[Delivery_Date]]+orders[[#This Row],[Delivery_Time]]) - (orders[[#This Row],[Order_Date]]+orders[[#This Row],[Order_Time]]))*24</f>
        <v>85.837777777807787</v>
      </c>
      <c r="W308" s="2">
        <v>1</v>
      </c>
      <c r="X308" s="13">
        <f>((orders[[#This Row],[Delivery_Date]]+orders[[#This Row],[Delivery_Time]]) - (orders[[#This Row],[Order_Date]]+orders[[#This Row],[Order_Time]]))*24</f>
        <v>85.837777777807787</v>
      </c>
      <c r="Y308" s="6">
        <f t="shared" si="4"/>
        <v>85.837777777807787</v>
      </c>
    </row>
    <row r="309" spans="1:25" x14ac:dyDescent="0.3">
      <c r="A309">
        <v>308</v>
      </c>
      <c r="B309" t="s">
        <v>29</v>
      </c>
      <c r="C309">
        <v>57</v>
      </c>
      <c r="D309">
        <f>VLOOKUP(orders[[#This Row],[Product_ID]],products[#All],4,TRUE)</f>
        <v>1582</v>
      </c>
      <c r="E309">
        <v>1</v>
      </c>
      <c r="F309" t="str">
        <f>TEXT(orders[[#This Row],[Order_Date]],"mmm")</f>
        <v>Mar</v>
      </c>
      <c r="G309" s="4">
        <v>44994</v>
      </c>
      <c r="H309" s="5">
        <v>0.32929398148148148</v>
      </c>
      <c r="I309" s="4">
        <v>44997</v>
      </c>
      <c r="J309" s="5">
        <v>0.50791666666666668</v>
      </c>
      <c r="K309" t="s">
        <v>542</v>
      </c>
      <c r="L309" t="str">
        <f>VLOOKUP(orders[[#This Row],[Customer_ID]],customers[#All],3,TRUE)</f>
        <v>Kottayam</v>
      </c>
      <c r="M309" t="s">
        <v>509</v>
      </c>
      <c r="N309">
        <f>orders[[#This Row],[Price]]*orders[[#This Row],[Quantity]]</f>
        <v>1582</v>
      </c>
      <c r="O309" s="14">
        <f>((orders[[#This Row],[Delivery_Date]]+orders[[#This Row],[Delivery_Time]]) - (orders[[#This Row],[Order_Date]]+orders[[#This Row],[Order_Time]]))*24</f>
        <v>76.286944444582332</v>
      </c>
      <c r="W309" s="3">
        <v>1</v>
      </c>
      <c r="X309" s="13">
        <f>((orders[[#This Row],[Delivery_Date]]+orders[[#This Row],[Delivery_Time]]) - (orders[[#This Row],[Order_Date]]+orders[[#This Row],[Order_Time]]))*24</f>
        <v>76.286944444582332</v>
      </c>
      <c r="Y309" s="6">
        <f t="shared" si="4"/>
        <v>76.286944444582332</v>
      </c>
    </row>
    <row r="310" spans="1:25" x14ac:dyDescent="0.3">
      <c r="A310">
        <v>309</v>
      </c>
      <c r="B310" t="s">
        <v>349</v>
      </c>
      <c r="C310">
        <v>60</v>
      </c>
      <c r="D310">
        <f>VLOOKUP(orders[[#This Row],[Product_ID]],products[#All],4,TRUE)</f>
        <v>827</v>
      </c>
      <c r="E310">
        <v>4</v>
      </c>
      <c r="F310" t="str">
        <f>TEXT(orders[[#This Row],[Order_Date]],"mmm")</f>
        <v>Nov</v>
      </c>
      <c r="G310" s="4">
        <v>45240</v>
      </c>
      <c r="H310" s="5">
        <v>0.27688657407407408</v>
      </c>
      <c r="I310" s="4">
        <v>45243</v>
      </c>
      <c r="J310" s="5">
        <v>0.21843750000000001</v>
      </c>
      <c r="K310" t="s">
        <v>70</v>
      </c>
      <c r="L310" t="str">
        <f>VLOOKUP(orders[[#This Row],[Customer_ID]],customers[#All],3,TRUE)</f>
        <v>Tiruppur</v>
      </c>
      <c r="M310" t="s">
        <v>507</v>
      </c>
      <c r="N310">
        <f>orders[[#This Row],[Price]]*orders[[#This Row],[Quantity]]</f>
        <v>3308</v>
      </c>
      <c r="O310" s="14">
        <f>((orders[[#This Row],[Delivery_Date]]+orders[[#This Row],[Delivery_Time]]) - (orders[[#This Row],[Order_Date]]+orders[[#This Row],[Order_Time]]))*24</f>
        <v>70.597222222248092</v>
      </c>
      <c r="W310" s="2">
        <v>4</v>
      </c>
      <c r="X310" s="13">
        <f>((orders[[#This Row],[Delivery_Date]]+orders[[#This Row],[Delivery_Time]]) - (orders[[#This Row],[Order_Date]]+orders[[#This Row],[Order_Time]]))*24</f>
        <v>70.597222222248092</v>
      </c>
      <c r="Y310" s="6">
        <f t="shared" si="4"/>
        <v>17.649305555562023</v>
      </c>
    </row>
    <row r="311" spans="1:25" x14ac:dyDescent="0.3">
      <c r="A311">
        <v>310</v>
      </c>
      <c r="B311" t="s">
        <v>302</v>
      </c>
      <c r="C311">
        <v>38</v>
      </c>
      <c r="D311">
        <f>VLOOKUP(orders[[#This Row],[Product_ID]],products[#All],4,TRUE)</f>
        <v>562</v>
      </c>
      <c r="E311">
        <v>3</v>
      </c>
      <c r="F311" t="str">
        <f>TEXT(orders[[#This Row],[Order_Date]],"mmm")</f>
        <v>Aug</v>
      </c>
      <c r="G311" s="4">
        <v>45158</v>
      </c>
      <c r="H311" s="5">
        <v>0.51692129629629635</v>
      </c>
      <c r="I311" s="4">
        <v>45162</v>
      </c>
      <c r="J311" s="5">
        <v>0.65472222222222221</v>
      </c>
      <c r="K311" t="s">
        <v>625</v>
      </c>
      <c r="L311" t="str">
        <f>VLOOKUP(orders[[#This Row],[Customer_ID]],customers[#All],3,TRUE)</f>
        <v>Kavali</v>
      </c>
      <c r="M311" t="s">
        <v>509</v>
      </c>
      <c r="N311">
        <f>orders[[#This Row],[Price]]*orders[[#This Row],[Quantity]]</f>
        <v>1686</v>
      </c>
      <c r="O311" s="14">
        <f>((orders[[#This Row],[Delivery_Date]]+orders[[#This Row],[Delivery_Time]]) - (orders[[#This Row],[Order_Date]]+orders[[#This Row],[Order_Time]]))*24</f>
        <v>99.307222222269047</v>
      </c>
      <c r="W311" s="3">
        <v>3</v>
      </c>
      <c r="X311" s="13">
        <f>((orders[[#This Row],[Delivery_Date]]+orders[[#This Row],[Delivery_Time]]) - (orders[[#This Row],[Order_Date]]+orders[[#This Row],[Order_Time]]))*24</f>
        <v>99.307222222269047</v>
      </c>
      <c r="Y311" s="6">
        <f t="shared" si="4"/>
        <v>33.102407407423016</v>
      </c>
    </row>
    <row r="312" spans="1:25" x14ac:dyDescent="0.3">
      <c r="A312">
        <v>311</v>
      </c>
      <c r="B312" t="s">
        <v>256</v>
      </c>
      <c r="C312">
        <v>39</v>
      </c>
      <c r="D312">
        <f>VLOOKUP(orders[[#This Row],[Product_ID]],products[#All],4,TRUE)</f>
        <v>387</v>
      </c>
      <c r="E312">
        <v>2</v>
      </c>
      <c r="F312" t="str">
        <f>TEXT(orders[[#This Row],[Order_Date]],"mmm")</f>
        <v>Sep</v>
      </c>
      <c r="G312" s="4">
        <v>45171</v>
      </c>
      <c r="H312" s="5">
        <v>0.39359953703703704</v>
      </c>
      <c r="I312" s="4">
        <v>45181</v>
      </c>
      <c r="J312" s="5">
        <v>0.74424768518518514</v>
      </c>
      <c r="K312" t="s">
        <v>110</v>
      </c>
      <c r="L312" t="str">
        <f>VLOOKUP(orders[[#This Row],[Customer_ID]],customers[#All],3,TRUE)</f>
        <v>Kota</v>
      </c>
      <c r="M312" t="s">
        <v>528</v>
      </c>
      <c r="N312">
        <f>orders[[#This Row],[Price]]*orders[[#This Row],[Quantity]]</f>
        <v>774</v>
      </c>
      <c r="O312" s="14">
        <f>((orders[[#This Row],[Delivery_Date]]+orders[[#This Row],[Delivery_Time]]) - (orders[[#This Row],[Order_Date]]+orders[[#This Row],[Order_Time]]))*24</f>
        <v>248.41555555566447</v>
      </c>
      <c r="W312" s="2">
        <v>2</v>
      </c>
      <c r="X312" s="13">
        <f>((orders[[#This Row],[Delivery_Date]]+orders[[#This Row],[Delivery_Time]]) - (orders[[#This Row],[Order_Date]]+orders[[#This Row],[Order_Time]]))*24</f>
        <v>248.41555555566447</v>
      </c>
      <c r="Y312" s="6">
        <f t="shared" si="4"/>
        <v>124.20777777783223</v>
      </c>
    </row>
    <row r="313" spans="1:25" x14ac:dyDescent="0.3">
      <c r="A313">
        <v>312</v>
      </c>
      <c r="B313" t="s">
        <v>222</v>
      </c>
      <c r="C313">
        <v>9</v>
      </c>
      <c r="D313">
        <f>VLOOKUP(orders[[#This Row],[Product_ID]],products[#All],4,TRUE)</f>
        <v>1605</v>
      </c>
      <c r="E313">
        <v>1</v>
      </c>
      <c r="F313" t="str">
        <f>TEXT(orders[[#This Row],[Order_Date]],"mmm")</f>
        <v>Aug</v>
      </c>
      <c r="G313" s="4">
        <v>45160</v>
      </c>
      <c r="H313" s="5">
        <v>0.76916666666666667</v>
      </c>
      <c r="I313" s="4">
        <v>45165</v>
      </c>
      <c r="J313" s="5">
        <v>0.25085648148148149</v>
      </c>
      <c r="K313" t="s">
        <v>653</v>
      </c>
      <c r="L313" t="str">
        <f>VLOOKUP(orders[[#This Row],[Customer_ID]],customers[#All],3,TRUE)</f>
        <v>Agra</v>
      </c>
      <c r="M313" t="s">
        <v>513</v>
      </c>
      <c r="N313">
        <f>orders[[#This Row],[Price]]*orders[[#This Row],[Quantity]]</f>
        <v>1605</v>
      </c>
      <c r="O313" s="14">
        <f>((orders[[#This Row],[Delivery_Date]]+orders[[#This Row],[Delivery_Time]]) - (orders[[#This Row],[Order_Date]]+orders[[#This Row],[Order_Time]]))*24</f>
        <v>107.56055555550847</v>
      </c>
      <c r="W313" s="3">
        <v>1</v>
      </c>
      <c r="X313" s="13">
        <f>((orders[[#This Row],[Delivery_Date]]+orders[[#This Row],[Delivery_Time]]) - (orders[[#This Row],[Order_Date]]+orders[[#This Row],[Order_Time]]))*24</f>
        <v>107.56055555550847</v>
      </c>
      <c r="Y313" s="6">
        <f t="shared" si="4"/>
        <v>107.56055555550847</v>
      </c>
    </row>
    <row r="314" spans="1:25" x14ac:dyDescent="0.3">
      <c r="A314">
        <v>313</v>
      </c>
      <c r="B314" t="s">
        <v>279</v>
      </c>
      <c r="C314">
        <v>30</v>
      </c>
      <c r="D314">
        <f>VLOOKUP(orders[[#This Row],[Product_ID]],products[#All],4,TRUE)</f>
        <v>751</v>
      </c>
      <c r="E314">
        <v>2</v>
      </c>
      <c r="F314" t="str">
        <f>TEXT(orders[[#This Row],[Order_Date]],"mmm")</f>
        <v>Jul</v>
      </c>
      <c r="G314" s="4">
        <v>45129</v>
      </c>
      <c r="H314" s="5">
        <v>0.80866898148148147</v>
      </c>
      <c r="I314" s="4">
        <v>45133</v>
      </c>
      <c r="J314" s="5">
        <v>0.25431712962962966</v>
      </c>
      <c r="K314" t="s">
        <v>654</v>
      </c>
      <c r="L314" t="str">
        <f>VLOOKUP(orders[[#This Row],[Customer_ID]],customers[#All],3,TRUE)</f>
        <v>Haridwar</v>
      </c>
      <c r="M314" t="s">
        <v>505</v>
      </c>
      <c r="N314">
        <f>orders[[#This Row],[Price]]*orders[[#This Row],[Quantity]]</f>
        <v>1502</v>
      </c>
      <c r="O314" s="14">
        <f>((orders[[#This Row],[Delivery_Date]]+orders[[#This Row],[Delivery_Time]]) - (orders[[#This Row],[Order_Date]]+orders[[#This Row],[Order_Time]]))*24</f>
        <v>82.695555555517785</v>
      </c>
      <c r="W314" s="2">
        <v>2</v>
      </c>
      <c r="X314" s="13">
        <f>((orders[[#This Row],[Delivery_Date]]+orders[[#This Row],[Delivery_Time]]) - (orders[[#This Row],[Order_Date]]+orders[[#This Row],[Order_Time]]))*24</f>
        <v>82.695555555517785</v>
      </c>
      <c r="Y314" s="6">
        <f t="shared" si="4"/>
        <v>41.347777777758893</v>
      </c>
    </row>
    <row r="315" spans="1:25" x14ac:dyDescent="0.3">
      <c r="A315">
        <v>314</v>
      </c>
      <c r="B315" t="s">
        <v>148</v>
      </c>
      <c r="C315">
        <v>43</v>
      </c>
      <c r="D315">
        <f>VLOOKUP(orders[[#This Row],[Product_ID]],products[#All],4,TRUE)</f>
        <v>750</v>
      </c>
      <c r="E315">
        <v>4</v>
      </c>
      <c r="F315" t="str">
        <f>TEXT(orders[[#This Row],[Order_Date]],"mmm")</f>
        <v>Nov</v>
      </c>
      <c r="G315" s="4">
        <v>45235</v>
      </c>
      <c r="H315" s="5">
        <v>0.49214120370370368</v>
      </c>
      <c r="I315" s="4">
        <v>45245</v>
      </c>
      <c r="J315" s="5">
        <v>0.20515046296296297</v>
      </c>
      <c r="K315" t="s">
        <v>606</v>
      </c>
      <c r="L315" t="str">
        <f>VLOOKUP(orders[[#This Row],[Customer_ID]],customers[#All],3,TRUE)</f>
        <v>Haridwar</v>
      </c>
      <c r="M315" t="s">
        <v>507</v>
      </c>
      <c r="N315">
        <f>orders[[#This Row],[Price]]*orders[[#This Row],[Quantity]]</f>
        <v>3000</v>
      </c>
      <c r="O315" s="14">
        <f>((orders[[#This Row],[Delivery_Date]]+orders[[#This Row],[Delivery_Time]]) - (orders[[#This Row],[Order_Date]]+orders[[#This Row],[Order_Time]]))*24</f>
        <v>233.11222222232027</v>
      </c>
      <c r="W315" s="3">
        <v>4</v>
      </c>
      <c r="X315" s="13">
        <f>((orders[[#This Row],[Delivery_Date]]+orders[[#This Row],[Delivery_Time]]) - (orders[[#This Row],[Order_Date]]+orders[[#This Row],[Order_Time]]))*24</f>
        <v>233.11222222232027</v>
      </c>
      <c r="Y315" s="6">
        <f t="shared" si="4"/>
        <v>58.278055555580067</v>
      </c>
    </row>
    <row r="316" spans="1:25" x14ac:dyDescent="0.3">
      <c r="A316">
        <v>315</v>
      </c>
      <c r="B316" t="s">
        <v>311</v>
      </c>
      <c r="C316">
        <v>26</v>
      </c>
      <c r="D316">
        <f>VLOOKUP(orders[[#This Row],[Product_ID]],products[#All],4,TRUE)</f>
        <v>289</v>
      </c>
      <c r="E316">
        <v>5</v>
      </c>
      <c r="F316" t="str">
        <f>TEXT(orders[[#This Row],[Order_Date]],"mmm")</f>
        <v>Mar</v>
      </c>
      <c r="G316" s="4">
        <v>44991</v>
      </c>
      <c r="H316" s="5">
        <v>0.59827546296296297</v>
      </c>
      <c r="I316" s="4">
        <v>44994</v>
      </c>
      <c r="J316" s="5">
        <v>0.80579861111111106</v>
      </c>
      <c r="K316" t="s">
        <v>655</v>
      </c>
      <c r="L316" t="str">
        <f>VLOOKUP(orders[[#This Row],[Customer_ID]],customers[#All],3,TRUE)</f>
        <v>Jamnagar</v>
      </c>
      <c r="M316" t="s">
        <v>518</v>
      </c>
      <c r="N316">
        <f>orders[[#This Row],[Price]]*orders[[#This Row],[Quantity]]</f>
        <v>1445</v>
      </c>
      <c r="O316" s="14">
        <f>((orders[[#This Row],[Delivery_Date]]+orders[[#This Row],[Delivery_Time]]) - (orders[[#This Row],[Order_Date]]+orders[[#This Row],[Order_Time]]))*24</f>
        <v>76.980555555433966</v>
      </c>
      <c r="W316" s="2">
        <v>5</v>
      </c>
      <c r="X316" s="13">
        <f>((orders[[#This Row],[Delivery_Date]]+orders[[#This Row],[Delivery_Time]]) - (orders[[#This Row],[Order_Date]]+orders[[#This Row],[Order_Time]]))*24</f>
        <v>76.980555555433966</v>
      </c>
      <c r="Y316" s="6">
        <f t="shared" si="4"/>
        <v>15.396111111086793</v>
      </c>
    </row>
    <row r="317" spans="1:25" x14ac:dyDescent="0.3">
      <c r="A317">
        <v>316</v>
      </c>
      <c r="B317" t="s">
        <v>242</v>
      </c>
      <c r="C317">
        <v>2</v>
      </c>
      <c r="D317">
        <f>VLOOKUP(orders[[#This Row],[Product_ID]],products[#All],4,TRUE)</f>
        <v>441</v>
      </c>
      <c r="E317">
        <v>5</v>
      </c>
      <c r="F317" t="str">
        <f>TEXT(orders[[#This Row],[Order_Date]],"mmm")</f>
        <v>Feb</v>
      </c>
      <c r="G317" s="4">
        <v>44968</v>
      </c>
      <c r="H317" s="5">
        <v>0.89936342592592589</v>
      </c>
      <c r="I317" s="4">
        <v>44972</v>
      </c>
      <c r="J317" s="5">
        <v>0.30682870370370369</v>
      </c>
      <c r="K317" t="s">
        <v>648</v>
      </c>
      <c r="L317" t="str">
        <f>VLOOKUP(orders[[#This Row],[Customer_ID]],customers[#All],3,TRUE)</f>
        <v>Guntakal</v>
      </c>
      <c r="M317" t="s">
        <v>511</v>
      </c>
      <c r="N317">
        <f>orders[[#This Row],[Price]]*orders[[#This Row],[Quantity]]</f>
        <v>2205</v>
      </c>
      <c r="O317" s="14">
        <f>((orders[[#This Row],[Delivery_Date]]+orders[[#This Row],[Delivery_Time]]) - (orders[[#This Row],[Order_Date]]+orders[[#This Row],[Order_Time]]))*24</f>
        <v>81.779166666674428</v>
      </c>
      <c r="W317" s="3">
        <v>5</v>
      </c>
      <c r="X317" s="13">
        <f>((orders[[#This Row],[Delivery_Date]]+orders[[#This Row],[Delivery_Time]]) - (orders[[#This Row],[Order_Date]]+orders[[#This Row],[Order_Time]]))*24</f>
        <v>81.779166666674428</v>
      </c>
      <c r="Y317" s="6">
        <f t="shared" si="4"/>
        <v>16.355833333334886</v>
      </c>
    </row>
    <row r="318" spans="1:25" x14ac:dyDescent="0.3">
      <c r="A318">
        <v>317</v>
      </c>
      <c r="B318" t="s">
        <v>73</v>
      </c>
      <c r="C318">
        <v>29</v>
      </c>
      <c r="D318">
        <f>VLOOKUP(orders[[#This Row],[Product_ID]],products[#All],4,TRUE)</f>
        <v>1252</v>
      </c>
      <c r="E318">
        <v>3</v>
      </c>
      <c r="F318" t="str">
        <f>TEXT(orders[[#This Row],[Order_Date]],"mmm")</f>
        <v>Mar</v>
      </c>
      <c r="G318" s="4">
        <v>44992</v>
      </c>
      <c r="H318" s="5">
        <v>0.7857291666666667</v>
      </c>
      <c r="I318" s="4">
        <v>45000</v>
      </c>
      <c r="J318" s="5">
        <v>0.67557870370370365</v>
      </c>
      <c r="K318" t="s">
        <v>405</v>
      </c>
      <c r="L318" t="str">
        <f>VLOOKUP(orders[[#This Row],[Customer_ID]],customers[#All],3,TRUE)</f>
        <v>Panvel</v>
      </c>
      <c r="M318" t="s">
        <v>518</v>
      </c>
      <c r="N318">
        <f>orders[[#This Row],[Price]]*orders[[#This Row],[Quantity]]</f>
        <v>3756</v>
      </c>
      <c r="O318" s="14">
        <f>((orders[[#This Row],[Delivery_Date]]+orders[[#This Row],[Delivery_Time]]) - (orders[[#This Row],[Order_Date]]+orders[[#This Row],[Order_Time]]))*24</f>
        <v>189.35638888890389</v>
      </c>
      <c r="W318" s="2">
        <v>3</v>
      </c>
      <c r="X318" s="13">
        <f>((orders[[#This Row],[Delivery_Date]]+orders[[#This Row],[Delivery_Time]]) - (orders[[#This Row],[Order_Date]]+orders[[#This Row],[Order_Time]]))*24</f>
        <v>189.35638888890389</v>
      </c>
      <c r="Y318" s="6">
        <f t="shared" si="4"/>
        <v>63.118796296301298</v>
      </c>
    </row>
    <row r="319" spans="1:25" x14ac:dyDescent="0.3">
      <c r="A319">
        <v>318</v>
      </c>
      <c r="B319" t="s">
        <v>193</v>
      </c>
      <c r="C319">
        <v>26</v>
      </c>
      <c r="D319">
        <f>VLOOKUP(orders[[#This Row],[Product_ID]],products[#All],4,TRUE)</f>
        <v>289</v>
      </c>
      <c r="E319">
        <v>5</v>
      </c>
      <c r="F319" t="str">
        <f>TEXT(orders[[#This Row],[Order_Date]],"mmm")</f>
        <v>Mar</v>
      </c>
      <c r="G319" s="4">
        <v>44992</v>
      </c>
      <c r="H319" s="5">
        <v>0.51098379629629631</v>
      </c>
      <c r="I319" s="4">
        <v>44996</v>
      </c>
      <c r="J319" s="5">
        <v>0.66651620370370368</v>
      </c>
      <c r="K319" t="s">
        <v>656</v>
      </c>
      <c r="L319" t="str">
        <f>VLOOKUP(orders[[#This Row],[Customer_ID]],customers[#All],3,TRUE)</f>
        <v>Aizawl</v>
      </c>
      <c r="M319" t="s">
        <v>518</v>
      </c>
      <c r="N319">
        <f>orders[[#This Row],[Price]]*orders[[#This Row],[Quantity]]</f>
        <v>1445</v>
      </c>
      <c r="O319" s="14">
        <f>((orders[[#This Row],[Delivery_Date]]+orders[[#This Row],[Delivery_Time]]) - (orders[[#This Row],[Order_Date]]+orders[[#This Row],[Order_Time]]))*24</f>
        <v>99.732777777768206</v>
      </c>
      <c r="W319" s="3">
        <v>5</v>
      </c>
      <c r="X319" s="13">
        <f>((orders[[#This Row],[Delivery_Date]]+orders[[#This Row],[Delivery_Time]]) - (orders[[#This Row],[Order_Date]]+orders[[#This Row],[Order_Time]]))*24</f>
        <v>99.732777777768206</v>
      </c>
      <c r="Y319" s="6">
        <f t="shared" si="4"/>
        <v>19.94655555555364</v>
      </c>
    </row>
    <row r="320" spans="1:25" x14ac:dyDescent="0.3">
      <c r="A320">
        <v>319</v>
      </c>
      <c r="B320" t="s">
        <v>222</v>
      </c>
      <c r="C320">
        <v>64</v>
      </c>
      <c r="D320">
        <f>VLOOKUP(orders[[#This Row],[Product_ID]],products[#All],4,TRUE)</f>
        <v>1878</v>
      </c>
      <c r="E320">
        <v>1</v>
      </c>
      <c r="F320" t="str">
        <f>TEXT(orders[[#This Row],[Order_Date]],"mmm")</f>
        <v>Aug</v>
      </c>
      <c r="G320" s="4">
        <v>45158</v>
      </c>
      <c r="H320" s="5">
        <v>0.26605324074074072</v>
      </c>
      <c r="I320" s="4">
        <v>45164</v>
      </c>
      <c r="J320" s="5">
        <v>0.94748842592592597</v>
      </c>
      <c r="K320" t="s">
        <v>657</v>
      </c>
      <c r="L320" t="str">
        <f>VLOOKUP(orders[[#This Row],[Customer_ID]],customers[#All],3,TRUE)</f>
        <v>Agra</v>
      </c>
      <c r="M320" t="s">
        <v>513</v>
      </c>
      <c r="N320">
        <f>orders[[#This Row],[Price]]*orders[[#This Row],[Quantity]]</f>
        <v>1878</v>
      </c>
      <c r="O320" s="14">
        <f>((orders[[#This Row],[Delivery_Date]]+orders[[#This Row],[Delivery_Time]]) - (orders[[#This Row],[Order_Date]]+orders[[#This Row],[Order_Time]]))*24</f>
        <v>160.35444444447057</v>
      </c>
      <c r="W320" s="2">
        <v>1</v>
      </c>
      <c r="X320" s="13">
        <f>((orders[[#This Row],[Delivery_Date]]+orders[[#This Row],[Delivery_Time]]) - (orders[[#This Row],[Order_Date]]+orders[[#This Row],[Order_Time]]))*24</f>
        <v>160.35444444447057</v>
      </c>
      <c r="Y320" s="6">
        <f t="shared" si="4"/>
        <v>160.35444444447057</v>
      </c>
    </row>
    <row r="321" spans="1:25" x14ac:dyDescent="0.3">
      <c r="A321">
        <v>320</v>
      </c>
      <c r="B321" t="s">
        <v>39</v>
      </c>
      <c r="C321">
        <v>13</v>
      </c>
      <c r="D321">
        <f>VLOOKUP(orders[[#This Row],[Product_ID]],products[#All],4,TRUE)</f>
        <v>1141</v>
      </c>
      <c r="E321">
        <v>1</v>
      </c>
      <c r="F321" t="str">
        <f>TEXT(orders[[#This Row],[Order_Date]],"mmm")</f>
        <v>Mar</v>
      </c>
      <c r="G321" s="4">
        <v>44986</v>
      </c>
      <c r="H321" s="5">
        <v>0.32633101851851853</v>
      </c>
      <c r="I321" s="4">
        <v>44993</v>
      </c>
      <c r="J321" s="5">
        <v>0.35996527777777776</v>
      </c>
      <c r="K321" t="s">
        <v>628</v>
      </c>
      <c r="L321" t="str">
        <f>VLOOKUP(orders[[#This Row],[Customer_ID]],customers[#All],3,TRUE)</f>
        <v>Berhampore</v>
      </c>
      <c r="M321" t="s">
        <v>518</v>
      </c>
      <c r="N321">
        <f>orders[[#This Row],[Price]]*orders[[#This Row],[Quantity]]</f>
        <v>1141</v>
      </c>
      <c r="O321" s="14">
        <f>((orders[[#This Row],[Delivery_Date]]+orders[[#This Row],[Delivery_Time]]) - (orders[[#This Row],[Order_Date]]+orders[[#This Row],[Order_Time]]))*24</f>
        <v>168.80722222215263</v>
      </c>
      <c r="W321" s="3">
        <v>1</v>
      </c>
      <c r="X321" s="13">
        <f>((orders[[#This Row],[Delivery_Date]]+orders[[#This Row],[Delivery_Time]]) - (orders[[#This Row],[Order_Date]]+orders[[#This Row],[Order_Time]]))*24</f>
        <v>168.80722222215263</v>
      </c>
      <c r="Y321" s="6">
        <f t="shared" si="4"/>
        <v>168.80722222215263</v>
      </c>
    </row>
    <row r="322" spans="1:25" x14ac:dyDescent="0.3">
      <c r="A322">
        <v>321</v>
      </c>
      <c r="B322" t="s">
        <v>247</v>
      </c>
      <c r="C322">
        <v>12</v>
      </c>
      <c r="D322">
        <f>VLOOKUP(orders[[#This Row],[Product_ID]],products[#All],4,TRUE)</f>
        <v>672</v>
      </c>
      <c r="E322">
        <v>5</v>
      </c>
      <c r="F322" t="str">
        <f>TEXT(orders[[#This Row],[Order_Date]],"mmm")</f>
        <v>Mar</v>
      </c>
      <c r="G322" s="4">
        <v>44993</v>
      </c>
      <c r="H322" s="5">
        <v>0.47714120370370372</v>
      </c>
      <c r="I322" s="4">
        <v>45002</v>
      </c>
      <c r="J322" s="5">
        <v>0.41091435185185188</v>
      </c>
      <c r="K322" t="s">
        <v>658</v>
      </c>
      <c r="L322" t="str">
        <f>VLOOKUP(orders[[#This Row],[Customer_ID]],customers[#All],3,TRUE)</f>
        <v>Imphal</v>
      </c>
      <c r="M322" t="s">
        <v>505</v>
      </c>
      <c r="N322">
        <f>orders[[#This Row],[Price]]*orders[[#This Row],[Quantity]]</f>
        <v>3360</v>
      </c>
      <c r="O322" s="14">
        <f>((orders[[#This Row],[Delivery_Date]]+orders[[#This Row],[Delivery_Time]]) - (orders[[#This Row],[Order_Date]]+orders[[#This Row],[Order_Time]]))*24</f>
        <v>214.4105555556016</v>
      </c>
      <c r="W322" s="2">
        <v>5</v>
      </c>
      <c r="X322" s="13">
        <f>((orders[[#This Row],[Delivery_Date]]+orders[[#This Row],[Delivery_Time]]) - (orders[[#This Row],[Order_Date]]+orders[[#This Row],[Order_Time]]))*24</f>
        <v>214.4105555556016</v>
      </c>
      <c r="Y322" s="6">
        <f t="shared" si="4"/>
        <v>42.882111111120324</v>
      </c>
    </row>
    <row r="323" spans="1:25" x14ac:dyDescent="0.3">
      <c r="A323">
        <v>322</v>
      </c>
      <c r="B323" t="s">
        <v>279</v>
      </c>
      <c r="C323">
        <v>15</v>
      </c>
      <c r="D323">
        <f>VLOOKUP(orders[[#This Row],[Product_ID]],products[#All],4,TRUE)</f>
        <v>1488</v>
      </c>
      <c r="E323">
        <v>1</v>
      </c>
      <c r="F323" t="str">
        <f>TEXT(orders[[#This Row],[Order_Date]],"mmm")</f>
        <v>Apr</v>
      </c>
      <c r="G323" s="4">
        <v>45027</v>
      </c>
      <c r="H323" s="5">
        <v>0.35568287037037039</v>
      </c>
      <c r="I323" s="4">
        <v>45031</v>
      </c>
      <c r="J323" s="5">
        <v>0.14614583333333334</v>
      </c>
      <c r="K323" t="s">
        <v>659</v>
      </c>
      <c r="L323" t="str">
        <f>VLOOKUP(orders[[#This Row],[Customer_ID]],customers[#All],3,TRUE)</f>
        <v>Haridwar</v>
      </c>
      <c r="M323" t="s">
        <v>505</v>
      </c>
      <c r="N323">
        <f>orders[[#This Row],[Price]]*orders[[#This Row],[Quantity]]</f>
        <v>1488</v>
      </c>
      <c r="O323" s="14">
        <f>((orders[[#This Row],[Delivery_Date]]+orders[[#This Row],[Delivery_Time]]) - (orders[[#This Row],[Order_Date]]+orders[[#This Row],[Order_Time]]))*24</f>
        <v>90.971111111110076</v>
      </c>
      <c r="W323" s="3">
        <v>1</v>
      </c>
      <c r="X323" s="13">
        <f>((orders[[#This Row],[Delivery_Date]]+orders[[#This Row],[Delivery_Time]]) - (orders[[#This Row],[Order_Date]]+orders[[#This Row],[Order_Time]]))*24</f>
        <v>90.971111111110076</v>
      </c>
      <c r="Y323" s="6">
        <f t="shared" ref="Y323:Y386" si="5">X323/W323</f>
        <v>90.971111111110076</v>
      </c>
    </row>
    <row r="324" spans="1:25" x14ac:dyDescent="0.3">
      <c r="A324">
        <v>323</v>
      </c>
      <c r="B324" t="s">
        <v>68</v>
      </c>
      <c r="C324">
        <v>23</v>
      </c>
      <c r="D324">
        <f>VLOOKUP(orders[[#This Row],[Product_ID]],products[#All],4,TRUE)</f>
        <v>1098</v>
      </c>
      <c r="E324">
        <v>2</v>
      </c>
      <c r="F324" t="str">
        <f>TEXT(orders[[#This Row],[Order_Date]],"mmm")</f>
        <v>Feb</v>
      </c>
      <c r="G324" s="4">
        <v>44966</v>
      </c>
      <c r="H324" s="5">
        <v>0.75907407407407412</v>
      </c>
      <c r="I324" s="4">
        <v>44967</v>
      </c>
      <c r="J324" s="5">
        <v>0.43234953703703705</v>
      </c>
      <c r="K324" t="s">
        <v>434</v>
      </c>
      <c r="L324" t="str">
        <f>VLOOKUP(orders[[#This Row],[Customer_ID]],customers[#All],3,TRUE)</f>
        <v>Mangalore</v>
      </c>
      <c r="M324" t="s">
        <v>505</v>
      </c>
      <c r="N324">
        <f>orders[[#This Row],[Price]]*orders[[#This Row],[Quantity]]</f>
        <v>2196</v>
      </c>
      <c r="O324" s="14">
        <f>((orders[[#This Row],[Delivery_Date]]+orders[[#This Row],[Delivery_Time]]) - (orders[[#This Row],[Order_Date]]+orders[[#This Row],[Order_Time]]))*24</f>
        <v>16.158611111110076</v>
      </c>
      <c r="W324" s="2">
        <v>2</v>
      </c>
      <c r="X324" s="13">
        <f>((orders[[#This Row],[Delivery_Date]]+orders[[#This Row],[Delivery_Time]]) - (orders[[#This Row],[Order_Date]]+orders[[#This Row],[Order_Time]]))*24</f>
        <v>16.158611111110076</v>
      </c>
      <c r="Y324" s="6">
        <f t="shared" si="5"/>
        <v>8.0793055555550382</v>
      </c>
    </row>
    <row r="325" spans="1:25" x14ac:dyDescent="0.3">
      <c r="A325">
        <v>324</v>
      </c>
      <c r="B325" t="s">
        <v>359</v>
      </c>
      <c r="C325">
        <v>14</v>
      </c>
      <c r="D325">
        <f>VLOOKUP(orders[[#This Row],[Product_ID]],products[#All],4,TRUE)</f>
        <v>1915</v>
      </c>
      <c r="E325">
        <v>2</v>
      </c>
      <c r="F325" t="str">
        <f>TEXT(orders[[#This Row],[Order_Date]],"mmm")</f>
        <v>Feb</v>
      </c>
      <c r="G325" s="4">
        <v>44959</v>
      </c>
      <c r="H325" s="5">
        <v>0.78296296296296297</v>
      </c>
      <c r="I325" s="4">
        <v>44968</v>
      </c>
      <c r="J325" s="5">
        <v>0.64923611111111112</v>
      </c>
      <c r="K325" t="s">
        <v>323</v>
      </c>
      <c r="L325" t="str">
        <f>VLOOKUP(orders[[#This Row],[Customer_ID]],customers[#All],3,TRUE)</f>
        <v>Parbhani</v>
      </c>
      <c r="M325" t="s">
        <v>509</v>
      </c>
      <c r="N325">
        <f>orders[[#This Row],[Price]]*orders[[#This Row],[Quantity]]</f>
        <v>3830</v>
      </c>
      <c r="O325" s="14">
        <f>((orders[[#This Row],[Delivery_Date]]+orders[[#This Row],[Delivery_Time]]) - (orders[[#This Row],[Order_Date]]+orders[[#This Row],[Order_Time]]))*24</f>
        <v>212.79055555548985</v>
      </c>
      <c r="W325" s="3">
        <v>2</v>
      </c>
      <c r="X325" s="13">
        <f>((orders[[#This Row],[Delivery_Date]]+orders[[#This Row],[Delivery_Time]]) - (orders[[#This Row],[Order_Date]]+orders[[#This Row],[Order_Time]]))*24</f>
        <v>212.79055555548985</v>
      </c>
      <c r="Y325" s="6">
        <f t="shared" si="5"/>
        <v>106.39527777774492</v>
      </c>
    </row>
    <row r="326" spans="1:25" x14ac:dyDescent="0.3">
      <c r="A326">
        <v>325</v>
      </c>
      <c r="B326" t="s">
        <v>447</v>
      </c>
      <c r="C326">
        <v>27</v>
      </c>
      <c r="D326">
        <f>VLOOKUP(orders[[#This Row],[Product_ID]],products[#All],4,TRUE)</f>
        <v>548</v>
      </c>
      <c r="E326">
        <v>5</v>
      </c>
      <c r="F326" t="str">
        <f>TEXT(orders[[#This Row],[Order_Date]],"mmm")</f>
        <v>Aug</v>
      </c>
      <c r="G326" s="4">
        <v>45163</v>
      </c>
      <c r="H326" s="5">
        <v>0.77135416666666667</v>
      </c>
      <c r="I326" s="4">
        <v>45173</v>
      </c>
      <c r="J326" s="5">
        <v>0.83515046296296291</v>
      </c>
      <c r="K326" t="s">
        <v>590</v>
      </c>
      <c r="L326" t="str">
        <f>VLOOKUP(orders[[#This Row],[Customer_ID]],customers[#All],3,TRUE)</f>
        <v>New Delhi</v>
      </c>
      <c r="M326" t="s">
        <v>513</v>
      </c>
      <c r="N326">
        <f>orders[[#This Row],[Price]]*orders[[#This Row],[Quantity]]</f>
        <v>2740</v>
      </c>
      <c r="O326" s="14">
        <f>((orders[[#This Row],[Delivery_Date]]+orders[[#This Row],[Delivery_Time]]) - (orders[[#This Row],[Order_Date]]+orders[[#This Row],[Order_Time]]))*24</f>
        <v>241.53111111104954</v>
      </c>
      <c r="W326" s="2">
        <v>5</v>
      </c>
      <c r="X326" s="13">
        <f>((orders[[#This Row],[Delivery_Date]]+orders[[#This Row],[Delivery_Time]]) - (orders[[#This Row],[Order_Date]]+orders[[#This Row],[Order_Time]]))*24</f>
        <v>241.53111111104954</v>
      </c>
      <c r="Y326" s="6">
        <f t="shared" si="5"/>
        <v>48.306222222209911</v>
      </c>
    </row>
    <row r="327" spans="1:25" x14ac:dyDescent="0.3">
      <c r="A327">
        <v>326</v>
      </c>
      <c r="B327" t="s">
        <v>432</v>
      </c>
      <c r="C327">
        <v>34</v>
      </c>
      <c r="D327">
        <f>VLOOKUP(orders[[#This Row],[Product_ID]],products[#All],4,TRUE)</f>
        <v>1335</v>
      </c>
      <c r="E327">
        <v>3</v>
      </c>
      <c r="F327" t="str">
        <f>TEXT(orders[[#This Row],[Order_Date]],"mmm")</f>
        <v>Aug</v>
      </c>
      <c r="G327" s="4">
        <v>45165</v>
      </c>
      <c r="H327" s="5">
        <v>0.65214120370370365</v>
      </c>
      <c r="I327" s="4">
        <v>45172</v>
      </c>
      <c r="J327" s="5">
        <v>0.64828703703703705</v>
      </c>
      <c r="K327" t="s">
        <v>9</v>
      </c>
      <c r="L327" t="str">
        <f>VLOOKUP(orders[[#This Row],[Customer_ID]],customers[#All],3,TRUE)</f>
        <v xml:space="preserve">Khora </v>
      </c>
      <c r="M327" t="s">
        <v>513</v>
      </c>
      <c r="N327">
        <f>orders[[#This Row],[Price]]*orders[[#This Row],[Quantity]]</f>
        <v>4005</v>
      </c>
      <c r="O327" s="14">
        <f>((orders[[#This Row],[Delivery_Date]]+orders[[#This Row],[Delivery_Time]]) - (orders[[#This Row],[Order_Date]]+orders[[#This Row],[Order_Time]]))*24</f>
        <v>167.90750000003027</v>
      </c>
      <c r="W327" s="3">
        <v>3</v>
      </c>
      <c r="X327" s="13">
        <f>((orders[[#This Row],[Delivery_Date]]+orders[[#This Row],[Delivery_Time]]) - (orders[[#This Row],[Order_Date]]+orders[[#This Row],[Order_Time]]))*24</f>
        <v>167.90750000003027</v>
      </c>
      <c r="Y327" s="6">
        <f t="shared" si="5"/>
        <v>55.969166666676756</v>
      </c>
    </row>
    <row r="328" spans="1:25" x14ac:dyDescent="0.3">
      <c r="A328">
        <v>327</v>
      </c>
      <c r="B328" t="s">
        <v>242</v>
      </c>
      <c r="C328">
        <v>51</v>
      </c>
      <c r="D328">
        <f>VLOOKUP(orders[[#This Row],[Product_ID]],products[#All],4,TRUE)</f>
        <v>1084</v>
      </c>
      <c r="E328">
        <v>1</v>
      </c>
      <c r="F328" t="str">
        <f>TEXT(orders[[#This Row],[Order_Date]],"mmm")</f>
        <v>Sep</v>
      </c>
      <c r="G328" s="4">
        <v>45193</v>
      </c>
      <c r="H328" s="5">
        <v>0.39519675925925923</v>
      </c>
      <c r="I328" s="4">
        <v>45195</v>
      </c>
      <c r="J328" s="5">
        <v>0.83964120370370365</v>
      </c>
      <c r="K328" t="s">
        <v>648</v>
      </c>
      <c r="L328" t="str">
        <f>VLOOKUP(orders[[#This Row],[Customer_ID]],customers[#All],3,TRUE)</f>
        <v>Guntakal</v>
      </c>
      <c r="M328" t="s">
        <v>528</v>
      </c>
      <c r="N328">
        <f>orders[[#This Row],[Price]]*orders[[#This Row],[Quantity]]</f>
        <v>1084</v>
      </c>
      <c r="O328" s="14">
        <f>((orders[[#This Row],[Delivery_Date]]+orders[[#This Row],[Delivery_Time]]) - (orders[[#This Row],[Order_Date]]+orders[[#This Row],[Order_Time]]))*24</f>
        <v>58.666666666686069</v>
      </c>
      <c r="W328" s="2">
        <v>1</v>
      </c>
      <c r="X328" s="13">
        <f>((orders[[#This Row],[Delivery_Date]]+orders[[#This Row],[Delivery_Time]]) - (orders[[#This Row],[Order_Date]]+orders[[#This Row],[Order_Time]]))*24</f>
        <v>58.666666666686069</v>
      </c>
      <c r="Y328" s="6">
        <f t="shared" si="5"/>
        <v>58.666666666686069</v>
      </c>
    </row>
    <row r="329" spans="1:25" x14ac:dyDescent="0.3">
      <c r="A329">
        <v>328</v>
      </c>
      <c r="B329" t="s">
        <v>123</v>
      </c>
      <c r="C329">
        <v>23</v>
      </c>
      <c r="D329">
        <f>VLOOKUP(orders[[#This Row],[Product_ID]],products[#All],4,TRUE)</f>
        <v>1098</v>
      </c>
      <c r="E329">
        <v>3</v>
      </c>
      <c r="F329" t="str">
        <f>TEXT(orders[[#This Row],[Order_Date]],"mmm")</f>
        <v>Apr</v>
      </c>
      <c r="G329" s="4">
        <v>45033</v>
      </c>
      <c r="H329" s="5">
        <v>0.74418981481481483</v>
      </c>
      <c r="I329" s="4">
        <v>45038</v>
      </c>
      <c r="J329" s="5">
        <v>0.37451388888888887</v>
      </c>
      <c r="K329" t="s">
        <v>229</v>
      </c>
      <c r="L329" t="str">
        <f>VLOOKUP(orders[[#This Row],[Customer_ID]],customers[#All],3,TRUE)</f>
        <v>Kavali</v>
      </c>
      <c r="M329" t="s">
        <v>505</v>
      </c>
      <c r="N329">
        <f>orders[[#This Row],[Price]]*orders[[#This Row],[Quantity]]</f>
        <v>3294</v>
      </c>
      <c r="O329" s="14">
        <f>((orders[[#This Row],[Delivery_Date]]+orders[[#This Row],[Delivery_Time]]) - (orders[[#This Row],[Order_Date]]+orders[[#This Row],[Order_Time]]))*24</f>
        <v>111.12777777778683</v>
      </c>
      <c r="W329" s="3">
        <v>3</v>
      </c>
      <c r="X329" s="13">
        <f>((orders[[#This Row],[Delivery_Date]]+orders[[#This Row],[Delivery_Time]]) - (orders[[#This Row],[Order_Date]]+orders[[#This Row],[Order_Time]]))*24</f>
        <v>111.12777777778683</v>
      </c>
      <c r="Y329" s="6">
        <f t="shared" si="5"/>
        <v>37.042592592595611</v>
      </c>
    </row>
    <row r="330" spans="1:25" x14ac:dyDescent="0.3">
      <c r="A330">
        <v>329</v>
      </c>
      <c r="B330" t="s">
        <v>466</v>
      </c>
      <c r="C330">
        <v>17</v>
      </c>
      <c r="D330">
        <f>VLOOKUP(orders[[#This Row],[Product_ID]],products[#All],4,TRUE)</f>
        <v>1899</v>
      </c>
      <c r="E330">
        <v>3</v>
      </c>
      <c r="F330" t="str">
        <f>TEXT(orders[[#This Row],[Order_Date]],"mmm")</f>
        <v>Aug</v>
      </c>
      <c r="G330" s="4">
        <v>45164</v>
      </c>
      <c r="H330" s="5">
        <v>9.8645833333333335E-2</v>
      </c>
      <c r="I330" s="4">
        <v>45173</v>
      </c>
      <c r="J330" s="5">
        <v>0.13115740740740742</v>
      </c>
      <c r="K330" t="s">
        <v>660</v>
      </c>
      <c r="L330" t="str">
        <f>VLOOKUP(orders[[#This Row],[Customer_ID]],customers[#All],3,TRUE)</f>
        <v>Warangal</v>
      </c>
      <c r="M330" t="s">
        <v>505</v>
      </c>
      <c r="N330">
        <f>orders[[#This Row],[Price]]*orders[[#This Row],[Quantity]]</f>
        <v>5697</v>
      </c>
      <c r="O330" s="14">
        <f>((orders[[#This Row],[Delivery_Date]]+orders[[#This Row],[Delivery_Time]]) - (orders[[#This Row],[Order_Date]]+orders[[#This Row],[Order_Time]]))*24</f>
        <v>216.78027777769603</v>
      </c>
      <c r="W330" s="2">
        <v>3</v>
      </c>
      <c r="X330" s="13">
        <f>((orders[[#This Row],[Delivery_Date]]+orders[[#This Row],[Delivery_Time]]) - (orders[[#This Row],[Order_Date]]+orders[[#This Row],[Order_Time]]))*24</f>
        <v>216.78027777769603</v>
      </c>
      <c r="Y330" s="6">
        <f t="shared" si="5"/>
        <v>72.260092592565343</v>
      </c>
    </row>
    <row r="331" spans="1:25" x14ac:dyDescent="0.3">
      <c r="A331">
        <v>330</v>
      </c>
      <c r="B331" t="s">
        <v>292</v>
      </c>
      <c r="C331">
        <v>59</v>
      </c>
      <c r="D331">
        <f>VLOOKUP(orders[[#This Row],[Product_ID]],products[#All],4,TRUE)</f>
        <v>811</v>
      </c>
      <c r="E331">
        <v>2</v>
      </c>
      <c r="F331" t="str">
        <f>TEXT(orders[[#This Row],[Order_Date]],"mmm")</f>
        <v>Aug</v>
      </c>
      <c r="G331" s="4">
        <v>45162</v>
      </c>
      <c r="H331" s="5">
        <v>0.8507986111111111</v>
      </c>
      <c r="I331" s="4">
        <v>45170</v>
      </c>
      <c r="J331" s="5">
        <v>0.51828703703703705</v>
      </c>
      <c r="K331" t="s">
        <v>565</v>
      </c>
      <c r="L331" t="str">
        <f>VLOOKUP(orders[[#This Row],[Customer_ID]],customers[#All],3,TRUE)</f>
        <v>Kalyan-Dombivli</v>
      </c>
      <c r="M331" t="s">
        <v>513</v>
      </c>
      <c r="N331">
        <f>orders[[#This Row],[Price]]*orders[[#This Row],[Quantity]]</f>
        <v>1622</v>
      </c>
      <c r="O331" s="14">
        <f>((orders[[#This Row],[Delivery_Date]]+orders[[#This Row],[Delivery_Time]]) - (orders[[#This Row],[Order_Date]]+orders[[#This Row],[Order_Time]]))*24</f>
        <v>184.0197222220595</v>
      </c>
      <c r="W331" s="3">
        <v>2</v>
      </c>
      <c r="X331" s="13">
        <f>((orders[[#This Row],[Delivery_Date]]+orders[[#This Row],[Delivery_Time]]) - (orders[[#This Row],[Order_Date]]+orders[[#This Row],[Order_Time]]))*24</f>
        <v>184.0197222220595</v>
      </c>
      <c r="Y331" s="6">
        <f t="shared" si="5"/>
        <v>92.00986111102975</v>
      </c>
    </row>
    <row r="332" spans="1:25" x14ac:dyDescent="0.3">
      <c r="A332">
        <v>331</v>
      </c>
      <c r="B332" t="s">
        <v>118</v>
      </c>
      <c r="C332">
        <v>41</v>
      </c>
      <c r="D332">
        <f>VLOOKUP(orders[[#This Row],[Product_ID]],products[#All],4,TRUE)</f>
        <v>1977</v>
      </c>
      <c r="E332">
        <v>5</v>
      </c>
      <c r="F332" t="str">
        <f>TEXT(orders[[#This Row],[Order_Date]],"mmm")</f>
        <v>Nov</v>
      </c>
      <c r="G332" s="4">
        <v>45234</v>
      </c>
      <c r="H332" s="5">
        <v>0.90967592592592594</v>
      </c>
      <c r="I332" s="4">
        <v>45235</v>
      </c>
      <c r="J332" s="5">
        <v>0.59273148148148147</v>
      </c>
      <c r="K332" t="s">
        <v>642</v>
      </c>
      <c r="L332" t="str">
        <f>VLOOKUP(orders[[#This Row],[Customer_ID]],customers[#All],3,TRUE)</f>
        <v>Bidhannagar</v>
      </c>
      <c r="M332" t="s">
        <v>507</v>
      </c>
      <c r="N332">
        <f>orders[[#This Row],[Price]]*orders[[#This Row],[Quantity]]</f>
        <v>9885</v>
      </c>
      <c r="O332" s="14">
        <f>((orders[[#This Row],[Delivery_Date]]+orders[[#This Row],[Delivery_Time]]) - (orders[[#This Row],[Order_Date]]+orders[[#This Row],[Order_Time]]))*24</f>
        <v>16.39333333336981</v>
      </c>
      <c r="W332" s="2">
        <v>5</v>
      </c>
      <c r="X332" s="13">
        <f>((orders[[#This Row],[Delivery_Date]]+orders[[#This Row],[Delivery_Time]]) - (orders[[#This Row],[Order_Date]]+orders[[#This Row],[Order_Time]]))*24</f>
        <v>16.39333333336981</v>
      </c>
      <c r="Y332" s="6">
        <f t="shared" si="5"/>
        <v>3.2786666666739621</v>
      </c>
    </row>
    <row r="333" spans="1:25" x14ac:dyDescent="0.3">
      <c r="A333">
        <v>332</v>
      </c>
      <c r="B333" t="s">
        <v>261</v>
      </c>
      <c r="C333">
        <v>20</v>
      </c>
      <c r="D333">
        <f>VLOOKUP(orders[[#This Row],[Product_ID]],products[#All],4,TRUE)</f>
        <v>697</v>
      </c>
      <c r="E333">
        <v>5</v>
      </c>
      <c r="F333" t="str">
        <f>TEXT(orders[[#This Row],[Order_Date]],"mmm")</f>
        <v>Apr</v>
      </c>
      <c r="G333" s="4">
        <v>45027</v>
      </c>
      <c r="H333" s="5">
        <v>0.84320601851851851</v>
      </c>
      <c r="I333" s="4">
        <v>45034</v>
      </c>
      <c r="J333" s="5">
        <v>0.59078703703703705</v>
      </c>
      <c r="K333" t="s">
        <v>522</v>
      </c>
      <c r="L333" t="str">
        <f>VLOOKUP(orders[[#This Row],[Customer_ID]],customers[#All],3,TRUE)</f>
        <v>Dhanbad</v>
      </c>
      <c r="M333" t="s">
        <v>505</v>
      </c>
      <c r="N333">
        <f>orders[[#This Row],[Price]]*orders[[#This Row],[Quantity]]</f>
        <v>3485</v>
      </c>
      <c r="O333" s="14">
        <f>((orders[[#This Row],[Delivery_Date]]+orders[[#This Row],[Delivery_Time]]) - (orders[[#This Row],[Order_Date]]+orders[[#This Row],[Order_Time]]))*24</f>
        <v>161.94194444449386</v>
      </c>
      <c r="W333" s="3">
        <v>5</v>
      </c>
      <c r="X333" s="13">
        <f>((orders[[#This Row],[Delivery_Date]]+orders[[#This Row],[Delivery_Time]]) - (orders[[#This Row],[Order_Date]]+orders[[#This Row],[Order_Time]]))*24</f>
        <v>161.94194444449386</v>
      </c>
      <c r="Y333" s="6">
        <f t="shared" si="5"/>
        <v>32.388388888898774</v>
      </c>
    </row>
    <row r="334" spans="1:25" x14ac:dyDescent="0.3">
      <c r="A334">
        <v>333</v>
      </c>
      <c r="B334" t="s">
        <v>490</v>
      </c>
      <c r="C334">
        <v>22</v>
      </c>
      <c r="D334">
        <f>VLOOKUP(orders[[#This Row],[Product_ID]],products[#All],4,TRUE)</f>
        <v>1639</v>
      </c>
      <c r="E334">
        <v>5</v>
      </c>
      <c r="F334" t="str">
        <f>TEXT(orders[[#This Row],[Order_Date]],"mmm")</f>
        <v>Feb</v>
      </c>
      <c r="G334" s="4">
        <v>44966</v>
      </c>
      <c r="H334" s="5">
        <v>0.26336805555555554</v>
      </c>
      <c r="I334" s="4">
        <v>44967</v>
      </c>
      <c r="J334" s="5">
        <v>0.1572800925925926</v>
      </c>
      <c r="K334" t="s">
        <v>661</v>
      </c>
      <c r="L334" t="str">
        <f>VLOOKUP(orders[[#This Row],[Customer_ID]],customers[#All],3,TRUE)</f>
        <v>Phagwara</v>
      </c>
      <c r="M334" t="s">
        <v>528</v>
      </c>
      <c r="N334">
        <f>orders[[#This Row],[Price]]*orders[[#This Row],[Quantity]]</f>
        <v>8195</v>
      </c>
      <c r="O334" s="14">
        <f>((orders[[#This Row],[Delivery_Date]]+orders[[#This Row],[Delivery_Time]]) - (orders[[#This Row],[Order_Date]]+orders[[#This Row],[Order_Time]]))*24</f>
        <v>21.453888888820074</v>
      </c>
      <c r="W334" s="2">
        <v>5</v>
      </c>
      <c r="X334" s="13">
        <f>((orders[[#This Row],[Delivery_Date]]+orders[[#This Row],[Delivery_Time]]) - (orders[[#This Row],[Order_Date]]+orders[[#This Row],[Order_Time]]))*24</f>
        <v>21.453888888820074</v>
      </c>
      <c r="Y334" s="6">
        <f t="shared" si="5"/>
        <v>4.2907777777640153</v>
      </c>
    </row>
    <row r="335" spans="1:25" x14ac:dyDescent="0.3">
      <c r="A335">
        <v>334</v>
      </c>
      <c r="B335" t="s">
        <v>326</v>
      </c>
      <c r="C335">
        <v>53</v>
      </c>
      <c r="D335">
        <f>VLOOKUP(orders[[#This Row],[Product_ID]],products[#All],4,TRUE)</f>
        <v>1672</v>
      </c>
      <c r="E335">
        <v>1</v>
      </c>
      <c r="F335" t="str">
        <f>TEXT(orders[[#This Row],[Order_Date]],"mmm")</f>
        <v>Aug</v>
      </c>
      <c r="G335" s="4">
        <v>45166</v>
      </c>
      <c r="H335" s="5">
        <v>0.88872685185185185</v>
      </c>
      <c r="I335" s="4">
        <v>45170</v>
      </c>
      <c r="J335" s="5">
        <v>0.91878472222222218</v>
      </c>
      <c r="K335" t="s">
        <v>606</v>
      </c>
      <c r="L335" t="str">
        <f>VLOOKUP(orders[[#This Row],[Customer_ID]],customers[#All],3,TRUE)</f>
        <v>Malegaon</v>
      </c>
      <c r="M335" t="s">
        <v>513</v>
      </c>
      <c r="N335">
        <f>orders[[#This Row],[Price]]*orders[[#This Row],[Quantity]]</f>
        <v>1672</v>
      </c>
      <c r="O335" s="14">
        <f>((orders[[#This Row],[Delivery_Date]]+orders[[#This Row],[Delivery_Time]]) - (orders[[#This Row],[Order_Date]]+orders[[#This Row],[Order_Time]]))*24</f>
        <v>96.721388888836373</v>
      </c>
      <c r="W335" s="3">
        <v>1</v>
      </c>
      <c r="X335" s="13">
        <f>((orders[[#This Row],[Delivery_Date]]+orders[[#This Row],[Delivery_Time]]) - (orders[[#This Row],[Order_Date]]+orders[[#This Row],[Order_Time]]))*24</f>
        <v>96.721388888836373</v>
      </c>
      <c r="Y335" s="6">
        <f t="shared" si="5"/>
        <v>96.721388888836373</v>
      </c>
    </row>
    <row r="336" spans="1:25" x14ac:dyDescent="0.3">
      <c r="A336">
        <v>335</v>
      </c>
      <c r="B336" t="s">
        <v>68</v>
      </c>
      <c r="C336">
        <v>17</v>
      </c>
      <c r="D336">
        <f>VLOOKUP(orders[[#This Row],[Product_ID]],products[#All],4,TRUE)</f>
        <v>1899</v>
      </c>
      <c r="E336">
        <v>2</v>
      </c>
      <c r="F336" t="str">
        <f>TEXT(orders[[#This Row],[Order_Date]],"mmm")</f>
        <v>Nov</v>
      </c>
      <c r="G336" s="4">
        <v>45236</v>
      </c>
      <c r="H336" s="5">
        <v>8.998842592592593E-2</v>
      </c>
      <c r="I336" s="4">
        <v>45238</v>
      </c>
      <c r="J336" s="5">
        <v>9.9583333333333329E-2</v>
      </c>
      <c r="K336" t="s">
        <v>478</v>
      </c>
      <c r="L336" t="str">
        <f>VLOOKUP(orders[[#This Row],[Customer_ID]],customers[#All],3,TRUE)</f>
        <v>Mangalore</v>
      </c>
      <c r="M336" t="s">
        <v>505</v>
      </c>
      <c r="N336">
        <f>orders[[#This Row],[Price]]*orders[[#This Row],[Quantity]]</f>
        <v>3798</v>
      </c>
      <c r="O336" s="14">
        <f>((orders[[#This Row],[Delivery_Date]]+orders[[#This Row],[Delivery_Time]]) - (orders[[#This Row],[Order_Date]]+orders[[#This Row],[Order_Time]]))*24</f>
        <v>48.230277777824085</v>
      </c>
      <c r="W336" s="2">
        <v>2</v>
      </c>
      <c r="X336" s="13">
        <f>((orders[[#This Row],[Delivery_Date]]+orders[[#This Row],[Delivery_Time]]) - (orders[[#This Row],[Order_Date]]+orders[[#This Row],[Order_Time]]))*24</f>
        <v>48.230277777824085</v>
      </c>
      <c r="Y336" s="6">
        <f t="shared" si="5"/>
        <v>24.115138888912043</v>
      </c>
    </row>
    <row r="337" spans="1:25" x14ac:dyDescent="0.3">
      <c r="A337">
        <v>336</v>
      </c>
      <c r="B337" t="s">
        <v>340</v>
      </c>
      <c r="C337">
        <v>53</v>
      </c>
      <c r="D337">
        <f>VLOOKUP(orders[[#This Row],[Product_ID]],products[#All],4,TRUE)</f>
        <v>1672</v>
      </c>
      <c r="E337">
        <v>1</v>
      </c>
      <c r="F337" t="str">
        <f>TEXT(orders[[#This Row],[Order_Date]],"mmm")</f>
        <v>Aug</v>
      </c>
      <c r="G337" s="4">
        <v>45158</v>
      </c>
      <c r="H337" s="5">
        <v>0.18916666666666668</v>
      </c>
      <c r="I337" s="4">
        <v>45163</v>
      </c>
      <c r="J337" s="5">
        <v>0.82936342592592593</v>
      </c>
      <c r="K337" t="s">
        <v>415</v>
      </c>
      <c r="L337" t="str">
        <f>VLOOKUP(orders[[#This Row],[Customer_ID]],customers[#All],3,TRUE)</f>
        <v>Madhyamgram</v>
      </c>
      <c r="M337" t="s">
        <v>513</v>
      </c>
      <c r="N337">
        <f>orders[[#This Row],[Price]]*orders[[#This Row],[Quantity]]</f>
        <v>1672</v>
      </c>
      <c r="O337" s="14">
        <f>((orders[[#This Row],[Delivery_Date]]+orders[[#This Row],[Delivery_Time]]) - (orders[[#This Row],[Order_Date]]+orders[[#This Row],[Order_Time]]))*24</f>
        <v>135.36472222226439</v>
      </c>
      <c r="W337" s="3">
        <v>1</v>
      </c>
      <c r="X337" s="13">
        <f>((orders[[#This Row],[Delivery_Date]]+orders[[#This Row],[Delivery_Time]]) - (orders[[#This Row],[Order_Date]]+orders[[#This Row],[Order_Time]]))*24</f>
        <v>135.36472222226439</v>
      </c>
      <c r="Y337" s="6">
        <f t="shared" si="5"/>
        <v>135.36472222226439</v>
      </c>
    </row>
    <row r="338" spans="1:25" x14ac:dyDescent="0.3">
      <c r="A338">
        <v>337</v>
      </c>
      <c r="B338" t="s">
        <v>44</v>
      </c>
      <c r="C338">
        <v>24</v>
      </c>
      <c r="D338">
        <f>VLOOKUP(orders[[#This Row],[Product_ID]],products[#All],4,TRUE)</f>
        <v>535</v>
      </c>
      <c r="E338">
        <v>3</v>
      </c>
      <c r="F338" t="str">
        <f>TEXT(orders[[#This Row],[Order_Date]],"mmm")</f>
        <v>May</v>
      </c>
      <c r="G338" s="4">
        <v>45062</v>
      </c>
      <c r="H338" s="5">
        <v>0.59805555555555556</v>
      </c>
      <c r="I338" s="4">
        <v>45068</v>
      </c>
      <c r="J338" s="5">
        <v>0.85153935185185181</v>
      </c>
      <c r="K338" t="s">
        <v>633</v>
      </c>
      <c r="L338" t="str">
        <f>VLOOKUP(orders[[#This Row],[Customer_ID]],customers[#All],3,TRUE)</f>
        <v>Chinsurah</v>
      </c>
      <c r="M338" t="s">
        <v>509</v>
      </c>
      <c r="N338">
        <f>orders[[#This Row],[Price]]*orders[[#This Row],[Quantity]]</f>
        <v>1605</v>
      </c>
      <c r="O338" s="14">
        <f>((orders[[#This Row],[Delivery_Date]]+orders[[#This Row],[Delivery_Time]]) - (orders[[#This Row],[Order_Date]]+orders[[#This Row],[Order_Time]]))*24</f>
        <v>150.08361111109843</v>
      </c>
      <c r="W338" s="2">
        <v>3</v>
      </c>
      <c r="X338" s="13">
        <f>((orders[[#This Row],[Delivery_Date]]+orders[[#This Row],[Delivery_Time]]) - (orders[[#This Row],[Order_Date]]+orders[[#This Row],[Order_Time]]))*24</f>
        <v>150.08361111109843</v>
      </c>
      <c r="Y338" s="6">
        <f t="shared" si="5"/>
        <v>50.027870370366145</v>
      </c>
    </row>
    <row r="339" spans="1:25" x14ac:dyDescent="0.3">
      <c r="A339">
        <v>338</v>
      </c>
      <c r="B339" t="s">
        <v>428</v>
      </c>
      <c r="C339">
        <v>21</v>
      </c>
      <c r="D339">
        <f>VLOOKUP(orders[[#This Row],[Product_ID]],products[#All],4,TRUE)</f>
        <v>1561</v>
      </c>
      <c r="E339">
        <v>3</v>
      </c>
      <c r="F339" t="str">
        <f>TEXT(orders[[#This Row],[Order_Date]],"mmm")</f>
        <v>Aug</v>
      </c>
      <c r="G339" s="4">
        <v>45158</v>
      </c>
      <c r="H339" s="5">
        <v>0.59434027777777776</v>
      </c>
      <c r="I339" s="4">
        <v>45166</v>
      </c>
      <c r="J339" s="5">
        <v>6.535879629629629E-2</v>
      </c>
      <c r="K339" t="s">
        <v>9</v>
      </c>
      <c r="L339" t="str">
        <f>VLOOKUP(orders[[#This Row],[Customer_ID]],customers[#All],3,TRUE)</f>
        <v>North Dumdum</v>
      </c>
      <c r="M339" t="s">
        <v>513</v>
      </c>
      <c r="N339">
        <f>orders[[#This Row],[Price]]*orders[[#This Row],[Quantity]]</f>
        <v>4683</v>
      </c>
      <c r="O339" s="14">
        <f>((orders[[#This Row],[Delivery_Date]]+orders[[#This Row],[Delivery_Time]]) - (orders[[#This Row],[Order_Date]]+orders[[#This Row],[Order_Time]]))*24</f>
        <v>179.30444444442401</v>
      </c>
      <c r="W339" s="3">
        <v>3</v>
      </c>
      <c r="X339" s="13">
        <f>((orders[[#This Row],[Delivery_Date]]+orders[[#This Row],[Delivery_Time]]) - (orders[[#This Row],[Order_Date]]+orders[[#This Row],[Order_Time]]))*24</f>
        <v>179.30444444442401</v>
      </c>
      <c r="Y339" s="6">
        <f t="shared" si="5"/>
        <v>59.768148148141336</v>
      </c>
    </row>
    <row r="340" spans="1:25" x14ac:dyDescent="0.3">
      <c r="A340">
        <v>339</v>
      </c>
      <c r="B340" t="s">
        <v>408</v>
      </c>
      <c r="C340">
        <v>8</v>
      </c>
      <c r="D340">
        <f>VLOOKUP(orders[[#This Row],[Product_ID]],products[#All],4,TRUE)</f>
        <v>252</v>
      </c>
      <c r="E340">
        <v>1</v>
      </c>
      <c r="F340" t="str">
        <f>TEXT(orders[[#This Row],[Order_Date]],"mmm")</f>
        <v>Sep</v>
      </c>
      <c r="G340" s="4">
        <v>45189</v>
      </c>
      <c r="H340" s="5">
        <v>0.83841435185185187</v>
      </c>
      <c r="I340" s="4">
        <v>45198</v>
      </c>
      <c r="J340" s="5">
        <v>0.4516087962962963</v>
      </c>
      <c r="K340" t="s">
        <v>512</v>
      </c>
      <c r="L340" t="str">
        <f>VLOOKUP(orders[[#This Row],[Customer_ID]],customers[#All],3,TRUE)</f>
        <v>Raurkela Industrial Township</v>
      </c>
      <c r="M340" t="s">
        <v>505</v>
      </c>
      <c r="N340">
        <f>orders[[#This Row],[Price]]*orders[[#This Row],[Quantity]]</f>
        <v>252</v>
      </c>
      <c r="O340" s="14">
        <f>((orders[[#This Row],[Delivery_Date]]+orders[[#This Row],[Delivery_Time]]) - (orders[[#This Row],[Order_Date]]+orders[[#This Row],[Order_Time]]))*24</f>
        <v>206.71666666679084</v>
      </c>
      <c r="W340" s="2">
        <v>1</v>
      </c>
      <c r="X340" s="13">
        <f>((orders[[#This Row],[Delivery_Date]]+orders[[#This Row],[Delivery_Time]]) - (orders[[#This Row],[Order_Date]]+orders[[#This Row],[Order_Time]]))*24</f>
        <v>206.71666666679084</v>
      </c>
      <c r="Y340" s="6">
        <f t="shared" si="5"/>
        <v>206.71666666679084</v>
      </c>
    </row>
    <row r="341" spans="1:25" x14ac:dyDescent="0.3">
      <c r="A341">
        <v>340</v>
      </c>
      <c r="B341" t="s">
        <v>374</v>
      </c>
      <c r="C341">
        <v>38</v>
      </c>
      <c r="D341">
        <f>VLOOKUP(orders[[#This Row],[Product_ID]],products[#All],4,TRUE)</f>
        <v>562</v>
      </c>
      <c r="E341">
        <v>3</v>
      </c>
      <c r="F341" t="str">
        <f>TEXT(orders[[#This Row],[Order_Date]],"mmm")</f>
        <v>Jul</v>
      </c>
      <c r="G341" s="4">
        <v>45121</v>
      </c>
      <c r="H341" s="5">
        <v>0.32848379629629632</v>
      </c>
      <c r="I341" s="4">
        <v>45129</v>
      </c>
      <c r="J341" s="5">
        <v>0.1222337962962963</v>
      </c>
      <c r="K341" t="s">
        <v>190</v>
      </c>
      <c r="L341" t="str">
        <f>VLOOKUP(orders[[#This Row],[Customer_ID]],customers[#All],3,TRUE)</f>
        <v>Gaya</v>
      </c>
      <c r="M341" t="s">
        <v>509</v>
      </c>
      <c r="N341">
        <f>orders[[#This Row],[Price]]*orders[[#This Row],[Quantity]]</f>
        <v>1686</v>
      </c>
      <c r="O341" s="14">
        <f>((orders[[#This Row],[Delivery_Date]]+orders[[#This Row],[Delivery_Time]]) - (orders[[#This Row],[Order_Date]]+orders[[#This Row],[Order_Time]]))*24</f>
        <v>187.05000000010477</v>
      </c>
      <c r="W341" s="3">
        <v>3</v>
      </c>
      <c r="X341" s="13">
        <f>((orders[[#This Row],[Delivery_Date]]+orders[[#This Row],[Delivery_Time]]) - (orders[[#This Row],[Order_Date]]+orders[[#This Row],[Order_Time]]))*24</f>
        <v>187.05000000010477</v>
      </c>
      <c r="Y341" s="6">
        <f t="shared" si="5"/>
        <v>62.350000000034925</v>
      </c>
    </row>
    <row r="342" spans="1:25" x14ac:dyDescent="0.3">
      <c r="A342">
        <v>341</v>
      </c>
      <c r="B342" t="s">
        <v>143</v>
      </c>
      <c r="C342">
        <v>9</v>
      </c>
      <c r="D342">
        <f>VLOOKUP(orders[[#This Row],[Product_ID]],products[#All],4,TRUE)</f>
        <v>1605</v>
      </c>
      <c r="E342">
        <v>2</v>
      </c>
      <c r="F342" t="str">
        <f>TEXT(orders[[#This Row],[Order_Date]],"mmm")</f>
        <v>Aug</v>
      </c>
      <c r="G342" s="4">
        <v>45158</v>
      </c>
      <c r="H342" s="5">
        <v>0.62123842592592593</v>
      </c>
      <c r="I342" s="4">
        <v>45168</v>
      </c>
      <c r="J342" s="5">
        <v>0.93903935185185183</v>
      </c>
      <c r="K342" t="s">
        <v>662</v>
      </c>
      <c r="L342" t="str">
        <f>VLOOKUP(orders[[#This Row],[Customer_ID]],customers[#All],3,TRUE)</f>
        <v>Noida</v>
      </c>
      <c r="M342" t="s">
        <v>513</v>
      </c>
      <c r="N342">
        <f>orders[[#This Row],[Price]]*orders[[#This Row],[Quantity]]</f>
        <v>3210</v>
      </c>
      <c r="O342" s="14">
        <f>((orders[[#This Row],[Delivery_Date]]+orders[[#This Row],[Delivery_Time]]) - (orders[[#This Row],[Order_Date]]+orders[[#This Row],[Order_Time]]))*24</f>
        <v>247.62722222227603</v>
      </c>
      <c r="W342" s="2">
        <v>2</v>
      </c>
      <c r="X342" s="13">
        <f>((orders[[#This Row],[Delivery_Date]]+orders[[#This Row],[Delivery_Time]]) - (orders[[#This Row],[Order_Date]]+orders[[#This Row],[Order_Time]]))*24</f>
        <v>247.62722222227603</v>
      </c>
      <c r="Y342" s="6">
        <f t="shared" si="5"/>
        <v>123.81361111113802</v>
      </c>
    </row>
    <row r="343" spans="1:25" x14ac:dyDescent="0.3">
      <c r="A343">
        <v>342</v>
      </c>
      <c r="B343" t="s">
        <v>306</v>
      </c>
      <c r="C343">
        <v>36</v>
      </c>
      <c r="D343">
        <f>VLOOKUP(orders[[#This Row],[Product_ID]],products[#All],4,TRUE)</f>
        <v>203</v>
      </c>
      <c r="E343">
        <v>5</v>
      </c>
      <c r="F343" t="str">
        <f>TEXT(orders[[#This Row],[Order_Date]],"mmm")</f>
        <v>Nov</v>
      </c>
      <c r="G343" s="4">
        <v>45233</v>
      </c>
      <c r="H343" s="5">
        <v>0.16924768518518518</v>
      </c>
      <c r="I343" s="4">
        <v>45238</v>
      </c>
      <c r="J343" s="5">
        <v>0.68490740740740741</v>
      </c>
      <c r="K343" t="s">
        <v>560</v>
      </c>
      <c r="L343" t="str">
        <f>VLOOKUP(orders[[#This Row],[Customer_ID]],customers[#All],3,TRUE)</f>
        <v>Nagpur</v>
      </c>
      <c r="M343" t="s">
        <v>509</v>
      </c>
      <c r="N343">
        <f>orders[[#This Row],[Price]]*orders[[#This Row],[Quantity]]</f>
        <v>1015</v>
      </c>
      <c r="O343" s="14">
        <f>((orders[[#This Row],[Delivery_Date]]+orders[[#This Row],[Delivery_Time]]) - (orders[[#This Row],[Order_Date]]+orders[[#This Row],[Order_Time]]))*24</f>
        <v>132.37583333335351</v>
      </c>
      <c r="W343" s="3">
        <v>5</v>
      </c>
      <c r="X343" s="13">
        <f>((orders[[#This Row],[Delivery_Date]]+orders[[#This Row],[Delivery_Time]]) - (orders[[#This Row],[Order_Date]]+orders[[#This Row],[Order_Time]]))*24</f>
        <v>132.37583333335351</v>
      </c>
      <c r="Y343" s="6">
        <f t="shared" si="5"/>
        <v>26.475166666670702</v>
      </c>
    </row>
    <row r="344" spans="1:25" x14ac:dyDescent="0.3">
      <c r="A344">
        <v>343</v>
      </c>
      <c r="B344" t="s">
        <v>34</v>
      </c>
      <c r="C344">
        <v>66</v>
      </c>
      <c r="D344">
        <f>VLOOKUP(orders[[#This Row],[Product_ID]],products[#All],4,TRUE)</f>
        <v>610</v>
      </c>
      <c r="E344">
        <v>3</v>
      </c>
      <c r="F344" t="str">
        <f>TEXT(orders[[#This Row],[Order_Date]],"mmm")</f>
        <v>Mar</v>
      </c>
      <c r="G344" s="4">
        <v>44991</v>
      </c>
      <c r="H344" s="5">
        <v>0.59212962962962967</v>
      </c>
      <c r="I344" s="4">
        <v>44994</v>
      </c>
      <c r="J344" s="5">
        <v>0.39380787037037035</v>
      </c>
      <c r="K344" t="s">
        <v>361</v>
      </c>
      <c r="L344" t="str">
        <f>VLOOKUP(orders[[#This Row],[Customer_ID]],customers[#All],3,TRUE)</f>
        <v>Karimnagar</v>
      </c>
      <c r="M344" t="s">
        <v>518</v>
      </c>
      <c r="N344">
        <f>orders[[#This Row],[Price]]*orders[[#This Row],[Quantity]]</f>
        <v>1830</v>
      </c>
      <c r="O344" s="14">
        <f>((orders[[#This Row],[Delivery_Date]]+orders[[#This Row],[Delivery_Time]]) - (orders[[#This Row],[Order_Date]]+orders[[#This Row],[Order_Time]]))*24</f>
        <v>67.240277777833398</v>
      </c>
      <c r="W344" s="2">
        <v>3</v>
      </c>
      <c r="X344" s="13">
        <f>((orders[[#This Row],[Delivery_Date]]+orders[[#This Row],[Delivery_Time]]) - (orders[[#This Row],[Order_Date]]+orders[[#This Row],[Order_Time]]))*24</f>
        <v>67.240277777833398</v>
      </c>
      <c r="Y344" s="6">
        <f t="shared" si="5"/>
        <v>22.413425925944466</v>
      </c>
    </row>
    <row r="345" spans="1:25" x14ac:dyDescent="0.3">
      <c r="A345">
        <v>344</v>
      </c>
      <c r="B345" t="s">
        <v>103</v>
      </c>
      <c r="C345">
        <v>28</v>
      </c>
      <c r="D345">
        <f>VLOOKUP(orders[[#This Row],[Product_ID]],products[#All],4,TRUE)</f>
        <v>1778</v>
      </c>
      <c r="E345">
        <v>5</v>
      </c>
      <c r="F345" t="str">
        <f>TEXT(orders[[#This Row],[Order_Date]],"mmm")</f>
        <v>Aug</v>
      </c>
      <c r="G345" s="4">
        <v>45167</v>
      </c>
      <c r="H345" s="5">
        <v>0.71275462962962965</v>
      </c>
      <c r="I345" s="4">
        <v>45172</v>
      </c>
      <c r="J345" s="5">
        <v>0.26952546296296298</v>
      </c>
      <c r="K345" t="s">
        <v>605</v>
      </c>
      <c r="L345" t="str">
        <f>VLOOKUP(orders[[#This Row],[Customer_ID]],customers[#All],3,TRUE)</f>
        <v>Machilipatnam</v>
      </c>
      <c r="M345" t="s">
        <v>513</v>
      </c>
      <c r="N345">
        <f>orders[[#This Row],[Price]]*orders[[#This Row],[Quantity]]</f>
        <v>8890</v>
      </c>
      <c r="O345" s="14">
        <f>((orders[[#This Row],[Delivery_Date]]+orders[[#This Row],[Delivery_Time]]) - (orders[[#This Row],[Order_Date]]+orders[[#This Row],[Order_Time]]))*24</f>
        <v>109.36249999998836</v>
      </c>
      <c r="W345" s="3">
        <v>5</v>
      </c>
      <c r="X345" s="13">
        <f>((orders[[#This Row],[Delivery_Date]]+orders[[#This Row],[Delivery_Time]]) - (orders[[#This Row],[Order_Date]]+orders[[#This Row],[Order_Time]]))*24</f>
        <v>109.36249999998836</v>
      </c>
      <c r="Y345" s="6">
        <f t="shared" si="5"/>
        <v>21.872499999997672</v>
      </c>
    </row>
    <row r="346" spans="1:25" x14ac:dyDescent="0.3">
      <c r="A346">
        <v>345</v>
      </c>
      <c r="B346" t="s">
        <v>279</v>
      </c>
      <c r="C346">
        <v>45</v>
      </c>
      <c r="D346">
        <f>VLOOKUP(orders[[#This Row],[Product_ID]],products[#All],4,TRUE)</f>
        <v>722</v>
      </c>
      <c r="E346">
        <v>4</v>
      </c>
      <c r="F346" t="str">
        <f>TEXT(orders[[#This Row],[Order_Date]],"mmm")</f>
        <v>Sep</v>
      </c>
      <c r="G346" s="4">
        <v>45184</v>
      </c>
      <c r="H346" s="5">
        <v>0.65326388888888887</v>
      </c>
      <c r="I346" s="4">
        <v>45192</v>
      </c>
      <c r="J346" s="5">
        <v>0.96633101851851855</v>
      </c>
      <c r="K346" t="s">
        <v>652</v>
      </c>
      <c r="L346" t="str">
        <f>VLOOKUP(orders[[#This Row],[Customer_ID]],customers[#All],3,TRUE)</f>
        <v>Haridwar</v>
      </c>
      <c r="M346" t="s">
        <v>509</v>
      </c>
      <c r="N346">
        <f>orders[[#This Row],[Price]]*orders[[#This Row],[Quantity]]</f>
        <v>2888</v>
      </c>
      <c r="O346" s="14">
        <f>((orders[[#This Row],[Delivery_Date]]+orders[[#This Row],[Delivery_Time]]) - (orders[[#This Row],[Order_Date]]+orders[[#This Row],[Order_Time]]))*24</f>
        <v>199.51361111114966</v>
      </c>
      <c r="W346" s="2">
        <v>4</v>
      </c>
      <c r="X346" s="13">
        <f>((orders[[#This Row],[Delivery_Date]]+orders[[#This Row],[Delivery_Time]]) - (orders[[#This Row],[Order_Date]]+orders[[#This Row],[Order_Time]]))*24</f>
        <v>199.51361111114966</v>
      </c>
      <c r="Y346" s="6">
        <f t="shared" si="5"/>
        <v>49.878402777787414</v>
      </c>
    </row>
    <row r="347" spans="1:25" x14ac:dyDescent="0.3">
      <c r="A347">
        <v>346</v>
      </c>
      <c r="B347" t="s">
        <v>442</v>
      </c>
      <c r="C347">
        <v>50</v>
      </c>
      <c r="D347">
        <f>VLOOKUP(orders[[#This Row],[Product_ID]],products[#All],4,TRUE)</f>
        <v>422</v>
      </c>
      <c r="E347">
        <v>1</v>
      </c>
      <c r="F347" t="str">
        <f>TEXT(orders[[#This Row],[Order_Date]],"mmm")</f>
        <v>Mar</v>
      </c>
      <c r="G347" s="4">
        <v>44989</v>
      </c>
      <c r="H347" s="5">
        <v>0.9751967592592593</v>
      </c>
      <c r="I347" s="4">
        <v>44997</v>
      </c>
      <c r="J347" s="5">
        <v>0.69900462962962961</v>
      </c>
      <c r="K347" t="s">
        <v>612</v>
      </c>
      <c r="L347" t="str">
        <f>VLOOKUP(orders[[#This Row],[Customer_ID]],customers[#All],3,TRUE)</f>
        <v>Anantapuram</v>
      </c>
      <c r="M347" t="s">
        <v>518</v>
      </c>
      <c r="N347">
        <f>orders[[#This Row],[Price]]*orders[[#This Row],[Quantity]]</f>
        <v>422</v>
      </c>
      <c r="O347" s="14">
        <f>((orders[[#This Row],[Delivery_Date]]+orders[[#This Row],[Delivery_Time]]) - (orders[[#This Row],[Order_Date]]+orders[[#This Row],[Order_Time]]))*24</f>
        <v>185.37138888880145</v>
      </c>
      <c r="W347" s="3">
        <v>1</v>
      </c>
      <c r="X347" s="13">
        <f>((orders[[#This Row],[Delivery_Date]]+orders[[#This Row],[Delivery_Time]]) - (orders[[#This Row],[Order_Date]]+orders[[#This Row],[Order_Time]]))*24</f>
        <v>185.37138888880145</v>
      </c>
      <c r="Y347" s="6">
        <f t="shared" si="5"/>
        <v>185.37138888880145</v>
      </c>
    </row>
    <row r="348" spans="1:25" x14ac:dyDescent="0.3">
      <c r="A348">
        <v>347</v>
      </c>
      <c r="B348" t="s">
        <v>173</v>
      </c>
      <c r="C348">
        <v>34</v>
      </c>
      <c r="D348">
        <f>VLOOKUP(orders[[#This Row],[Product_ID]],products[#All],4,TRUE)</f>
        <v>1335</v>
      </c>
      <c r="E348">
        <v>2</v>
      </c>
      <c r="F348" t="str">
        <f>TEXT(orders[[#This Row],[Order_Date]],"mmm")</f>
        <v>Aug</v>
      </c>
      <c r="G348" s="4">
        <v>45167</v>
      </c>
      <c r="H348" s="5">
        <v>0.40718749999999998</v>
      </c>
      <c r="I348" s="4">
        <v>45177</v>
      </c>
      <c r="J348" s="5">
        <v>0.35913194444444446</v>
      </c>
      <c r="K348" t="s">
        <v>663</v>
      </c>
      <c r="L348" t="str">
        <f>VLOOKUP(orders[[#This Row],[Customer_ID]],customers[#All],3,TRUE)</f>
        <v>Bhatpara</v>
      </c>
      <c r="M348" t="s">
        <v>513</v>
      </c>
      <c r="N348">
        <f>orders[[#This Row],[Price]]*orders[[#This Row],[Quantity]]</f>
        <v>2670</v>
      </c>
      <c r="O348" s="14">
        <f>((orders[[#This Row],[Delivery_Date]]+orders[[#This Row],[Delivery_Time]]) - (orders[[#This Row],[Order_Date]]+orders[[#This Row],[Order_Time]]))*24</f>
        <v>238.84666666667908</v>
      </c>
      <c r="W348" s="2">
        <v>2</v>
      </c>
      <c r="X348" s="13">
        <f>((orders[[#This Row],[Delivery_Date]]+orders[[#This Row],[Delivery_Time]]) - (orders[[#This Row],[Order_Date]]+orders[[#This Row],[Order_Time]]))*24</f>
        <v>238.84666666667908</v>
      </c>
      <c r="Y348" s="6">
        <f t="shared" si="5"/>
        <v>119.42333333333954</v>
      </c>
    </row>
    <row r="349" spans="1:25" x14ac:dyDescent="0.3">
      <c r="A349">
        <v>348</v>
      </c>
      <c r="B349" t="s">
        <v>297</v>
      </c>
      <c r="C349">
        <v>30</v>
      </c>
      <c r="D349">
        <f>VLOOKUP(orders[[#This Row],[Product_ID]],products[#All],4,TRUE)</f>
        <v>751</v>
      </c>
      <c r="E349">
        <v>2</v>
      </c>
      <c r="F349" t="str">
        <f>TEXT(orders[[#This Row],[Order_Date]],"mmm")</f>
        <v>Nov</v>
      </c>
      <c r="G349" s="4">
        <v>45258</v>
      </c>
      <c r="H349" s="5">
        <v>0.85667824074074073</v>
      </c>
      <c r="I349" s="4">
        <v>45267</v>
      </c>
      <c r="J349" s="5">
        <v>0.50207175925925929</v>
      </c>
      <c r="K349" t="s">
        <v>294</v>
      </c>
      <c r="L349" t="str">
        <f>VLOOKUP(orders[[#This Row],[Customer_ID]],customers[#All],3,TRUE)</f>
        <v>Satara</v>
      </c>
      <c r="M349" t="s">
        <v>505</v>
      </c>
      <c r="N349">
        <f>orders[[#This Row],[Price]]*orders[[#This Row],[Quantity]]</f>
        <v>1502</v>
      </c>
      <c r="O349" s="14">
        <f>((orders[[#This Row],[Delivery_Date]]+orders[[#This Row],[Delivery_Time]]) - (orders[[#This Row],[Order_Date]]+orders[[#This Row],[Order_Time]]))*24</f>
        <v>207.48944444430526</v>
      </c>
      <c r="W349" s="3">
        <v>2</v>
      </c>
      <c r="X349" s="13">
        <f>((orders[[#This Row],[Delivery_Date]]+orders[[#This Row],[Delivery_Time]]) - (orders[[#This Row],[Order_Date]]+orders[[#This Row],[Order_Time]]))*24</f>
        <v>207.48944444430526</v>
      </c>
      <c r="Y349" s="6">
        <f t="shared" si="5"/>
        <v>103.74472222215263</v>
      </c>
    </row>
    <row r="350" spans="1:25" x14ac:dyDescent="0.3">
      <c r="A350">
        <v>349</v>
      </c>
      <c r="B350" t="s">
        <v>88</v>
      </c>
      <c r="C350">
        <v>44</v>
      </c>
      <c r="D350">
        <f>VLOOKUP(orders[[#This Row],[Product_ID]],products[#All],4,TRUE)</f>
        <v>794</v>
      </c>
      <c r="E350">
        <v>4</v>
      </c>
      <c r="F350" t="str">
        <f>TEXT(orders[[#This Row],[Order_Date]],"mmm")</f>
        <v>Nov</v>
      </c>
      <c r="G350" s="4">
        <v>45241</v>
      </c>
      <c r="H350" s="5">
        <v>0.14765046296296297</v>
      </c>
      <c r="I350" s="4">
        <v>45242</v>
      </c>
      <c r="J350" s="5">
        <v>0.43834490740740739</v>
      </c>
      <c r="K350" t="s">
        <v>629</v>
      </c>
      <c r="L350" t="str">
        <f>VLOOKUP(orders[[#This Row],[Customer_ID]],customers[#All],3,TRUE)</f>
        <v>Gangtok</v>
      </c>
      <c r="M350" t="s">
        <v>507</v>
      </c>
      <c r="N350">
        <f>orders[[#This Row],[Price]]*orders[[#This Row],[Quantity]]</f>
        <v>3176</v>
      </c>
      <c r="O350" s="14">
        <f>((orders[[#This Row],[Delivery_Date]]+orders[[#This Row],[Delivery_Time]]) - (orders[[#This Row],[Order_Date]]+orders[[#This Row],[Order_Time]]))*24</f>
        <v>30.976666666741949</v>
      </c>
      <c r="W350" s="2">
        <v>4</v>
      </c>
      <c r="X350" s="13">
        <f>((orders[[#This Row],[Delivery_Date]]+orders[[#This Row],[Delivery_Time]]) - (orders[[#This Row],[Order_Date]]+orders[[#This Row],[Order_Time]]))*24</f>
        <v>30.976666666741949</v>
      </c>
      <c r="Y350" s="6">
        <f t="shared" si="5"/>
        <v>7.7441666666854871</v>
      </c>
    </row>
    <row r="351" spans="1:25" x14ac:dyDescent="0.3">
      <c r="A351">
        <v>350</v>
      </c>
      <c r="B351" t="s">
        <v>103</v>
      </c>
      <c r="C351">
        <v>19</v>
      </c>
      <c r="D351">
        <f>VLOOKUP(orders[[#This Row],[Product_ID]],products[#All],4,TRUE)</f>
        <v>1234</v>
      </c>
      <c r="E351">
        <v>3</v>
      </c>
      <c r="F351" t="str">
        <f>TEXT(orders[[#This Row],[Order_Date]],"mmm")</f>
        <v>Feb</v>
      </c>
      <c r="G351" s="4">
        <v>44970</v>
      </c>
      <c r="H351" s="5">
        <v>0.51593750000000005</v>
      </c>
      <c r="I351" s="4">
        <v>44979</v>
      </c>
      <c r="J351" s="5">
        <v>0.68483796296296295</v>
      </c>
      <c r="K351" t="s">
        <v>80</v>
      </c>
      <c r="L351" t="str">
        <f>VLOOKUP(orders[[#This Row],[Customer_ID]],customers[#All],3,TRUE)</f>
        <v>Machilipatnam</v>
      </c>
      <c r="M351" t="s">
        <v>511</v>
      </c>
      <c r="N351">
        <f>orders[[#This Row],[Price]]*orders[[#This Row],[Quantity]]</f>
        <v>3702</v>
      </c>
      <c r="O351" s="14">
        <f>((orders[[#This Row],[Delivery_Date]]+orders[[#This Row],[Delivery_Time]]) - (orders[[#This Row],[Order_Date]]+orders[[#This Row],[Order_Time]]))*24</f>
        <v>220.05361111118691</v>
      </c>
      <c r="W351" s="3">
        <v>3</v>
      </c>
      <c r="X351" s="13">
        <f>((orders[[#This Row],[Delivery_Date]]+orders[[#This Row],[Delivery_Time]]) - (orders[[#This Row],[Order_Date]]+orders[[#This Row],[Order_Time]]))*24</f>
        <v>220.05361111118691</v>
      </c>
      <c r="Y351" s="6">
        <f t="shared" si="5"/>
        <v>73.35120370372897</v>
      </c>
    </row>
    <row r="352" spans="1:25" x14ac:dyDescent="0.3">
      <c r="A352">
        <v>351</v>
      </c>
      <c r="B352" t="s">
        <v>486</v>
      </c>
      <c r="C352">
        <v>1</v>
      </c>
      <c r="D352">
        <f>VLOOKUP(orders[[#This Row],[Product_ID]],products[#All],4,TRUE)</f>
        <v>1935</v>
      </c>
      <c r="E352">
        <v>1</v>
      </c>
      <c r="F352" t="str">
        <f>TEXT(orders[[#This Row],[Order_Date]],"mmm")</f>
        <v>Jan</v>
      </c>
      <c r="G352" s="4">
        <v>44942</v>
      </c>
      <c r="H352" s="5">
        <v>0.63271990740740736</v>
      </c>
      <c r="I352" s="4">
        <v>44951</v>
      </c>
      <c r="J352" s="5">
        <v>0.93748842592592596</v>
      </c>
      <c r="K352" t="s">
        <v>390</v>
      </c>
      <c r="L352" t="str">
        <f>VLOOKUP(orders[[#This Row],[Customer_ID]],customers[#All],3,TRUE)</f>
        <v>Dhanbad</v>
      </c>
      <c r="M352" t="s">
        <v>528</v>
      </c>
      <c r="N352">
        <f>orders[[#This Row],[Price]]*orders[[#This Row],[Quantity]]</f>
        <v>1935</v>
      </c>
      <c r="O352" s="14">
        <f>((orders[[#This Row],[Delivery_Date]]+orders[[#This Row],[Delivery_Time]]) - (orders[[#This Row],[Order_Date]]+orders[[#This Row],[Order_Time]]))*24</f>
        <v>223.31444444437511</v>
      </c>
      <c r="W352" s="2">
        <v>1</v>
      </c>
      <c r="X352" s="13">
        <f>((orders[[#This Row],[Delivery_Date]]+orders[[#This Row],[Delivery_Time]]) - (orders[[#This Row],[Order_Date]]+orders[[#This Row],[Order_Time]]))*24</f>
        <v>223.31444444437511</v>
      </c>
      <c r="Y352" s="6">
        <f t="shared" si="5"/>
        <v>223.31444444437511</v>
      </c>
    </row>
    <row r="353" spans="1:25" x14ac:dyDescent="0.3">
      <c r="A353">
        <v>352</v>
      </c>
      <c r="B353" t="s">
        <v>393</v>
      </c>
      <c r="C353">
        <v>28</v>
      </c>
      <c r="D353">
        <f>VLOOKUP(orders[[#This Row],[Product_ID]],products[#All],4,TRUE)</f>
        <v>1778</v>
      </c>
      <c r="E353">
        <v>1</v>
      </c>
      <c r="F353" t="str">
        <f>TEXT(orders[[#This Row],[Order_Date]],"mmm")</f>
        <v>Aug</v>
      </c>
      <c r="G353" s="4">
        <v>45161</v>
      </c>
      <c r="H353" s="5">
        <v>0.99288194444444444</v>
      </c>
      <c r="I353" s="4">
        <v>45171</v>
      </c>
      <c r="J353" s="5">
        <v>0.3853240740740741</v>
      </c>
      <c r="K353" t="s">
        <v>652</v>
      </c>
      <c r="L353" t="str">
        <f>VLOOKUP(orders[[#This Row],[Customer_ID]],customers[#All],3,TRUE)</f>
        <v>Bhopal</v>
      </c>
      <c r="M353" t="s">
        <v>513</v>
      </c>
      <c r="N353">
        <f>orders[[#This Row],[Price]]*orders[[#This Row],[Quantity]]</f>
        <v>1778</v>
      </c>
      <c r="O353" s="14">
        <f>((orders[[#This Row],[Delivery_Date]]+orders[[#This Row],[Delivery_Time]]) - (orders[[#This Row],[Order_Date]]+orders[[#This Row],[Order_Time]]))*24</f>
        <v>225.41861111100297</v>
      </c>
      <c r="W353" s="3">
        <v>1</v>
      </c>
      <c r="X353" s="13">
        <f>((orders[[#This Row],[Delivery_Date]]+orders[[#This Row],[Delivery_Time]]) - (orders[[#This Row],[Order_Date]]+orders[[#This Row],[Order_Time]]))*24</f>
        <v>225.41861111100297</v>
      </c>
      <c r="Y353" s="6">
        <f t="shared" si="5"/>
        <v>225.41861111100297</v>
      </c>
    </row>
    <row r="354" spans="1:25" x14ac:dyDescent="0.3">
      <c r="A354">
        <v>353</v>
      </c>
      <c r="B354" t="s">
        <v>437</v>
      </c>
      <c r="C354">
        <v>55</v>
      </c>
      <c r="D354">
        <f>VLOOKUP(orders[[#This Row],[Product_ID]],products[#All],4,TRUE)</f>
        <v>1904</v>
      </c>
      <c r="E354">
        <v>2</v>
      </c>
      <c r="F354" t="str">
        <f>TEXT(orders[[#This Row],[Order_Date]],"mmm")</f>
        <v>Aug</v>
      </c>
      <c r="G354" s="4">
        <v>45159</v>
      </c>
      <c r="H354" s="5">
        <v>0.40517361111111111</v>
      </c>
      <c r="I354" s="4">
        <v>45162</v>
      </c>
      <c r="J354" s="5">
        <v>0.59182870370370366</v>
      </c>
      <c r="K354" t="s">
        <v>636</v>
      </c>
      <c r="L354" t="str">
        <f>VLOOKUP(orders[[#This Row],[Customer_ID]],customers[#All],3,TRUE)</f>
        <v>Nellore</v>
      </c>
      <c r="M354" t="s">
        <v>513</v>
      </c>
      <c r="N354">
        <f>orders[[#This Row],[Price]]*orders[[#This Row],[Quantity]]</f>
        <v>3808</v>
      </c>
      <c r="O354" s="14">
        <f>((orders[[#This Row],[Delivery_Date]]+orders[[#This Row],[Delivery_Time]]) - (orders[[#This Row],[Order_Date]]+orders[[#This Row],[Order_Time]]))*24</f>
        <v>76.47972222219687</v>
      </c>
      <c r="W354" s="2">
        <v>2</v>
      </c>
      <c r="X354" s="13">
        <f>((orders[[#This Row],[Delivery_Date]]+orders[[#This Row],[Delivery_Time]]) - (orders[[#This Row],[Order_Date]]+orders[[#This Row],[Order_Time]]))*24</f>
        <v>76.47972222219687</v>
      </c>
      <c r="Y354" s="6">
        <f t="shared" si="5"/>
        <v>38.239861111098435</v>
      </c>
    </row>
    <row r="355" spans="1:25" x14ac:dyDescent="0.3">
      <c r="A355">
        <v>354</v>
      </c>
      <c r="B355" t="s">
        <v>428</v>
      </c>
      <c r="C355">
        <v>13</v>
      </c>
      <c r="D355">
        <f>VLOOKUP(orders[[#This Row],[Product_ID]],products[#All],4,TRUE)</f>
        <v>1141</v>
      </c>
      <c r="E355">
        <v>5</v>
      </c>
      <c r="F355" t="str">
        <f>TEXT(orders[[#This Row],[Order_Date]],"mmm")</f>
        <v>Feb</v>
      </c>
      <c r="G355" s="4">
        <v>44983</v>
      </c>
      <c r="H355" s="5">
        <v>0.72601851851851851</v>
      </c>
      <c r="I355" s="4">
        <v>44991</v>
      </c>
      <c r="J355" s="5">
        <v>0.40523148148148147</v>
      </c>
      <c r="K355" t="s">
        <v>568</v>
      </c>
      <c r="L355" t="str">
        <f>VLOOKUP(orders[[#This Row],[Customer_ID]],customers[#All],3,TRUE)</f>
        <v>North Dumdum</v>
      </c>
      <c r="M355" t="s">
        <v>518</v>
      </c>
      <c r="N355">
        <f>orders[[#This Row],[Price]]*orders[[#This Row],[Quantity]]</f>
        <v>5705</v>
      </c>
      <c r="O355" s="14">
        <f>((orders[[#This Row],[Delivery_Date]]+orders[[#This Row],[Delivery_Time]]) - (orders[[#This Row],[Order_Date]]+orders[[#This Row],[Order_Time]]))*24</f>
        <v>184.30111111124279</v>
      </c>
      <c r="W355" s="3">
        <v>5</v>
      </c>
      <c r="X355" s="13">
        <f>((orders[[#This Row],[Delivery_Date]]+orders[[#This Row],[Delivery_Time]]) - (orders[[#This Row],[Order_Date]]+orders[[#This Row],[Order_Time]]))*24</f>
        <v>184.30111111124279</v>
      </c>
      <c r="Y355" s="6">
        <f t="shared" si="5"/>
        <v>36.860222222248559</v>
      </c>
    </row>
    <row r="356" spans="1:25" x14ac:dyDescent="0.3">
      <c r="A356">
        <v>355</v>
      </c>
      <c r="B356" t="s">
        <v>486</v>
      </c>
      <c r="C356">
        <v>10</v>
      </c>
      <c r="D356">
        <f>VLOOKUP(orders[[#This Row],[Product_ID]],products[#All],4,TRUE)</f>
        <v>259</v>
      </c>
      <c r="E356">
        <v>1</v>
      </c>
      <c r="F356" t="str">
        <f>TEXT(orders[[#This Row],[Order_Date]],"mmm")</f>
        <v>Dec</v>
      </c>
      <c r="G356" s="4">
        <v>45284</v>
      </c>
      <c r="H356" s="5">
        <v>0.20328703703703704</v>
      </c>
      <c r="I356" s="4">
        <v>45293</v>
      </c>
      <c r="J356" s="5">
        <v>0.40177083333333335</v>
      </c>
      <c r="K356" t="s">
        <v>299</v>
      </c>
      <c r="L356" t="str">
        <f>VLOOKUP(orders[[#This Row],[Customer_ID]],customers[#All],3,TRUE)</f>
        <v>Dhanbad</v>
      </c>
      <c r="M356" t="s">
        <v>509</v>
      </c>
      <c r="N356">
        <f>orders[[#This Row],[Price]]*orders[[#This Row],[Quantity]]</f>
        <v>259</v>
      </c>
      <c r="O356" s="14">
        <f>((orders[[#This Row],[Delivery_Date]]+orders[[#This Row],[Delivery_Time]]) - (orders[[#This Row],[Order_Date]]+orders[[#This Row],[Order_Time]]))*24</f>
        <v>220.76361111109145</v>
      </c>
      <c r="W356" s="2">
        <v>1</v>
      </c>
      <c r="X356" s="13">
        <f>((orders[[#This Row],[Delivery_Date]]+orders[[#This Row],[Delivery_Time]]) - (orders[[#This Row],[Order_Date]]+orders[[#This Row],[Order_Time]]))*24</f>
        <v>220.76361111109145</v>
      </c>
      <c r="Y356" s="6">
        <f t="shared" si="5"/>
        <v>220.76361111109145</v>
      </c>
    </row>
    <row r="357" spans="1:25" x14ac:dyDescent="0.3">
      <c r="A357">
        <v>356</v>
      </c>
      <c r="B357" t="s">
        <v>143</v>
      </c>
      <c r="C357">
        <v>14</v>
      </c>
      <c r="D357">
        <f>VLOOKUP(orders[[#This Row],[Product_ID]],products[#All],4,TRUE)</f>
        <v>1915</v>
      </c>
      <c r="E357">
        <v>1</v>
      </c>
      <c r="F357" t="str">
        <f>TEXT(orders[[#This Row],[Order_Date]],"mmm")</f>
        <v>Jul</v>
      </c>
      <c r="G357" s="4">
        <v>45115</v>
      </c>
      <c r="H357" s="5">
        <v>2.8935185185185185E-2</v>
      </c>
      <c r="I357" s="4">
        <v>45116</v>
      </c>
      <c r="J357" s="5">
        <v>0.18868055555555555</v>
      </c>
      <c r="K357" t="s">
        <v>75</v>
      </c>
      <c r="L357" t="str">
        <f>VLOOKUP(orders[[#This Row],[Customer_ID]],customers[#All],3,TRUE)</f>
        <v>Noida</v>
      </c>
      <c r="M357" t="s">
        <v>509</v>
      </c>
      <c r="N357">
        <f>orders[[#This Row],[Price]]*orders[[#This Row],[Quantity]]</f>
        <v>1915</v>
      </c>
      <c r="O357" s="14">
        <f>((orders[[#This Row],[Delivery_Date]]+orders[[#This Row],[Delivery_Time]]) - (orders[[#This Row],[Order_Date]]+orders[[#This Row],[Order_Time]]))*24</f>
        <v>27.833888888941146</v>
      </c>
      <c r="W357" s="3">
        <v>1</v>
      </c>
      <c r="X357" s="13">
        <f>((orders[[#This Row],[Delivery_Date]]+orders[[#This Row],[Delivery_Time]]) - (orders[[#This Row],[Order_Date]]+orders[[#This Row],[Order_Time]]))*24</f>
        <v>27.833888888941146</v>
      </c>
      <c r="Y357" s="6">
        <f t="shared" si="5"/>
        <v>27.833888888941146</v>
      </c>
    </row>
    <row r="358" spans="1:25" x14ac:dyDescent="0.3">
      <c r="A358">
        <v>357</v>
      </c>
      <c r="B358" t="s">
        <v>311</v>
      </c>
      <c r="C358">
        <v>62</v>
      </c>
      <c r="D358">
        <f>VLOOKUP(orders[[#This Row],[Product_ID]],products[#All],4,TRUE)</f>
        <v>1356</v>
      </c>
      <c r="E358">
        <v>4</v>
      </c>
      <c r="F358" t="str">
        <f>TEXT(orders[[#This Row],[Order_Date]],"mmm")</f>
        <v>Mar</v>
      </c>
      <c r="G358" s="4">
        <v>44988</v>
      </c>
      <c r="H358" s="5">
        <v>0.83423611111111107</v>
      </c>
      <c r="I358" s="4">
        <v>44998</v>
      </c>
      <c r="J358" s="5">
        <v>0.87192129629629633</v>
      </c>
      <c r="K358" t="s">
        <v>125</v>
      </c>
      <c r="L358" t="str">
        <f>VLOOKUP(orders[[#This Row],[Customer_ID]],customers[#All],3,TRUE)</f>
        <v>Jamnagar</v>
      </c>
      <c r="M358" t="s">
        <v>518</v>
      </c>
      <c r="N358">
        <f>orders[[#This Row],[Price]]*orders[[#This Row],[Quantity]]</f>
        <v>5424</v>
      </c>
      <c r="O358" s="14">
        <f>((orders[[#This Row],[Delivery_Date]]+orders[[#This Row],[Delivery_Time]]) - (orders[[#This Row],[Order_Date]]+orders[[#This Row],[Order_Time]]))*24</f>
        <v>240.90444444440072</v>
      </c>
      <c r="W358" s="2">
        <v>4</v>
      </c>
      <c r="X358" s="13">
        <f>((orders[[#This Row],[Delivery_Date]]+orders[[#This Row],[Delivery_Time]]) - (orders[[#This Row],[Order_Date]]+orders[[#This Row],[Order_Time]]))*24</f>
        <v>240.90444444440072</v>
      </c>
      <c r="Y358" s="6">
        <f t="shared" si="5"/>
        <v>60.226111111100181</v>
      </c>
    </row>
    <row r="359" spans="1:25" x14ac:dyDescent="0.3">
      <c r="A359">
        <v>358</v>
      </c>
      <c r="B359" t="s">
        <v>203</v>
      </c>
      <c r="C359">
        <v>55</v>
      </c>
      <c r="D359">
        <f>VLOOKUP(orders[[#This Row],[Product_ID]],products[#All],4,TRUE)</f>
        <v>1904</v>
      </c>
      <c r="E359">
        <v>1</v>
      </c>
      <c r="F359" t="str">
        <f>TEXT(orders[[#This Row],[Order_Date]],"mmm")</f>
        <v>Aug</v>
      </c>
      <c r="G359" s="4">
        <v>45158</v>
      </c>
      <c r="H359" s="5">
        <v>0.7038078703703704</v>
      </c>
      <c r="I359" s="4">
        <v>45163</v>
      </c>
      <c r="J359" s="5">
        <v>0.56292824074074077</v>
      </c>
      <c r="K359" t="s">
        <v>664</v>
      </c>
      <c r="L359" t="str">
        <f>VLOOKUP(orders[[#This Row],[Customer_ID]],customers[#All],3,TRUE)</f>
        <v>Pallavaram</v>
      </c>
      <c r="M359" t="s">
        <v>513</v>
      </c>
      <c r="N359">
        <f>orders[[#This Row],[Price]]*orders[[#This Row],[Quantity]]</f>
        <v>1904</v>
      </c>
      <c r="O359" s="14">
        <f>((orders[[#This Row],[Delivery_Date]]+orders[[#This Row],[Delivery_Time]]) - (orders[[#This Row],[Order_Date]]+orders[[#This Row],[Order_Time]]))*24</f>
        <v>116.61888888885733</v>
      </c>
      <c r="W359" s="3">
        <v>1</v>
      </c>
      <c r="X359" s="13">
        <f>((orders[[#This Row],[Delivery_Date]]+orders[[#This Row],[Delivery_Time]]) - (orders[[#This Row],[Order_Date]]+orders[[#This Row],[Order_Time]]))*24</f>
        <v>116.61888888885733</v>
      </c>
      <c r="Y359" s="6">
        <f t="shared" si="5"/>
        <v>116.61888888885733</v>
      </c>
    </row>
    <row r="360" spans="1:25" x14ac:dyDescent="0.3">
      <c r="A360">
        <v>359</v>
      </c>
      <c r="B360" t="s">
        <v>261</v>
      </c>
      <c r="C360">
        <v>47</v>
      </c>
      <c r="D360">
        <f>VLOOKUP(orders[[#This Row],[Product_ID]],products[#All],4,TRUE)</f>
        <v>1638</v>
      </c>
      <c r="E360">
        <v>2</v>
      </c>
      <c r="F360" t="str">
        <f>TEXT(orders[[#This Row],[Order_Date]],"mmm")</f>
        <v>Feb</v>
      </c>
      <c r="G360" s="4">
        <v>44985</v>
      </c>
      <c r="H360" s="5">
        <v>0.50944444444444448</v>
      </c>
      <c r="I360" s="4">
        <v>44990</v>
      </c>
      <c r="J360" s="5">
        <v>0.85520833333333335</v>
      </c>
      <c r="K360" t="s">
        <v>308</v>
      </c>
      <c r="L360" t="str">
        <f>VLOOKUP(orders[[#This Row],[Customer_ID]],customers[#All],3,TRUE)</f>
        <v>Dhanbad</v>
      </c>
      <c r="M360" t="s">
        <v>518</v>
      </c>
      <c r="N360">
        <f>orders[[#This Row],[Price]]*orders[[#This Row],[Quantity]]</f>
        <v>3276</v>
      </c>
      <c r="O360" s="14">
        <f>((orders[[#This Row],[Delivery_Date]]+orders[[#This Row],[Delivery_Time]]) - (orders[[#This Row],[Order_Date]]+orders[[#This Row],[Order_Time]]))*24</f>
        <v>128.29833333328133</v>
      </c>
      <c r="W360" s="2">
        <v>2</v>
      </c>
      <c r="X360" s="13">
        <f>((orders[[#This Row],[Delivery_Date]]+orders[[#This Row],[Delivery_Time]]) - (orders[[#This Row],[Order_Date]]+orders[[#This Row],[Order_Time]]))*24</f>
        <v>128.29833333328133</v>
      </c>
      <c r="Y360" s="6">
        <f t="shared" si="5"/>
        <v>64.149166666640667</v>
      </c>
    </row>
    <row r="361" spans="1:25" x14ac:dyDescent="0.3">
      <c r="A361">
        <v>360</v>
      </c>
      <c r="B361" t="s">
        <v>486</v>
      </c>
      <c r="C361">
        <v>41</v>
      </c>
      <c r="D361">
        <f>VLOOKUP(orders[[#This Row],[Product_ID]],products[#All],4,TRUE)</f>
        <v>1977</v>
      </c>
      <c r="E361">
        <v>1</v>
      </c>
      <c r="F361" t="str">
        <f>TEXT(orders[[#This Row],[Order_Date]],"mmm")</f>
        <v>Nov</v>
      </c>
      <c r="G361" s="4">
        <v>45236</v>
      </c>
      <c r="H361" s="5">
        <v>0.1332986111111111</v>
      </c>
      <c r="I361" s="4">
        <v>45239</v>
      </c>
      <c r="J361" s="5">
        <v>0.73994212962962957</v>
      </c>
      <c r="K361" t="s">
        <v>517</v>
      </c>
      <c r="L361" t="str">
        <f>VLOOKUP(orders[[#This Row],[Customer_ID]],customers[#All],3,TRUE)</f>
        <v>Dhanbad</v>
      </c>
      <c r="M361" t="s">
        <v>507</v>
      </c>
      <c r="N361">
        <f>orders[[#This Row],[Price]]*orders[[#This Row],[Quantity]]</f>
        <v>1977</v>
      </c>
      <c r="O361" s="14">
        <f>((orders[[#This Row],[Delivery_Date]]+orders[[#This Row],[Delivery_Time]]) - (orders[[#This Row],[Order_Date]]+orders[[#This Row],[Order_Time]]))*24</f>
        <v>86.559444444486871</v>
      </c>
      <c r="W361" s="3">
        <v>1</v>
      </c>
      <c r="X361" s="13">
        <f>((orders[[#This Row],[Delivery_Date]]+orders[[#This Row],[Delivery_Time]]) - (orders[[#This Row],[Order_Date]]+orders[[#This Row],[Order_Time]]))*24</f>
        <v>86.559444444486871</v>
      </c>
      <c r="Y361" s="6">
        <f t="shared" si="5"/>
        <v>86.559444444486871</v>
      </c>
    </row>
    <row r="362" spans="1:25" x14ac:dyDescent="0.3">
      <c r="A362">
        <v>361</v>
      </c>
      <c r="B362" t="s">
        <v>247</v>
      </c>
      <c r="C362">
        <v>47</v>
      </c>
      <c r="D362">
        <f>VLOOKUP(orders[[#This Row],[Product_ID]],products[#All],4,TRUE)</f>
        <v>1638</v>
      </c>
      <c r="E362">
        <v>4</v>
      </c>
      <c r="F362" t="str">
        <f>TEXT(orders[[#This Row],[Order_Date]],"mmm")</f>
        <v>Mar</v>
      </c>
      <c r="G362" s="4">
        <v>44988</v>
      </c>
      <c r="H362" s="5">
        <v>0.25689814814814815</v>
      </c>
      <c r="I362" s="4">
        <v>44996</v>
      </c>
      <c r="J362" s="5">
        <v>0.35636574074074073</v>
      </c>
      <c r="K362" t="s">
        <v>510</v>
      </c>
      <c r="L362" t="str">
        <f>VLOOKUP(orders[[#This Row],[Customer_ID]],customers[#All],3,TRUE)</f>
        <v>Imphal</v>
      </c>
      <c r="M362" t="s">
        <v>518</v>
      </c>
      <c r="N362">
        <f>orders[[#This Row],[Price]]*orders[[#This Row],[Quantity]]</f>
        <v>6552</v>
      </c>
      <c r="O362" s="14">
        <f>((orders[[#This Row],[Delivery_Date]]+orders[[#This Row],[Delivery_Time]]) - (orders[[#This Row],[Order_Date]]+orders[[#This Row],[Order_Time]]))*24</f>
        <v>194.38722222234355</v>
      </c>
      <c r="W362" s="2">
        <v>4</v>
      </c>
      <c r="X362" s="13">
        <f>((orders[[#This Row],[Delivery_Date]]+orders[[#This Row],[Delivery_Time]]) - (orders[[#This Row],[Order_Date]]+orders[[#This Row],[Order_Time]]))*24</f>
        <v>194.38722222234355</v>
      </c>
      <c r="Y362" s="6">
        <f t="shared" si="5"/>
        <v>48.596805555585888</v>
      </c>
    </row>
    <row r="363" spans="1:25" x14ac:dyDescent="0.3">
      <c r="A363">
        <v>362</v>
      </c>
      <c r="B363" t="s">
        <v>208</v>
      </c>
      <c r="C363">
        <v>31</v>
      </c>
      <c r="D363">
        <f>VLOOKUP(orders[[#This Row],[Product_ID]],products[#All],4,TRUE)</f>
        <v>1804</v>
      </c>
      <c r="E363">
        <v>2</v>
      </c>
      <c r="F363" t="str">
        <f>TEXT(orders[[#This Row],[Order_Date]],"mmm")</f>
        <v>Mar</v>
      </c>
      <c r="G363" s="4">
        <v>44995</v>
      </c>
      <c r="H363" s="5">
        <v>0.15278935185185186</v>
      </c>
      <c r="I363" s="4">
        <v>45002</v>
      </c>
      <c r="J363" s="5">
        <v>0.44123842592592594</v>
      </c>
      <c r="K363" t="s">
        <v>660</v>
      </c>
      <c r="L363" t="str">
        <f>VLOOKUP(orders[[#This Row],[Customer_ID]],customers[#All],3,TRUE)</f>
        <v>Karaikudi</v>
      </c>
      <c r="M363" t="s">
        <v>528</v>
      </c>
      <c r="N363">
        <f>orders[[#This Row],[Price]]*orders[[#This Row],[Quantity]]</f>
        <v>3608</v>
      </c>
      <c r="O363" s="14">
        <f>((orders[[#This Row],[Delivery_Date]]+orders[[#This Row],[Delivery_Time]]) - (orders[[#This Row],[Order_Date]]+orders[[#This Row],[Order_Time]]))*24</f>
        <v>174.92277777782874</v>
      </c>
      <c r="W363" s="3">
        <v>2</v>
      </c>
      <c r="X363" s="13">
        <f>((orders[[#This Row],[Delivery_Date]]+orders[[#This Row],[Delivery_Time]]) - (orders[[#This Row],[Order_Date]]+orders[[#This Row],[Order_Time]]))*24</f>
        <v>174.92277777782874</v>
      </c>
      <c r="Y363" s="6">
        <f t="shared" si="5"/>
        <v>87.461388888914371</v>
      </c>
    </row>
    <row r="364" spans="1:25" x14ac:dyDescent="0.3">
      <c r="A364">
        <v>363</v>
      </c>
      <c r="B364" t="s">
        <v>113</v>
      </c>
      <c r="C364">
        <v>15</v>
      </c>
      <c r="D364">
        <f>VLOOKUP(orders[[#This Row],[Product_ID]],products[#All],4,TRUE)</f>
        <v>1488</v>
      </c>
      <c r="E364">
        <v>2</v>
      </c>
      <c r="F364" t="str">
        <f>TEXT(orders[[#This Row],[Order_Date]],"mmm")</f>
        <v>Nov</v>
      </c>
      <c r="G364" s="4">
        <v>45257</v>
      </c>
      <c r="H364" s="5">
        <v>0.79237268518518522</v>
      </c>
      <c r="I364" s="4">
        <v>45265</v>
      </c>
      <c r="J364" s="5">
        <v>7.6805555555555557E-2</v>
      </c>
      <c r="K364" t="s">
        <v>541</v>
      </c>
      <c r="L364" t="str">
        <f>VLOOKUP(orders[[#This Row],[Customer_ID]],customers[#All],3,TRUE)</f>
        <v>Khandwa</v>
      </c>
      <c r="M364" t="s">
        <v>505</v>
      </c>
      <c r="N364">
        <f>orders[[#This Row],[Price]]*orders[[#This Row],[Quantity]]</f>
        <v>2976</v>
      </c>
      <c r="O364" s="14">
        <f>((orders[[#This Row],[Delivery_Date]]+orders[[#This Row],[Delivery_Time]]) - (orders[[#This Row],[Order_Date]]+orders[[#This Row],[Order_Time]]))*24</f>
        <v>174.82638888875954</v>
      </c>
      <c r="W364" s="2">
        <v>2</v>
      </c>
      <c r="X364" s="13">
        <f>((orders[[#This Row],[Delivery_Date]]+orders[[#This Row],[Delivery_Time]]) - (orders[[#This Row],[Order_Date]]+orders[[#This Row],[Order_Time]]))*24</f>
        <v>174.82638888875954</v>
      </c>
      <c r="Y364" s="6">
        <f t="shared" si="5"/>
        <v>87.413194444379769</v>
      </c>
    </row>
    <row r="365" spans="1:25" x14ac:dyDescent="0.3">
      <c r="A365">
        <v>364</v>
      </c>
      <c r="B365" t="s">
        <v>18</v>
      </c>
      <c r="C365">
        <v>43</v>
      </c>
      <c r="D365">
        <f>VLOOKUP(orders[[#This Row],[Product_ID]],products[#All],4,TRUE)</f>
        <v>750</v>
      </c>
      <c r="E365">
        <v>3</v>
      </c>
      <c r="F365" t="str">
        <f>TEXT(orders[[#This Row],[Order_Date]],"mmm")</f>
        <v>Nov</v>
      </c>
      <c r="G365" s="4">
        <v>45238</v>
      </c>
      <c r="H365" s="5">
        <v>0.25626157407407407</v>
      </c>
      <c r="I365" s="4">
        <v>45239</v>
      </c>
      <c r="J365" s="5">
        <v>0.19274305555555554</v>
      </c>
      <c r="K365" t="s">
        <v>299</v>
      </c>
      <c r="L365" t="str">
        <f>VLOOKUP(orders[[#This Row],[Customer_ID]],customers[#All],3,TRUE)</f>
        <v>Bilaspur</v>
      </c>
      <c r="M365" t="s">
        <v>507</v>
      </c>
      <c r="N365">
        <f>orders[[#This Row],[Price]]*orders[[#This Row],[Quantity]]</f>
        <v>2250</v>
      </c>
      <c r="O365" s="14">
        <f>((orders[[#This Row],[Delivery_Date]]+orders[[#This Row],[Delivery_Time]]) - (orders[[#This Row],[Order_Date]]+orders[[#This Row],[Order_Time]]))*24</f>
        <v>22.475555555603933</v>
      </c>
      <c r="W365" s="3">
        <v>3</v>
      </c>
      <c r="X365" s="13">
        <f>((orders[[#This Row],[Delivery_Date]]+orders[[#This Row],[Delivery_Time]]) - (orders[[#This Row],[Order_Date]]+orders[[#This Row],[Order_Time]]))*24</f>
        <v>22.475555555603933</v>
      </c>
      <c r="Y365" s="6">
        <f t="shared" si="5"/>
        <v>7.4918518518679775</v>
      </c>
    </row>
    <row r="366" spans="1:25" x14ac:dyDescent="0.3">
      <c r="A366">
        <v>365</v>
      </c>
      <c r="B366" t="s">
        <v>143</v>
      </c>
      <c r="C366">
        <v>8</v>
      </c>
      <c r="D366">
        <f>VLOOKUP(orders[[#This Row],[Product_ID]],products[#All],4,TRUE)</f>
        <v>252</v>
      </c>
      <c r="E366">
        <v>5</v>
      </c>
      <c r="F366" t="str">
        <f>TEXT(orders[[#This Row],[Order_Date]],"mmm")</f>
        <v>Jun</v>
      </c>
      <c r="G366" s="4">
        <v>45078</v>
      </c>
      <c r="H366" s="5">
        <v>0.6470717592592593</v>
      </c>
      <c r="I366" s="4">
        <v>45081</v>
      </c>
      <c r="J366" s="5">
        <v>0.4274189814814815</v>
      </c>
      <c r="K366" t="s">
        <v>224</v>
      </c>
      <c r="L366" t="str">
        <f>VLOOKUP(orders[[#This Row],[Customer_ID]],customers[#All],3,TRUE)</f>
        <v>Noida</v>
      </c>
      <c r="M366" t="s">
        <v>505</v>
      </c>
      <c r="N366">
        <f>orders[[#This Row],[Price]]*orders[[#This Row],[Quantity]]</f>
        <v>1260</v>
      </c>
      <c r="O366" s="14">
        <f>((orders[[#This Row],[Delivery_Date]]+orders[[#This Row],[Delivery_Time]]) - (orders[[#This Row],[Order_Date]]+orders[[#This Row],[Order_Time]]))*24</f>
        <v>66.728333333332557</v>
      </c>
      <c r="W366" s="2">
        <v>5</v>
      </c>
      <c r="X366" s="13">
        <f>((orders[[#This Row],[Delivery_Date]]+orders[[#This Row],[Delivery_Time]]) - (orders[[#This Row],[Order_Date]]+orders[[#This Row],[Order_Time]]))*24</f>
        <v>66.728333333332557</v>
      </c>
      <c r="Y366" s="6">
        <f t="shared" si="5"/>
        <v>13.345666666666512</v>
      </c>
    </row>
    <row r="367" spans="1:25" x14ac:dyDescent="0.3">
      <c r="A367">
        <v>366</v>
      </c>
      <c r="B367" t="s">
        <v>168</v>
      </c>
      <c r="C367">
        <v>3</v>
      </c>
      <c r="D367">
        <f>VLOOKUP(orders[[#This Row],[Product_ID]],products[#All],4,TRUE)</f>
        <v>1534</v>
      </c>
      <c r="E367">
        <v>3</v>
      </c>
      <c r="F367" t="str">
        <f>TEXT(orders[[#This Row],[Order_Date]],"mmm")</f>
        <v>Feb</v>
      </c>
      <c r="G367" s="4">
        <v>44965</v>
      </c>
      <c r="H367" s="5">
        <v>0.96929398148148149</v>
      </c>
      <c r="I367" s="4">
        <v>44973</v>
      </c>
      <c r="J367" s="5">
        <v>0.45252314814814815</v>
      </c>
      <c r="K367" t="s">
        <v>80</v>
      </c>
      <c r="L367" t="str">
        <f>VLOOKUP(orders[[#This Row],[Customer_ID]],customers[#All],3,TRUE)</f>
        <v>Indore</v>
      </c>
      <c r="M367" t="s">
        <v>511</v>
      </c>
      <c r="N367">
        <f>orders[[#This Row],[Price]]*orders[[#This Row],[Quantity]]</f>
        <v>4602</v>
      </c>
      <c r="O367" s="14">
        <f>((orders[[#This Row],[Delivery_Date]]+orders[[#This Row],[Delivery_Time]]) - (orders[[#This Row],[Order_Date]]+orders[[#This Row],[Order_Time]]))*24</f>
        <v>179.59749999985797</v>
      </c>
      <c r="W367" s="3">
        <v>3</v>
      </c>
      <c r="X367" s="13">
        <f>((orders[[#This Row],[Delivery_Date]]+orders[[#This Row],[Delivery_Time]]) - (orders[[#This Row],[Order_Date]]+orders[[#This Row],[Order_Time]]))*24</f>
        <v>179.59749999985797</v>
      </c>
      <c r="Y367" s="6">
        <f t="shared" si="5"/>
        <v>59.865833333285991</v>
      </c>
    </row>
    <row r="368" spans="1:25" x14ac:dyDescent="0.3">
      <c r="A368">
        <v>367</v>
      </c>
      <c r="B368" t="s">
        <v>54</v>
      </c>
      <c r="C368">
        <v>47</v>
      </c>
      <c r="D368">
        <f>VLOOKUP(orders[[#This Row],[Product_ID]],products[#All],4,TRUE)</f>
        <v>1638</v>
      </c>
      <c r="E368">
        <v>5</v>
      </c>
      <c r="F368" t="str">
        <f>TEXT(orders[[#This Row],[Order_Date]],"mmm")</f>
        <v>Mar</v>
      </c>
      <c r="G368" s="4">
        <v>44988</v>
      </c>
      <c r="H368" s="5">
        <v>3.0659722222222224E-2</v>
      </c>
      <c r="I368" s="4">
        <v>44997</v>
      </c>
      <c r="J368" s="5">
        <v>0.62850694444444444</v>
      </c>
      <c r="K368" t="s">
        <v>661</v>
      </c>
      <c r="L368" t="str">
        <f>VLOOKUP(orders[[#This Row],[Customer_ID]],customers[#All],3,TRUE)</f>
        <v>Kanpur</v>
      </c>
      <c r="M368" t="s">
        <v>518</v>
      </c>
      <c r="N368">
        <f>orders[[#This Row],[Price]]*orders[[#This Row],[Quantity]]</f>
        <v>8190</v>
      </c>
      <c r="O368" s="14">
        <f>((orders[[#This Row],[Delivery_Date]]+orders[[#This Row],[Delivery_Time]]) - (orders[[#This Row],[Order_Date]]+orders[[#This Row],[Order_Time]]))*24</f>
        <v>230.34833333326969</v>
      </c>
      <c r="W368" s="2">
        <v>5</v>
      </c>
      <c r="X368" s="13">
        <f>((orders[[#This Row],[Delivery_Date]]+orders[[#This Row],[Delivery_Time]]) - (orders[[#This Row],[Order_Date]]+orders[[#This Row],[Order_Time]]))*24</f>
        <v>230.34833333326969</v>
      </c>
      <c r="Y368" s="6">
        <f t="shared" si="5"/>
        <v>46.069666666653937</v>
      </c>
    </row>
    <row r="369" spans="1:25" x14ac:dyDescent="0.3">
      <c r="A369">
        <v>368</v>
      </c>
      <c r="B369" t="s">
        <v>213</v>
      </c>
      <c r="C369">
        <v>6</v>
      </c>
      <c r="D369">
        <f>VLOOKUP(orders[[#This Row],[Product_ID]],products[#All],4,TRUE)</f>
        <v>1112</v>
      </c>
      <c r="E369">
        <v>3</v>
      </c>
      <c r="F369" t="str">
        <f>TEXT(orders[[#This Row],[Order_Date]],"mmm")</f>
        <v>Mar</v>
      </c>
      <c r="G369" s="4">
        <v>44989</v>
      </c>
      <c r="H369" s="5">
        <v>0.96067129629629633</v>
      </c>
      <c r="I369" s="4">
        <v>44991</v>
      </c>
      <c r="J369" s="5">
        <v>0.11956018518518519</v>
      </c>
      <c r="K369" t="s">
        <v>660</v>
      </c>
      <c r="L369" t="str">
        <f>VLOOKUP(orders[[#This Row],[Customer_ID]],customers[#All],3,TRUE)</f>
        <v>Ajmer</v>
      </c>
      <c r="M369" t="s">
        <v>518</v>
      </c>
      <c r="N369">
        <f>orders[[#This Row],[Price]]*orders[[#This Row],[Quantity]]</f>
        <v>3336</v>
      </c>
      <c r="O369" s="14">
        <f>((orders[[#This Row],[Delivery_Date]]+orders[[#This Row],[Delivery_Time]]) - (orders[[#This Row],[Order_Date]]+orders[[#This Row],[Order_Time]]))*24</f>
        <v>27.813333333295304</v>
      </c>
      <c r="W369" s="3">
        <v>3</v>
      </c>
      <c r="X369" s="13">
        <f>((orders[[#This Row],[Delivery_Date]]+orders[[#This Row],[Delivery_Time]]) - (orders[[#This Row],[Order_Date]]+orders[[#This Row],[Order_Time]]))*24</f>
        <v>27.813333333295304</v>
      </c>
      <c r="Y369" s="6">
        <f t="shared" si="5"/>
        <v>9.2711111110984348</v>
      </c>
    </row>
    <row r="370" spans="1:25" x14ac:dyDescent="0.3">
      <c r="A370">
        <v>369</v>
      </c>
      <c r="B370" t="s">
        <v>73</v>
      </c>
      <c r="C370">
        <v>63</v>
      </c>
      <c r="D370">
        <f>VLOOKUP(orders[[#This Row],[Product_ID]],products[#All],4,TRUE)</f>
        <v>1348</v>
      </c>
      <c r="E370">
        <v>3</v>
      </c>
      <c r="F370" t="str">
        <f>TEXT(orders[[#This Row],[Order_Date]],"mmm")</f>
        <v>Aug</v>
      </c>
      <c r="G370" s="4">
        <v>45145</v>
      </c>
      <c r="H370" s="5">
        <v>0.30814814814814817</v>
      </c>
      <c r="I370" s="4">
        <v>45153</v>
      </c>
      <c r="J370" s="5">
        <v>0.18645833333333334</v>
      </c>
      <c r="K370" t="s">
        <v>632</v>
      </c>
      <c r="L370" t="str">
        <f>VLOOKUP(orders[[#This Row],[Customer_ID]],customers[#All],3,TRUE)</f>
        <v>Panvel</v>
      </c>
      <c r="M370" t="s">
        <v>528</v>
      </c>
      <c r="N370">
        <f>orders[[#This Row],[Price]]*orders[[#This Row],[Quantity]]</f>
        <v>4044</v>
      </c>
      <c r="O370" s="14">
        <f>((orders[[#This Row],[Delivery_Date]]+orders[[#This Row],[Delivery_Time]]) - (orders[[#This Row],[Order_Date]]+orders[[#This Row],[Order_Time]]))*24</f>
        <v>189.07944444433087</v>
      </c>
      <c r="W370" s="2">
        <v>3</v>
      </c>
      <c r="X370" s="13">
        <f>((orders[[#This Row],[Delivery_Date]]+orders[[#This Row],[Delivery_Time]]) - (orders[[#This Row],[Order_Date]]+orders[[#This Row],[Order_Time]]))*24</f>
        <v>189.07944444433087</v>
      </c>
      <c r="Y370" s="6">
        <f t="shared" si="5"/>
        <v>63.026481481443625</v>
      </c>
    </row>
    <row r="371" spans="1:25" x14ac:dyDescent="0.3">
      <c r="A371">
        <v>370</v>
      </c>
      <c r="B371" t="s">
        <v>359</v>
      </c>
      <c r="C371">
        <v>54</v>
      </c>
      <c r="D371">
        <f>VLOOKUP(orders[[#This Row],[Product_ID]],products[#All],4,TRUE)</f>
        <v>1236</v>
      </c>
      <c r="E371">
        <v>2</v>
      </c>
      <c r="F371" t="str">
        <f>TEXT(orders[[#This Row],[Order_Date]],"mmm")</f>
        <v>Jul</v>
      </c>
      <c r="G371" s="4">
        <v>45116</v>
      </c>
      <c r="H371" s="5">
        <v>0.24836805555555555</v>
      </c>
      <c r="I371" s="4">
        <v>45120</v>
      </c>
      <c r="J371" s="5">
        <v>0.79282407407407407</v>
      </c>
      <c r="K371" t="s">
        <v>100</v>
      </c>
      <c r="L371" t="str">
        <f>VLOOKUP(orders[[#This Row],[Customer_ID]],customers[#All],3,TRUE)</f>
        <v>Parbhani</v>
      </c>
      <c r="M371" t="s">
        <v>505</v>
      </c>
      <c r="N371">
        <f>orders[[#This Row],[Price]]*orders[[#This Row],[Quantity]]</f>
        <v>2472</v>
      </c>
      <c r="O371" s="14">
        <f>((orders[[#This Row],[Delivery_Date]]+orders[[#This Row],[Delivery_Time]]) - (orders[[#This Row],[Order_Date]]+orders[[#This Row],[Order_Time]]))*24</f>
        <v>109.06694444449386</v>
      </c>
      <c r="W371" s="3">
        <v>2</v>
      </c>
      <c r="X371" s="13">
        <f>((orders[[#This Row],[Delivery_Date]]+orders[[#This Row],[Delivery_Time]]) - (orders[[#This Row],[Order_Date]]+orders[[#This Row],[Order_Time]]))*24</f>
        <v>109.06694444449386</v>
      </c>
      <c r="Y371" s="6">
        <f t="shared" si="5"/>
        <v>54.533472222246928</v>
      </c>
    </row>
    <row r="372" spans="1:25" x14ac:dyDescent="0.3">
      <c r="A372">
        <v>371</v>
      </c>
      <c r="B372" t="s">
        <v>442</v>
      </c>
      <c r="C372">
        <v>23</v>
      </c>
      <c r="D372">
        <f>VLOOKUP(orders[[#This Row],[Product_ID]],products[#All],4,TRUE)</f>
        <v>1098</v>
      </c>
      <c r="E372">
        <v>4</v>
      </c>
      <c r="F372" t="str">
        <f>TEXT(orders[[#This Row],[Order_Date]],"mmm")</f>
        <v>May</v>
      </c>
      <c r="G372" s="4">
        <v>45061</v>
      </c>
      <c r="H372" s="5">
        <v>6.1087962962962962E-2</v>
      </c>
      <c r="I372" s="4">
        <v>45065</v>
      </c>
      <c r="J372" s="5">
        <v>0.43665509259259261</v>
      </c>
      <c r="K372" t="s">
        <v>190</v>
      </c>
      <c r="L372" t="str">
        <f>VLOOKUP(orders[[#This Row],[Customer_ID]],customers[#All],3,TRUE)</f>
        <v>Anantapuram</v>
      </c>
      <c r="M372" t="s">
        <v>505</v>
      </c>
      <c r="N372">
        <f>orders[[#This Row],[Price]]*orders[[#This Row],[Quantity]]</f>
        <v>4392</v>
      </c>
      <c r="O372" s="14">
        <f>((orders[[#This Row],[Delivery_Date]]+orders[[#This Row],[Delivery_Time]]) - (orders[[#This Row],[Order_Date]]+orders[[#This Row],[Order_Time]]))*24</f>
        <v>105.01361111114966</v>
      </c>
      <c r="W372" s="2">
        <v>4</v>
      </c>
      <c r="X372" s="13">
        <f>((orders[[#This Row],[Delivery_Date]]+orders[[#This Row],[Delivery_Time]]) - (orders[[#This Row],[Order_Date]]+orders[[#This Row],[Order_Time]]))*24</f>
        <v>105.01361111114966</v>
      </c>
      <c r="Y372" s="6">
        <f t="shared" si="5"/>
        <v>26.253402777787414</v>
      </c>
    </row>
    <row r="373" spans="1:25" x14ac:dyDescent="0.3">
      <c r="A373">
        <v>372</v>
      </c>
      <c r="B373" t="s">
        <v>34</v>
      </c>
      <c r="C373">
        <v>25</v>
      </c>
      <c r="D373">
        <f>VLOOKUP(orders[[#This Row],[Product_ID]],products[#All],4,TRUE)</f>
        <v>1202</v>
      </c>
      <c r="E373">
        <v>3</v>
      </c>
      <c r="F373" t="str">
        <f>TEXT(orders[[#This Row],[Order_Date]],"mmm")</f>
        <v>Nov</v>
      </c>
      <c r="G373" s="4">
        <v>45238</v>
      </c>
      <c r="H373" s="5">
        <v>0.79473379629629626</v>
      </c>
      <c r="I373" s="4">
        <v>45248</v>
      </c>
      <c r="J373" s="5">
        <v>0.76997685185185183</v>
      </c>
      <c r="K373" t="s">
        <v>200</v>
      </c>
      <c r="L373" t="str">
        <f>VLOOKUP(orders[[#This Row],[Customer_ID]],customers[#All],3,TRUE)</f>
        <v>Karimnagar</v>
      </c>
      <c r="M373" t="s">
        <v>505</v>
      </c>
      <c r="N373">
        <f>orders[[#This Row],[Price]]*orders[[#This Row],[Quantity]]</f>
        <v>3606</v>
      </c>
      <c r="O373" s="14">
        <f>((orders[[#This Row],[Delivery_Date]]+orders[[#This Row],[Delivery_Time]]) - (orders[[#This Row],[Order_Date]]+orders[[#This Row],[Order_Time]]))*24</f>
        <v>239.40583333326504</v>
      </c>
      <c r="W373" s="3">
        <v>3</v>
      </c>
      <c r="X373" s="13">
        <f>((orders[[#This Row],[Delivery_Date]]+orders[[#This Row],[Delivery_Time]]) - (orders[[#This Row],[Order_Date]]+orders[[#This Row],[Order_Time]]))*24</f>
        <v>239.40583333326504</v>
      </c>
      <c r="Y373" s="6">
        <f t="shared" si="5"/>
        <v>79.801944444421679</v>
      </c>
    </row>
    <row r="374" spans="1:25" x14ac:dyDescent="0.3">
      <c r="A374">
        <v>373</v>
      </c>
      <c r="B374" t="s">
        <v>133</v>
      </c>
      <c r="C374">
        <v>65</v>
      </c>
      <c r="D374">
        <f>VLOOKUP(orders[[#This Row],[Product_ID]],products[#All],4,TRUE)</f>
        <v>1895</v>
      </c>
      <c r="E374">
        <v>2</v>
      </c>
      <c r="F374" t="str">
        <f>TEXT(orders[[#This Row],[Order_Date]],"mmm")</f>
        <v>Jun</v>
      </c>
      <c r="G374" s="4">
        <v>45084</v>
      </c>
      <c r="H374" s="5">
        <v>0.8674884259259259</v>
      </c>
      <c r="I374" s="4">
        <v>45087</v>
      </c>
      <c r="J374" s="5">
        <v>0.99837962962962967</v>
      </c>
      <c r="K374" t="s">
        <v>323</v>
      </c>
      <c r="L374" t="str">
        <f>VLOOKUP(orders[[#This Row],[Customer_ID]],customers[#All],3,TRUE)</f>
        <v>Farrukhabad</v>
      </c>
      <c r="M374" t="s">
        <v>528</v>
      </c>
      <c r="N374">
        <f>orders[[#This Row],[Price]]*orders[[#This Row],[Quantity]]</f>
        <v>3790</v>
      </c>
      <c r="O374" s="14">
        <f>((orders[[#This Row],[Delivery_Date]]+orders[[#This Row],[Delivery_Time]]) - (orders[[#This Row],[Order_Date]]+orders[[#This Row],[Order_Time]]))*24</f>
        <v>75.14138888893649</v>
      </c>
      <c r="W374" s="2">
        <v>2</v>
      </c>
      <c r="X374" s="13">
        <f>((orders[[#This Row],[Delivery_Date]]+orders[[#This Row],[Delivery_Time]]) - (orders[[#This Row],[Order_Date]]+orders[[#This Row],[Order_Time]]))*24</f>
        <v>75.14138888893649</v>
      </c>
      <c r="Y374" s="6">
        <f t="shared" si="5"/>
        <v>37.570694444468245</v>
      </c>
    </row>
    <row r="375" spans="1:25" x14ac:dyDescent="0.3">
      <c r="A375">
        <v>374</v>
      </c>
      <c r="B375" t="s">
        <v>428</v>
      </c>
      <c r="C375">
        <v>4</v>
      </c>
      <c r="D375">
        <f>VLOOKUP(orders[[#This Row],[Product_ID]],products[#All],4,TRUE)</f>
        <v>1199</v>
      </c>
      <c r="E375">
        <v>1</v>
      </c>
      <c r="F375" t="str">
        <f>TEXT(orders[[#This Row],[Order_Date]],"mmm")</f>
        <v>Nov</v>
      </c>
      <c r="G375" s="4">
        <v>45237</v>
      </c>
      <c r="H375" s="5">
        <v>0.32467592592592592</v>
      </c>
      <c r="I375" s="4">
        <v>45239</v>
      </c>
      <c r="J375" s="5">
        <v>0.93939814814814815</v>
      </c>
      <c r="K375" t="s">
        <v>234</v>
      </c>
      <c r="L375" t="str">
        <f>VLOOKUP(orders[[#This Row],[Customer_ID]],customers[#All],3,TRUE)</f>
        <v>North Dumdum</v>
      </c>
      <c r="M375" t="s">
        <v>507</v>
      </c>
      <c r="N375">
        <f>orders[[#This Row],[Price]]*orders[[#This Row],[Quantity]]</f>
        <v>1199</v>
      </c>
      <c r="O375" s="14">
        <f>((orders[[#This Row],[Delivery_Date]]+orders[[#This Row],[Delivery_Time]]) - (orders[[#This Row],[Order_Date]]+orders[[#This Row],[Order_Time]]))*24</f>
        <v>62.753333333297633</v>
      </c>
      <c r="W375" s="3">
        <v>1</v>
      </c>
      <c r="X375" s="13">
        <f>((orders[[#This Row],[Delivery_Date]]+orders[[#This Row],[Delivery_Time]]) - (orders[[#This Row],[Order_Date]]+orders[[#This Row],[Order_Time]]))*24</f>
        <v>62.753333333297633</v>
      </c>
      <c r="Y375" s="6">
        <f t="shared" si="5"/>
        <v>62.753333333297633</v>
      </c>
    </row>
    <row r="376" spans="1:25" x14ac:dyDescent="0.3">
      <c r="A376">
        <v>375</v>
      </c>
      <c r="B376" t="s">
        <v>447</v>
      </c>
      <c r="C376">
        <v>46</v>
      </c>
      <c r="D376">
        <f>VLOOKUP(orders[[#This Row],[Product_ID]],products[#All],4,TRUE)</f>
        <v>758</v>
      </c>
      <c r="E376">
        <v>1</v>
      </c>
      <c r="F376" t="str">
        <f>TEXT(orders[[#This Row],[Order_Date]],"mmm")</f>
        <v>Feb</v>
      </c>
      <c r="G376" s="4">
        <v>44968</v>
      </c>
      <c r="H376" s="5">
        <v>0.17806712962962962</v>
      </c>
      <c r="I376" s="4">
        <v>44977</v>
      </c>
      <c r="J376" s="5">
        <v>0.8178009259259259</v>
      </c>
      <c r="K376" t="s">
        <v>665</v>
      </c>
      <c r="L376" t="str">
        <f>VLOOKUP(orders[[#This Row],[Customer_ID]],customers[#All],3,TRUE)</f>
        <v>New Delhi</v>
      </c>
      <c r="M376" t="s">
        <v>505</v>
      </c>
      <c r="N376">
        <f>orders[[#This Row],[Price]]*orders[[#This Row],[Quantity]]</f>
        <v>758</v>
      </c>
      <c r="O376" s="14">
        <f>((orders[[#This Row],[Delivery_Date]]+orders[[#This Row],[Delivery_Time]]) - (orders[[#This Row],[Order_Date]]+orders[[#This Row],[Order_Time]]))*24</f>
        <v>231.35361111117527</v>
      </c>
      <c r="W376" s="2">
        <v>1</v>
      </c>
      <c r="X376" s="13">
        <f>((orders[[#This Row],[Delivery_Date]]+orders[[#This Row],[Delivery_Time]]) - (orders[[#This Row],[Order_Date]]+orders[[#This Row],[Order_Time]]))*24</f>
        <v>231.35361111117527</v>
      </c>
      <c r="Y376" s="6">
        <f t="shared" si="5"/>
        <v>231.35361111117527</v>
      </c>
    </row>
    <row r="377" spans="1:25" x14ac:dyDescent="0.3">
      <c r="A377">
        <v>376</v>
      </c>
      <c r="B377" t="s">
        <v>476</v>
      </c>
      <c r="C377">
        <v>10</v>
      </c>
      <c r="D377">
        <f>VLOOKUP(orders[[#This Row],[Product_ID]],products[#All],4,TRUE)</f>
        <v>259</v>
      </c>
      <c r="E377">
        <v>2</v>
      </c>
      <c r="F377" t="str">
        <f>TEXT(orders[[#This Row],[Order_Date]],"mmm")</f>
        <v>May</v>
      </c>
      <c r="G377" s="4">
        <v>45060</v>
      </c>
      <c r="H377" s="5">
        <v>0.84620370370370368</v>
      </c>
      <c r="I377" s="4">
        <v>45065</v>
      </c>
      <c r="J377" s="5">
        <v>0.99168981481481477</v>
      </c>
      <c r="K377" t="s">
        <v>15</v>
      </c>
      <c r="L377" t="str">
        <f>VLOOKUP(orders[[#This Row],[Customer_ID]],customers[#All],3,TRUE)</f>
        <v>Sri Ganganagar</v>
      </c>
      <c r="M377" t="s">
        <v>509</v>
      </c>
      <c r="N377">
        <f>orders[[#This Row],[Price]]*orders[[#This Row],[Quantity]]</f>
        <v>518</v>
      </c>
      <c r="O377" s="14">
        <f>((orders[[#This Row],[Delivery_Date]]+orders[[#This Row],[Delivery_Time]]) - (orders[[#This Row],[Order_Date]]+orders[[#This Row],[Order_Time]]))*24</f>
        <v>123.49166666669771</v>
      </c>
      <c r="W377" s="3">
        <v>2</v>
      </c>
      <c r="X377" s="13">
        <f>((orders[[#This Row],[Delivery_Date]]+orders[[#This Row],[Delivery_Time]]) - (orders[[#This Row],[Order_Date]]+orders[[#This Row],[Order_Time]]))*24</f>
        <v>123.49166666669771</v>
      </c>
      <c r="Y377" s="6">
        <f t="shared" si="5"/>
        <v>61.745833333348855</v>
      </c>
    </row>
    <row r="378" spans="1:25" x14ac:dyDescent="0.3">
      <c r="A378">
        <v>377</v>
      </c>
      <c r="B378" t="s">
        <v>68</v>
      </c>
      <c r="C378">
        <v>55</v>
      </c>
      <c r="D378">
        <f>VLOOKUP(orders[[#This Row],[Product_ID]],products[#All],4,TRUE)</f>
        <v>1904</v>
      </c>
      <c r="E378">
        <v>4</v>
      </c>
      <c r="F378" t="str">
        <f>TEXT(orders[[#This Row],[Order_Date]],"mmm")</f>
        <v>Aug</v>
      </c>
      <c r="G378" s="4">
        <v>45164</v>
      </c>
      <c r="H378" s="5">
        <v>0.35701388888888891</v>
      </c>
      <c r="I378" s="4">
        <v>45169</v>
      </c>
      <c r="J378" s="5">
        <v>0.49107638888888888</v>
      </c>
      <c r="K378" t="s">
        <v>666</v>
      </c>
      <c r="L378" t="str">
        <f>VLOOKUP(orders[[#This Row],[Customer_ID]],customers[#All],3,TRUE)</f>
        <v>Mangalore</v>
      </c>
      <c r="M378" t="s">
        <v>513</v>
      </c>
      <c r="N378">
        <f>orders[[#This Row],[Price]]*orders[[#This Row],[Quantity]]</f>
        <v>7616</v>
      </c>
      <c r="O378" s="14">
        <f>((orders[[#This Row],[Delivery_Date]]+orders[[#This Row],[Delivery_Time]]) - (orders[[#This Row],[Order_Date]]+orders[[#This Row],[Order_Time]]))*24</f>
        <v>123.21750000002794</v>
      </c>
      <c r="W378" s="2">
        <v>4</v>
      </c>
      <c r="X378" s="13">
        <f>((orders[[#This Row],[Delivery_Date]]+orders[[#This Row],[Delivery_Time]]) - (orders[[#This Row],[Order_Date]]+orders[[#This Row],[Order_Time]]))*24</f>
        <v>123.21750000002794</v>
      </c>
      <c r="Y378" s="6">
        <f t="shared" si="5"/>
        <v>30.804375000006985</v>
      </c>
    </row>
    <row r="379" spans="1:25" x14ac:dyDescent="0.3">
      <c r="A379">
        <v>378</v>
      </c>
      <c r="B379" t="s">
        <v>203</v>
      </c>
      <c r="C379">
        <v>6</v>
      </c>
      <c r="D379">
        <f>VLOOKUP(orders[[#This Row],[Product_ID]],products[#All],4,TRUE)</f>
        <v>1112</v>
      </c>
      <c r="E379">
        <v>2</v>
      </c>
      <c r="F379" t="str">
        <f>TEXT(orders[[#This Row],[Order_Date]],"mmm")</f>
        <v>Mar</v>
      </c>
      <c r="G379" s="4">
        <v>44986</v>
      </c>
      <c r="H379" s="5">
        <v>0.47939814814814813</v>
      </c>
      <c r="I379" s="4">
        <v>44993</v>
      </c>
      <c r="J379" s="5">
        <v>0.81032407407407403</v>
      </c>
      <c r="K379" t="s">
        <v>667</v>
      </c>
      <c r="L379" t="str">
        <f>VLOOKUP(orders[[#This Row],[Customer_ID]],customers[#All],3,TRUE)</f>
        <v>Pallavaram</v>
      </c>
      <c r="M379" t="s">
        <v>518</v>
      </c>
      <c r="N379">
        <f>orders[[#This Row],[Price]]*orders[[#This Row],[Quantity]]</f>
        <v>2224</v>
      </c>
      <c r="O379" s="14">
        <f>((orders[[#This Row],[Delivery_Date]]+orders[[#This Row],[Delivery_Time]]) - (orders[[#This Row],[Order_Date]]+orders[[#This Row],[Order_Time]]))*24</f>
        <v>175.94222222222015</v>
      </c>
      <c r="W379" s="3">
        <v>2</v>
      </c>
      <c r="X379" s="13">
        <f>((orders[[#This Row],[Delivery_Date]]+orders[[#This Row],[Delivery_Time]]) - (orders[[#This Row],[Order_Date]]+orders[[#This Row],[Order_Time]]))*24</f>
        <v>175.94222222222015</v>
      </c>
      <c r="Y379" s="6">
        <f t="shared" si="5"/>
        <v>87.971111111110076</v>
      </c>
    </row>
    <row r="380" spans="1:25" x14ac:dyDescent="0.3">
      <c r="A380">
        <v>379</v>
      </c>
      <c r="B380" t="s">
        <v>383</v>
      </c>
      <c r="C380">
        <v>66</v>
      </c>
      <c r="D380">
        <f>VLOOKUP(orders[[#This Row],[Product_ID]],products[#All],4,TRUE)</f>
        <v>610</v>
      </c>
      <c r="E380">
        <v>1</v>
      </c>
      <c r="F380" t="str">
        <f>TEXT(orders[[#This Row],[Order_Date]],"mmm")</f>
        <v>Mar</v>
      </c>
      <c r="G380" s="4">
        <v>44988</v>
      </c>
      <c r="H380" s="5">
        <v>0.98033564814814811</v>
      </c>
      <c r="I380" s="4">
        <v>44991</v>
      </c>
      <c r="J380" s="5">
        <v>0.44725694444444447</v>
      </c>
      <c r="K380" t="s">
        <v>541</v>
      </c>
      <c r="L380" t="str">
        <f>VLOOKUP(orders[[#This Row],[Customer_ID]],customers[#All],3,TRUE)</f>
        <v>Bhubaneswar</v>
      </c>
      <c r="M380" t="s">
        <v>518</v>
      </c>
      <c r="N380">
        <f>orders[[#This Row],[Price]]*orders[[#This Row],[Quantity]]</f>
        <v>610</v>
      </c>
      <c r="O380" s="14">
        <f>((orders[[#This Row],[Delivery_Date]]+orders[[#This Row],[Delivery_Time]]) - (orders[[#This Row],[Order_Date]]+orders[[#This Row],[Order_Time]]))*24</f>
        <v>59.206111111154314</v>
      </c>
      <c r="W380" s="2">
        <v>1</v>
      </c>
      <c r="X380" s="13">
        <f>((orders[[#This Row],[Delivery_Date]]+orders[[#This Row],[Delivery_Time]]) - (orders[[#This Row],[Order_Date]]+orders[[#This Row],[Order_Time]]))*24</f>
        <v>59.206111111154314</v>
      </c>
      <c r="Y380" s="6">
        <f t="shared" si="5"/>
        <v>59.206111111154314</v>
      </c>
    </row>
    <row r="381" spans="1:25" x14ac:dyDescent="0.3">
      <c r="A381">
        <v>380</v>
      </c>
      <c r="B381" t="s">
        <v>49</v>
      </c>
      <c r="C381">
        <v>60</v>
      </c>
      <c r="D381">
        <f>VLOOKUP(orders[[#This Row],[Product_ID]],products[#All],4,TRUE)</f>
        <v>827</v>
      </c>
      <c r="E381">
        <v>4</v>
      </c>
      <c r="F381" t="str">
        <f>TEXT(orders[[#This Row],[Order_Date]],"mmm")</f>
        <v>Nov</v>
      </c>
      <c r="G381" s="4">
        <v>45238</v>
      </c>
      <c r="H381" s="5">
        <v>0.56460648148148151</v>
      </c>
      <c r="I381" s="4">
        <v>45245</v>
      </c>
      <c r="J381" s="5">
        <v>0.98653935185185182</v>
      </c>
      <c r="K381" t="s">
        <v>120</v>
      </c>
      <c r="L381" t="str">
        <f>VLOOKUP(orders[[#This Row],[Customer_ID]],customers[#All],3,TRUE)</f>
        <v>Madurai</v>
      </c>
      <c r="M381" t="s">
        <v>507</v>
      </c>
      <c r="N381">
        <f>orders[[#This Row],[Price]]*orders[[#This Row],[Quantity]]</f>
        <v>3308</v>
      </c>
      <c r="O381" s="14">
        <f>((orders[[#This Row],[Delivery_Date]]+orders[[#This Row],[Delivery_Time]]) - (orders[[#This Row],[Order_Date]]+orders[[#This Row],[Order_Time]]))*24</f>
        <v>178.12638888886431</v>
      </c>
      <c r="W381" s="3">
        <v>4</v>
      </c>
      <c r="X381" s="13">
        <f>((orders[[#This Row],[Delivery_Date]]+orders[[#This Row],[Delivery_Time]]) - (orders[[#This Row],[Order_Date]]+orders[[#This Row],[Order_Time]]))*24</f>
        <v>178.12638888886431</v>
      </c>
      <c r="Y381" s="6">
        <f t="shared" si="5"/>
        <v>44.531597222216078</v>
      </c>
    </row>
    <row r="382" spans="1:25" x14ac:dyDescent="0.3">
      <c r="A382">
        <v>381</v>
      </c>
      <c r="B382" t="s">
        <v>68</v>
      </c>
      <c r="C382">
        <v>25</v>
      </c>
      <c r="D382">
        <f>VLOOKUP(orders[[#This Row],[Product_ID]],products[#All],4,TRUE)</f>
        <v>1202</v>
      </c>
      <c r="E382">
        <v>3</v>
      </c>
      <c r="F382" t="str">
        <f>TEXT(orders[[#This Row],[Order_Date]],"mmm")</f>
        <v>Jan</v>
      </c>
      <c r="G382" s="4">
        <v>44951</v>
      </c>
      <c r="H382" s="5">
        <v>0.7708680555555556</v>
      </c>
      <c r="I382" s="4">
        <v>44954</v>
      </c>
      <c r="J382" s="5">
        <v>0.26465277777777779</v>
      </c>
      <c r="K382" t="s">
        <v>415</v>
      </c>
      <c r="L382" t="str">
        <f>VLOOKUP(orders[[#This Row],[Customer_ID]],customers[#All],3,TRUE)</f>
        <v>Mangalore</v>
      </c>
      <c r="M382" t="s">
        <v>505</v>
      </c>
      <c r="N382">
        <f>orders[[#This Row],[Price]]*orders[[#This Row],[Quantity]]</f>
        <v>3606</v>
      </c>
      <c r="O382" s="14">
        <f>((orders[[#This Row],[Delivery_Date]]+orders[[#This Row],[Delivery_Time]]) - (orders[[#This Row],[Order_Date]]+orders[[#This Row],[Order_Time]]))*24</f>
        <v>59.850833333213814</v>
      </c>
      <c r="W382" s="2">
        <v>3</v>
      </c>
      <c r="X382" s="13">
        <f>((orders[[#This Row],[Delivery_Date]]+orders[[#This Row],[Delivery_Time]]) - (orders[[#This Row],[Order_Date]]+orders[[#This Row],[Order_Time]]))*24</f>
        <v>59.850833333213814</v>
      </c>
      <c r="Y382" s="6">
        <f t="shared" si="5"/>
        <v>19.950277777737938</v>
      </c>
    </row>
    <row r="383" spans="1:25" x14ac:dyDescent="0.3">
      <c r="A383">
        <v>382</v>
      </c>
      <c r="B383" t="s">
        <v>18</v>
      </c>
      <c r="C383">
        <v>24</v>
      </c>
      <c r="D383">
        <f>VLOOKUP(orders[[#This Row],[Product_ID]],products[#All],4,TRUE)</f>
        <v>535</v>
      </c>
      <c r="E383">
        <v>1</v>
      </c>
      <c r="F383" t="str">
        <f>TEXT(orders[[#This Row],[Order_Date]],"mmm")</f>
        <v>Jun</v>
      </c>
      <c r="G383" s="4">
        <v>45080</v>
      </c>
      <c r="H383" s="5">
        <v>0.41827546296296297</v>
      </c>
      <c r="I383" s="4">
        <v>45090</v>
      </c>
      <c r="J383" s="5">
        <v>0.91236111111111107</v>
      </c>
      <c r="K383" t="s">
        <v>200</v>
      </c>
      <c r="L383" t="str">
        <f>VLOOKUP(orders[[#This Row],[Customer_ID]],customers[#All],3,TRUE)</f>
        <v>Bilaspur</v>
      </c>
      <c r="M383" t="s">
        <v>509</v>
      </c>
      <c r="N383">
        <f>orders[[#This Row],[Price]]*orders[[#This Row],[Quantity]]</f>
        <v>535</v>
      </c>
      <c r="O383" s="14">
        <f>((orders[[#This Row],[Delivery_Date]]+orders[[#This Row],[Delivery_Time]]) - (orders[[#This Row],[Order_Date]]+orders[[#This Row],[Order_Time]]))*24</f>
        <v>251.85805555555271</v>
      </c>
      <c r="W383" s="3">
        <v>1</v>
      </c>
      <c r="X383" s="13">
        <f>((orders[[#This Row],[Delivery_Date]]+orders[[#This Row],[Delivery_Time]]) - (orders[[#This Row],[Order_Date]]+orders[[#This Row],[Order_Time]]))*24</f>
        <v>251.85805555555271</v>
      </c>
      <c r="Y383" s="6">
        <f t="shared" si="5"/>
        <v>251.85805555555271</v>
      </c>
    </row>
    <row r="384" spans="1:25" x14ac:dyDescent="0.3">
      <c r="A384">
        <v>383</v>
      </c>
      <c r="B384" t="s">
        <v>83</v>
      </c>
      <c r="C384">
        <v>37</v>
      </c>
      <c r="D384">
        <f>VLOOKUP(orders[[#This Row],[Product_ID]],products[#All],4,TRUE)</f>
        <v>1428</v>
      </c>
      <c r="E384">
        <v>1</v>
      </c>
      <c r="F384" t="str">
        <f>TEXT(orders[[#This Row],[Order_Date]],"mmm")</f>
        <v>Nov</v>
      </c>
      <c r="G384" s="4">
        <v>45236</v>
      </c>
      <c r="H384" s="5">
        <v>1.1631944444444445E-2</v>
      </c>
      <c r="I384" s="4">
        <v>45238</v>
      </c>
      <c r="J384" s="5">
        <v>0.84018518518518515</v>
      </c>
      <c r="K384" t="s">
        <v>9</v>
      </c>
      <c r="L384" t="str">
        <f>VLOOKUP(orders[[#This Row],[Customer_ID]],customers[#All],3,TRUE)</f>
        <v>Tenali</v>
      </c>
      <c r="M384" t="s">
        <v>507</v>
      </c>
      <c r="N384">
        <f>orders[[#This Row],[Price]]*orders[[#This Row],[Quantity]]</f>
        <v>1428</v>
      </c>
      <c r="O384" s="14">
        <f>((orders[[#This Row],[Delivery_Date]]+orders[[#This Row],[Delivery_Time]]) - (orders[[#This Row],[Order_Date]]+orders[[#This Row],[Order_Time]]))*24</f>
        <v>67.885277777910233</v>
      </c>
      <c r="W384" s="2">
        <v>1</v>
      </c>
      <c r="X384" s="13">
        <f>((orders[[#This Row],[Delivery_Date]]+orders[[#This Row],[Delivery_Time]]) - (orders[[#This Row],[Order_Date]]+orders[[#This Row],[Order_Time]]))*24</f>
        <v>67.885277777910233</v>
      </c>
      <c r="Y384" s="6">
        <f t="shared" si="5"/>
        <v>67.885277777910233</v>
      </c>
    </row>
    <row r="385" spans="1:25" x14ac:dyDescent="0.3">
      <c r="A385">
        <v>384</v>
      </c>
      <c r="B385" t="s">
        <v>24</v>
      </c>
      <c r="C385">
        <v>25</v>
      </c>
      <c r="D385">
        <f>VLOOKUP(orders[[#This Row],[Product_ID]],products[#All],4,TRUE)</f>
        <v>1202</v>
      </c>
      <c r="E385">
        <v>3</v>
      </c>
      <c r="F385" t="str">
        <f>TEXT(orders[[#This Row],[Order_Date]],"mmm")</f>
        <v>May</v>
      </c>
      <c r="G385" s="4">
        <v>45057</v>
      </c>
      <c r="H385" s="5">
        <v>0.70690972222222226</v>
      </c>
      <c r="I385" s="4">
        <v>45061</v>
      </c>
      <c r="J385" s="5">
        <v>0.58140046296296299</v>
      </c>
      <c r="K385" t="s">
        <v>390</v>
      </c>
      <c r="L385" t="str">
        <f>VLOOKUP(orders[[#This Row],[Customer_ID]],customers[#All],3,TRUE)</f>
        <v>Miryalaguda</v>
      </c>
      <c r="M385" t="s">
        <v>505</v>
      </c>
      <c r="N385">
        <f>orders[[#This Row],[Price]]*orders[[#This Row],[Quantity]]</f>
        <v>3606</v>
      </c>
      <c r="O385" s="14">
        <f>((orders[[#This Row],[Delivery_Date]]+orders[[#This Row],[Delivery_Time]]) - (orders[[#This Row],[Order_Date]]+orders[[#This Row],[Order_Time]]))*24</f>
        <v>92.987777777889278</v>
      </c>
      <c r="W385" s="3">
        <v>3</v>
      </c>
      <c r="X385" s="13">
        <f>((orders[[#This Row],[Delivery_Date]]+orders[[#This Row],[Delivery_Time]]) - (orders[[#This Row],[Order_Date]]+orders[[#This Row],[Order_Time]]))*24</f>
        <v>92.987777777889278</v>
      </c>
      <c r="Y385" s="6">
        <f t="shared" si="5"/>
        <v>30.995925925963093</v>
      </c>
    </row>
    <row r="386" spans="1:25" x14ac:dyDescent="0.3">
      <c r="A386">
        <v>385</v>
      </c>
      <c r="B386" t="s">
        <v>13</v>
      </c>
      <c r="C386">
        <v>50</v>
      </c>
      <c r="D386">
        <f>VLOOKUP(orders[[#This Row],[Product_ID]],products[#All],4,TRUE)</f>
        <v>422</v>
      </c>
      <c r="E386">
        <v>4</v>
      </c>
      <c r="F386" t="str">
        <f>TEXT(orders[[#This Row],[Order_Date]],"mmm")</f>
        <v>Mar</v>
      </c>
      <c r="G386" s="4">
        <v>44988</v>
      </c>
      <c r="H386" s="5">
        <v>5.2789351851851851E-2</v>
      </c>
      <c r="I386" s="4">
        <v>44993</v>
      </c>
      <c r="J386" s="5">
        <v>0.44881944444444444</v>
      </c>
      <c r="K386" t="s">
        <v>635</v>
      </c>
      <c r="L386" t="str">
        <f>VLOOKUP(orders[[#This Row],[Customer_ID]],customers[#All],3,TRUE)</f>
        <v>Bulandshahr</v>
      </c>
      <c r="M386" t="s">
        <v>518</v>
      </c>
      <c r="N386">
        <f>orders[[#This Row],[Price]]*orders[[#This Row],[Quantity]]</f>
        <v>1688</v>
      </c>
      <c r="O386" s="14">
        <f>((orders[[#This Row],[Delivery_Date]]+orders[[#This Row],[Delivery_Time]]) - (orders[[#This Row],[Order_Date]]+orders[[#This Row],[Order_Time]]))*24</f>
        <v>129.50472222216194</v>
      </c>
      <c r="W386" s="2">
        <v>4</v>
      </c>
      <c r="X386" s="13">
        <f>((orders[[#This Row],[Delivery_Date]]+orders[[#This Row],[Delivery_Time]]) - (orders[[#This Row],[Order_Date]]+orders[[#This Row],[Order_Time]]))*24</f>
        <v>129.50472222216194</v>
      </c>
      <c r="Y386" s="6">
        <f t="shared" si="5"/>
        <v>32.376180555540486</v>
      </c>
    </row>
    <row r="387" spans="1:25" x14ac:dyDescent="0.3">
      <c r="A387">
        <v>386</v>
      </c>
      <c r="B387" t="s">
        <v>447</v>
      </c>
      <c r="C387">
        <v>5</v>
      </c>
      <c r="D387">
        <f>VLOOKUP(orders[[#This Row],[Product_ID]],products[#All],4,TRUE)</f>
        <v>1444</v>
      </c>
      <c r="E387">
        <v>4</v>
      </c>
      <c r="F387" t="str">
        <f>TEXT(orders[[#This Row],[Order_Date]],"mmm")</f>
        <v>Jun</v>
      </c>
      <c r="G387" s="4">
        <v>45081</v>
      </c>
      <c r="H387" s="5">
        <v>0.53315972222222219</v>
      </c>
      <c r="I387" s="4">
        <v>45091</v>
      </c>
      <c r="J387" s="5">
        <v>0.89908564814814818</v>
      </c>
      <c r="K387" t="s">
        <v>623</v>
      </c>
      <c r="L387" t="str">
        <f>VLOOKUP(orders[[#This Row],[Customer_ID]],customers[#All],3,TRUE)</f>
        <v>New Delhi</v>
      </c>
      <c r="M387" t="s">
        <v>528</v>
      </c>
      <c r="N387">
        <f>orders[[#This Row],[Price]]*orders[[#This Row],[Quantity]]</f>
        <v>5776</v>
      </c>
      <c r="O387" s="14">
        <f>((orders[[#This Row],[Delivery_Date]]+orders[[#This Row],[Delivery_Time]]) - (orders[[#This Row],[Order_Date]]+orders[[#This Row],[Order_Time]]))*24</f>
        <v>248.78222222212935</v>
      </c>
      <c r="W387" s="3">
        <v>4</v>
      </c>
      <c r="X387" s="13">
        <f>((orders[[#This Row],[Delivery_Date]]+orders[[#This Row],[Delivery_Time]]) - (orders[[#This Row],[Order_Date]]+orders[[#This Row],[Order_Time]]))*24</f>
        <v>248.78222222212935</v>
      </c>
      <c r="Y387" s="6">
        <f t="shared" ref="Y387:Y450" si="6">X387/W387</f>
        <v>62.195555555532337</v>
      </c>
    </row>
    <row r="388" spans="1:25" x14ac:dyDescent="0.3">
      <c r="A388">
        <v>387</v>
      </c>
      <c r="B388" t="s">
        <v>302</v>
      </c>
      <c r="C388">
        <v>1</v>
      </c>
      <c r="D388">
        <f>VLOOKUP(orders[[#This Row],[Product_ID]],products[#All],4,TRUE)</f>
        <v>1935</v>
      </c>
      <c r="E388">
        <v>2</v>
      </c>
      <c r="F388" t="str">
        <f>TEXT(orders[[#This Row],[Order_Date]],"mmm")</f>
        <v>Apr</v>
      </c>
      <c r="G388" s="4">
        <v>45046</v>
      </c>
      <c r="H388" s="5">
        <v>0.23501157407407408</v>
      </c>
      <c r="I388" s="4">
        <v>45055</v>
      </c>
      <c r="J388" s="5">
        <v>9.4421296296296295E-2</v>
      </c>
      <c r="K388" t="s">
        <v>548</v>
      </c>
      <c r="L388" t="str">
        <f>VLOOKUP(orders[[#This Row],[Customer_ID]],customers[#All],3,TRUE)</f>
        <v>Kavali</v>
      </c>
      <c r="M388" t="s">
        <v>528</v>
      </c>
      <c r="N388">
        <f>orders[[#This Row],[Price]]*orders[[#This Row],[Quantity]]</f>
        <v>3870</v>
      </c>
      <c r="O388" s="14">
        <f>((orders[[#This Row],[Delivery_Date]]+orders[[#This Row],[Delivery_Time]]) - (orders[[#This Row],[Order_Date]]+orders[[#This Row],[Order_Time]]))*24</f>
        <v>212.62583333317889</v>
      </c>
      <c r="W388" s="2">
        <v>2</v>
      </c>
      <c r="X388" s="13">
        <f>((orders[[#This Row],[Delivery_Date]]+orders[[#This Row],[Delivery_Time]]) - (orders[[#This Row],[Order_Date]]+orders[[#This Row],[Order_Time]]))*24</f>
        <v>212.62583333317889</v>
      </c>
      <c r="Y388" s="6">
        <f t="shared" si="6"/>
        <v>106.31291666658944</v>
      </c>
    </row>
    <row r="389" spans="1:25" x14ac:dyDescent="0.3">
      <c r="A389">
        <v>388</v>
      </c>
      <c r="B389" t="s">
        <v>326</v>
      </c>
      <c r="C389">
        <v>36</v>
      </c>
      <c r="D389">
        <f>VLOOKUP(orders[[#This Row],[Product_ID]],products[#All],4,TRUE)</f>
        <v>203</v>
      </c>
      <c r="E389">
        <v>2</v>
      </c>
      <c r="F389" t="str">
        <f>TEXT(orders[[#This Row],[Order_Date]],"mmm")</f>
        <v>Nov</v>
      </c>
      <c r="G389" s="4">
        <v>45240</v>
      </c>
      <c r="H389" s="5">
        <v>1.0532407407407407E-2</v>
      </c>
      <c r="I389" s="4">
        <v>45248</v>
      </c>
      <c r="J389" s="5">
        <v>0.44243055555555555</v>
      </c>
      <c r="K389" t="s">
        <v>599</v>
      </c>
      <c r="L389" t="str">
        <f>VLOOKUP(orders[[#This Row],[Customer_ID]],customers[#All],3,TRUE)</f>
        <v>Malegaon</v>
      </c>
      <c r="M389" t="s">
        <v>509</v>
      </c>
      <c r="N389">
        <f>orders[[#This Row],[Price]]*orders[[#This Row],[Quantity]]</f>
        <v>406</v>
      </c>
      <c r="O389" s="14">
        <f>((orders[[#This Row],[Delivery_Date]]+orders[[#This Row],[Delivery_Time]]) - (orders[[#This Row],[Order_Date]]+orders[[#This Row],[Order_Time]]))*24</f>
        <v>202.36555555555969</v>
      </c>
      <c r="W389" s="3">
        <v>2</v>
      </c>
      <c r="X389" s="13">
        <f>((orders[[#This Row],[Delivery_Date]]+orders[[#This Row],[Delivery_Time]]) - (orders[[#This Row],[Order_Date]]+orders[[#This Row],[Order_Time]]))*24</f>
        <v>202.36555555555969</v>
      </c>
      <c r="Y389" s="6">
        <f t="shared" si="6"/>
        <v>101.18277777777985</v>
      </c>
    </row>
    <row r="390" spans="1:25" x14ac:dyDescent="0.3">
      <c r="A390">
        <v>389</v>
      </c>
      <c r="B390" t="s">
        <v>302</v>
      </c>
      <c r="C390">
        <v>29</v>
      </c>
      <c r="D390">
        <f>VLOOKUP(orders[[#This Row],[Product_ID]],products[#All],4,TRUE)</f>
        <v>1252</v>
      </c>
      <c r="E390">
        <v>2</v>
      </c>
      <c r="F390" t="str">
        <f>TEXT(orders[[#This Row],[Order_Date]],"mmm")</f>
        <v>Mar</v>
      </c>
      <c r="G390" s="4">
        <v>44991</v>
      </c>
      <c r="H390" s="5">
        <v>0.14326388888888889</v>
      </c>
      <c r="I390" s="4">
        <v>45001</v>
      </c>
      <c r="J390" s="5">
        <v>0.75949074074074074</v>
      </c>
      <c r="K390" t="s">
        <v>566</v>
      </c>
      <c r="L390" t="str">
        <f>VLOOKUP(orders[[#This Row],[Customer_ID]],customers[#All],3,TRUE)</f>
        <v>Kavali</v>
      </c>
      <c r="M390" t="s">
        <v>518</v>
      </c>
      <c r="N390">
        <f>orders[[#This Row],[Price]]*orders[[#This Row],[Quantity]]</f>
        <v>2504</v>
      </c>
      <c r="O390" s="14">
        <f>((orders[[#This Row],[Delivery_Date]]+orders[[#This Row],[Delivery_Time]]) - (orders[[#This Row],[Order_Date]]+orders[[#This Row],[Order_Time]]))*24</f>
        <v>254.78944444446824</v>
      </c>
      <c r="W390" s="2">
        <v>2</v>
      </c>
      <c r="X390" s="13">
        <f>((orders[[#This Row],[Delivery_Date]]+orders[[#This Row],[Delivery_Time]]) - (orders[[#This Row],[Order_Date]]+orders[[#This Row],[Order_Time]]))*24</f>
        <v>254.78944444446824</v>
      </c>
      <c r="Y390" s="6">
        <f t="shared" si="6"/>
        <v>127.39472222223412</v>
      </c>
    </row>
    <row r="391" spans="1:25" x14ac:dyDescent="0.3">
      <c r="A391">
        <v>390</v>
      </c>
      <c r="B391" t="s">
        <v>218</v>
      </c>
      <c r="C391">
        <v>26</v>
      </c>
      <c r="D391">
        <f>VLOOKUP(orders[[#This Row],[Product_ID]],products[#All],4,TRUE)</f>
        <v>289</v>
      </c>
      <c r="E391">
        <v>4</v>
      </c>
      <c r="F391" t="str">
        <f>TEXT(orders[[#This Row],[Order_Date]],"mmm")</f>
        <v>Mar</v>
      </c>
      <c r="G391" s="4">
        <v>44988</v>
      </c>
      <c r="H391" s="5">
        <v>0.65342592592592597</v>
      </c>
      <c r="I391" s="4">
        <v>44995</v>
      </c>
      <c r="J391" s="5">
        <v>0.95980324074074075</v>
      </c>
      <c r="K391" t="s">
        <v>653</v>
      </c>
      <c r="L391" t="str">
        <f>VLOOKUP(orders[[#This Row],[Customer_ID]],customers[#All],3,TRUE)</f>
        <v>Vellore</v>
      </c>
      <c r="M391" t="s">
        <v>518</v>
      </c>
      <c r="N391">
        <f>orders[[#This Row],[Price]]*orders[[#This Row],[Quantity]]</f>
        <v>1156</v>
      </c>
      <c r="O391" s="14">
        <f>((orders[[#This Row],[Delivery_Date]]+orders[[#This Row],[Delivery_Time]]) - (orders[[#This Row],[Order_Date]]+orders[[#This Row],[Order_Time]]))*24</f>
        <v>175.35305555543164</v>
      </c>
      <c r="W391" s="3">
        <v>4</v>
      </c>
      <c r="X391" s="13">
        <f>((orders[[#This Row],[Delivery_Date]]+orders[[#This Row],[Delivery_Time]]) - (orders[[#This Row],[Order_Date]]+orders[[#This Row],[Order_Time]]))*24</f>
        <v>175.35305555543164</v>
      </c>
      <c r="Y391" s="6">
        <f t="shared" si="6"/>
        <v>43.838263888857909</v>
      </c>
    </row>
    <row r="392" spans="1:25" x14ac:dyDescent="0.3">
      <c r="A392">
        <v>391</v>
      </c>
      <c r="B392" t="s">
        <v>408</v>
      </c>
      <c r="C392">
        <v>22</v>
      </c>
      <c r="D392">
        <f>VLOOKUP(orders[[#This Row],[Product_ID]],products[#All],4,TRUE)</f>
        <v>1639</v>
      </c>
      <c r="E392">
        <v>4</v>
      </c>
      <c r="F392" t="str">
        <f>TEXT(orders[[#This Row],[Order_Date]],"mmm")</f>
        <v>Dec</v>
      </c>
      <c r="G392" s="4">
        <v>45289</v>
      </c>
      <c r="H392" s="5">
        <v>0.57229166666666664</v>
      </c>
      <c r="I392" s="4">
        <v>45298</v>
      </c>
      <c r="J392" s="5">
        <v>0.54075231481481478</v>
      </c>
      <c r="K392" t="s">
        <v>614</v>
      </c>
      <c r="L392" t="str">
        <f>VLOOKUP(orders[[#This Row],[Customer_ID]],customers[#All],3,TRUE)</f>
        <v>Raurkela Industrial Township</v>
      </c>
      <c r="M392" t="s">
        <v>528</v>
      </c>
      <c r="N392">
        <f>orders[[#This Row],[Price]]*orders[[#This Row],[Quantity]]</f>
        <v>6556</v>
      </c>
      <c r="O392" s="14">
        <f>((orders[[#This Row],[Delivery_Date]]+orders[[#This Row],[Delivery_Time]]) - (orders[[#This Row],[Order_Date]]+orders[[#This Row],[Order_Time]]))*24</f>
        <v>215.24305555567844</v>
      </c>
      <c r="W392" s="2">
        <v>4</v>
      </c>
      <c r="X392" s="13">
        <f>((orders[[#This Row],[Delivery_Date]]+orders[[#This Row],[Delivery_Time]]) - (orders[[#This Row],[Order_Date]]+orders[[#This Row],[Order_Time]]))*24</f>
        <v>215.24305555567844</v>
      </c>
      <c r="Y392" s="6">
        <f t="shared" si="6"/>
        <v>53.81076388891961</v>
      </c>
    </row>
    <row r="393" spans="1:25" x14ac:dyDescent="0.3">
      <c r="A393">
        <v>392</v>
      </c>
      <c r="B393" t="s">
        <v>418</v>
      </c>
      <c r="C393">
        <v>4</v>
      </c>
      <c r="D393">
        <f>VLOOKUP(orders[[#This Row],[Product_ID]],products[#All],4,TRUE)</f>
        <v>1199</v>
      </c>
      <c r="E393">
        <v>2</v>
      </c>
      <c r="F393" t="str">
        <f>TEXT(orders[[#This Row],[Order_Date]],"mmm")</f>
        <v>Nov</v>
      </c>
      <c r="G393" s="4">
        <v>45235</v>
      </c>
      <c r="H393" s="5">
        <v>0.13813657407407406</v>
      </c>
      <c r="I393" s="4">
        <v>45236</v>
      </c>
      <c r="J393" s="5">
        <v>0.78690972222222222</v>
      </c>
      <c r="K393" t="s">
        <v>90</v>
      </c>
      <c r="L393" t="str">
        <f>VLOOKUP(orders[[#This Row],[Customer_ID]],customers[#All],3,TRUE)</f>
        <v>Raipur</v>
      </c>
      <c r="M393" t="s">
        <v>507</v>
      </c>
      <c r="N393">
        <f>orders[[#This Row],[Price]]*orders[[#This Row],[Quantity]]</f>
        <v>2398</v>
      </c>
      <c r="O393" s="14">
        <f>((orders[[#This Row],[Delivery_Date]]+orders[[#This Row],[Delivery_Time]]) - (orders[[#This Row],[Order_Date]]+orders[[#This Row],[Order_Time]]))*24</f>
        <v>39.570555555517785</v>
      </c>
      <c r="W393" s="3">
        <v>2</v>
      </c>
      <c r="X393" s="13">
        <f>((orders[[#This Row],[Delivery_Date]]+orders[[#This Row],[Delivery_Time]]) - (orders[[#This Row],[Order_Date]]+orders[[#This Row],[Order_Time]]))*24</f>
        <v>39.570555555517785</v>
      </c>
      <c r="Y393" s="6">
        <f t="shared" si="6"/>
        <v>19.785277777758893</v>
      </c>
    </row>
    <row r="394" spans="1:25" x14ac:dyDescent="0.3">
      <c r="A394">
        <v>393</v>
      </c>
      <c r="B394" t="s">
        <v>428</v>
      </c>
      <c r="C394">
        <v>17</v>
      </c>
      <c r="D394">
        <f>VLOOKUP(orders[[#This Row],[Product_ID]],products[#All],4,TRUE)</f>
        <v>1899</v>
      </c>
      <c r="E394">
        <v>5</v>
      </c>
      <c r="F394" t="str">
        <f>TEXT(orders[[#This Row],[Order_Date]],"mmm")</f>
        <v>Nov</v>
      </c>
      <c r="G394" s="4">
        <v>45244</v>
      </c>
      <c r="H394" s="5">
        <v>0.45923611111111112</v>
      </c>
      <c r="I394" s="4">
        <v>45252</v>
      </c>
      <c r="J394" s="5">
        <v>0.6741435185185185</v>
      </c>
      <c r="K394" t="s">
        <v>668</v>
      </c>
      <c r="L394" t="str">
        <f>VLOOKUP(orders[[#This Row],[Customer_ID]],customers[#All],3,TRUE)</f>
        <v>North Dumdum</v>
      </c>
      <c r="M394" t="s">
        <v>505</v>
      </c>
      <c r="N394">
        <f>orders[[#This Row],[Price]]*orders[[#This Row],[Quantity]]</f>
        <v>9495</v>
      </c>
      <c r="O394" s="14">
        <f>((orders[[#This Row],[Delivery_Date]]+orders[[#This Row],[Delivery_Time]]) - (orders[[#This Row],[Order_Date]]+orders[[#This Row],[Order_Time]]))*24</f>
        <v>197.15777777769836</v>
      </c>
      <c r="W394" s="2">
        <v>5</v>
      </c>
      <c r="X394" s="13">
        <f>((orders[[#This Row],[Delivery_Date]]+orders[[#This Row],[Delivery_Time]]) - (orders[[#This Row],[Order_Date]]+orders[[#This Row],[Order_Time]]))*24</f>
        <v>197.15777777769836</v>
      </c>
      <c r="Y394" s="6">
        <f t="shared" si="6"/>
        <v>39.431555555539674</v>
      </c>
    </row>
    <row r="395" spans="1:25" x14ac:dyDescent="0.3">
      <c r="A395">
        <v>394</v>
      </c>
      <c r="B395" t="s">
        <v>143</v>
      </c>
      <c r="C395">
        <v>38</v>
      </c>
      <c r="D395">
        <f>VLOOKUP(orders[[#This Row],[Product_ID]],products[#All],4,TRUE)</f>
        <v>562</v>
      </c>
      <c r="E395">
        <v>5</v>
      </c>
      <c r="F395" t="str">
        <f>TEXT(orders[[#This Row],[Order_Date]],"mmm")</f>
        <v>Mar</v>
      </c>
      <c r="G395" s="4">
        <v>45008</v>
      </c>
      <c r="H395" s="5">
        <v>0.18515046296296298</v>
      </c>
      <c r="I395" s="4">
        <v>45016</v>
      </c>
      <c r="J395" s="5">
        <v>0.80969907407407404</v>
      </c>
      <c r="K395" t="s">
        <v>615</v>
      </c>
      <c r="L395" t="str">
        <f>VLOOKUP(orders[[#This Row],[Customer_ID]],customers[#All],3,TRUE)</f>
        <v>Noida</v>
      </c>
      <c r="M395" t="s">
        <v>509</v>
      </c>
      <c r="N395">
        <f>orders[[#This Row],[Price]]*orders[[#This Row],[Quantity]]</f>
        <v>2810</v>
      </c>
      <c r="O395" s="14">
        <f>((orders[[#This Row],[Delivery_Date]]+orders[[#This Row],[Delivery_Time]]) - (orders[[#This Row],[Order_Date]]+orders[[#This Row],[Order_Time]]))*24</f>
        <v>206.98916666675359</v>
      </c>
      <c r="W395" s="3">
        <v>5</v>
      </c>
      <c r="X395" s="13">
        <f>((orders[[#This Row],[Delivery_Date]]+orders[[#This Row],[Delivery_Time]]) - (orders[[#This Row],[Order_Date]]+orders[[#This Row],[Order_Time]]))*24</f>
        <v>206.98916666675359</v>
      </c>
      <c r="Y395" s="6">
        <f t="shared" si="6"/>
        <v>41.397833333350718</v>
      </c>
    </row>
    <row r="396" spans="1:25" x14ac:dyDescent="0.3">
      <c r="A396">
        <v>395</v>
      </c>
      <c r="B396" t="s">
        <v>331</v>
      </c>
      <c r="C396">
        <v>26</v>
      </c>
      <c r="D396">
        <f>VLOOKUP(orders[[#This Row],[Product_ID]],products[#All],4,TRUE)</f>
        <v>289</v>
      </c>
      <c r="E396">
        <v>2</v>
      </c>
      <c r="F396" t="str">
        <f>TEXT(orders[[#This Row],[Order_Date]],"mmm")</f>
        <v>Mar</v>
      </c>
      <c r="G396" s="4">
        <v>44988</v>
      </c>
      <c r="H396" s="5">
        <v>0.96868055555555554</v>
      </c>
      <c r="I396" s="4">
        <v>44991</v>
      </c>
      <c r="J396" s="5">
        <v>0.77265046296296291</v>
      </c>
      <c r="K396" t="s">
        <v>656</v>
      </c>
      <c r="L396" t="str">
        <f>VLOOKUP(orders[[#This Row],[Customer_ID]],customers[#All],3,TRUE)</f>
        <v>Anand</v>
      </c>
      <c r="M396" t="s">
        <v>518</v>
      </c>
      <c r="N396">
        <f>orders[[#This Row],[Price]]*orders[[#This Row],[Quantity]]</f>
        <v>578</v>
      </c>
      <c r="O396" s="14">
        <f>((orders[[#This Row],[Delivery_Date]]+orders[[#This Row],[Delivery_Time]]) - (orders[[#This Row],[Order_Date]]+orders[[#This Row],[Order_Time]]))*24</f>
        <v>67.295277777768206</v>
      </c>
      <c r="W396" s="2">
        <v>2</v>
      </c>
      <c r="X396" s="13">
        <f>((orders[[#This Row],[Delivery_Date]]+orders[[#This Row],[Delivery_Time]]) - (orders[[#This Row],[Order_Date]]+orders[[#This Row],[Order_Time]]))*24</f>
        <v>67.295277777768206</v>
      </c>
      <c r="Y396" s="6">
        <f t="shared" si="6"/>
        <v>33.647638888884103</v>
      </c>
    </row>
    <row r="397" spans="1:25" x14ac:dyDescent="0.3">
      <c r="A397">
        <v>396</v>
      </c>
      <c r="B397" t="s">
        <v>336</v>
      </c>
      <c r="C397">
        <v>10</v>
      </c>
      <c r="D397">
        <f>VLOOKUP(orders[[#This Row],[Product_ID]],products[#All],4,TRUE)</f>
        <v>259</v>
      </c>
      <c r="E397">
        <v>5</v>
      </c>
      <c r="F397" t="str">
        <f>TEXT(orders[[#This Row],[Order_Date]],"mmm")</f>
        <v>Mar</v>
      </c>
      <c r="G397" s="4">
        <v>45000</v>
      </c>
      <c r="H397" s="5">
        <v>0.64650462962962962</v>
      </c>
      <c r="I397" s="4">
        <v>45001</v>
      </c>
      <c r="J397" s="5">
        <v>7.2928240740740738E-2</v>
      </c>
      <c r="K397" t="s">
        <v>605</v>
      </c>
      <c r="L397" t="str">
        <f>VLOOKUP(orders[[#This Row],[Customer_ID]],customers[#All],3,TRUE)</f>
        <v>Kalyan-Dombivli</v>
      </c>
      <c r="M397" t="s">
        <v>509</v>
      </c>
      <c r="N397">
        <f>orders[[#This Row],[Price]]*orders[[#This Row],[Quantity]]</f>
        <v>1295</v>
      </c>
      <c r="O397" s="14">
        <f>((orders[[#This Row],[Delivery_Date]]+orders[[#This Row],[Delivery_Time]]) - (orders[[#This Row],[Order_Date]]+orders[[#This Row],[Order_Time]]))*24</f>
        <v>10.234166666690726</v>
      </c>
      <c r="W397" s="3">
        <v>5</v>
      </c>
      <c r="X397" s="13">
        <f>((orders[[#This Row],[Delivery_Date]]+orders[[#This Row],[Delivery_Time]]) - (orders[[#This Row],[Order_Date]]+orders[[#This Row],[Order_Time]]))*24</f>
        <v>10.234166666690726</v>
      </c>
      <c r="Y397" s="6">
        <f t="shared" si="6"/>
        <v>2.046833333338145</v>
      </c>
    </row>
    <row r="398" spans="1:25" x14ac:dyDescent="0.3">
      <c r="A398">
        <v>397</v>
      </c>
      <c r="B398" t="s">
        <v>173</v>
      </c>
      <c r="C398">
        <v>4</v>
      </c>
      <c r="D398">
        <f>VLOOKUP(orders[[#This Row],[Product_ID]],products[#All],4,TRUE)</f>
        <v>1199</v>
      </c>
      <c r="E398">
        <v>5</v>
      </c>
      <c r="F398" t="str">
        <f>TEXT(orders[[#This Row],[Order_Date]],"mmm")</f>
        <v>Nov</v>
      </c>
      <c r="G398" s="4">
        <v>45239</v>
      </c>
      <c r="H398" s="5">
        <v>0.28343750000000001</v>
      </c>
      <c r="I398" s="4">
        <v>45244</v>
      </c>
      <c r="J398" s="5">
        <v>0.56428240740740743</v>
      </c>
      <c r="K398" t="s">
        <v>629</v>
      </c>
      <c r="L398" t="str">
        <f>VLOOKUP(orders[[#This Row],[Customer_ID]],customers[#All],3,TRUE)</f>
        <v>Bhatpara</v>
      </c>
      <c r="M398" t="s">
        <v>507</v>
      </c>
      <c r="N398">
        <f>orders[[#This Row],[Price]]*orders[[#This Row],[Quantity]]</f>
        <v>5995</v>
      </c>
      <c r="O398" s="14">
        <f>((orders[[#This Row],[Delivery_Date]]+orders[[#This Row],[Delivery_Time]]) - (orders[[#This Row],[Order_Date]]+orders[[#This Row],[Order_Time]]))*24</f>
        <v>126.74027777777519</v>
      </c>
      <c r="W398" s="2">
        <v>5</v>
      </c>
      <c r="X398" s="13">
        <f>((orders[[#This Row],[Delivery_Date]]+orders[[#This Row],[Delivery_Time]]) - (orders[[#This Row],[Order_Date]]+orders[[#This Row],[Order_Time]]))*24</f>
        <v>126.74027777777519</v>
      </c>
      <c r="Y398" s="6">
        <f t="shared" si="6"/>
        <v>25.348055555555039</v>
      </c>
    </row>
    <row r="399" spans="1:25" x14ac:dyDescent="0.3">
      <c r="A399">
        <v>398</v>
      </c>
      <c r="B399" t="s">
        <v>393</v>
      </c>
      <c r="C399">
        <v>54</v>
      </c>
      <c r="D399">
        <f>VLOOKUP(orders[[#This Row],[Product_ID]],products[#All],4,TRUE)</f>
        <v>1236</v>
      </c>
      <c r="E399">
        <v>1</v>
      </c>
      <c r="F399" t="str">
        <f>TEXT(orders[[#This Row],[Order_Date]],"mmm")</f>
        <v>May</v>
      </c>
      <c r="G399" s="4">
        <v>45051</v>
      </c>
      <c r="H399" s="5">
        <v>0.36482638888888891</v>
      </c>
      <c r="I399" s="4">
        <v>45061</v>
      </c>
      <c r="J399" s="5">
        <v>0.4178587962962963</v>
      </c>
      <c r="K399" t="s">
        <v>620</v>
      </c>
      <c r="L399" t="str">
        <f>VLOOKUP(orders[[#This Row],[Customer_ID]],customers[#All],3,TRUE)</f>
        <v>Bhopal</v>
      </c>
      <c r="M399" t="s">
        <v>505</v>
      </c>
      <c r="N399">
        <f>orders[[#This Row],[Price]]*orders[[#This Row],[Quantity]]</f>
        <v>1236</v>
      </c>
      <c r="O399" s="14">
        <f>((orders[[#This Row],[Delivery_Date]]+orders[[#This Row],[Delivery_Time]]) - (orders[[#This Row],[Order_Date]]+orders[[#This Row],[Order_Time]]))*24</f>
        <v>241.27277777774725</v>
      </c>
      <c r="W399" s="3">
        <v>1</v>
      </c>
      <c r="X399" s="13">
        <f>((orders[[#This Row],[Delivery_Date]]+orders[[#This Row],[Delivery_Time]]) - (orders[[#This Row],[Order_Date]]+orders[[#This Row],[Order_Time]]))*24</f>
        <v>241.27277777774725</v>
      </c>
      <c r="Y399" s="6">
        <f t="shared" si="6"/>
        <v>241.27277777774725</v>
      </c>
    </row>
    <row r="400" spans="1:25" x14ac:dyDescent="0.3">
      <c r="A400">
        <v>399</v>
      </c>
      <c r="B400" t="s">
        <v>44</v>
      </c>
      <c r="C400">
        <v>68</v>
      </c>
      <c r="D400">
        <f>VLOOKUP(orders[[#This Row],[Product_ID]],products[#All],4,TRUE)</f>
        <v>597</v>
      </c>
      <c r="E400">
        <v>1</v>
      </c>
      <c r="F400" t="str">
        <f>TEXT(orders[[#This Row],[Order_Date]],"mmm")</f>
        <v>Feb</v>
      </c>
      <c r="G400" s="4">
        <v>44965</v>
      </c>
      <c r="H400" s="5">
        <v>0.26512731481481483</v>
      </c>
      <c r="I400" s="4">
        <v>44972</v>
      </c>
      <c r="J400" s="5">
        <v>0.29738425925925926</v>
      </c>
      <c r="K400" t="s">
        <v>614</v>
      </c>
      <c r="L400" t="str">
        <f>VLOOKUP(orders[[#This Row],[Customer_ID]],customers[#All],3,TRUE)</f>
        <v>Chinsurah</v>
      </c>
      <c r="M400" t="s">
        <v>511</v>
      </c>
      <c r="N400">
        <f>orders[[#This Row],[Price]]*orders[[#This Row],[Quantity]]</f>
        <v>597</v>
      </c>
      <c r="O400" s="14">
        <f>((orders[[#This Row],[Delivery_Date]]+orders[[#This Row],[Delivery_Time]]) - (orders[[#This Row],[Order_Date]]+orders[[#This Row],[Order_Time]]))*24</f>
        <v>168.77416666672798</v>
      </c>
      <c r="W400" s="2">
        <v>1</v>
      </c>
      <c r="X400" s="13">
        <f>((orders[[#This Row],[Delivery_Date]]+orders[[#This Row],[Delivery_Time]]) - (orders[[#This Row],[Order_Date]]+orders[[#This Row],[Order_Time]]))*24</f>
        <v>168.77416666672798</v>
      </c>
      <c r="Y400" s="6">
        <f t="shared" si="6"/>
        <v>168.77416666672798</v>
      </c>
    </row>
    <row r="401" spans="1:25" x14ac:dyDescent="0.3">
      <c r="A401">
        <v>400</v>
      </c>
      <c r="B401" t="s">
        <v>408</v>
      </c>
      <c r="C401">
        <v>45</v>
      </c>
      <c r="D401">
        <f>VLOOKUP(orders[[#This Row],[Product_ID]],products[#All],4,TRUE)</f>
        <v>722</v>
      </c>
      <c r="E401">
        <v>3</v>
      </c>
      <c r="F401" t="str">
        <f>TEXT(orders[[#This Row],[Order_Date]],"mmm")</f>
        <v>May</v>
      </c>
      <c r="G401" s="4">
        <v>45053</v>
      </c>
      <c r="H401" s="5">
        <v>0.58681712962962962</v>
      </c>
      <c r="I401" s="4">
        <v>45061</v>
      </c>
      <c r="J401" s="5">
        <v>0.75755787037037037</v>
      </c>
      <c r="K401" t="s">
        <v>594</v>
      </c>
      <c r="L401" t="str">
        <f>VLOOKUP(orders[[#This Row],[Customer_ID]],customers[#All],3,TRUE)</f>
        <v>Raurkela Industrial Township</v>
      </c>
      <c r="M401" t="s">
        <v>509</v>
      </c>
      <c r="N401">
        <f>orders[[#This Row],[Price]]*orders[[#This Row],[Quantity]]</f>
        <v>2166</v>
      </c>
      <c r="O401" s="14">
        <f>((orders[[#This Row],[Delivery_Date]]+orders[[#This Row],[Delivery_Time]]) - (orders[[#This Row],[Order_Date]]+orders[[#This Row],[Order_Time]]))*24</f>
        <v>196.09777777770068</v>
      </c>
      <c r="W401" s="3">
        <v>3</v>
      </c>
      <c r="X401" s="13">
        <f>((orders[[#This Row],[Delivery_Date]]+orders[[#This Row],[Delivery_Time]]) - (orders[[#This Row],[Order_Date]]+orders[[#This Row],[Order_Time]]))*24</f>
        <v>196.09777777770068</v>
      </c>
      <c r="Y401" s="6">
        <f t="shared" si="6"/>
        <v>65.365925925900228</v>
      </c>
    </row>
    <row r="402" spans="1:25" x14ac:dyDescent="0.3">
      <c r="A402">
        <v>401</v>
      </c>
      <c r="B402" t="s">
        <v>437</v>
      </c>
      <c r="C402">
        <v>9</v>
      </c>
      <c r="D402">
        <f>VLOOKUP(orders[[#This Row],[Product_ID]],products[#All],4,TRUE)</f>
        <v>1605</v>
      </c>
      <c r="E402">
        <v>5</v>
      </c>
      <c r="F402" t="str">
        <f>TEXT(orders[[#This Row],[Order_Date]],"mmm")</f>
        <v>Aug</v>
      </c>
      <c r="G402" s="4">
        <v>45167</v>
      </c>
      <c r="H402" s="5">
        <v>0.82885416666666667</v>
      </c>
      <c r="I402" s="4">
        <v>45173</v>
      </c>
      <c r="J402" s="5">
        <v>0.30494212962962963</v>
      </c>
      <c r="K402" t="s">
        <v>268</v>
      </c>
      <c r="L402" t="str">
        <f>VLOOKUP(orders[[#This Row],[Customer_ID]],customers[#All],3,TRUE)</f>
        <v>Nellore</v>
      </c>
      <c r="M402" t="s">
        <v>513</v>
      </c>
      <c r="N402">
        <f>orders[[#This Row],[Price]]*orders[[#This Row],[Quantity]]</f>
        <v>8025</v>
      </c>
      <c r="O402" s="14">
        <f>((orders[[#This Row],[Delivery_Date]]+orders[[#This Row],[Delivery_Time]]) - (orders[[#This Row],[Order_Date]]+orders[[#This Row],[Order_Time]]))*24</f>
        <v>131.42611111106817</v>
      </c>
      <c r="W402" s="2">
        <v>5</v>
      </c>
      <c r="X402" s="13">
        <f>((orders[[#This Row],[Delivery_Date]]+orders[[#This Row],[Delivery_Time]]) - (orders[[#This Row],[Order_Date]]+orders[[#This Row],[Order_Time]]))*24</f>
        <v>131.42611111106817</v>
      </c>
      <c r="Y402" s="6">
        <f t="shared" si="6"/>
        <v>26.285222222213633</v>
      </c>
    </row>
    <row r="403" spans="1:25" x14ac:dyDescent="0.3">
      <c r="A403">
        <v>402</v>
      </c>
      <c r="B403" t="s">
        <v>188</v>
      </c>
      <c r="C403">
        <v>29</v>
      </c>
      <c r="D403">
        <f>VLOOKUP(orders[[#This Row],[Product_ID]],products[#All],4,TRUE)</f>
        <v>1252</v>
      </c>
      <c r="E403">
        <v>1</v>
      </c>
      <c r="F403" t="str">
        <f>TEXT(orders[[#This Row],[Order_Date]],"mmm")</f>
        <v>Mar</v>
      </c>
      <c r="G403" s="4">
        <v>44990</v>
      </c>
      <c r="H403" s="5">
        <v>0.69616898148148143</v>
      </c>
      <c r="I403" s="4">
        <v>44993</v>
      </c>
      <c r="J403" s="5">
        <v>0.5644675925925926</v>
      </c>
      <c r="K403" t="s">
        <v>556</v>
      </c>
      <c r="L403" t="str">
        <f>VLOOKUP(orders[[#This Row],[Customer_ID]],customers[#All],3,TRUE)</f>
        <v>Davanagere</v>
      </c>
      <c r="M403" t="s">
        <v>518</v>
      </c>
      <c r="N403">
        <f>orders[[#This Row],[Price]]*orders[[#This Row],[Quantity]]</f>
        <v>1252</v>
      </c>
      <c r="O403" s="14">
        <f>((orders[[#This Row],[Delivery_Date]]+orders[[#This Row],[Delivery_Time]]) - (orders[[#This Row],[Order_Date]]+orders[[#This Row],[Order_Time]]))*24</f>
        <v>68.839166666788515</v>
      </c>
      <c r="W403" s="3">
        <v>1</v>
      </c>
      <c r="X403" s="13">
        <f>((orders[[#This Row],[Delivery_Date]]+orders[[#This Row],[Delivery_Time]]) - (orders[[#This Row],[Order_Date]]+orders[[#This Row],[Order_Time]]))*24</f>
        <v>68.839166666788515</v>
      </c>
      <c r="Y403" s="6">
        <f t="shared" si="6"/>
        <v>68.839166666788515</v>
      </c>
    </row>
    <row r="404" spans="1:25" x14ac:dyDescent="0.3">
      <c r="A404">
        <v>403</v>
      </c>
      <c r="B404" t="s">
        <v>369</v>
      </c>
      <c r="C404">
        <v>57</v>
      </c>
      <c r="D404">
        <f>VLOOKUP(orders[[#This Row],[Product_ID]],products[#All],4,TRUE)</f>
        <v>1582</v>
      </c>
      <c r="E404">
        <v>1</v>
      </c>
      <c r="F404" t="str">
        <f>TEXT(orders[[#This Row],[Order_Date]],"mmm")</f>
        <v>Jan</v>
      </c>
      <c r="G404" s="4">
        <v>44932</v>
      </c>
      <c r="H404" s="5">
        <v>0.4899074074074074</v>
      </c>
      <c r="I404" s="4">
        <v>44942</v>
      </c>
      <c r="J404" s="5">
        <v>0.84266203703703701</v>
      </c>
      <c r="K404" t="s">
        <v>669</v>
      </c>
      <c r="L404" t="str">
        <f>VLOOKUP(orders[[#This Row],[Customer_ID]],customers[#All],3,TRUE)</f>
        <v>Aligarh</v>
      </c>
      <c r="M404" t="s">
        <v>509</v>
      </c>
      <c r="N404">
        <f>orders[[#This Row],[Price]]*orders[[#This Row],[Quantity]]</f>
        <v>1582</v>
      </c>
      <c r="O404" s="14">
        <f>((orders[[#This Row],[Delivery_Date]]+orders[[#This Row],[Delivery_Time]]) - (orders[[#This Row],[Order_Date]]+orders[[#This Row],[Order_Time]]))*24</f>
        <v>248.46611111116363</v>
      </c>
      <c r="W404" s="2">
        <v>1</v>
      </c>
      <c r="X404" s="13">
        <f>((orders[[#This Row],[Delivery_Date]]+orders[[#This Row],[Delivery_Time]]) - (orders[[#This Row],[Order_Date]]+orders[[#This Row],[Order_Time]]))*24</f>
        <v>248.46611111116363</v>
      </c>
      <c r="Y404" s="6">
        <f t="shared" si="6"/>
        <v>248.46611111116363</v>
      </c>
    </row>
    <row r="405" spans="1:25" x14ac:dyDescent="0.3">
      <c r="A405">
        <v>404</v>
      </c>
      <c r="B405" t="s">
        <v>275</v>
      </c>
      <c r="C405">
        <v>21</v>
      </c>
      <c r="D405">
        <f>VLOOKUP(orders[[#This Row],[Product_ID]],products[#All],4,TRUE)</f>
        <v>1561</v>
      </c>
      <c r="E405">
        <v>5</v>
      </c>
      <c r="F405" t="str">
        <f>TEXT(orders[[#This Row],[Order_Date]],"mmm")</f>
        <v>Aug</v>
      </c>
      <c r="G405" s="4">
        <v>45160</v>
      </c>
      <c r="H405" s="5">
        <v>0.3300925925925926</v>
      </c>
      <c r="I405" s="4">
        <v>45162</v>
      </c>
      <c r="J405" s="5">
        <v>0.93563657407407408</v>
      </c>
      <c r="K405" t="s">
        <v>661</v>
      </c>
      <c r="L405" t="str">
        <f>VLOOKUP(orders[[#This Row],[Customer_ID]],customers[#All],3,TRUE)</f>
        <v>Imphal</v>
      </c>
      <c r="M405" t="s">
        <v>513</v>
      </c>
      <c r="N405">
        <f>orders[[#This Row],[Price]]*orders[[#This Row],[Quantity]]</f>
        <v>7805</v>
      </c>
      <c r="O405" s="14">
        <f>((orders[[#This Row],[Delivery_Date]]+orders[[#This Row],[Delivery_Time]]) - (orders[[#This Row],[Order_Date]]+orders[[#This Row],[Order_Time]]))*24</f>
        <v>62.533055555541068</v>
      </c>
      <c r="W405" s="3">
        <v>5</v>
      </c>
      <c r="X405" s="13">
        <f>((orders[[#This Row],[Delivery_Date]]+orders[[#This Row],[Delivery_Time]]) - (orders[[#This Row],[Order_Date]]+orders[[#This Row],[Order_Time]]))*24</f>
        <v>62.533055555541068</v>
      </c>
      <c r="Y405" s="6">
        <f t="shared" si="6"/>
        <v>12.506611111108214</v>
      </c>
    </row>
    <row r="406" spans="1:25" x14ac:dyDescent="0.3">
      <c r="A406">
        <v>405</v>
      </c>
      <c r="B406" t="s">
        <v>168</v>
      </c>
      <c r="C406">
        <v>49</v>
      </c>
      <c r="D406">
        <f>VLOOKUP(orders[[#This Row],[Product_ID]],products[#All],4,TRUE)</f>
        <v>903</v>
      </c>
      <c r="E406">
        <v>1</v>
      </c>
      <c r="F406" t="str">
        <f>TEXT(orders[[#This Row],[Order_Date]],"mmm")</f>
        <v>Feb</v>
      </c>
      <c r="G406" s="4">
        <v>44967</v>
      </c>
      <c r="H406" s="5">
        <v>0.96196759259259257</v>
      </c>
      <c r="I406" s="4">
        <v>44975</v>
      </c>
      <c r="J406" s="5">
        <v>0.61641203703703706</v>
      </c>
      <c r="K406" t="s">
        <v>508</v>
      </c>
      <c r="L406" t="str">
        <f>VLOOKUP(orders[[#This Row],[Customer_ID]],customers[#All],3,TRUE)</f>
        <v>Indore</v>
      </c>
      <c r="M406" t="s">
        <v>511</v>
      </c>
      <c r="N406">
        <f>orders[[#This Row],[Price]]*orders[[#This Row],[Quantity]]</f>
        <v>903</v>
      </c>
      <c r="O406" s="14">
        <f>((orders[[#This Row],[Delivery_Date]]+orders[[#This Row],[Delivery_Time]]) - (orders[[#This Row],[Order_Date]]+orders[[#This Row],[Order_Time]]))*24</f>
        <v>183.70666666666511</v>
      </c>
      <c r="W406" s="2">
        <v>1</v>
      </c>
      <c r="X406" s="13">
        <f>((orders[[#This Row],[Delivery_Date]]+orders[[#This Row],[Delivery_Time]]) - (orders[[#This Row],[Order_Date]]+orders[[#This Row],[Order_Time]]))*24</f>
        <v>183.70666666666511</v>
      </c>
      <c r="Y406" s="6">
        <f t="shared" si="6"/>
        <v>183.70666666666511</v>
      </c>
    </row>
    <row r="407" spans="1:25" x14ac:dyDescent="0.3">
      <c r="A407">
        <v>406</v>
      </c>
      <c r="B407" t="s">
        <v>247</v>
      </c>
      <c r="C407">
        <v>55</v>
      </c>
      <c r="D407">
        <f>VLOOKUP(orders[[#This Row],[Product_ID]],products[#All],4,TRUE)</f>
        <v>1904</v>
      </c>
      <c r="E407">
        <v>4</v>
      </c>
      <c r="F407" t="str">
        <f>TEXT(orders[[#This Row],[Order_Date]],"mmm")</f>
        <v>Aug</v>
      </c>
      <c r="G407" s="4">
        <v>45163</v>
      </c>
      <c r="H407" s="5">
        <v>0.66616898148148151</v>
      </c>
      <c r="I407" s="4">
        <v>45171</v>
      </c>
      <c r="J407" s="5">
        <v>0.26658564814814817</v>
      </c>
      <c r="K407" t="s">
        <v>318</v>
      </c>
      <c r="L407" t="str">
        <f>VLOOKUP(orders[[#This Row],[Customer_ID]],customers[#All],3,TRUE)</f>
        <v>Imphal</v>
      </c>
      <c r="M407" t="s">
        <v>513</v>
      </c>
      <c r="N407">
        <f>orders[[#This Row],[Price]]*orders[[#This Row],[Quantity]]</f>
        <v>7616</v>
      </c>
      <c r="O407" s="14">
        <f>((orders[[#This Row],[Delivery_Date]]+orders[[#This Row],[Delivery_Time]]) - (orders[[#This Row],[Order_Date]]+orders[[#This Row],[Order_Time]]))*24</f>
        <v>182.4100000000326</v>
      </c>
      <c r="W407" s="3">
        <v>4</v>
      </c>
      <c r="X407" s="13">
        <f>((orders[[#This Row],[Delivery_Date]]+orders[[#This Row],[Delivery_Time]]) - (orders[[#This Row],[Order_Date]]+orders[[#This Row],[Order_Time]]))*24</f>
        <v>182.4100000000326</v>
      </c>
      <c r="Y407" s="6">
        <f t="shared" si="6"/>
        <v>45.602500000008149</v>
      </c>
    </row>
    <row r="408" spans="1:25" x14ac:dyDescent="0.3">
      <c r="A408">
        <v>407</v>
      </c>
      <c r="B408" t="s">
        <v>364</v>
      </c>
      <c r="C408">
        <v>69</v>
      </c>
      <c r="D408">
        <f>VLOOKUP(orders[[#This Row],[Product_ID]],products[#All],4,TRUE)</f>
        <v>998</v>
      </c>
      <c r="E408">
        <v>3</v>
      </c>
      <c r="F408" t="str">
        <f>TEXT(orders[[#This Row],[Order_Date]],"mmm")</f>
        <v>Feb</v>
      </c>
      <c r="G408" s="4">
        <v>44983</v>
      </c>
      <c r="H408" s="5">
        <v>0.36957175925925928</v>
      </c>
      <c r="I408" s="4">
        <v>44985</v>
      </c>
      <c r="J408" s="5">
        <v>0.17342592592592593</v>
      </c>
      <c r="K408" t="s">
        <v>544</v>
      </c>
      <c r="L408" t="str">
        <f>VLOOKUP(orders[[#This Row],[Customer_ID]],customers[#All],3,TRUE)</f>
        <v>Sultan Pur Majra</v>
      </c>
      <c r="M408" t="s">
        <v>518</v>
      </c>
      <c r="N408">
        <f>orders[[#This Row],[Price]]*orders[[#This Row],[Quantity]]</f>
        <v>2994</v>
      </c>
      <c r="O408" s="14">
        <f>((orders[[#This Row],[Delivery_Date]]+orders[[#This Row],[Delivery_Time]]) - (orders[[#This Row],[Order_Date]]+orders[[#This Row],[Order_Time]]))*24</f>
        <v>43.292500000039581</v>
      </c>
      <c r="W408" s="2">
        <v>3</v>
      </c>
      <c r="X408" s="13">
        <f>((orders[[#This Row],[Delivery_Date]]+orders[[#This Row],[Delivery_Time]]) - (orders[[#This Row],[Order_Date]]+orders[[#This Row],[Order_Time]]))*24</f>
        <v>43.292500000039581</v>
      </c>
      <c r="Y408" s="6">
        <f t="shared" si="6"/>
        <v>14.430833333346527</v>
      </c>
    </row>
    <row r="409" spans="1:25" x14ac:dyDescent="0.3">
      <c r="A409">
        <v>408</v>
      </c>
      <c r="B409" t="s">
        <v>311</v>
      </c>
      <c r="C409">
        <v>31</v>
      </c>
      <c r="D409">
        <f>VLOOKUP(orders[[#This Row],[Product_ID]],products[#All],4,TRUE)</f>
        <v>1804</v>
      </c>
      <c r="E409">
        <v>2</v>
      </c>
      <c r="F409" t="str">
        <f>TEXT(orders[[#This Row],[Order_Date]],"mmm")</f>
        <v>Mar</v>
      </c>
      <c r="G409" s="4">
        <v>44990</v>
      </c>
      <c r="H409" s="5">
        <v>0.51349537037037041</v>
      </c>
      <c r="I409" s="4">
        <v>44996</v>
      </c>
      <c r="J409" s="5">
        <v>0.1955787037037037</v>
      </c>
      <c r="K409" t="s">
        <v>542</v>
      </c>
      <c r="L409" t="str">
        <f>VLOOKUP(orders[[#This Row],[Customer_ID]],customers[#All],3,TRUE)</f>
        <v>Jamnagar</v>
      </c>
      <c r="M409" t="s">
        <v>528</v>
      </c>
      <c r="N409">
        <f>orders[[#This Row],[Price]]*orders[[#This Row],[Quantity]]</f>
        <v>3608</v>
      </c>
      <c r="O409" s="14">
        <f>((orders[[#This Row],[Delivery_Date]]+orders[[#This Row],[Delivery_Time]]) - (orders[[#This Row],[Order_Date]]+orders[[#This Row],[Order_Time]]))*24</f>
        <v>136.36999999999534</v>
      </c>
      <c r="W409" s="3">
        <v>2</v>
      </c>
      <c r="X409" s="13">
        <f>((orders[[#This Row],[Delivery_Date]]+orders[[#This Row],[Delivery_Time]]) - (orders[[#This Row],[Order_Date]]+orders[[#This Row],[Order_Time]]))*24</f>
        <v>136.36999999999534</v>
      </c>
      <c r="Y409" s="6">
        <f t="shared" si="6"/>
        <v>68.184999999997672</v>
      </c>
    </row>
    <row r="410" spans="1:25" x14ac:dyDescent="0.3">
      <c r="A410">
        <v>409</v>
      </c>
      <c r="B410" t="s">
        <v>247</v>
      </c>
      <c r="C410">
        <v>50</v>
      </c>
      <c r="D410">
        <f>VLOOKUP(orders[[#This Row],[Product_ID]],products[#All],4,TRUE)</f>
        <v>422</v>
      </c>
      <c r="E410">
        <v>4</v>
      </c>
      <c r="F410" t="str">
        <f>TEXT(orders[[#This Row],[Order_Date]],"mmm")</f>
        <v>Feb</v>
      </c>
      <c r="G410" s="4">
        <v>44983</v>
      </c>
      <c r="H410" s="5">
        <v>0.73887731481481478</v>
      </c>
      <c r="I410" s="4">
        <v>44985</v>
      </c>
      <c r="J410" s="5">
        <v>0.8228819444444444</v>
      </c>
      <c r="K410" t="s">
        <v>522</v>
      </c>
      <c r="L410" t="str">
        <f>VLOOKUP(orders[[#This Row],[Customer_ID]],customers[#All],3,TRUE)</f>
        <v>Imphal</v>
      </c>
      <c r="M410" t="s">
        <v>518</v>
      </c>
      <c r="N410">
        <f>orders[[#This Row],[Price]]*orders[[#This Row],[Quantity]]</f>
        <v>1688</v>
      </c>
      <c r="O410" s="14">
        <f>((orders[[#This Row],[Delivery_Date]]+orders[[#This Row],[Delivery_Time]]) - (orders[[#This Row],[Order_Date]]+orders[[#This Row],[Order_Time]]))*24</f>
        <v>50.016111111093778</v>
      </c>
      <c r="W410" s="2">
        <v>4</v>
      </c>
      <c r="X410" s="13">
        <f>((orders[[#This Row],[Delivery_Date]]+orders[[#This Row],[Delivery_Time]]) - (orders[[#This Row],[Order_Date]]+orders[[#This Row],[Order_Time]]))*24</f>
        <v>50.016111111093778</v>
      </c>
      <c r="Y410" s="6">
        <f t="shared" si="6"/>
        <v>12.504027777773445</v>
      </c>
    </row>
    <row r="411" spans="1:25" x14ac:dyDescent="0.3">
      <c r="A411">
        <v>410</v>
      </c>
      <c r="B411" t="s">
        <v>128</v>
      </c>
      <c r="C411">
        <v>24</v>
      </c>
      <c r="D411">
        <f>VLOOKUP(orders[[#This Row],[Product_ID]],products[#All],4,TRUE)</f>
        <v>535</v>
      </c>
      <c r="E411">
        <v>1</v>
      </c>
      <c r="F411" t="str">
        <f>TEXT(orders[[#This Row],[Order_Date]],"mmm")</f>
        <v>Jan</v>
      </c>
      <c r="G411" s="4">
        <v>44927</v>
      </c>
      <c r="H411" s="5">
        <v>0.84778935185185189</v>
      </c>
      <c r="I411" s="4">
        <v>44928</v>
      </c>
      <c r="J411" s="5">
        <v>0.2479861111111111</v>
      </c>
      <c r="K411" t="s">
        <v>670</v>
      </c>
      <c r="L411" t="str">
        <f>VLOOKUP(orders[[#This Row],[Customer_ID]],customers[#All],3,TRUE)</f>
        <v>Singrauli</v>
      </c>
      <c r="M411" t="s">
        <v>509</v>
      </c>
      <c r="N411">
        <f>orders[[#This Row],[Price]]*orders[[#This Row],[Quantity]]</f>
        <v>535</v>
      </c>
      <c r="O411" s="14">
        <f>((orders[[#This Row],[Delivery_Date]]+orders[[#This Row],[Delivery_Time]]) - (orders[[#This Row],[Order_Date]]+orders[[#This Row],[Order_Time]]))*24</f>
        <v>9.6047222223132849</v>
      </c>
      <c r="W411" s="3">
        <v>1</v>
      </c>
      <c r="X411" s="13">
        <f>((orders[[#This Row],[Delivery_Date]]+orders[[#This Row],[Delivery_Time]]) - (orders[[#This Row],[Order_Date]]+orders[[#This Row],[Order_Time]]))*24</f>
        <v>9.6047222223132849</v>
      </c>
      <c r="Y411" s="6">
        <f t="shared" si="6"/>
        <v>9.6047222223132849</v>
      </c>
    </row>
    <row r="412" spans="1:25" x14ac:dyDescent="0.3">
      <c r="A412">
        <v>411</v>
      </c>
      <c r="B412" t="s">
        <v>34</v>
      </c>
      <c r="C412">
        <v>48</v>
      </c>
      <c r="D412">
        <f>VLOOKUP(orders[[#This Row],[Product_ID]],products[#All],4,TRUE)</f>
        <v>433</v>
      </c>
      <c r="E412">
        <v>1</v>
      </c>
      <c r="F412" t="str">
        <f>TEXT(orders[[#This Row],[Order_Date]],"mmm")</f>
        <v>Nov</v>
      </c>
      <c r="G412" s="4">
        <v>45235</v>
      </c>
      <c r="H412" s="5">
        <v>0.68858796296296299</v>
      </c>
      <c r="I412" s="4">
        <v>45238</v>
      </c>
      <c r="J412" s="5">
        <v>0.30655092592592592</v>
      </c>
      <c r="K412" t="s">
        <v>631</v>
      </c>
      <c r="L412" t="str">
        <f>VLOOKUP(orders[[#This Row],[Customer_ID]],customers[#All],3,TRUE)</f>
        <v>Karimnagar</v>
      </c>
      <c r="M412" t="s">
        <v>507</v>
      </c>
      <c r="N412">
        <f>orders[[#This Row],[Price]]*orders[[#This Row],[Quantity]]</f>
        <v>433</v>
      </c>
      <c r="O412" s="14">
        <f>((orders[[#This Row],[Delivery_Date]]+orders[[#This Row],[Delivery_Time]]) - (orders[[#This Row],[Order_Date]]+orders[[#This Row],[Order_Time]]))*24</f>
        <v>62.831111111096106</v>
      </c>
      <c r="W412" s="2">
        <v>1</v>
      </c>
      <c r="X412" s="13">
        <f>((orders[[#This Row],[Delivery_Date]]+orders[[#This Row],[Delivery_Time]]) - (orders[[#This Row],[Order_Date]]+orders[[#This Row],[Order_Time]]))*24</f>
        <v>62.831111111096106</v>
      </c>
      <c r="Y412" s="6">
        <f t="shared" si="6"/>
        <v>62.831111111096106</v>
      </c>
    </row>
    <row r="413" spans="1:25" x14ac:dyDescent="0.3">
      <c r="A413">
        <v>412</v>
      </c>
      <c r="B413" t="s">
        <v>398</v>
      </c>
      <c r="C413">
        <v>67</v>
      </c>
      <c r="D413">
        <f>VLOOKUP(orders[[#This Row],[Product_ID]],products[#All],4,TRUE)</f>
        <v>1374</v>
      </c>
      <c r="E413">
        <v>2</v>
      </c>
      <c r="F413" t="str">
        <f>TEXT(orders[[#This Row],[Order_Date]],"mmm")</f>
        <v>Oct</v>
      </c>
      <c r="G413" s="4">
        <v>45227</v>
      </c>
      <c r="H413" s="5">
        <v>0.3947222222222222</v>
      </c>
      <c r="I413" s="4">
        <v>45230</v>
      </c>
      <c r="J413" s="5">
        <v>0.96836805555555561</v>
      </c>
      <c r="K413" t="s">
        <v>229</v>
      </c>
      <c r="L413" t="str">
        <f>VLOOKUP(orders[[#This Row],[Customer_ID]],customers[#All],3,TRUE)</f>
        <v>Ratlam</v>
      </c>
      <c r="M413" t="s">
        <v>505</v>
      </c>
      <c r="N413">
        <f>orders[[#This Row],[Price]]*orders[[#This Row],[Quantity]]</f>
        <v>2748</v>
      </c>
      <c r="O413" s="14">
        <f>((orders[[#This Row],[Delivery_Date]]+orders[[#This Row],[Delivery_Time]]) - (orders[[#This Row],[Order_Date]]+orders[[#This Row],[Order_Time]]))*24</f>
        <v>85.767500000016298</v>
      </c>
      <c r="W413" s="3">
        <v>2</v>
      </c>
      <c r="X413" s="13">
        <f>((orders[[#This Row],[Delivery_Date]]+orders[[#This Row],[Delivery_Time]]) - (orders[[#This Row],[Order_Date]]+orders[[#This Row],[Order_Time]]))*24</f>
        <v>85.767500000016298</v>
      </c>
      <c r="Y413" s="6">
        <f t="shared" si="6"/>
        <v>42.883750000008149</v>
      </c>
    </row>
    <row r="414" spans="1:25" x14ac:dyDescent="0.3">
      <c r="A414">
        <v>413</v>
      </c>
      <c r="B414" t="s">
        <v>252</v>
      </c>
      <c r="C414">
        <v>59</v>
      </c>
      <c r="D414">
        <f>VLOOKUP(orders[[#This Row],[Product_ID]],products[#All],4,TRUE)</f>
        <v>811</v>
      </c>
      <c r="E414">
        <v>5</v>
      </c>
      <c r="F414" t="str">
        <f>TEXT(orders[[#This Row],[Order_Date]],"mmm")</f>
        <v>Aug</v>
      </c>
      <c r="G414" s="4">
        <v>45160</v>
      </c>
      <c r="H414" s="5">
        <v>0.23075231481481481</v>
      </c>
      <c r="I414" s="4">
        <v>45168</v>
      </c>
      <c r="J414" s="5">
        <v>0.84804398148148152</v>
      </c>
      <c r="K414" t="s">
        <v>590</v>
      </c>
      <c r="L414" t="str">
        <f>VLOOKUP(orders[[#This Row],[Customer_ID]],customers[#All],3,TRUE)</f>
        <v>Imphal</v>
      </c>
      <c r="M414" t="s">
        <v>513</v>
      </c>
      <c r="N414">
        <f>orders[[#This Row],[Price]]*orders[[#This Row],[Quantity]]</f>
        <v>4055</v>
      </c>
      <c r="O414" s="14">
        <f>((orders[[#This Row],[Delivery_Date]]+orders[[#This Row],[Delivery_Time]]) - (orders[[#This Row],[Order_Date]]+orders[[#This Row],[Order_Time]]))*24</f>
        <v>206.81500000006054</v>
      </c>
      <c r="W414" s="2">
        <v>5</v>
      </c>
      <c r="X414" s="13">
        <f>((orders[[#This Row],[Delivery_Date]]+orders[[#This Row],[Delivery_Time]]) - (orders[[#This Row],[Order_Date]]+orders[[#This Row],[Order_Time]]))*24</f>
        <v>206.81500000006054</v>
      </c>
      <c r="Y414" s="6">
        <f t="shared" si="6"/>
        <v>41.363000000012107</v>
      </c>
    </row>
    <row r="415" spans="1:25" x14ac:dyDescent="0.3">
      <c r="A415">
        <v>414</v>
      </c>
      <c r="B415" t="s">
        <v>173</v>
      </c>
      <c r="C415">
        <v>7</v>
      </c>
      <c r="D415">
        <f>VLOOKUP(orders[[#This Row],[Product_ID]],products[#All],4,TRUE)</f>
        <v>409</v>
      </c>
      <c r="E415">
        <v>4</v>
      </c>
      <c r="F415" t="str">
        <f>TEXT(orders[[#This Row],[Order_Date]],"mmm")</f>
        <v>Feb</v>
      </c>
      <c r="G415" s="4">
        <v>44985</v>
      </c>
      <c r="H415" s="5">
        <v>0.88762731481481483</v>
      </c>
      <c r="I415" s="4">
        <v>44992</v>
      </c>
      <c r="J415" s="5">
        <v>4.6886574074074074E-2</v>
      </c>
      <c r="K415" t="s">
        <v>410</v>
      </c>
      <c r="L415" t="str">
        <f>VLOOKUP(orders[[#This Row],[Customer_ID]],customers[#All],3,TRUE)</f>
        <v>Bhatpara</v>
      </c>
      <c r="M415" t="s">
        <v>518</v>
      </c>
      <c r="N415">
        <f>orders[[#This Row],[Price]]*orders[[#This Row],[Quantity]]</f>
        <v>1636</v>
      </c>
      <c r="O415" s="14">
        <f>((orders[[#This Row],[Delivery_Date]]+orders[[#This Row],[Delivery_Time]]) - (orders[[#This Row],[Order_Date]]+orders[[#This Row],[Order_Time]]))*24</f>
        <v>147.82222222234122</v>
      </c>
      <c r="W415" s="3">
        <v>4</v>
      </c>
      <c r="X415" s="13">
        <f>((orders[[#This Row],[Delivery_Date]]+orders[[#This Row],[Delivery_Time]]) - (orders[[#This Row],[Order_Date]]+orders[[#This Row],[Order_Time]]))*24</f>
        <v>147.82222222234122</v>
      </c>
      <c r="Y415" s="6">
        <f t="shared" si="6"/>
        <v>36.955555555585306</v>
      </c>
    </row>
    <row r="416" spans="1:25" x14ac:dyDescent="0.3">
      <c r="A416">
        <v>415</v>
      </c>
      <c r="B416" t="s">
        <v>321</v>
      </c>
      <c r="C416">
        <v>14</v>
      </c>
      <c r="D416">
        <f>VLOOKUP(orders[[#This Row],[Product_ID]],products[#All],4,TRUE)</f>
        <v>1915</v>
      </c>
      <c r="E416">
        <v>4</v>
      </c>
      <c r="F416" t="str">
        <f>TEXT(orders[[#This Row],[Order_Date]],"mmm")</f>
        <v>Jun</v>
      </c>
      <c r="G416" s="4">
        <v>45085</v>
      </c>
      <c r="H416" s="5">
        <v>0.83923611111111107</v>
      </c>
      <c r="I416" s="4">
        <v>45087</v>
      </c>
      <c r="J416" s="5">
        <v>5.6203703703703707E-2</v>
      </c>
      <c r="K416" t="s">
        <v>619</v>
      </c>
      <c r="L416" t="str">
        <f>VLOOKUP(orders[[#This Row],[Customer_ID]],customers[#All],3,TRUE)</f>
        <v>North Dumdum</v>
      </c>
      <c r="M416" t="s">
        <v>509</v>
      </c>
      <c r="N416">
        <f>orders[[#This Row],[Price]]*orders[[#This Row],[Quantity]]</f>
        <v>7660</v>
      </c>
      <c r="O416" s="14">
        <f>((orders[[#This Row],[Delivery_Date]]+orders[[#This Row],[Delivery_Time]]) - (orders[[#This Row],[Order_Date]]+orders[[#This Row],[Order_Time]]))*24</f>
        <v>29.207222222175915</v>
      </c>
      <c r="W416" s="2">
        <v>4</v>
      </c>
      <c r="X416" s="13">
        <f>((orders[[#This Row],[Delivery_Date]]+orders[[#This Row],[Delivery_Time]]) - (orders[[#This Row],[Order_Date]]+orders[[#This Row],[Order_Time]]))*24</f>
        <v>29.207222222175915</v>
      </c>
      <c r="Y416" s="6">
        <f t="shared" si="6"/>
        <v>7.3018055555439787</v>
      </c>
    </row>
    <row r="417" spans="1:25" x14ac:dyDescent="0.3">
      <c r="A417">
        <v>416</v>
      </c>
      <c r="B417" t="s">
        <v>34</v>
      </c>
      <c r="C417">
        <v>58</v>
      </c>
      <c r="D417">
        <f>VLOOKUP(orders[[#This Row],[Product_ID]],products[#All],4,TRUE)</f>
        <v>1492</v>
      </c>
      <c r="E417">
        <v>5</v>
      </c>
      <c r="F417" t="str">
        <f>TEXT(orders[[#This Row],[Order_Date]],"mmm")</f>
        <v>Feb</v>
      </c>
      <c r="G417" s="4">
        <v>44969</v>
      </c>
      <c r="H417" s="5">
        <v>0.69516203703703705</v>
      </c>
      <c r="I417" s="4">
        <v>44974</v>
      </c>
      <c r="J417" s="5">
        <v>0.4007060185185185</v>
      </c>
      <c r="K417" t="s">
        <v>671</v>
      </c>
      <c r="L417" t="str">
        <f>VLOOKUP(orders[[#This Row],[Customer_ID]],customers[#All],3,TRUE)</f>
        <v>Karimnagar</v>
      </c>
      <c r="M417" t="s">
        <v>511</v>
      </c>
      <c r="N417">
        <f>orders[[#This Row],[Price]]*orders[[#This Row],[Quantity]]</f>
        <v>7460</v>
      </c>
      <c r="O417" s="14">
        <f>((orders[[#This Row],[Delivery_Date]]+orders[[#This Row],[Delivery_Time]]) - (orders[[#This Row],[Order_Date]]+orders[[#This Row],[Order_Time]]))*24</f>
        <v>112.93305555550614</v>
      </c>
      <c r="W417" s="3">
        <v>5</v>
      </c>
      <c r="X417" s="13">
        <f>((orders[[#This Row],[Delivery_Date]]+orders[[#This Row],[Delivery_Time]]) - (orders[[#This Row],[Order_Date]]+orders[[#This Row],[Order_Time]]))*24</f>
        <v>112.93305555550614</v>
      </c>
      <c r="Y417" s="6">
        <f t="shared" si="6"/>
        <v>22.586611111101227</v>
      </c>
    </row>
    <row r="418" spans="1:25" x14ac:dyDescent="0.3">
      <c r="A418">
        <v>417</v>
      </c>
      <c r="B418" t="s">
        <v>24</v>
      </c>
      <c r="C418">
        <v>62</v>
      </c>
      <c r="D418">
        <f>VLOOKUP(orders[[#This Row],[Product_ID]],products[#All],4,TRUE)</f>
        <v>1356</v>
      </c>
      <c r="E418">
        <v>4</v>
      </c>
      <c r="F418" t="str">
        <f>TEXT(orders[[#This Row],[Order_Date]],"mmm")</f>
        <v>Mar</v>
      </c>
      <c r="G418" s="4">
        <v>44992</v>
      </c>
      <c r="H418" s="5">
        <v>0.94490740740740742</v>
      </c>
      <c r="I418" s="4">
        <v>44996</v>
      </c>
      <c r="J418" s="5">
        <v>0.24760416666666665</v>
      </c>
      <c r="K418" t="s">
        <v>522</v>
      </c>
      <c r="L418" t="str">
        <f>VLOOKUP(orders[[#This Row],[Customer_ID]],customers[#All],3,TRUE)</f>
        <v>Miryalaguda</v>
      </c>
      <c r="M418" t="s">
        <v>518</v>
      </c>
      <c r="N418">
        <f>orders[[#This Row],[Price]]*orders[[#This Row],[Quantity]]</f>
        <v>5424</v>
      </c>
      <c r="O418" s="14">
        <f>((orders[[#This Row],[Delivery_Date]]+orders[[#This Row],[Delivery_Time]]) - (orders[[#This Row],[Order_Date]]+orders[[#This Row],[Order_Time]]))*24</f>
        <v>79.264722222229466</v>
      </c>
      <c r="W418" s="2">
        <v>4</v>
      </c>
      <c r="X418" s="13">
        <f>((orders[[#This Row],[Delivery_Date]]+orders[[#This Row],[Delivery_Time]]) - (orders[[#This Row],[Order_Date]]+orders[[#This Row],[Order_Time]]))*24</f>
        <v>79.264722222229466</v>
      </c>
      <c r="Y418" s="6">
        <f t="shared" si="6"/>
        <v>19.816180555557366</v>
      </c>
    </row>
    <row r="419" spans="1:25" x14ac:dyDescent="0.3">
      <c r="A419">
        <v>418</v>
      </c>
      <c r="B419" t="s">
        <v>340</v>
      </c>
      <c r="C419">
        <v>64</v>
      </c>
      <c r="D419">
        <f>VLOOKUP(orders[[#This Row],[Product_ID]],products[#All],4,TRUE)</f>
        <v>1878</v>
      </c>
      <c r="E419">
        <v>3</v>
      </c>
      <c r="F419" t="str">
        <f>TEXT(orders[[#This Row],[Order_Date]],"mmm")</f>
        <v>Aug</v>
      </c>
      <c r="G419" s="4">
        <v>45162</v>
      </c>
      <c r="H419" s="5">
        <v>0.55372685185185189</v>
      </c>
      <c r="I419" s="4">
        <v>45170</v>
      </c>
      <c r="J419" s="5">
        <v>0.4841435185185185</v>
      </c>
      <c r="K419" t="s">
        <v>36</v>
      </c>
      <c r="L419" t="str">
        <f>VLOOKUP(orders[[#This Row],[Customer_ID]],customers[#All],3,TRUE)</f>
        <v>Madhyamgram</v>
      </c>
      <c r="M419" t="s">
        <v>513</v>
      </c>
      <c r="N419">
        <f>orders[[#This Row],[Price]]*orders[[#This Row],[Quantity]]</f>
        <v>5634</v>
      </c>
      <c r="O419" s="14">
        <f>((orders[[#This Row],[Delivery_Date]]+orders[[#This Row],[Delivery_Time]]) - (orders[[#This Row],[Order_Date]]+orders[[#This Row],[Order_Time]]))*24</f>
        <v>190.32999999989988</v>
      </c>
      <c r="W419" s="3">
        <v>3</v>
      </c>
      <c r="X419" s="13">
        <f>((orders[[#This Row],[Delivery_Date]]+orders[[#This Row],[Delivery_Time]]) - (orders[[#This Row],[Order_Date]]+orders[[#This Row],[Order_Time]]))*24</f>
        <v>190.32999999989988</v>
      </c>
      <c r="Y419" s="6">
        <f t="shared" si="6"/>
        <v>63.443333333299961</v>
      </c>
    </row>
    <row r="420" spans="1:25" x14ac:dyDescent="0.3">
      <c r="A420">
        <v>419</v>
      </c>
      <c r="B420" t="s">
        <v>321</v>
      </c>
      <c r="C420">
        <v>47</v>
      </c>
      <c r="D420">
        <f>VLOOKUP(orders[[#This Row],[Product_ID]],products[#All],4,TRUE)</f>
        <v>1638</v>
      </c>
      <c r="E420">
        <v>3</v>
      </c>
      <c r="F420" t="str">
        <f>TEXT(orders[[#This Row],[Order_Date]],"mmm")</f>
        <v>Mar</v>
      </c>
      <c r="G420" s="4">
        <v>44990</v>
      </c>
      <c r="H420" s="5">
        <v>0.72142361111111108</v>
      </c>
      <c r="I420" s="4">
        <v>44996</v>
      </c>
      <c r="J420" s="5">
        <v>0.5788888888888889</v>
      </c>
      <c r="K420" t="s">
        <v>545</v>
      </c>
      <c r="L420" t="str">
        <f>VLOOKUP(orders[[#This Row],[Customer_ID]],customers[#All],3,TRUE)</f>
        <v>North Dumdum</v>
      </c>
      <c r="M420" t="s">
        <v>518</v>
      </c>
      <c r="N420">
        <f>orders[[#This Row],[Price]]*orders[[#This Row],[Quantity]]</f>
        <v>4914</v>
      </c>
      <c r="O420" s="14">
        <f>((orders[[#This Row],[Delivery_Date]]+orders[[#This Row],[Delivery_Time]]) - (orders[[#This Row],[Order_Date]]+orders[[#This Row],[Order_Time]]))*24</f>
        <v>140.57916666660458</v>
      </c>
      <c r="W420" s="2">
        <v>3</v>
      </c>
      <c r="X420" s="13">
        <f>((orders[[#This Row],[Delivery_Date]]+orders[[#This Row],[Delivery_Time]]) - (orders[[#This Row],[Order_Date]]+orders[[#This Row],[Order_Time]]))*24</f>
        <v>140.57916666660458</v>
      </c>
      <c r="Y420" s="6">
        <f t="shared" si="6"/>
        <v>46.859722222201526</v>
      </c>
    </row>
    <row r="421" spans="1:25" x14ac:dyDescent="0.3">
      <c r="A421">
        <v>420</v>
      </c>
      <c r="B421" t="s">
        <v>198</v>
      </c>
      <c r="C421">
        <v>6</v>
      </c>
      <c r="D421">
        <f>VLOOKUP(orders[[#This Row],[Product_ID]],products[#All],4,TRUE)</f>
        <v>1112</v>
      </c>
      <c r="E421">
        <v>3</v>
      </c>
      <c r="F421" t="str">
        <f>TEXT(orders[[#This Row],[Order_Date]],"mmm")</f>
        <v>Feb</v>
      </c>
      <c r="G421" s="4">
        <v>44984</v>
      </c>
      <c r="H421" s="5">
        <v>0.35856481481481484</v>
      </c>
      <c r="I421" s="4">
        <v>44985</v>
      </c>
      <c r="J421" s="5">
        <v>5.1967592592592595E-3</v>
      </c>
      <c r="K421" t="s">
        <v>258</v>
      </c>
      <c r="L421" t="str">
        <f>VLOOKUP(orders[[#This Row],[Customer_ID]],customers[#All],3,TRUE)</f>
        <v>Kamarhati</v>
      </c>
      <c r="M421" t="s">
        <v>518</v>
      </c>
      <c r="N421">
        <f>orders[[#This Row],[Price]]*orders[[#This Row],[Quantity]]</f>
        <v>3336</v>
      </c>
      <c r="O421" s="14">
        <f>((orders[[#This Row],[Delivery_Date]]+orders[[#This Row],[Delivery_Time]]) - (orders[[#This Row],[Order_Date]]+orders[[#This Row],[Order_Time]]))*24</f>
        <v>15.519166666665114</v>
      </c>
      <c r="W421" s="3">
        <v>3</v>
      </c>
      <c r="X421" s="13">
        <f>((orders[[#This Row],[Delivery_Date]]+orders[[#This Row],[Delivery_Time]]) - (orders[[#This Row],[Order_Date]]+orders[[#This Row],[Order_Time]]))*24</f>
        <v>15.519166666665114</v>
      </c>
      <c r="Y421" s="6">
        <f t="shared" si="6"/>
        <v>5.1730555555550382</v>
      </c>
    </row>
    <row r="422" spans="1:25" x14ac:dyDescent="0.3">
      <c r="A422">
        <v>421</v>
      </c>
      <c r="B422" t="s">
        <v>326</v>
      </c>
      <c r="C422">
        <v>38</v>
      </c>
      <c r="D422">
        <f>VLOOKUP(orders[[#This Row],[Product_ID]],products[#All],4,TRUE)</f>
        <v>562</v>
      </c>
      <c r="E422">
        <v>4</v>
      </c>
      <c r="F422" t="str">
        <f>TEXT(orders[[#This Row],[Order_Date]],"mmm")</f>
        <v>Aug</v>
      </c>
      <c r="G422" s="4">
        <v>45146</v>
      </c>
      <c r="H422" s="5">
        <v>0.84479166666666672</v>
      </c>
      <c r="I422" s="4">
        <v>45150</v>
      </c>
      <c r="J422" s="5">
        <v>0.7944444444444444</v>
      </c>
      <c r="K422" t="s">
        <v>140</v>
      </c>
      <c r="L422" t="str">
        <f>VLOOKUP(orders[[#This Row],[Customer_ID]],customers[#All],3,TRUE)</f>
        <v>Malegaon</v>
      </c>
      <c r="M422" t="s">
        <v>509</v>
      </c>
      <c r="N422">
        <f>orders[[#This Row],[Price]]*orders[[#This Row],[Quantity]]</f>
        <v>2248</v>
      </c>
      <c r="O422" s="14">
        <f>((orders[[#This Row],[Delivery_Date]]+orders[[#This Row],[Delivery_Time]]) - (orders[[#This Row],[Order_Date]]+orders[[#This Row],[Order_Time]]))*24</f>
        <v>94.791666666569654</v>
      </c>
      <c r="W422" s="2">
        <v>4</v>
      </c>
      <c r="X422" s="13">
        <f>((orders[[#This Row],[Delivery_Date]]+orders[[#This Row],[Delivery_Time]]) - (orders[[#This Row],[Order_Date]]+orders[[#This Row],[Order_Time]]))*24</f>
        <v>94.791666666569654</v>
      </c>
      <c r="Y422" s="6">
        <f t="shared" si="6"/>
        <v>23.697916666642413</v>
      </c>
    </row>
    <row r="423" spans="1:25" x14ac:dyDescent="0.3">
      <c r="A423">
        <v>422</v>
      </c>
      <c r="B423" t="s">
        <v>222</v>
      </c>
      <c r="C423">
        <v>53</v>
      </c>
      <c r="D423">
        <f>VLOOKUP(orders[[#This Row],[Product_ID]],products[#All],4,TRUE)</f>
        <v>1672</v>
      </c>
      <c r="E423">
        <v>2</v>
      </c>
      <c r="F423" t="str">
        <f>TEXT(orders[[#This Row],[Order_Date]],"mmm")</f>
        <v>Aug</v>
      </c>
      <c r="G423" s="4">
        <v>45158</v>
      </c>
      <c r="H423" s="5">
        <v>0.12775462962962963</v>
      </c>
      <c r="I423" s="4">
        <v>45167</v>
      </c>
      <c r="J423" s="5">
        <v>0.17059027777777777</v>
      </c>
      <c r="K423" t="s">
        <v>672</v>
      </c>
      <c r="L423" t="str">
        <f>VLOOKUP(orders[[#This Row],[Customer_ID]],customers[#All],3,TRUE)</f>
        <v>Agra</v>
      </c>
      <c r="M423" t="s">
        <v>513</v>
      </c>
      <c r="N423">
        <f>orders[[#This Row],[Price]]*orders[[#This Row],[Quantity]]</f>
        <v>3344</v>
      </c>
      <c r="O423" s="14">
        <f>((orders[[#This Row],[Delivery_Date]]+orders[[#This Row],[Delivery_Time]]) - (orders[[#This Row],[Order_Date]]+orders[[#This Row],[Order_Time]]))*24</f>
        <v>217.02805555559462</v>
      </c>
      <c r="W423" s="3">
        <v>2</v>
      </c>
      <c r="X423" s="13">
        <f>((orders[[#This Row],[Delivery_Date]]+orders[[#This Row],[Delivery_Time]]) - (orders[[#This Row],[Order_Date]]+orders[[#This Row],[Order_Time]]))*24</f>
        <v>217.02805555559462</v>
      </c>
      <c r="Y423" s="6">
        <f t="shared" si="6"/>
        <v>108.51402777779731</v>
      </c>
    </row>
    <row r="424" spans="1:25" x14ac:dyDescent="0.3">
      <c r="A424">
        <v>423</v>
      </c>
      <c r="B424" t="s">
        <v>331</v>
      </c>
      <c r="C424">
        <v>19</v>
      </c>
      <c r="D424">
        <f>VLOOKUP(orders[[#This Row],[Product_ID]],products[#All],4,TRUE)</f>
        <v>1234</v>
      </c>
      <c r="E424">
        <v>1</v>
      </c>
      <c r="F424" t="str">
        <f>TEXT(orders[[#This Row],[Order_Date]],"mmm")</f>
        <v>Feb</v>
      </c>
      <c r="G424" s="4">
        <v>44968</v>
      </c>
      <c r="H424" s="5">
        <v>0.69928240740740744</v>
      </c>
      <c r="I424" s="4">
        <v>44974</v>
      </c>
      <c r="J424" s="5">
        <v>7.0023148148148145E-3</v>
      </c>
      <c r="K424" t="s">
        <v>673</v>
      </c>
      <c r="L424" t="str">
        <f>VLOOKUP(orders[[#This Row],[Customer_ID]],customers[#All],3,TRUE)</f>
        <v>Anand</v>
      </c>
      <c r="M424" t="s">
        <v>511</v>
      </c>
      <c r="N424">
        <f>orders[[#This Row],[Price]]*orders[[#This Row],[Quantity]]</f>
        <v>1234</v>
      </c>
      <c r="O424" s="14">
        <f>((orders[[#This Row],[Delivery_Date]]+orders[[#This Row],[Delivery_Time]]) - (orders[[#This Row],[Order_Date]]+orders[[#This Row],[Order_Time]]))*24</f>
        <v>127.38527777785202</v>
      </c>
      <c r="W424" s="2">
        <v>1</v>
      </c>
      <c r="X424" s="13">
        <f>((orders[[#This Row],[Delivery_Date]]+orders[[#This Row],[Delivery_Time]]) - (orders[[#This Row],[Order_Date]]+orders[[#This Row],[Order_Time]]))*24</f>
        <v>127.38527777785202</v>
      </c>
      <c r="Y424" s="6">
        <f t="shared" si="6"/>
        <v>127.38527777785202</v>
      </c>
    </row>
    <row r="425" spans="1:25" x14ac:dyDescent="0.3">
      <c r="A425">
        <v>424</v>
      </c>
      <c r="B425" t="s">
        <v>354</v>
      </c>
      <c r="C425">
        <v>7</v>
      </c>
      <c r="D425">
        <f>VLOOKUP(orders[[#This Row],[Product_ID]],products[#All],4,TRUE)</f>
        <v>409</v>
      </c>
      <c r="E425">
        <v>4</v>
      </c>
      <c r="F425" t="str">
        <f>TEXT(orders[[#This Row],[Order_Date]],"mmm")</f>
        <v>Mar</v>
      </c>
      <c r="G425" s="4">
        <v>44986</v>
      </c>
      <c r="H425" s="5">
        <v>0.12842592592592592</v>
      </c>
      <c r="I425" s="4">
        <v>44994</v>
      </c>
      <c r="J425" s="5">
        <v>0.4354513888888889</v>
      </c>
      <c r="K425" t="s">
        <v>575</v>
      </c>
      <c r="L425" t="str">
        <f>VLOOKUP(orders[[#This Row],[Customer_ID]],customers[#All],3,TRUE)</f>
        <v>Hyderabad</v>
      </c>
      <c r="M425" t="s">
        <v>518</v>
      </c>
      <c r="N425">
        <f>orders[[#This Row],[Price]]*orders[[#This Row],[Quantity]]</f>
        <v>1636</v>
      </c>
      <c r="O425" s="14">
        <f>((orders[[#This Row],[Delivery_Date]]+orders[[#This Row],[Delivery_Time]]) - (orders[[#This Row],[Order_Date]]+orders[[#This Row],[Order_Time]]))*24</f>
        <v>199.36861111113103</v>
      </c>
      <c r="W425" s="3">
        <v>4</v>
      </c>
      <c r="X425" s="13">
        <f>((orders[[#This Row],[Delivery_Date]]+orders[[#This Row],[Delivery_Time]]) - (orders[[#This Row],[Order_Date]]+orders[[#This Row],[Order_Time]]))*24</f>
        <v>199.36861111113103</v>
      </c>
      <c r="Y425" s="6">
        <f t="shared" si="6"/>
        <v>49.842152777782758</v>
      </c>
    </row>
    <row r="426" spans="1:25" x14ac:dyDescent="0.3">
      <c r="A426">
        <v>425</v>
      </c>
      <c r="B426" t="s">
        <v>349</v>
      </c>
      <c r="C426">
        <v>56</v>
      </c>
      <c r="D426">
        <f>VLOOKUP(orders[[#This Row],[Product_ID]],products[#All],4,TRUE)</f>
        <v>1272</v>
      </c>
      <c r="E426">
        <v>1</v>
      </c>
      <c r="F426" t="str">
        <f>TEXT(orders[[#This Row],[Order_Date]],"mmm")</f>
        <v>Sep</v>
      </c>
      <c r="G426" s="4">
        <v>45199</v>
      </c>
      <c r="H426" s="5">
        <v>1.4583333333333334E-3</v>
      </c>
      <c r="I426" s="4">
        <v>45208</v>
      </c>
      <c r="J426" s="5">
        <v>0.95796296296296302</v>
      </c>
      <c r="K426" t="s">
        <v>323</v>
      </c>
      <c r="L426" t="str">
        <f>VLOOKUP(orders[[#This Row],[Customer_ID]],customers[#All],3,TRUE)</f>
        <v>Tiruppur</v>
      </c>
      <c r="M426" t="s">
        <v>505</v>
      </c>
      <c r="N426">
        <f>orders[[#This Row],[Price]]*orders[[#This Row],[Quantity]]</f>
        <v>1272</v>
      </c>
      <c r="O426" s="14">
        <f>((orders[[#This Row],[Delivery_Date]]+orders[[#This Row],[Delivery_Time]]) - (orders[[#This Row],[Order_Date]]+orders[[#This Row],[Order_Time]]))*24</f>
        <v>238.95611111121252</v>
      </c>
      <c r="W426" s="2">
        <v>1</v>
      </c>
      <c r="X426" s="13">
        <f>((orders[[#This Row],[Delivery_Date]]+orders[[#This Row],[Delivery_Time]]) - (orders[[#This Row],[Order_Date]]+orders[[#This Row],[Order_Time]]))*24</f>
        <v>238.95611111121252</v>
      </c>
      <c r="Y426" s="6">
        <f t="shared" si="6"/>
        <v>238.95611111121252</v>
      </c>
    </row>
    <row r="427" spans="1:25" x14ac:dyDescent="0.3">
      <c r="A427">
        <v>426</v>
      </c>
      <c r="B427" t="s">
        <v>359</v>
      </c>
      <c r="C427">
        <v>2</v>
      </c>
      <c r="D427">
        <f>VLOOKUP(orders[[#This Row],[Product_ID]],products[#All],4,TRUE)</f>
        <v>441</v>
      </c>
      <c r="E427">
        <v>2</v>
      </c>
      <c r="F427" t="str">
        <f>TEXT(orders[[#This Row],[Order_Date]],"mmm")</f>
        <v>Feb</v>
      </c>
      <c r="G427" s="4">
        <v>44970</v>
      </c>
      <c r="H427" s="5">
        <v>0.95826388888888892</v>
      </c>
      <c r="I427" s="4">
        <v>44974</v>
      </c>
      <c r="J427" s="5">
        <v>0.57708333333333328</v>
      </c>
      <c r="K427" t="s">
        <v>674</v>
      </c>
      <c r="L427" t="str">
        <f>VLOOKUP(orders[[#This Row],[Customer_ID]],customers[#All],3,TRUE)</f>
        <v>Parbhani</v>
      </c>
      <c r="M427" t="s">
        <v>511</v>
      </c>
      <c r="N427">
        <f>orders[[#This Row],[Price]]*orders[[#This Row],[Quantity]]</f>
        <v>882</v>
      </c>
      <c r="O427" s="14">
        <f>((orders[[#This Row],[Delivery_Date]]+orders[[#This Row],[Delivery_Time]]) - (orders[[#This Row],[Order_Date]]+orders[[#This Row],[Order_Time]]))*24</f>
        <v>86.851666666567326</v>
      </c>
      <c r="W427" s="3">
        <v>2</v>
      </c>
      <c r="X427" s="13">
        <f>((orders[[#This Row],[Delivery_Date]]+orders[[#This Row],[Delivery_Time]]) - (orders[[#This Row],[Order_Date]]+orders[[#This Row],[Order_Time]]))*24</f>
        <v>86.851666666567326</v>
      </c>
      <c r="Y427" s="6">
        <f t="shared" si="6"/>
        <v>43.425833333283663</v>
      </c>
    </row>
    <row r="428" spans="1:25" x14ac:dyDescent="0.3">
      <c r="A428">
        <v>427</v>
      </c>
      <c r="B428" t="s">
        <v>213</v>
      </c>
      <c r="C428">
        <v>48</v>
      </c>
      <c r="D428">
        <f>VLOOKUP(orders[[#This Row],[Product_ID]],products[#All],4,TRUE)</f>
        <v>433</v>
      </c>
      <c r="E428">
        <v>5</v>
      </c>
      <c r="F428" t="str">
        <f>TEXT(orders[[#This Row],[Order_Date]],"mmm")</f>
        <v>Nov</v>
      </c>
      <c r="G428" s="4">
        <v>45233</v>
      </c>
      <c r="H428" s="5">
        <v>0.3309259259259259</v>
      </c>
      <c r="I428" s="4">
        <v>45243</v>
      </c>
      <c r="J428" s="5">
        <v>0.94874999999999998</v>
      </c>
      <c r="K428" t="s">
        <v>634</v>
      </c>
      <c r="L428" t="str">
        <f>VLOOKUP(orders[[#This Row],[Customer_ID]],customers[#All],3,TRUE)</f>
        <v>Ajmer</v>
      </c>
      <c r="M428" t="s">
        <v>507</v>
      </c>
      <c r="N428">
        <f>orders[[#This Row],[Price]]*orders[[#This Row],[Quantity]]</f>
        <v>2165</v>
      </c>
      <c r="O428" s="14">
        <f>((orders[[#This Row],[Delivery_Date]]+orders[[#This Row],[Delivery_Time]]) - (orders[[#This Row],[Order_Date]]+orders[[#This Row],[Order_Time]]))*24</f>
        <v>254.82777777785668</v>
      </c>
      <c r="W428" s="2">
        <v>5</v>
      </c>
      <c r="X428" s="13">
        <f>((orders[[#This Row],[Delivery_Date]]+orders[[#This Row],[Delivery_Time]]) - (orders[[#This Row],[Order_Date]]+orders[[#This Row],[Order_Time]]))*24</f>
        <v>254.82777777785668</v>
      </c>
      <c r="Y428" s="6">
        <f t="shared" si="6"/>
        <v>50.965555555571335</v>
      </c>
    </row>
    <row r="429" spans="1:25" x14ac:dyDescent="0.3">
      <c r="A429">
        <v>428</v>
      </c>
      <c r="B429" t="s">
        <v>193</v>
      </c>
      <c r="C429">
        <v>10</v>
      </c>
      <c r="D429">
        <f>VLOOKUP(orders[[#This Row],[Product_ID]],products[#All],4,TRUE)</f>
        <v>259</v>
      </c>
      <c r="E429">
        <v>2</v>
      </c>
      <c r="F429" t="str">
        <f>TEXT(orders[[#This Row],[Order_Date]],"mmm")</f>
        <v>Dec</v>
      </c>
      <c r="G429" s="4">
        <v>45266</v>
      </c>
      <c r="H429" s="5">
        <v>0.14766203703703704</v>
      </c>
      <c r="I429" s="4">
        <v>45272</v>
      </c>
      <c r="J429" s="5">
        <v>0.81737268518518513</v>
      </c>
      <c r="K429" t="s">
        <v>434</v>
      </c>
      <c r="L429" t="str">
        <f>VLOOKUP(orders[[#This Row],[Customer_ID]],customers[#All],3,TRUE)</f>
        <v>Aizawl</v>
      </c>
      <c r="M429" t="s">
        <v>509</v>
      </c>
      <c r="N429">
        <f>orders[[#This Row],[Price]]*orders[[#This Row],[Quantity]]</f>
        <v>518</v>
      </c>
      <c r="O429" s="14">
        <f>((orders[[#This Row],[Delivery_Date]]+orders[[#This Row],[Delivery_Time]]) - (orders[[#This Row],[Order_Date]]+orders[[#This Row],[Order_Time]]))*24</f>
        <v>160.07305555546191</v>
      </c>
      <c r="W429" s="3">
        <v>2</v>
      </c>
      <c r="X429" s="13">
        <f>((orders[[#This Row],[Delivery_Date]]+orders[[#This Row],[Delivery_Time]]) - (orders[[#This Row],[Order_Date]]+orders[[#This Row],[Order_Time]]))*24</f>
        <v>160.07305555546191</v>
      </c>
      <c r="Y429" s="6">
        <f t="shared" si="6"/>
        <v>80.036527777730953</v>
      </c>
    </row>
    <row r="430" spans="1:25" x14ac:dyDescent="0.3">
      <c r="A430">
        <v>429</v>
      </c>
      <c r="B430" t="s">
        <v>39</v>
      </c>
      <c r="C430">
        <v>9</v>
      </c>
      <c r="D430">
        <f>VLOOKUP(orders[[#This Row],[Product_ID]],products[#All],4,TRUE)</f>
        <v>1605</v>
      </c>
      <c r="E430">
        <v>5</v>
      </c>
      <c r="F430" t="str">
        <f>TEXT(orders[[#This Row],[Order_Date]],"mmm")</f>
        <v>Aug</v>
      </c>
      <c r="G430" s="4">
        <v>45160</v>
      </c>
      <c r="H430" s="5">
        <v>0.94927083333333329</v>
      </c>
      <c r="I430" s="4">
        <v>45169</v>
      </c>
      <c r="J430" s="5">
        <v>0.53046296296296291</v>
      </c>
      <c r="K430" t="s">
        <v>609</v>
      </c>
      <c r="L430" t="str">
        <f>VLOOKUP(orders[[#This Row],[Customer_ID]],customers[#All],3,TRUE)</f>
        <v>Berhampore</v>
      </c>
      <c r="M430" t="s">
        <v>513</v>
      </c>
      <c r="N430">
        <f>orders[[#This Row],[Price]]*orders[[#This Row],[Quantity]]</f>
        <v>8025</v>
      </c>
      <c r="O430" s="14">
        <f>((orders[[#This Row],[Delivery_Date]]+orders[[#This Row],[Delivery_Time]]) - (orders[[#This Row],[Order_Date]]+orders[[#This Row],[Order_Time]]))*24</f>
        <v>205.94861111103091</v>
      </c>
      <c r="W430" s="2">
        <v>5</v>
      </c>
      <c r="X430" s="13">
        <f>((orders[[#This Row],[Delivery_Date]]+orders[[#This Row],[Delivery_Time]]) - (orders[[#This Row],[Order_Date]]+orders[[#This Row],[Order_Time]]))*24</f>
        <v>205.94861111103091</v>
      </c>
      <c r="Y430" s="6">
        <f t="shared" si="6"/>
        <v>41.189722222206186</v>
      </c>
    </row>
    <row r="431" spans="1:25" x14ac:dyDescent="0.3">
      <c r="A431">
        <v>430</v>
      </c>
      <c r="B431" t="s">
        <v>227</v>
      </c>
      <c r="C431">
        <v>27</v>
      </c>
      <c r="D431">
        <f>VLOOKUP(orders[[#This Row],[Product_ID]],products[#All],4,TRUE)</f>
        <v>548</v>
      </c>
      <c r="E431">
        <v>2</v>
      </c>
      <c r="F431" t="str">
        <f>TEXT(orders[[#This Row],[Order_Date]],"mmm")</f>
        <v>Aug</v>
      </c>
      <c r="G431" s="4">
        <v>45165</v>
      </c>
      <c r="H431" s="5">
        <v>0.3059027777777778</v>
      </c>
      <c r="I431" s="4">
        <v>45169</v>
      </c>
      <c r="J431" s="5">
        <v>0.41912037037037037</v>
      </c>
      <c r="K431" t="s">
        <v>675</v>
      </c>
      <c r="L431" t="str">
        <f>VLOOKUP(orders[[#This Row],[Customer_ID]],customers[#All],3,TRUE)</f>
        <v>Maheshtala</v>
      </c>
      <c r="M431" t="s">
        <v>513</v>
      </c>
      <c r="N431">
        <f>orders[[#This Row],[Price]]*orders[[#This Row],[Quantity]]</f>
        <v>1096</v>
      </c>
      <c r="O431" s="14">
        <f>((orders[[#This Row],[Delivery_Date]]+orders[[#This Row],[Delivery_Time]]) - (orders[[#This Row],[Order_Date]]+orders[[#This Row],[Order_Time]]))*24</f>
        <v>98.717222222301643</v>
      </c>
      <c r="W431" s="3">
        <v>2</v>
      </c>
      <c r="X431" s="13">
        <f>((orders[[#This Row],[Delivery_Date]]+orders[[#This Row],[Delivery_Time]]) - (orders[[#This Row],[Order_Date]]+orders[[#This Row],[Order_Time]]))*24</f>
        <v>98.717222222301643</v>
      </c>
      <c r="Y431" s="6">
        <f t="shared" si="6"/>
        <v>49.358611111150822</v>
      </c>
    </row>
    <row r="432" spans="1:25" x14ac:dyDescent="0.3">
      <c r="A432">
        <v>431</v>
      </c>
      <c r="B432" t="s">
        <v>283</v>
      </c>
      <c r="C432">
        <v>1</v>
      </c>
      <c r="D432">
        <f>VLOOKUP(orders[[#This Row],[Product_ID]],products[#All],4,TRUE)</f>
        <v>1935</v>
      </c>
      <c r="E432">
        <v>4</v>
      </c>
      <c r="F432" t="str">
        <f>TEXT(orders[[#This Row],[Order_Date]],"mmm")</f>
        <v>Dec</v>
      </c>
      <c r="G432" s="4">
        <v>45273</v>
      </c>
      <c r="H432" s="5">
        <v>0.8011921296296296</v>
      </c>
      <c r="I432" s="4">
        <v>45279</v>
      </c>
      <c r="J432" s="5">
        <v>0.87666666666666671</v>
      </c>
      <c r="K432" t="s">
        <v>559</v>
      </c>
      <c r="L432" t="str">
        <f>VLOOKUP(orders[[#This Row],[Customer_ID]],customers[#All],3,TRUE)</f>
        <v>Delhi</v>
      </c>
      <c r="M432" t="s">
        <v>528</v>
      </c>
      <c r="N432">
        <f>orders[[#This Row],[Price]]*orders[[#This Row],[Quantity]]</f>
        <v>7740</v>
      </c>
      <c r="O432" s="14">
        <f>((orders[[#This Row],[Delivery_Date]]+orders[[#This Row],[Delivery_Time]]) - (orders[[#This Row],[Order_Date]]+orders[[#This Row],[Order_Time]]))*24</f>
        <v>145.81138888886198</v>
      </c>
      <c r="W432" s="2">
        <v>4</v>
      </c>
      <c r="X432" s="13">
        <f>((orders[[#This Row],[Delivery_Date]]+orders[[#This Row],[Delivery_Time]]) - (orders[[#This Row],[Order_Date]]+orders[[#This Row],[Order_Time]]))*24</f>
        <v>145.81138888886198</v>
      </c>
      <c r="Y432" s="6">
        <f t="shared" si="6"/>
        <v>36.452847222215496</v>
      </c>
    </row>
    <row r="433" spans="1:25" x14ac:dyDescent="0.3">
      <c r="A433">
        <v>432</v>
      </c>
      <c r="B433" t="s">
        <v>452</v>
      </c>
      <c r="C433">
        <v>12</v>
      </c>
      <c r="D433">
        <f>VLOOKUP(orders[[#This Row],[Product_ID]],products[#All],4,TRUE)</f>
        <v>672</v>
      </c>
      <c r="E433">
        <v>4</v>
      </c>
      <c r="F433" t="str">
        <f>TEXT(orders[[#This Row],[Order_Date]],"mmm")</f>
        <v>Jan</v>
      </c>
      <c r="G433" s="4">
        <v>44931</v>
      </c>
      <c r="H433" s="5">
        <v>0.50656250000000003</v>
      </c>
      <c r="I433" s="4">
        <v>44939</v>
      </c>
      <c r="J433" s="5">
        <v>0.81988425925925923</v>
      </c>
      <c r="K433" t="s">
        <v>645</v>
      </c>
      <c r="L433" t="str">
        <f>VLOOKUP(orders[[#This Row],[Customer_ID]],customers[#All],3,TRUE)</f>
        <v>Dibrugarh</v>
      </c>
      <c r="M433" t="s">
        <v>505</v>
      </c>
      <c r="N433">
        <f>orders[[#This Row],[Price]]*orders[[#This Row],[Quantity]]</f>
        <v>2688</v>
      </c>
      <c r="O433" s="14">
        <f>((orders[[#This Row],[Delivery_Date]]+orders[[#This Row],[Delivery_Time]]) - (orders[[#This Row],[Order_Date]]+orders[[#This Row],[Order_Time]]))*24</f>
        <v>199.51972222229233</v>
      </c>
      <c r="W433" s="3">
        <v>4</v>
      </c>
      <c r="X433" s="13">
        <f>((orders[[#This Row],[Delivery_Date]]+orders[[#This Row],[Delivery_Time]]) - (orders[[#This Row],[Order_Date]]+orders[[#This Row],[Order_Time]]))*24</f>
        <v>199.51972222229233</v>
      </c>
      <c r="Y433" s="6">
        <f t="shared" si="6"/>
        <v>49.879930555573083</v>
      </c>
    </row>
    <row r="434" spans="1:25" x14ac:dyDescent="0.3">
      <c r="A434">
        <v>433</v>
      </c>
      <c r="B434" t="s">
        <v>336</v>
      </c>
      <c r="C434">
        <v>7</v>
      </c>
      <c r="D434">
        <f>VLOOKUP(orders[[#This Row],[Product_ID]],products[#All],4,TRUE)</f>
        <v>409</v>
      </c>
      <c r="E434">
        <v>5</v>
      </c>
      <c r="F434" t="str">
        <f>TEXT(orders[[#This Row],[Order_Date]],"mmm")</f>
        <v>Feb</v>
      </c>
      <c r="G434" s="4">
        <v>44983</v>
      </c>
      <c r="H434" s="5">
        <v>0.98184027777777783</v>
      </c>
      <c r="I434" s="4">
        <v>44987</v>
      </c>
      <c r="J434" s="5">
        <v>0.18050925925925926</v>
      </c>
      <c r="K434" t="s">
        <v>549</v>
      </c>
      <c r="L434" t="str">
        <f>VLOOKUP(orders[[#This Row],[Customer_ID]],customers[#All],3,TRUE)</f>
        <v>Kalyan-Dombivli</v>
      </c>
      <c r="M434" t="s">
        <v>518</v>
      </c>
      <c r="N434">
        <f>orders[[#This Row],[Price]]*orders[[#This Row],[Quantity]]</f>
        <v>2045</v>
      </c>
      <c r="O434" s="14">
        <f>((orders[[#This Row],[Delivery_Date]]+orders[[#This Row],[Delivery_Time]]) - (orders[[#This Row],[Order_Date]]+orders[[#This Row],[Order_Time]]))*24</f>
        <v>76.768055555701721</v>
      </c>
      <c r="W434" s="2">
        <v>5</v>
      </c>
      <c r="X434" s="13">
        <f>((orders[[#This Row],[Delivery_Date]]+orders[[#This Row],[Delivery_Time]]) - (orders[[#This Row],[Order_Date]]+orders[[#This Row],[Order_Time]]))*24</f>
        <v>76.768055555701721</v>
      </c>
      <c r="Y434" s="6">
        <f t="shared" si="6"/>
        <v>15.353611111140344</v>
      </c>
    </row>
    <row r="435" spans="1:25" x14ac:dyDescent="0.3">
      <c r="A435">
        <v>434</v>
      </c>
      <c r="B435" t="s">
        <v>103</v>
      </c>
      <c r="C435">
        <v>51</v>
      </c>
      <c r="D435">
        <f>VLOOKUP(orders[[#This Row],[Product_ID]],products[#All],4,TRUE)</f>
        <v>1084</v>
      </c>
      <c r="E435">
        <v>4</v>
      </c>
      <c r="F435" t="str">
        <f>TEXT(orders[[#This Row],[Order_Date]],"mmm")</f>
        <v>Nov</v>
      </c>
      <c r="G435" s="4">
        <v>45258</v>
      </c>
      <c r="H435" s="5">
        <v>0.30770833333333331</v>
      </c>
      <c r="I435" s="4">
        <v>45259</v>
      </c>
      <c r="J435" s="5">
        <v>0.8218981481481481</v>
      </c>
      <c r="K435" t="s">
        <v>578</v>
      </c>
      <c r="L435" t="str">
        <f>VLOOKUP(orders[[#This Row],[Customer_ID]],customers[#All],3,TRUE)</f>
        <v>Machilipatnam</v>
      </c>
      <c r="M435" t="s">
        <v>528</v>
      </c>
      <c r="N435">
        <f>orders[[#This Row],[Price]]*orders[[#This Row],[Quantity]]</f>
        <v>4336</v>
      </c>
      <c r="O435" s="14">
        <f>((orders[[#This Row],[Delivery_Date]]+orders[[#This Row],[Delivery_Time]]) - (orders[[#This Row],[Order_Date]]+orders[[#This Row],[Order_Time]]))*24</f>
        <v>36.340555555536412</v>
      </c>
      <c r="W435" s="3">
        <v>4</v>
      </c>
      <c r="X435" s="13">
        <f>((orders[[#This Row],[Delivery_Date]]+orders[[#This Row],[Delivery_Time]]) - (orders[[#This Row],[Order_Date]]+orders[[#This Row],[Order_Time]]))*24</f>
        <v>36.340555555536412</v>
      </c>
      <c r="Y435" s="6">
        <f t="shared" si="6"/>
        <v>9.0851388888841029</v>
      </c>
    </row>
    <row r="436" spans="1:25" x14ac:dyDescent="0.3">
      <c r="A436">
        <v>435</v>
      </c>
      <c r="B436" t="s">
        <v>88</v>
      </c>
      <c r="C436">
        <v>53</v>
      </c>
      <c r="D436">
        <f>VLOOKUP(orders[[#This Row],[Product_ID]],products[#All],4,TRUE)</f>
        <v>1672</v>
      </c>
      <c r="E436">
        <v>4</v>
      </c>
      <c r="F436" t="str">
        <f>TEXT(orders[[#This Row],[Order_Date]],"mmm")</f>
        <v>Aug</v>
      </c>
      <c r="G436" s="4">
        <v>45160</v>
      </c>
      <c r="H436" s="5">
        <v>0.72743055555555558</v>
      </c>
      <c r="I436" s="4">
        <v>45165</v>
      </c>
      <c r="J436" s="5">
        <v>0.52446759259259257</v>
      </c>
      <c r="K436" t="s">
        <v>676</v>
      </c>
      <c r="L436" t="str">
        <f>VLOOKUP(orders[[#This Row],[Customer_ID]],customers[#All],3,TRUE)</f>
        <v>Gangtok</v>
      </c>
      <c r="M436" t="s">
        <v>513</v>
      </c>
      <c r="N436">
        <f>orders[[#This Row],[Price]]*orders[[#This Row],[Quantity]]</f>
        <v>6688</v>
      </c>
      <c r="O436" s="14">
        <f>((orders[[#This Row],[Delivery_Date]]+orders[[#This Row],[Delivery_Time]]) - (orders[[#This Row],[Order_Date]]+orders[[#This Row],[Order_Time]]))*24</f>
        <v>115.12888888892485</v>
      </c>
      <c r="W436" s="2">
        <v>4</v>
      </c>
      <c r="X436" s="13">
        <f>((orders[[#This Row],[Delivery_Date]]+orders[[#This Row],[Delivery_Time]]) - (orders[[#This Row],[Order_Date]]+orders[[#This Row],[Order_Time]]))*24</f>
        <v>115.12888888892485</v>
      </c>
      <c r="Y436" s="6">
        <f t="shared" si="6"/>
        <v>28.782222222231212</v>
      </c>
    </row>
    <row r="437" spans="1:25" x14ac:dyDescent="0.3">
      <c r="A437">
        <v>436</v>
      </c>
      <c r="B437" t="s">
        <v>288</v>
      </c>
      <c r="C437">
        <v>8</v>
      </c>
      <c r="D437">
        <f>VLOOKUP(orders[[#This Row],[Product_ID]],products[#All],4,TRUE)</f>
        <v>252</v>
      </c>
      <c r="E437">
        <v>1</v>
      </c>
      <c r="F437" t="str">
        <f>TEXT(orders[[#This Row],[Order_Date]],"mmm")</f>
        <v>Jan</v>
      </c>
      <c r="G437" s="4">
        <v>44953</v>
      </c>
      <c r="H437" s="5">
        <v>0.25555555555555554</v>
      </c>
      <c r="I437" s="4">
        <v>44960</v>
      </c>
      <c r="J437" s="5">
        <v>0.34431712962962963</v>
      </c>
      <c r="K437" t="s">
        <v>560</v>
      </c>
      <c r="L437" t="str">
        <f>VLOOKUP(orders[[#This Row],[Customer_ID]],customers[#All],3,TRUE)</f>
        <v>Guntakal</v>
      </c>
      <c r="M437" t="s">
        <v>505</v>
      </c>
      <c r="N437">
        <f>orders[[#This Row],[Price]]*orders[[#This Row],[Quantity]]</f>
        <v>252</v>
      </c>
      <c r="O437" s="14">
        <f>((orders[[#This Row],[Delivery_Date]]+orders[[#This Row],[Delivery_Time]]) - (orders[[#This Row],[Order_Date]]+orders[[#This Row],[Order_Time]]))*24</f>
        <v>170.13027777773095</v>
      </c>
      <c r="W437" s="3">
        <v>1</v>
      </c>
      <c r="X437" s="13">
        <f>((orders[[#This Row],[Delivery_Date]]+orders[[#This Row],[Delivery_Time]]) - (orders[[#This Row],[Order_Date]]+orders[[#This Row],[Order_Time]]))*24</f>
        <v>170.13027777773095</v>
      </c>
      <c r="Y437" s="6">
        <f t="shared" si="6"/>
        <v>170.13027777773095</v>
      </c>
    </row>
    <row r="438" spans="1:25" x14ac:dyDescent="0.3">
      <c r="A438">
        <v>437</v>
      </c>
      <c r="B438" t="s">
        <v>54</v>
      </c>
      <c r="C438">
        <v>55</v>
      </c>
      <c r="D438">
        <f>VLOOKUP(orders[[#This Row],[Product_ID]],products[#All],4,TRUE)</f>
        <v>1904</v>
      </c>
      <c r="E438">
        <v>1</v>
      </c>
      <c r="F438" t="str">
        <f>TEXT(orders[[#This Row],[Order_Date]],"mmm")</f>
        <v>Aug</v>
      </c>
      <c r="G438" s="4">
        <v>45162</v>
      </c>
      <c r="H438" s="5">
        <v>0.27137731481481481</v>
      </c>
      <c r="I438" s="4">
        <v>45165</v>
      </c>
      <c r="J438" s="5">
        <v>0.95599537037037041</v>
      </c>
      <c r="K438" t="s">
        <v>677</v>
      </c>
      <c r="L438" t="str">
        <f>VLOOKUP(orders[[#This Row],[Customer_ID]],customers[#All],3,TRUE)</f>
        <v>Kanpur</v>
      </c>
      <c r="M438" t="s">
        <v>513</v>
      </c>
      <c r="N438">
        <f>orders[[#This Row],[Price]]*orders[[#This Row],[Quantity]]</f>
        <v>1904</v>
      </c>
      <c r="O438" s="14">
        <f>((orders[[#This Row],[Delivery_Date]]+orders[[#This Row],[Delivery_Time]]) - (orders[[#This Row],[Order_Date]]+orders[[#This Row],[Order_Time]]))*24</f>
        <v>88.430833333404735</v>
      </c>
      <c r="W438" s="2">
        <v>1</v>
      </c>
      <c r="X438" s="13">
        <f>((orders[[#This Row],[Delivery_Date]]+orders[[#This Row],[Delivery_Time]]) - (orders[[#This Row],[Order_Date]]+orders[[#This Row],[Order_Time]]))*24</f>
        <v>88.430833333404735</v>
      </c>
      <c r="Y438" s="6">
        <f t="shared" si="6"/>
        <v>88.430833333404735</v>
      </c>
    </row>
    <row r="439" spans="1:25" x14ac:dyDescent="0.3">
      <c r="A439">
        <v>438</v>
      </c>
      <c r="B439" t="s">
        <v>188</v>
      </c>
      <c r="C439">
        <v>34</v>
      </c>
      <c r="D439">
        <f>VLOOKUP(orders[[#This Row],[Product_ID]],products[#All],4,TRUE)</f>
        <v>1335</v>
      </c>
      <c r="E439">
        <v>2</v>
      </c>
      <c r="F439" t="str">
        <f>TEXT(orders[[#This Row],[Order_Date]],"mmm")</f>
        <v>Aug</v>
      </c>
      <c r="G439" s="4">
        <v>45164</v>
      </c>
      <c r="H439" s="5">
        <v>0.39394675925925926</v>
      </c>
      <c r="I439" s="4">
        <v>45165</v>
      </c>
      <c r="J439" s="5">
        <v>0.1378587962962963</v>
      </c>
      <c r="K439" t="s">
        <v>650</v>
      </c>
      <c r="L439" t="str">
        <f>VLOOKUP(orders[[#This Row],[Customer_ID]],customers[#All],3,TRUE)</f>
        <v>Davanagere</v>
      </c>
      <c r="M439" t="s">
        <v>513</v>
      </c>
      <c r="N439">
        <f>orders[[#This Row],[Price]]*orders[[#This Row],[Quantity]]</f>
        <v>2670</v>
      </c>
      <c r="O439" s="14">
        <f>((orders[[#This Row],[Delivery_Date]]+orders[[#This Row],[Delivery_Time]]) - (orders[[#This Row],[Order_Date]]+orders[[#This Row],[Order_Time]]))*24</f>
        <v>17.853888888959773</v>
      </c>
      <c r="W439" s="3">
        <v>2</v>
      </c>
      <c r="X439" s="13">
        <f>((orders[[#This Row],[Delivery_Date]]+orders[[#This Row],[Delivery_Time]]) - (orders[[#This Row],[Order_Date]]+orders[[#This Row],[Order_Time]]))*24</f>
        <v>17.853888888959773</v>
      </c>
      <c r="Y439" s="6">
        <f t="shared" si="6"/>
        <v>8.9269444444798864</v>
      </c>
    </row>
    <row r="440" spans="1:25" x14ac:dyDescent="0.3">
      <c r="A440">
        <v>439</v>
      </c>
      <c r="B440" t="s">
        <v>188</v>
      </c>
      <c r="C440">
        <v>12</v>
      </c>
      <c r="D440">
        <f>VLOOKUP(orders[[#This Row],[Product_ID]],products[#All],4,TRUE)</f>
        <v>672</v>
      </c>
      <c r="E440">
        <v>3</v>
      </c>
      <c r="F440" t="str">
        <f>TEXT(orders[[#This Row],[Order_Date]],"mmm")</f>
        <v>Dec</v>
      </c>
      <c r="G440" s="4">
        <v>45273</v>
      </c>
      <c r="H440" s="5">
        <v>0.37234953703703705</v>
      </c>
      <c r="I440" s="4">
        <v>45282</v>
      </c>
      <c r="J440" s="5">
        <v>0.53548611111111111</v>
      </c>
      <c r="K440" t="s">
        <v>356</v>
      </c>
      <c r="L440" t="str">
        <f>VLOOKUP(orders[[#This Row],[Customer_ID]],customers[#All],3,TRUE)</f>
        <v>Davanagere</v>
      </c>
      <c r="M440" t="s">
        <v>505</v>
      </c>
      <c r="N440">
        <f>orders[[#This Row],[Price]]*orders[[#This Row],[Quantity]]</f>
        <v>2016</v>
      </c>
      <c r="O440" s="14">
        <f>((orders[[#This Row],[Delivery_Date]]+orders[[#This Row],[Delivery_Time]]) - (orders[[#This Row],[Order_Date]]+orders[[#This Row],[Order_Time]]))*24</f>
        <v>219.91527777782176</v>
      </c>
      <c r="W440" s="2">
        <v>3</v>
      </c>
      <c r="X440" s="13">
        <f>((orders[[#This Row],[Delivery_Date]]+orders[[#This Row],[Delivery_Time]]) - (orders[[#This Row],[Order_Date]]+orders[[#This Row],[Order_Time]]))*24</f>
        <v>219.91527777782176</v>
      </c>
      <c r="Y440" s="6">
        <f t="shared" si="6"/>
        <v>73.305092592607252</v>
      </c>
    </row>
    <row r="441" spans="1:25" x14ac:dyDescent="0.3">
      <c r="A441">
        <v>440</v>
      </c>
      <c r="B441" t="s">
        <v>93</v>
      </c>
      <c r="C441">
        <v>13</v>
      </c>
      <c r="D441">
        <f>VLOOKUP(orders[[#This Row],[Product_ID]],products[#All],4,TRUE)</f>
        <v>1141</v>
      </c>
      <c r="E441">
        <v>4</v>
      </c>
      <c r="F441" t="str">
        <f>TEXT(orders[[#This Row],[Order_Date]],"mmm")</f>
        <v>Mar</v>
      </c>
      <c r="G441" s="4">
        <v>44992</v>
      </c>
      <c r="H441" s="5">
        <v>0.39827546296296296</v>
      </c>
      <c r="I441" s="4">
        <v>44994</v>
      </c>
      <c r="J441" s="5">
        <v>5.6585648148148149E-2</v>
      </c>
      <c r="K441" t="s">
        <v>634</v>
      </c>
      <c r="L441" t="str">
        <f>VLOOKUP(orders[[#This Row],[Customer_ID]],customers[#All],3,TRUE)</f>
        <v>Nizamabad</v>
      </c>
      <c r="M441" t="s">
        <v>518</v>
      </c>
      <c r="N441">
        <f>orders[[#This Row],[Price]]*orders[[#This Row],[Quantity]]</f>
        <v>4564</v>
      </c>
      <c r="O441" s="14">
        <f>((orders[[#This Row],[Delivery_Date]]+orders[[#This Row],[Delivery_Time]]) - (orders[[#This Row],[Order_Date]]+orders[[#This Row],[Order_Time]]))*24</f>
        <v>39.799444444477558</v>
      </c>
      <c r="W441" s="3">
        <v>4</v>
      </c>
      <c r="X441" s="13">
        <f>((orders[[#This Row],[Delivery_Date]]+orders[[#This Row],[Delivery_Time]]) - (orders[[#This Row],[Order_Date]]+orders[[#This Row],[Order_Time]]))*24</f>
        <v>39.799444444477558</v>
      </c>
      <c r="Y441" s="6">
        <f t="shared" si="6"/>
        <v>9.9498611111193895</v>
      </c>
    </row>
    <row r="442" spans="1:25" x14ac:dyDescent="0.3">
      <c r="A442">
        <v>441</v>
      </c>
      <c r="B442" t="s">
        <v>261</v>
      </c>
      <c r="C442">
        <v>26</v>
      </c>
      <c r="D442">
        <f>VLOOKUP(orders[[#This Row],[Product_ID]],products[#All],4,TRUE)</f>
        <v>289</v>
      </c>
      <c r="E442">
        <v>2</v>
      </c>
      <c r="F442" t="str">
        <f>TEXT(orders[[#This Row],[Order_Date]],"mmm")</f>
        <v>Feb</v>
      </c>
      <c r="G442" s="4">
        <v>44983</v>
      </c>
      <c r="H442" s="5">
        <v>0.47495370370370371</v>
      </c>
      <c r="I442" s="4">
        <v>44991</v>
      </c>
      <c r="J442" s="5">
        <v>0.69363425925925926</v>
      </c>
      <c r="K442" t="s">
        <v>678</v>
      </c>
      <c r="L442" t="str">
        <f>VLOOKUP(orders[[#This Row],[Customer_ID]],customers[#All],3,TRUE)</f>
        <v>Dhanbad</v>
      </c>
      <c r="M442" t="s">
        <v>518</v>
      </c>
      <c r="N442">
        <f>orders[[#This Row],[Price]]*orders[[#This Row],[Quantity]]</f>
        <v>578</v>
      </c>
      <c r="O442" s="14">
        <f>((orders[[#This Row],[Delivery_Date]]+orders[[#This Row],[Delivery_Time]]) - (orders[[#This Row],[Order_Date]]+orders[[#This Row],[Order_Time]]))*24</f>
        <v>197.24833333329298</v>
      </c>
      <c r="W442" s="2">
        <v>2</v>
      </c>
      <c r="X442" s="13">
        <f>((orders[[#This Row],[Delivery_Date]]+orders[[#This Row],[Delivery_Time]]) - (orders[[#This Row],[Order_Date]]+orders[[#This Row],[Order_Time]]))*24</f>
        <v>197.24833333329298</v>
      </c>
      <c r="Y442" s="6">
        <f t="shared" si="6"/>
        <v>98.624166666646488</v>
      </c>
    </row>
    <row r="443" spans="1:25" x14ac:dyDescent="0.3">
      <c r="A443">
        <v>442</v>
      </c>
      <c r="B443" t="s">
        <v>118</v>
      </c>
      <c r="C443">
        <v>3</v>
      </c>
      <c r="D443">
        <f>VLOOKUP(orders[[#This Row],[Product_ID]],products[#All],4,TRUE)</f>
        <v>1534</v>
      </c>
      <c r="E443">
        <v>3</v>
      </c>
      <c r="F443" t="str">
        <f>TEXT(orders[[#This Row],[Order_Date]],"mmm")</f>
        <v>Feb</v>
      </c>
      <c r="G443" s="4">
        <v>44965</v>
      </c>
      <c r="H443" s="5">
        <v>0.75231481481481477</v>
      </c>
      <c r="I443" s="4">
        <v>44972</v>
      </c>
      <c r="J443" s="5">
        <v>0.33725694444444443</v>
      </c>
      <c r="K443" t="s">
        <v>115</v>
      </c>
      <c r="L443" t="str">
        <f>VLOOKUP(orders[[#This Row],[Customer_ID]],customers[#All],3,TRUE)</f>
        <v>Bidhannagar</v>
      </c>
      <c r="M443" t="s">
        <v>511</v>
      </c>
      <c r="N443">
        <f>orders[[#This Row],[Price]]*orders[[#This Row],[Quantity]]</f>
        <v>4602</v>
      </c>
      <c r="O443" s="14">
        <f>((orders[[#This Row],[Delivery_Date]]+orders[[#This Row],[Delivery_Time]]) - (orders[[#This Row],[Order_Date]]+orders[[#This Row],[Order_Time]]))*24</f>
        <v>158.03861111111473</v>
      </c>
      <c r="W443" s="3">
        <v>3</v>
      </c>
      <c r="X443" s="13">
        <f>((orders[[#This Row],[Delivery_Date]]+orders[[#This Row],[Delivery_Time]]) - (orders[[#This Row],[Order_Date]]+orders[[#This Row],[Order_Time]]))*24</f>
        <v>158.03861111111473</v>
      </c>
      <c r="Y443" s="6">
        <f t="shared" si="6"/>
        <v>52.679537037038244</v>
      </c>
    </row>
    <row r="444" spans="1:25" x14ac:dyDescent="0.3">
      <c r="A444">
        <v>443</v>
      </c>
      <c r="B444" t="s">
        <v>232</v>
      </c>
      <c r="C444">
        <v>49</v>
      </c>
      <c r="D444">
        <f>VLOOKUP(orders[[#This Row],[Product_ID]],products[#All],4,TRUE)</f>
        <v>903</v>
      </c>
      <c r="E444">
        <v>3</v>
      </c>
      <c r="F444" t="str">
        <f>TEXT(orders[[#This Row],[Order_Date]],"mmm")</f>
        <v>Feb</v>
      </c>
      <c r="G444" s="4">
        <v>44961</v>
      </c>
      <c r="H444" s="5">
        <v>0.93216435185185187</v>
      </c>
      <c r="I444" s="4">
        <v>44970</v>
      </c>
      <c r="J444" s="5">
        <v>9.4444444444444442E-2</v>
      </c>
      <c r="K444" t="s">
        <v>664</v>
      </c>
      <c r="L444" t="str">
        <f>VLOOKUP(orders[[#This Row],[Customer_ID]],customers[#All],3,TRUE)</f>
        <v>Guna</v>
      </c>
      <c r="M444" t="s">
        <v>511</v>
      </c>
      <c r="N444">
        <f>orders[[#This Row],[Price]]*orders[[#This Row],[Quantity]]</f>
        <v>2709</v>
      </c>
      <c r="O444" s="14">
        <f>((orders[[#This Row],[Delivery_Date]]+orders[[#This Row],[Delivery_Time]]) - (orders[[#This Row],[Order_Date]]+orders[[#This Row],[Order_Time]]))*24</f>
        <v>195.89472222235054</v>
      </c>
      <c r="W444" s="2">
        <v>3</v>
      </c>
      <c r="X444" s="13">
        <f>((orders[[#This Row],[Delivery_Date]]+orders[[#This Row],[Delivery_Time]]) - (orders[[#This Row],[Order_Date]]+orders[[#This Row],[Order_Time]]))*24</f>
        <v>195.89472222235054</v>
      </c>
      <c r="Y444" s="6">
        <f t="shared" si="6"/>
        <v>65.298240740783513</v>
      </c>
    </row>
    <row r="445" spans="1:25" x14ac:dyDescent="0.3">
      <c r="A445">
        <v>444</v>
      </c>
      <c r="B445" t="s">
        <v>108</v>
      </c>
      <c r="C445">
        <v>60</v>
      </c>
      <c r="D445">
        <f>VLOOKUP(orders[[#This Row],[Product_ID]],products[#All],4,TRUE)</f>
        <v>827</v>
      </c>
      <c r="E445">
        <v>3</v>
      </c>
      <c r="F445" t="str">
        <f>TEXT(orders[[#This Row],[Order_Date]],"mmm")</f>
        <v>Nov</v>
      </c>
      <c r="G445" s="4">
        <v>45232</v>
      </c>
      <c r="H445" s="5">
        <v>4.2511574074074077E-2</v>
      </c>
      <c r="I445" s="4">
        <v>45239</v>
      </c>
      <c r="J445" s="5">
        <v>0.41273148148148148</v>
      </c>
      <c r="K445" t="s">
        <v>599</v>
      </c>
      <c r="L445" t="str">
        <f>VLOOKUP(orders[[#This Row],[Customer_ID]],customers[#All],3,TRUE)</f>
        <v>Mehsana</v>
      </c>
      <c r="M445" t="s">
        <v>507</v>
      </c>
      <c r="N445">
        <f>orders[[#This Row],[Price]]*orders[[#This Row],[Quantity]]</f>
        <v>2481</v>
      </c>
      <c r="O445" s="14">
        <f>((orders[[#This Row],[Delivery_Date]]+orders[[#This Row],[Delivery_Time]]) - (orders[[#This Row],[Order_Date]]+orders[[#This Row],[Order_Time]]))*24</f>
        <v>176.88527777785202</v>
      </c>
      <c r="W445" s="3">
        <v>3</v>
      </c>
      <c r="X445" s="13">
        <f>((orders[[#This Row],[Delivery_Date]]+orders[[#This Row],[Delivery_Time]]) - (orders[[#This Row],[Order_Date]]+orders[[#This Row],[Order_Time]]))*24</f>
        <v>176.88527777785202</v>
      </c>
      <c r="Y445" s="6">
        <f t="shared" si="6"/>
        <v>58.961759259284008</v>
      </c>
    </row>
    <row r="446" spans="1:25" x14ac:dyDescent="0.3">
      <c r="A446">
        <v>445</v>
      </c>
      <c r="B446" t="s">
        <v>237</v>
      </c>
      <c r="C446">
        <v>30</v>
      </c>
      <c r="D446">
        <f>VLOOKUP(orders[[#This Row],[Product_ID]],products[#All],4,TRUE)</f>
        <v>751</v>
      </c>
      <c r="E446">
        <v>5</v>
      </c>
      <c r="F446" t="str">
        <f>TEXT(orders[[#This Row],[Order_Date]],"mmm")</f>
        <v>Jun</v>
      </c>
      <c r="G446" s="4">
        <v>45091</v>
      </c>
      <c r="H446" s="5">
        <v>0.83937499999999998</v>
      </c>
      <c r="I446" s="4">
        <v>45092</v>
      </c>
      <c r="J446" s="5">
        <v>0.59892361111111114</v>
      </c>
      <c r="K446" t="s">
        <v>519</v>
      </c>
      <c r="L446" t="str">
        <f>VLOOKUP(orders[[#This Row],[Customer_ID]],customers[#All],3,TRUE)</f>
        <v>Jorhat</v>
      </c>
      <c r="M446" t="s">
        <v>505</v>
      </c>
      <c r="N446">
        <f>orders[[#This Row],[Price]]*orders[[#This Row],[Quantity]]</f>
        <v>3755</v>
      </c>
      <c r="O446" s="14">
        <f>((orders[[#This Row],[Delivery_Date]]+orders[[#This Row],[Delivery_Time]]) - (orders[[#This Row],[Order_Date]]+orders[[#This Row],[Order_Time]]))*24</f>
        <v>18.229166666627862</v>
      </c>
      <c r="W446" s="2">
        <v>5</v>
      </c>
      <c r="X446" s="13">
        <f>((orders[[#This Row],[Delivery_Date]]+orders[[#This Row],[Delivery_Time]]) - (orders[[#This Row],[Order_Date]]+orders[[#This Row],[Order_Time]]))*24</f>
        <v>18.229166666627862</v>
      </c>
      <c r="Y446" s="6">
        <f t="shared" si="6"/>
        <v>3.6458333333255721</v>
      </c>
    </row>
    <row r="447" spans="1:25" x14ac:dyDescent="0.3">
      <c r="A447">
        <v>446</v>
      </c>
      <c r="B447" t="s">
        <v>388</v>
      </c>
      <c r="C447">
        <v>33</v>
      </c>
      <c r="D447">
        <f>VLOOKUP(orders[[#This Row],[Product_ID]],products[#All],4,TRUE)</f>
        <v>314</v>
      </c>
      <c r="E447">
        <v>5</v>
      </c>
      <c r="F447" t="str">
        <f>TEXT(orders[[#This Row],[Order_Date]],"mmm")</f>
        <v>Feb</v>
      </c>
      <c r="G447" s="4">
        <v>44969</v>
      </c>
      <c r="H447" s="5">
        <v>0.12087962962962963</v>
      </c>
      <c r="I447" s="4">
        <v>44972</v>
      </c>
      <c r="J447" s="5">
        <v>0.46074074074074073</v>
      </c>
      <c r="K447" t="s">
        <v>588</v>
      </c>
      <c r="L447" t="str">
        <f>VLOOKUP(orders[[#This Row],[Customer_ID]],customers[#All],3,TRUE)</f>
        <v>Bhilai</v>
      </c>
      <c r="M447" t="s">
        <v>511</v>
      </c>
      <c r="N447">
        <f>orders[[#This Row],[Price]]*orders[[#This Row],[Quantity]]</f>
        <v>1570</v>
      </c>
      <c r="O447" s="14">
        <f>((orders[[#This Row],[Delivery_Date]]+orders[[#This Row],[Delivery_Time]]) - (orders[[#This Row],[Order_Date]]+orders[[#This Row],[Order_Time]]))*24</f>
        <v>80.156666666676756</v>
      </c>
      <c r="W447" s="3">
        <v>5</v>
      </c>
      <c r="X447" s="13">
        <f>((orders[[#This Row],[Delivery_Date]]+orders[[#This Row],[Delivery_Time]]) - (orders[[#This Row],[Order_Date]]+orders[[#This Row],[Order_Time]]))*24</f>
        <v>80.156666666676756</v>
      </c>
      <c r="Y447" s="6">
        <f t="shared" si="6"/>
        <v>16.03133333333535</v>
      </c>
    </row>
    <row r="448" spans="1:25" x14ac:dyDescent="0.3">
      <c r="A448">
        <v>447</v>
      </c>
      <c r="B448" t="s">
        <v>163</v>
      </c>
      <c r="C448">
        <v>47</v>
      </c>
      <c r="D448">
        <f>VLOOKUP(orders[[#This Row],[Product_ID]],products[#All],4,TRUE)</f>
        <v>1638</v>
      </c>
      <c r="E448">
        <v>4</v>
      </c>
      <c r="F448" t="str">
        <f>TEXT(orders[[#This Row],[Order_Date]],"mmm")</f>
        <v>Feb</v>
      </c>
      <c r="G448" s="4">
        <v>44984</v>
      </c>
      <c r="H448" s="5">
        <v>0.11497685185185186</v>
      </c>
      <c r="I448" s="4">
        <v>44989</v>
      </c>
      <c r="J448" s="5">
        <v>0.62842592592592594</v>
      </c>
      <c r="K448" t="s">
        <v>585</v>
      </c>
      <c r="L448" t="str">
        <f>VLOOKUP(orders[[#This Row],[Customer_ID]],customers[#All],3,TRUE)</f>
        <v>Surat</v>
      </c>
      <c r="M448" t="s">
        <v>518</v>
      </c>
      <c r="N448">
        <f>orders[[#This Row],[Price]]*orders[[#This Row],[Quantity]]</f>
        <v>6552</v>
      </c>
      <c r="O448" s="14">
        <f>((orders[[#This Row],[Delivery_Date]]+orders[[#This Row],[Delivery_Time]]) - (orders[[#This Row],[Order_Date]]+orders[[#This Row],[Order_Time]]))*24</f>
        <v>132.32277777779382</v>
      </c>
      <c r="W448" s="2">
        <v>4</v>
      </c>
      <c r="X448" s="13">
        <f>((orders[[#This Row],[Delivery_Date]]+orders[[#This Row],[Delivery_Time]]) - (orders[[#This Row],[Order_Date]]+orders[[#This Row],[Order_Time]]))*24</f>
        <v>132.32277777779382</v>
      </c>
      <c r="Y448" s="6">
        <f t="shared" si="6"/>
        <v>33.080694444448454</v>
      </c>
    </row>
    <row r="449" spans="1:25" x14ac:dyDescent="0.3">
      <c r="A449">
        <v>448</v>
      </c>
      <c r="B449" t="s">
        <v>423</v>
      </c>
      <c r="C449">
        <v>16</v>
      </c>
      <c r="D449">
        <f>VLOOKUP(orders[[#This Row],[Product_ID]],products[#All],4,TRUE)</f>
        <v>1721</v>
      </c>
      <c r="E449">
        <v>1</v>
      </c>
      <c r="F449" t="str">
        <f>TEXT(orders[[#This Row],[Order_Date]],"mmm")</f>
        <v>Mar</v>
      </c>
      <c r="G449" s="4">
        <v>44987</v>
      </c>
      <c r="H449" s="5">
        <v>0.113125</v>
      </c>
      <c r="I449" s="4">
        <v>44988</v>
      </c>
      <c r="J449" s="5">
        <v>0.57111111111111112</v>
      </c>
      <c r="K449" t="s">
        <v>15</v>
      </c>
      <c r="L449" t="str">
        <f>VLOOKUP(orders[[#This Row],[Customer_ID]],customers[#All],3,TRUE)</f>
        <v>Purnia</v>
      </c>
      <c r="M449" t="s">
        <v>518</v>
      </c>
      <c r="N449">
        <f>orders[[#This Row],[Price]]*orders[[#This Row],[Quantity]]</f>
        <v>1721</v>
      </c>
      <c r="O449" s="14">
        <f>((orders[[#This Row],[Delivery_Date]]+orders[[#This Row],[Delivery_Time]]) - (orders[[#This Row],[Order_Date]]+orders[[#This Row],[Order_Time]]))*24</f>
        <v>34.991666666523088</v>
      </c>
      <c r="W449" s="3">
        <v>1</v>
      </c>
      <c r="X449" s="13">
        <f>((orders[[#This Row],[Delivery_Date]]+orders[[#This Row],[Delivery_Time]]) - (orders[[#This Row],[Order_Date]]+orders[[#This Row],[Order_Time]]))*24</f>
        <v>34.991666666523088</v>
      </c>
      <c r="Y449" s="6">
        <f t="shared" si="6"/>
        <v>34.991666666523088</v>
      </c>
    </row>
    <row r="450" spans="1:25" x14ac:dyDescent="0.3">
      <c r="A450">
        <v>449</v>
      </c>
      <c r="B450" t="s">
        <v>227</v>
      </c>
      <c r="C450">
        <v>49</v>
      </c>
      <c r="D450">
        <f>VLOOKUP(orders[[#This Row],[Product_ID]],products[#All],4,TRUE)</f>
        <v>903</v>
      </c>
      <c r="E450">
        <v>4</v>
      </c>
      <c r="F450" t="str">
        <f>TEXT(orders[[#This Row],[Order_Date]],"mmm")</f>
        <v>Feb</v>
      </c>
      <c r="G450" s="4">
        <v>44970</v>
      </c>
      <c r="H450" s="5">
        <v>0.13780092592592594</v>
      </c>
      <c r="I450" s="4">
        <v>44973</v>
      </c>
      <c r="J450" s="5">
        <v>0.4233912037037037</v>
      </c>
      <c r="K450" t="s">
        <v>573</v>
      </c>
      <c r="L450" t="str">
        <f>VLOOKUP(orders[[#This Row],[Customer_ID]],customers[#All],3,TRUE)</f>
        <v>Maheshtala</v>
      </c>
      <c r="M450" t="s">
        <v>511</v>
      </c>
      <c r="N450">
        <f>orders[[#This Row],[Price]]*orders[[#This Row],[Quantity]]</f>
        <v>3612</v>
      </c>
      <c r="O450" s="14">
        <f>((orders[[#This Row],[Delivery_Date]]+orders[[#This Row],[Delivery_Time]]) - (orders[[#This Row],[Order_Date]]+orders[[#This Row],[Order_Time]]))*24</f>
        <v>78.854166666569654</v>
      </c>
      <c r="W450" s="2">
        <v>4</v>
      </c>
      <c r="X450" s="13">
        <f>((orders[[#This Row],[Delivery_Date]]+orders[[#This Row],[Delivery_Time]]) - (orders[[#This Row],[Order_Date]]+orders[[#This Row],[Order_Time]]))*24</f>
        <v>78.854166666569654</v>
      </c>
      <c r="Y450" s="6">
        <f t="shared" si="6"/>
        <v>19.713541666642413</v>
      </c>
    </row>
    <row r="451" spans="1:25" x14ac:dyDescent="0.3">
      <c r="A451">
        <v>450</v>
      </c>
      <c r="B451" t="s">
        <v>471</v>
      </c>
      <c r="C451">
        <v>39</v>
      </c>
      <c r="D451">
        <f>VLOOKUP(orders[[#This Row],[Product_ID]],products[#All],4,TRUE)</f>
        <v>387</v>
      </c>
      <c r="E451">
        <v>5</v>
      </c>
      <c r="F451" t="str">
        <f>TEXT(orders[[#This Row],[Order_Date]],"mmm")</f>
        <v>Dec</v>
      </c>
      <c r="G451" s="4">
        <v>45262</v>
      </c>
      <c r="H451" s="5">
        <v>0.33200231481481479</v>
      </c>
      <c r="I451" s="4">
        <v>45272</v>
      </c>
      <c r="J451" s="5">
        <v>0.42358796296296297</v>
      </c>
      <c r="K451" t="s">
        <v>478</v>
      </c>
      <c r="L451" t="str">
        <f>VLOOKUP(orders[[#This Row],[Customer_ID]],customers[#All],3,TRUE)</f>
        <v>Medininagar</v>
      </c>
      <c r="M451" t="s">
        <v>528</v>
      </c>
      <c r="N451">
        <f>orders[[#This Row],[Price]]*orders[[#This Row],[Quantity]]</f>
        <v>1935</v>
      </c>
      <c r="O451" s="14">
        <f>((orders[[#This Row],[Delivery_Date]]+orders[[#This Row],[Delivery_Time]]) - (orders[[#This Row],[Order_Date]]+orders[[#This Row],[Order_Time]]))*24</f>
        <v>242.19805555563653</v>
      </c>
      <c r="W451" s="3">
        <v>5</v>
      </c>
      <c r="X451" s="13">
        <f>((orders[[#This Row],[Delivery_Date]]+orders[[#This Row],[Delivery_Time]]) - (orders[[#This Row],[Order_Date]]+orders[[#This Row],[Order_Time]]))*24</f>
        <v>242.19805555563653</v>
      </c>
      <c r="Y451" s="6">
        <f t="shared" ref="Y451:Y514" si="7">X451/W451</f>
        <v>48.439611111127306</v>
      </c>
    </row>
    <row r="452" spans="1:25" x14ac:dyDescent="0.3">
      <c r="A452">
        <v>451</v>
      </c>
      <c r="B452" t="s">
        <v>388</v>
      </c>
      <c r="C452">
        <v>33</v>
      </c>
      <c r="D452">
        <f>VLOOKUP(orders[[#This Row],[Product_ID]],products[#All],4,TRUE)</f>
        <v>314</v>
      </c>
      <c r="E452">
        <v>5</v>
      </c>
      <c r="F452" t="str">
        <f>TEXT(orders[[#This Row],[Order_Date]],"mmm")</f>
        <v>Feb</v>
      </c>
      <c r="G452" s="4">
        <v>44964</v>
      </c>
      <c r="H452" s="5">
        <v>1.1712962962962963E-2</v>
      </c>
      <c r="I452" s="4">
        <v>44970</v>
      </c>
      <c r="J452" s="5">
        <v>0.88260416666666663</v>
      </c>
      <c r="K452" t="s">
        <v>602</v>
      </c>
      <c r="L452" t="str">
        <f>VLOOKUP(orders[[#This Row],[Customer_ID]],customers[#All],3,TRUE)</f>
        <v>Bhilai</v>
      </c>
      <c r="M452" t="s">
        <v>511</v>
      </c>
      <c r="N452">
        <f>orders[[#This Row],[Price]]*orders[[#This Row],[Quantity]]</f>
        <v>1570</v>
      </c>
      <c r="O452" s="14">
        <f>((orders[[#This Row],[Delivery_Date]]+orders[[#This Row],[Delivery_Time]]) - (orders[[#This Row],[Order_Date]]+orders[[#This Row],[Order_Time]]))*24</f>
        <v>164.9013888888876</v>
      </c>
      <c r="W452" s="2">
        <v>5</v>
      </c>
      <c r="X452" s="13">
        <f>((orders[[#This Row],[Delivery_Date]]+orders[[#This Row],[Delivery_Time]]) - (orders[[#This Row],[Order_Date]]+orders[[#This Row],[Order_Time]]))*24</f>
        <v>164.9013888888876</v>
      </c>
      <c r="Y452" s="6">
        <f t="shared" si="7"/>
        <v>32.980277777777516</v>
      </c>
    </row>
    <row r="453" spans="1:25" x14ac:dyDescent="0.3">
      <c r="A453">
        <v>452</v>
      </c>
      <c r="B453" t="s">
        <v>227</v>
      </c>
      <c r="C453">
        <v>70</v>
      </c>
      <c r="D453">
        <f>VLOOKUP(orders[[#This Row],[Product_ID]],products[#All],4,TRUE)</f>
        <v>866</v>
      </c>
      <c r="E453">
        <v>3</v>
      </c>
      <c r="F453" t="str">
        <f>TEXT(orders[[#This Row],[Order_Date]],"mmm")</f>
        <v>Jul</v>
      </c>
      <c r="G453" s="4">
        <v>45116</v>
      </c>
      <c r="H453" s="5">
        <v>0.83158564814814817</v>
      </c>
      <c r="I453" s="4">
        <v>45124</v>
      </c>
      <c r="J453" s="5">
        <v>0.48770833333333335</v>
      </c>
      <c r="K453" t="s">
        <v>566</v>
      </c>
      <c r="L453" t="str">
        <f>VLOOKUP(orders[[#This Row],[Customer_ID]],customers[#All],3,TRUE)</f>
        <v>Maheshtala</v>
      </c>
      <c r="M453" t="s">
        <v>509</v>
      </c>
      <c r="N453">
        <f>orders[[#This Row],[Price]]*orders[[#This Row],[Quantity]]</f>
        <v>2598</v>
      </c>
      <c r="O453" s="14">
        <f>((orders[[#This Row],[Delivery_Date]]+orders[[#This Row],[Delivery_Time]]) - (orders[[#This Row],[Order_Date]]+orders[[#This Row],[Order_Time]]))*24</f>
        <v>183.74694444442866</v>
      </c>
      <c r="W453" s="3">
        <v>3</v>
      </c>
      <c r="X453" s="13">
        <f>((orders[[#This Row],[Delivery_Date]]+orders[[#This Row],[Delivery_Time]]) - (orders[[#This Row],[Order_Date]]+orders[[#This Row],[Order_Time]]))*24</f>
        <v>183.74694444442866</v>
      </c>
      <c r="Y453" s="6">
        <f t="shared" si="7"/>
        <v>61.248981481476221</v>
      </c>
    </row>
    <row r="454" spans="1:25" x14ac:dyDescent="0.3">
      <c r="A454">
        <v>453</v>
      </c>
      <c r="B454" t="s">
        <v>163</v>
      </c>
      <c r="C454">
        <v>27</v>
      </c>
      <c r="D454">
        <f>VLOOKUP(orders[[#This Row],[Product_ID]],products[#All],4,TRUE)</f>
        <v>548</v>
      </c>
      <c r="E454">
        <v>2</v>
      </c>
      <c r="F454" t="str">
        <f>TEXT(orders[[#This Row],[Order_Date]],"mmm")</f>
        <v>Aug</v>
      </c>
      <c r="G454" s="4">
        <v>45159</v>
      </c>
      <c r="H454" s="5">
        <v>0.42475694444444445</v>
      </c>
      <c r="I454" s="4">
        <v>45169</v>
      </c>
      <c r="J454" s="5">
        <v>0.51968749999999997</v>
      </c>
      <c r="K454" t="s">
        <v>559</v>
      </c>
      <c r="L454" t="str">
        <f>VLOOKUP(orders[[#This Row],[Customer_ID]],customers[#All],3,TRUE)</f>
        <v>Surat</v>
      </c>
      <c r="M454" t="s">
        <v>513</v>
      </c>
      <c r="N454">
        <f>orders[[#This Row],[Price]]*orders[[#This Row],[Quantity]]</f>
        <v>1096</v>
      </c>
      <c r="O454" s="14">
        <f>((orders[[#This Row],[Delivery_Date]]+orders[[#This Row],[Delivery_Time]]) - (orders[[#This Row],[Order_Date]]+orders[[#This Row],[Order_Time]]))*24</f>
        <v>242.27833333332092</v>
      </c>
      <c r="W454" s="2">
        <v>2</v>
      </c>
      <c r="X454" s="13">
        <f>((orders[[#This Row],[Delivery_Date]]+orders[[#This Row],[Delivery_Time]]) - (orders[[#This Row],[Order_Date]]+orders[[#This Row],[Order_Time]]))*24</f>
        <v>242.27833333332092</v>
      </c>
      <c r="Y454" s="6">
        <f t="shared" si="7"/>
        <v>121.13916666666046</v>
      </c>
    </row>
    <row r="455" spans="1:25" x14ac:dyDescent="0.3">
      <c r="A455">
        <v>454</v>
      </c>
      <c r="B455" t="s">
        <v>432</v>
      </c>
      <c r="C455">
        <v>3</v>
      </c>
      <c r="D455">
        <f>VLOOKUP(orders[[#This Row],[Product_ID]],products[#All],4,TRUE)</f>
        <v>1534</v>
      </c>
      <c r="E455">
        <v>2</v>
      </c>
      <c r="F455" t="str">
        <f>TEXT(orders[[#This Row],[Order_Date]],"mmm")</f>
        <v>Feb</v>
      </c>
      <c r="G455" s="4">
        <v>44964</v>
      </c>
      <c r="H455" s="5">
        <v>0.97695601851851854</v>
      </c>
      <c r="I455" s="4">
        <v>44966</v>
      </c>
      <c r="J455" s="5">
        <v>5.6898148148148149E-2</v>
      </c>
      <c r="K455" t="s">
        <v>626</v>
      </c>
      <c r="L455" t="str">
        <f>VLOOKUP(orders[[#This Row],[Customer_ID]],customers[#All],3,TRUE)</f>
        <v xml:space="preserve">Khora </v>
      </c>
      <c r="M455" t="s">
        <v>511</v>
      </c>
      <c r="N455">
        <f>orders[[#This Row],[Price]]*orders[[#This Row],[Quantity]]</f>
        <v>3068</v>
      </c>
      <c r="O455" s="14">
        <f>((orders[[#This Row],[Delivery_Date]]+orders[[#This Row],[Delivery_Time]]) - (orders[[#This Row],[Order_Date]]+orders[[#This Row],[Order_Time]]))*24</f>
        <v>25.918611111177597</v>
      </c>
      <c r="W455" s="3">
        <v>2</v>
      </c>
      <c r="X455" s="13">
        <f>((orders[[#This Row],[Delivery_Date]]+orders[[#This Row],[Delivery_Time]]) - (orders[[#This Row],[Order_Date]]+orders[[#This Row],[Order_Time]]))*24</f>
        <v>25.918611111177597</v>
      </c>
      <c r="Y455" s="6">
        <f t="shared" si="7"/>
        <v>12.959305555588799</v>
      </c>
    </row>
    <row r="456" spans="1:25" x14ac:dyDescent="0.3">
      <c r="A456">
        <v>455</v>
      </c>
      <c r="B456" t="s">
        <v>354</v>
      </c>
      <c r="C456">
        <v>1</v>
      </c>
      <c r="D456">
        <f>VLOOKUP(orders[[#This Row],[Product_ID]],products[#All],4,TRUE)</f>
        <v>1935</v>
      </c>
      <c r="E456">
        <v>2</v>
      </c>
      <c r="F456" t="str">
        <f>TEXT(orders[[#This Row],[Order_Date]],"mmm")</f>
        <v>Oct</v>
      </c>
      <c r="G456" s="4">
        <v>45219</v>
      </c>
      <c r="H456" s="5">
        <v>0.94016203703703705</v>
      </c>
      <c r="I456" s="4">
        <v>45224</v>
      </c>
      <c r="J456" s="5">
        <v>0.75300925925925921</v>
      </c>
      <c r="K456" t="s">
        <v>672</v>
      </c>
      <c r="L456" t="str">
        <f>VLOOKUP(orders[[#This Row],[Customer_ID]],customers[#All],3,TRUE)</f>
        <v>Hyderabad</v>
      </c>
      <c r="M456" t="s">
        <v>528</v>
      </c>
      <c r="N456">
        <f>orders[[#This Row],[Price]]*orders[[#This Row],[Quantity]]</f>
        <v>3870</v>
      </c>
      <c r="O456" s="14">
        <f>((orders[[#This Row],[Delivery_Date]]+orders[[#This Row],[Delivery_Time]]) - (orders[[#This Row],[Order_Date]]+orders[[#This Row],[Order_Time]]))*24</f>
        <v>115.5083333333605</v>
      </c>
      <c r="W456" s="2">
        <v>2</v>
      </c>
      <c r="X456" s="13">
        <f>((orders[[#This Row],[Delivery_Date]]+orders[[#This Row],[Delivery_Time]]) - (orders[[#This Row],[Order_Date]]+orders[[#This Row],[Order_Time]]))*24</f>
        <v>115.5083333333605</v>
      </c>
      <c r="Y456" s="6">
        <f t="shared" si="7"/>
        <v>57.754166666680248</v>
      </c>
    </row>
    <row r="457" spans="1:25" x14ac:dyDescent="0.3">
      <c r="A457">
        <v>456</v>
      </c>
      <c r="B457" t="s">
        <v>349</v>
      </c>
      <c r="C457">
        <v>33</v>
      </c>
      <c r="D457">
        <f>VLOOKUP(orders[[#This Row],[Product_ID]],products[#All],4,TRUE)</f>
        <v>314</v>
      </c>
      <c r="E457">
        <v>2</v>
      </c>
      <c r="F457" t="str">
        <f>TEXT(orders[[#This Row],[Order_Date]],"mmm")</f>
        <v>Feb</v>
      </c>
      <c r="G457" s="4">
        <v>44969</v>
      </c>
      <c r="H457" s="5">
        <v>0.95253472222222224</v>
      </c>
      <c r="I457" s="4">
        <v>44972</v>
      </c>
      <c r="J457" s="5">
        <v>0.92645833333333338</v>
      </c>
      <c r="K457" t="s">
        <v>543</v>
      </c>
      <c r="L457" t="str">
        <f>VLOOKUP(orders[[#This Row],[Customer_ID]],customers[#All],3,TRUE)</f>
        <v>Tiruppur</v>
      </c>
      <c r="M457" t="s">
        <v>511</v>
      </c>
      <c r="N457">
        <f>orders[[#This Row],[Price]]*orders[[#This Row],[Quantity]]</f>
        <v>628</v>
      </c>
      <c r="O457" s="14">
        <f>((orders[[#This Row],[Delivery_Date]]+orders[[#This Row],[Delivery_Time]]) - (orders[[#This Row],[Order_Date]]+orders[[#This Row],[Order_Time]]))*24</f>
        <v>71.374166666704696</v>
      </c>
      <c r="W457" s="3">
        <v>2</v>
      </c>
      <c r="X457" s="13">
        <f>((orders[[#This Row],[Delivery_Date]]+orders[[#This Row],[Delivery_Time]]) - (orders[[#This Row],[Order_Date]]+orders[[#This Row],[Order_Time]]))*24</f>
        <v>71.374166666704696</v>
      </c>
      <c r="Y457" s="6">
        <f t="shared" si="7"/>
        <v>35.687083333352348</v>
      </c>
    </row>
    <row r="458" spans="1:25" x14ac:dyDescent="0.3">
      <c r="A458">
        <v>457</v>
      </c>
      <c r="B458" t="s">
        <v>183</v>
      </c>
      <c r="C458">
        <v>22</v>
      </c>
      <c r="D458">
        <f>VLOOKUP(orders[[#This Row],[Product_ID]],products[#All],4,TRUE)</f>
        <v>1639</v>
      </c>
      <c r="E458">
        <v>5</v>
      </c>
      <c r="F458" t="str">
        <f>TEXT(orders[[#This Row],[Order_Date]],"mmm")</f>
        <v>May</v>
      </c>
      <c r="G458" s="4">
        <v>45073</v>
      </c>
      <c r="H458" s="5">
        <v>0.58031250000000001</v>
      </c>
      <c r="I458" s="4">
        <v>45075</v>
      </c>
      <c r="J458" s="5">
        <v>0.6933449074074074</v>
      </c>
      <c r="K458" t="s">
        <v>679</v>
      </c>
      <c r="L458" t="str">
        <f>VLOOKUP(orders[[#This Row],[Customer_ID]],customers[#All],3,TRUE)</f>
        <v>Dibrugarh</v>
      </c>
      <c r="M458" t="s">
        <v>528</v>
      </c>
      <c r="N458">
        <f>orders[[#This Row],[Price]]*orders[[#This Row],[Quantity]]</f>
        <v>8195</v>
      </c>
      <c r="O458" s="14">
        <f>((orders[[#This Row],[Delivery_Date]]+orders[[#This Row],[Delivery_Time]]) - (orders[[#This Row],[Order_Date]]+orders[[#This Row],[Order_Time]]))*24</f>
        <v>50.712777777691372</v>
      </c>
      <c r="W458" s="2">
        <v>5</v>
      </c>
      <c r="X458" s="13">
        <f>((orders[[#This Row],[Delivery_Date]]+orders[[#This Row],[Delivery_Time]]) - (orders[[#This Row],[Order_Date]]+orders[[#This Row],[Order_Time]]))*24</f>
        <v>50.712777777691372</v>
      </c>
      <c r="Y458" s="6">
        <f t="shared" si="7"/>
        <v>10.142555555538275</v>
      </c>
    </row>
    <row r="459" spans="1:25" x14ac:dyDescent="0.3">
      <c r="A459">
        <v>458</v>
      </c>
      <c r="B459" t="s">
        <v>271</v>
      </c>
      <c r="C459">
        <v>32</v>
      </c>
      <c r="D459">
        <f>VLOOKUP(orders[[#This Row],[Product_ID]],products[#All],4,TRUE)</f>
        <v>1792</v>
      </c>
      <c r="E459">
        <v>2</v>
      </c>
      <c r="F459" t="str">
        <f>TEXT(orders[[#This Row],[Order_Date]],"mmm")</f>
        <v>Jul</v>
      </c>
      <c r="G459" s="4">
        <v>45126</v>
      </c>
      <c r="H459" s="5">
        <v>0.72326388888888893</v>
      </c>
      <c r="I459" s="4">
        <v>45131</v>
      </c>
      <c r="J459" s="5">
        <v>0.85606481481481478</v>
      </c>
      <c r="K459" t="s">
        <v>576</v>
      </c>
      <c r="L459" t="str">
        <f>VLOOKUP(orders[[#This Row],[Customer_ID]],customers[#All],3,TRUE)</f>
        <v>Bidhannagar</v>
      </c>
      <c r="M459" t="s">
        <v>509</v>
      </c>
      <c r="N459">
        <f>orders[[#This Row],[Price]]*orders[[#This Row],[Quantity]]</f>
        <v>3584</v>
      </c>
      <c r="O459" s="14">
        <f>((orders[[#This Row],[Delivery_Date]]+orders[[#This Row],[Delivery_Time]]) - (orders[[#This Row],[Order_Date]]+orders[[#This Row],[Order_Time]]))*24</f>
        <v>123.18722222215729</v>
      </c>
      <c r="W459" s="3">
        <v>2</v>
      </c>
      <c r="X459" s="13">
        <f>((orders[[#This Row],[Delivery_Date]]+orders[[#This Row],[Delivery_Time]]) - (orders[[#This Row],[Order_Date]]+orders[[#This Row],[Order_Time]]))*24</f>
        <v>123.18722222215729</v>
      </c>
      <c r="Y459" s="6">
        <f t="shared" si="7"/>
        <v>61.593611111078644</v>
      </c>
    </row>
    <row r="460" spans="1:25" x14ac:dyDescent="0.3">
      <c r="A460">
        <v>459</v>
      </c>
      <c r="B460" t="s">
        <v>456</v>
      </c>
      <c r="C460">
        <v>12</v>
      </c>
      <c r="D460">
        <f>VLOOKUP(orders[[#This Row],[Product_ID]],products[#All],4,TRUE)</f>
        <v>672</v>
      </c>
      <c r="E460">
        <v>2</v>
      </c>
      <c r="F460" t="str">
        <f>TEXT(orders[[#This Row],[Order_Date]],"mmm")</f>
        <v>Mar</v>
      </c>
      <c r="G460" s="4">
        <v>45014</v>
      </c>
      <c r="H460" s="5">
        <v>0.30896990740740743</v>
      </c>
      <c r="I460" s="4">
        <v>45015</v>
      </c>
      <c r="J460" s="5">
        <v>0.31563657407407408</v>
      </c>
      <c r="K460" t="s">
        <v>643</v>
      </c>
      <c r="L460" t="str">
        <f>VLOOKUP(orders[[#This Row],[Customer_ID]],customers[#All],3,TRUE)</f>
        <v>Tumkur</v>
      </c>
      <c r="M460" t="s">
        <v>505</v>
      </c>
      <c r="N460">
        <f>orders[[#This Row],[Price]]*orders[[#This Row],[Quantity]]</f>
        <v>1344</v>
      </c>
      <c r="O460" s="14">
        <f>((orders[[#This Row],[Delivery_Date]]+orders[[#This Row],[Delivery_Time]]) - (orders[[#This Row],[Order_Date]]+orders[[#This Row],[Order_Time]]))*24</f>
        <v>24.160000000032596</v>
      </c>
      <c r="W460" s="2">
        <v>2</v>
      </c>
      <c r="X460" s="13">
        <f>((orders[[#This Row],[Delivery_Date]]+orders[[#This Row],[Delivery_Time]]) - (orders[[#This Row],[Order_Date]]+orders[[#This Row],[Order_Time]]))*24</f>
        <v>24.160000000032596</v>
      </c>
      <c r="Y460" s="6">
        <f t="shared" si="7"/>
        <v>12.080000000016298</v>
      </c>
    </row>
    <row r="461" spans="1:25" x14ac:dyDescent="0.3">
      <c r="A461">
        <v>460</v>
      </c>
      <c r="B461" t="s">
        <v>39</v>
      </c>
      <c r="C461">
        <v>29</v>
      </c>
      <c r="D461">
        <f>VLOOKUP(orders[[#This Row],[Product_ID]],products[#All],4,TRUE)</f>
        <v>1252</v>
      </c>
      <c r="E461">
        <v>2</v>
      </c>
      <c r="F461" t="str">
        <f>TEXT(orders[[#This Row],[Order_Date]],"mmm")</f>
        <v>Mar</v>
      </c>
      <c r="G461" s="4">
        <v>44989</v>
      </c>
      <c r="H461" s="5">
        <v>0.33232638888888888</v>
      </c>
      <c r="I461" s="4">
        <v>44991</v>
      </c>
      <c r="J461" s="5">
        <v>5.162037037037037E-3</v>
      </c>
      <c r="K461" t="s">
        <v>680</v>
      </c>
      <c r="L461" t="str">
        <f>VLOOKUP(orders[[#This Row],[Customer_ID]],customers[#All],3,TRUE)</f>
        <v>Berhampore</v>
      </c>
      <c r="M461" t="s">
        <v>518</v>
      </c>
      <c r="N461">
        <f>orders[[#This Row],[Price]]*orders[[#This Row],[Quantity]]</f>
        <v>2504</v>
      </c>
      <c r="O461" s="14">
        <f>((orders[[#This Row],[Delivery_Date]]+orders[[#This Row],[Delivery_Time]]) - (orders[[#This Row],[Order_Date]]+orders[[#This Row],[Order_Time]]))*24</f>
        <v>40.148055555531755</v>
      </c>
      <c r="W461" s="3">
        <v>2</v>
      </c>
      <c r="X461" s="13">
        <f>((orders[[#This Row],[Delivery_Date]]+orders[[#This Row],[Delivery_Time]]) - (orders[[#This Row],[Order_Date]]+orders[[#This Row],[Order_Time]]))*24</f>
        <v>40.148055555531755</v>
      </c>
      <c r="Y461" s="6">
        <f t="shared" si="7"/>
        <v>20.074027777765878</v>
      </c>
    </row>
    <row r="462" spans="1:25" x14ac:dyDescent="0.3">
      <c r="A462">
        <v>461</v>
      </c>
      <c r="B462" t="s">
        <v>408</v>
      </c>
      <c r="C462">
        <v>12</v>
      </c>
      <c r="D462">
        <f>VLOOKUP(orders[[#This Row],[Product_ID]],products[#All],4,TRUE)</f>
        <v>672</v>
      </c>
      <c r="E462">
        <v>4</v>
      </c>
      <c r="F462" t="str">
        <f>TEXT(orders[[#This Row],[Order_Date]],"mmm")</f>
        <v>Jun</v>
      </c>
      <c r="G462" s="4">
        <v>45099</v>
      </c>
      <c r="H462" s="5">
        <v>0.34209490740740739</v>
      </c>
      <c r="I462" s="4">
        <v>45104</v>
      </c>
      <c r="J462" s="5">
        <v>0.62009259259259264</v>
      </c>
      <c r="K462" t="s">
        <v>593</v>
      </c>
      <c r="L462" t="str">
        <f>VLOOKUP(orders[[#This Row],[Customer_ID]],customers[#All],3,TRUE)</f>
        <v>Raurkela Industrial Township</v>
      </c>
      <c r="M462" t="s">
        <v>505</v>
      </c>
      <c r="N462">
        <f>orders[[#This Row],[Price]]*orders[[#This Row],[Quantity]]</f>
        <v>2688</v>
      </c>
      <c r="O462" s="14">
        <f>((orders[[#This Row],[Delivery_Date]]+orders[[#This Row],[Delivery_Time]]) - (orders[[#This Row],[Order_Date]]+orders[[#This Row],[Order_Time]]))*24</f>
        <v>126.67194444453344</v>
      </c>
      <c r="W462" s="2">
        <v>4</v>
      </c>
      <c r="X462" s="13">
        <f>((orders[[#This Row],[Delivery_Date]]+orders[[#This Row],[Delivery_Time]]) - (orders[[#This Row],[Order_Date]]+orders[[#This Row],[Order_Time]]))*24</f>
        <v>126.67194444453344</v>
      </c>
      <c r="Y462" s="6">
        <f t="shared" si="7"/>
        <v>31.667986111133359</v>
      </c>
    </row>
    <row r="463" spans="1:25" x14ac:dyDescent="0.3">
      <c r="A463">
        <v>462</v>
      </c>
      <c r="B463" t="s">
        <v>340</v>
      </c>
      <c r="C463">
        <v>60</v>
      </c>
      <c r="D463">
        <f>VLOOKUP(orders[[#This Row],[Product_ID]],products[#All],4,TRUE)</f>
        <v>827</v>
      </c>
      <c r="E463">
        <v>5</v>
      </c>
      <c r="F463" t="str">
        <f>TEXT(orders[[#This Row],[Order_Date]],"mmm")</f>
        <v>Nov</v>
      </c>
      <c r="G463" s="4">
        <v>45234</v>
      </c>
      <c r="H463" s="5">
        <v>0.75701388888888888</v>
      </c>
      <c r="I463" s="4">
        <v>45243</v>
      </c>
      <c r="J463" s="5">
        <v>0.59738425925925931</v>
      </c>
      <c r="K463" t="s">
        <v>578</v>
      </c>
      <c r="L463" t="str">
        <f>VLOOKUP(orders[[#This Row],[Customer_ID]],customers[#All],3,TRUE)</f>
        <v>Madhyamgram</v>
      </c>
      <c r="M463" t="s">
        <v>507</v>
      </c>
      <c r="N463">
        <f>orders[[#This Row],[Price]]*orders[[#This Row],[Quantity]]</f>
        <v>4135</v>
      </c>
      <c r="O463" s="14">
        <f>((orders[[#This Row],[Delivery_Date]]+orders[[#This Row],[Delivery_Time]]) - (orders[[#This Row],[Order_Date]]+orders[[#This Row],[Order_Time]]))*24</f>
        <v>212.16888888878748</v>
      </c>
      <c r="W463" s="3">
        <v>5</v>
      </c>
      <c r="X463" s="13">
        <f>((orders[[#This Row],[Delivery_Date]]+orders[[#This Row],[Delivery_Time]]) - (orders[[#This Row],[Order_Date]]+orders[[#This Row],[Order_Time]]))*24</f>
        <v>212.16888888878748</v>
      </c>
      <c r="Y463" s="6">
        <f t="shared" si="7"/>
        <v>42.433777777757498</v>
      </c>
    </row>
    <row r="464" spans="1:25" x14ac:dyDescent="0.3">
      <c r="A464">
        <v>463</v>
      </c>
      <c r="B464" t="s">
        <v>383</v>
      </c>
      <c r="C464">
        <v>18</v>
      </c>
      <c r="D464">
        <f>VLOOKUP(orders[[#This Row],[Product_ID]],products[#All],4,TRUE)</f>
        <v>781</v>
      </c>
      <c r="E464">
        <v>3</v>
      </c>
      <c r="F464" t="str">
        <f>TEXT(orders[[#This Row],[Order_Date]],"mmm")</f>
        <v>Sep</v>
      </c>
      <c r="G464" s="4">
        <v>45193</v>
      </c>
      <c r="H464" s="5">
        <v>0.9331828703703704</v>
      </c>
      <c r="I464" s="4">
        <v>45199</v>
      </c>
      <c r="J464" s="5">
        <v>3.6145833333333335E-2</v>
      </c>
      <c r="K464" t="s">
        <v>681</v>
      </c>
      <c r="L464" t="str">
        <f>VLOOKUP(orders[[#This Row],[Customer_ID]],customers[#All],3,TRUE)</f>
        <v>Bhubaneswar</v>
      </c>
      <c r="M464" t="s">
        <v>509</v>
      </c>
      <c r="N464">
        <f>orders[[#This Row],[Price]]*orders[[#This Row],[Quantity]]</f>
        <v>2343</v>
      </c>
      <c r="O464" s="14">
        <f>((orders[[#This Row],[Delivery_Date]]+orders[[#This Row],[Delivery_Time]]) - (orders[[#This Row],[Order_Date]]+orders[[#This Row],[Order_Time]]))*24</f>
        <v>122.47111111111008</v>
      </c>
      <c r="W464" s="2">
        <v>3</v>
      </c>
      <c r="X464" s="13">
        <f>((orders[[#This Row],[Delivery_Date]]+orders[[#This Row],[Delivery_Time]]) - (orders[[#This Row],[Order_Date]]+orders[[#This Row],[Order_Time]]))*24</f>
        <v>122.47111111111008</v>
      </c>
      <c r="Y464" s="6">
        <f t="shared" si="7"/>
        <v>40.823703703703359</v>
      </c>
    </row>
    <row r="465" spans="1:25" x14ac:dyDescent="0.3">
      <c r="A465">
        <v>464</v>
      </c>
      <c r="B465" t="s">
        <v>73</v>
      </c>
      <c r="C465">
        <v>18</v>
      </c>
      <c r="D465">
        <f>VLOOKUP(orders[[#This Row],[Product_ID]],products[#All],4,TRUE)</f>
        <v>781</v>
      </c>
      <c r="E465">
        <v>3</v>
      </c>
      <c r="F465" t="str">
        <f>TEXT(orders[[#This Row],[Order_Date]],"mmm")</f>
        <v>Jul</v>
      </c>
      <c r="G465" s="4">
        <v>45112</v>
      </c>
      <c r="H465" s="5">
        <v>0.12806712962962963</v>
      </c>
      <c r="I465" s="4">
        <v>45115</v>
      </c>
      <c r="J465" s="5">
        <v>0.56857638888888884</v>
      </c>
      <c r="K465" t="s">
        <v>682</v>
      </c>
      <c r="L465" t="str">
        <f>VLOOKUP(orders[[#This Row],[Customer_ID]],customers[#All],3,TRUE)</f>
        <v>Panvel</v>
      </c>
      <c r="M465" t="s">
        <v>509</v>
      </c>
      <c r="N465">
        <f>orders[[#This Row],[Price]]*orders[[#This Row],[Quantity]]</f>
        <v>2343</v>
      </c>
      <c r="O465" s="14">
        <f>((orders[[#This Row],[Delivery_Date]]+orders[[#This Row],[Delivery_Time]]) - (orders[[#This Row],[Order_Date]]+orders[[#This Row],[Order_Time]]))*24</f>
        <v>82.572222222341225</v>
      </c>
      <c r="W465" s="3">
        <v>3</v>
      </c>
      <c r="X465" s="13">
        <f>((orders[[#This Row],[Delivery_Date]]+orders[[#This Row],[Delivery_Time]]) - (orders[[#This Row],[Order_Date]]+orders[[#This Row],[Order_Time]]))*24</f>
        <v>82.572222222341225</v>
      </c>
      <c r="Y465" s="6">
        <f t="shared" si="7"/>
        <v>27.524074074113742</v>
      </c>
    </row>
    <row r="466" spans="1:25" x14ac:dyDescent="0.3">
      <c r="A466">
        <v>465</v>
      </c>
      <c r="B466" t="s">
        <v>148</v>
      </c>
      <c r="C466">
        <v>55</v>
      </c>
      <c r="D466">
        <f>VLOOKUP(orders[[#This Row],[Product_ID]],products[#All],4,TRUE)</f>
        <v>1904</v>
      </c>
      <c r="E466">
        <v>5</v>
      </c>
      <c r="F466" t="str">
        <f>TEXT(orders[[#This Row],[Order_Date]],"mmm")</f>
        <v>Aug</v>
      </c>
      <c r="G466" s="4">
        <v>45161</v>
      </c>
      <c r="H466" s="5">
        <v>0.99041666666666661</v>
      </c>
      <c r="I466" s="4">
        <v>45164</v>
      </c>
      <c r="J466" s="5">
        <v>0.56193287037037032</v>
      </c>
      <c r="K466" t="s">
        <v>51</v>
      </c>
      <c r="L466" t="str">
        <f>VLOOKUP(orders[[#This Row],[Customer_ID]],customers[#All],3,TRUE)</f>
        <v>Haridwar</v>
      </c>
      <c r="M466" t="s">
        <v>513</v>
      </c>
      <c r="N466">
        <f>orders[[#This Row],[Price]]*orders[[#This Row],[Quantity]]</f>
        <v>9520</v>
      </c>
      <c r="O466" s="14">
        <f>((orders[[#This Row],[Delivery_Date]]+orders[[#This Row],[Delivery_Time]]) - (orders[[#This Row],[Order_Date]]+orders[[#This Row],[Order_Time]]))*24</f>
        <v>61.716388888831716</v>
      </c>
      <c r="W466" s="2">
        <v>5</v>
      </c>
      <c r="X466" s="13">
        <f>((orders[[#This Row],[Delivery_Date]]+orders[[#This Row],[Delivery_Time]]) - (orders[[#This Row],[Order_Date]]+orders[[#This Row],[Order_Time]]))*24</f>
        <v>61.716388888831716</v>
      </c>
      <c r="Y466" s="6">
        <f t="shared" si="7"/>
        <v>12.343277777766342</v>
      </c>
    </row>
    <row r="467" spans="1:25" x14ac:dyDescent="0.3">
      <c r="A467">
        <v>466</v>
      </c>
      <c r="B467" t="s">
        <v>266</v>
      </c>
      <c r="C467">
        <v>23</v>
      </c>
      <c r="D467">
        <f>VLOOKUP(orders[[#This Row],[Product_ID]],products[#All],4,TRUE)</f>
        <v>1098</v>
      </c>
      <c r="E467">
        <v>1</v>
      </c>
      <c r="F467" t="str">
        <f>TEXT(orders[[#This Row],[Order_Date]],"mmm")</f>
        <v>Oct</v>
      </c>
      <c r="G467" s="4">
        <v>45202</v>
      </c>
      <c r="H467" s="5">
        <v>0.58219907407407412</v>
      </c>
      <c r="I467" s="4">
        <v>45210</v>
      </c>
      <c r="J467" s="5">
        <v>0.41644675925925928</v>
      </c>
      <c r="K467" t="s">
        <v>557</v>
      </c>
      <c r="L467" t="str">
        <f>VLOOKUP(orders[[#This Row],[Customer_ID]],customers[#All],3,TRUE)</f>
        <v>Bharatpur</v>
      </c>
      <c r="M467" t="s">
        <v>505</v>
      </c>
      <c r="N467">
        <f>orders[[#This Row],[Price]]*orders[[#This Row],[Quantity]]</f>
        <v>1098</v>
      </c>
      <c r="O467" s="14">
        <f>((orders[[#This Row],[Delivery_Date]]+orders[[#This Row],[Delivery_Time]]) - (orders[[#This Row],[Order_Date]]+orders[[#This Row],[Order_Time]]))*24</f>
        <v>188.02194444439374</v>
      </c>
      <c r="W467" s="3">
        <v>1</v>
      </c>
      <c r="X467" s="13">
        <f>((orders[[#This Row],[Delivery_Date]]+orders[[#This Row],[Delivery_Time]]) - (orders[[#This Row],[Order_Date]]+orders[[#This Row],[Order_Time]]))*24</f>
        <v>188.02194444439374</v>
      </c>
      <c r="Y467" s="6">
        <f t="shared" si="7"/>
        <v>188.02194444439374</v>
      </c>
    </row>
    <row r="468" spans="1:25" x14ac:dyDescent="0.3">
      <c r="A468">
        <v>467</v>
      </c>
      <c r="B468" t="s">
        <v>279</v>
      </c>
      <c r="C468">
        <v>53</v>
      </c>
      <c r="D468">
        <f>VLOOKUP(orders[[#This Row],[Product_ID]],products[#All],4,TRUE)</f>
        <v>1672</v>
      </c>
      <c r="E468">
        <v>1</v>
      </c>
      <c r="F468" t="str">
        <f>TEXT(orders[[#This Row],[Order_Date]],"mmm")</f>
        <v>Aug</v>
      </c>
      <c r="G468" s="4">
        <v>45166</v>
      </c>
      <c r="H468" s="5">
        <v>0.59634259259259259</v>
      </c>
      <c r="I468" s="4">
        <v>45171</v>
      </c>
      <c r="J468" s="5">
        <v>0.63901620370370371</v>
      </c>
      <c r="K468" t="s">
        <v>520</v>
      </c>
      <c r="L468" t="str">
        <f>VLOOKUP(orders[[#This Row],[Customer_ID]],customers[#All],3,TRUE)</f>
        <v>Haridwar</v>
      </c>
      <c r="M468" t="s">
        <v>513</v>
      </c>
      <c r="N468">
        <f>orders[[#This Row],[Price]]*orders[[#This Row],[Quantity]]</f>
        <v>1672</v>
      </c>
      <c r="O468" s="14">
        <f>((orders[[#This Row],[Delivery_Date]]+orders[[#This Row],[Delivery_Time]]) - (orders[[#This Row],[Order_Date]]+orders[[#This Row],[Order_Time]]))*24</f>
        <v>121.02416666666977</v>
      </c>
      <c r="W468" s="2">
        <v>1</v>
      </c>
      <c r="X468" s="13">
        <f>((orders[[#This Row],[Delivery_Date]]+orders[[#This Row],[Delivery_Time]]) - (orders[[#This Row],[Order_Date]]+orders[[#This Row],[Order_Time]]))*24</f>
        <v>121.02416666666977</v>
      </c>
      <c r="Y468" s="6">
        <f t="shared" si="7"/>
        <v>121.02416666666977</v>
      </c>
    </row>
    <row r="469" spans="1:25" x14ac:dyDescent="0.3">
      <c r="A469">
        <v>468</v>
      </c>
      <c r="B469" t="s">
        <v>39</v>
      </c>
      <c r="C469">
        <v>5</v>
      </c>
      <c r="D469">
        <f>VLOOKUP(orders[[#This Row],[Product_ID]],products[#All],4,TRUE)</f>
        <v>1444</v>
      </c>
      <c r="E469">
        <v>2</v>
      </c>
      <c r="F469" t="str">
        <f>TEXT(orders[[#This Row],[Order_Date]],"mmm")</f>
        <v>Jul</v>
      </c>
      <c r="G469" s="4">
        <v>45132</v>
      </c>
      <c r="H469" s="5">
        <v>0.33155092592592594</v>
      </c>
      <c r="I469" s="4">
        <v>45142</v>
      </c>
      <c r="J469" s="5">
        <v>5.8877314814814813E-2</v>
      </c>
      <c r="K469" t="s">
        <v>683</v>
      </c>
      <c r="L469" t="str">
        <f>VLOOKUP(orders[[#This Row],[Customer_ID]],customers[#All],3,TRUE)</f>
        <v>Berhampore</v>
      </c>
      <c r="M469" t="s">
        <v>528</v>
      </c>
      <c r="N469">
        <f>orders[[#This Row],[Price]]*orders[[#This Row],[Quantity]]</f>
        <v>2888</v>
      </c>
      <c r="O469" s="14">
        <f>((orders[[#This Row],[Delivery_Date]]+orders[[#This Row],[Delivery_Time]]) - (orders[[#This Row],[Order_Date]]+orders[[#This Row],[Order_Time]]))*24</f>
        <v>233.45583333325339</v>
      </c>
      <c r="W469" s="3">
        <v>2</v>
      </c>
      <c r="X469" s="13">
        <f>((orders[[#This Row],[Delivery_Date]]+orders[[#This Row],[Delivery_Time]]) - (orders[[#This Row],[Order_Date]]+orders[[#This Row],[Order_Time]]))*24</f>
        <v>233.45583333325339</v>
      </c>
      <c r="Y469" s="6">
        <f t="shared" si="7"/>
        <v>116.7279166666267</v>
      </c>
    </row>
    <row r="470" spans="1:25" x14ac:dyDescent="0.3">
      <c r="A470">
        <v>469</v>
      </c>
      <c r="B470" t="s">
        <v>256</v>
      </c>
      <c r="C470">
        <v>42</v>
      </c>
      <c r="D470">
        <f>VLOOKUP(orders[[#This Row],[Product_ID]],products[#All],4,TRUE)</f>
        <v>1744</v>
      </c>
      <c r="E470">
        <v>4</v>
      </c>
      <c r="F470" t="str">
        <f>TEXT(orders[[#This Row],[Order_Date]],"mmm")</f>
        <v>Dec</v>
      </c>
      <c r="G470" s="4">
        <v>45275</v>
      </c>
      <c r="H470" s="5">
        <v>0.29583333333333334</v>
      </c>
      <c r="I470" s="4">
        <v>45279</v>
      </c>
      <c r="J470" s="5">
        <v>0.53945601851851854</v>
      </c>
      <c r="K470" t="s">
        <v>200</v>
      </c>
      <c r="L470" t="str">
        <f>VLOOKUP(orders[[#This Row],[Customer_ID]],customers[#All],3,TRUE)</f>
        <v>Kota</v>
      </c>
      <c r="M470" t="s">
        <v>528</v>
      </c>
      <c r="N470">
        <f>orders[[#This Row],[Price]]*orders[[#This Row],[Quantity]]</f>
        <v>6976</v>
      </c>
      <c r="O470" s="14">
        <f>((orders[[#This Row],[Delivery_Date]]+orders[[#This Row],[Delivery_Time]]) - (orders[[#This Row],[Order_Date]]+orders[[#This Row],[Order_Time]]))*24</f>
        <v>101.84694444446359</v>
      </c>
      <c r="W470" s="2">
        <v>4</v>
      </c>
      <c r="X470" s="13">
        <f>((orders[[#This Row],[Delivery_Date]]+orders[[#This Row],[Delivery_Time]]) - (orders[[#This Row],[Order_Date]]+orders[[#This Row],[Order_Time]]))*24</f>
        <v>101.84694444446359</v>
      </c>
      <c r="Y470" s="6">
        <f t="shared" si="7"/>
        <v>25.461736111115897</v>
      </c>
    </row>
    <row r="471" spans="1:25" x14ac:dyDescent="0.3">
      <c r="A471">
        <v>470</v>
      </c>
      <c r="B471" t="s">
        <v>158</v>
      </c>
      <c r="C471">
        <v>47</v>
      </c>
      <c r="D471">
        <f>VLOOKUP(orders[[#This Row],[Product_ID]],products[#All],4,TRUE)</f>
        <v>1638</v>
      </c>
      <c r="E471">
        <v>5</v>
      </c>
      <c r="F471" t="str">
        <f>TEXT(orders[[#This Row],[Order_Date]],"mmm")</f>
        <v>Feb</v>
      </c>
      <c r="G471" s="4">
        <v>44985</v>
      </c>
      <c r="H471" s="5">
        <v>0.73199074074074078</v>
      </c>
      <c r="I471" s="4">
        <v>44991</v>
      </c>
      <c r="J471" s="5">
        <v>0.64547453703703705</v>
      </c>
      <c r="K471" t="s">
        <v>541</v>
      </c>
      <c r="L471" t="str">
        <f>VLOOKUP(orders[[#This Row],[Customer_ID]],customers[#All],3,TRUE)</f>
        <v>Sasaram</v>
      </c>
      <c r="M471" t="s">
        <v>518</v>
      </c>
      <c r="N471">
        <f>orders[[#This Row],[Price]]*orders[[#This Row],[Quantity]]</f>
        <v>8190</v>
      </c>
      <c r="O471" s="14">
        <f>((orders[[#This Row],[Delivery_Date]]+orders[[#This Row],[Delivery_Time]]) - (orders[[#This Row],[Order_Date]]+orders[[#This Row],[Order_Time]]))*24</f>
        <v>141.92361111100763</v>
      </c>
      <c r="W471" s="3">
        <v>5</v>
      </c>
      <c r="X471" s="13">
        <f>((orders[[#This Row],[Delivery_Date]]+orders[[#This Row],[Delivery_Time]]) - (orders[[#This Row],[Order_Date]]+orders[[#This Row],[Order_Time]]))*24</f>
        <v>141.92361111100763</v>
      </c>
      <c r="Y471" s="6">
        <f t="shared" si="7"/>
        <v>28.384722222201525</v>
      </c>
    </row>
    <row r="472" spans="1:25" x14ac:dyDescent="0.3">
      <c r="A472">
        <v>471</v>
      </c>
      <c r="B472" t="s">
        <v>452</v>
      </c>
      <c r="C472">
        <v>23</v>
      </c>
      <c r="D472">
        <f>VLOOKUP(orders[[#This Row],[Product_ID]],products[#All],4,TRUE)</f>
        <v>1098</v>
      </c>
      <c r="E472">
        <v>2</v>
      </c>
      <c r="F472" t="str">
        <f>TEXT(orders[[#This Row],[Order_Date]],"mmm")</f>
        <v>Jan</v>
      </c>
      <c r="G472" s="4">
        <v>44957</v>
      </c>
      <c r="H472" s="5">
        <v>0.50626157407407413</v>
      </c>
      <c r="I472" s="4">
        <v>44967</v>
      </c>
      <c r="J472" s="5">
        <v>0.24312500000000001</v>
      </c>
      <c r="K472" t="s">
        <v>638</v>
      </c>
      <c r="L472" t="str">
        <f>VLOOKUP(orders[[#This Row],[Customer_ID]],customers[#All],3,TRUE)</f>
        <v>Dibrugarh</v>
      </c>
      <c r="M472" t="s">
        <v>505</v>
      </c>
      <c r="N472">
        <f>orders[[#This Row],[Price]]*orders[[#This Row],[Quantity]]</f>
        <v>2196</v>
      </c>
      <c r="O472" s="14">
        <f>((orders[[#This Row],[Delivery_Date]]+orders[[#This Row],[Delivery_Time]]) - (orders[[#This Row],[Order_Date]]+orders[[#This Row],[Order_Time]]))*24</f>
        <v>233.68472222221317</v>
      </c>
      <c r="W472" s="2">
        <v>2</v>
      </c>
      <c r="X472" s="13">
        <f>((orders[[#This Row],[Delivery_Date]]+orders[[#This Row],[Delivery_Time]]) - (orders[[#This Row],[Order_Date]]+orders[[#This Row],[Order_Time]]))*24</f>
        <v>233.68472222221317</v>
      </c>
      <c r="Y472" s="6">
        <f t="shared" si="7"/>
        <v>116.84236111110658</v>
      </c>
    </row>
    <row r="473" spans="1:25" x14ac:dyDescent="0.3">
      <c r="A473">
        <v>472</v>
      </c>
      <c r="B473" t="s">
        <v>78</v>
      </c>
      <c r="C473">
        <v>56</v>
      </c>
      <c r="D473">
        <f>VLOOKUP(orders[[#This Row],[Product_ID]],products[#All],4,TRUE)</f>
        <v>1272</v>
      </c>
      <c r="E473">
        <v>1</v>
      </c>
      <c r="F473" t="str">
        <f>TEXT(orders[[#This Row],[Order_Date]],"mmm")</f>
        <v>Dec</v>
      </c>
      <c r="G473" s="4">
        <v>45284</v>
      </c>
      <c r="H473" s="5">
        <v>0.31432870370370369</v>
      </c>
      <c r="I473" s="4">
        <v>45290</v>
      </c>
      <c r="J473" s="5">
        <v>0.94881944444444444</v>
      </c>
      <c r="K473" t="s">
        <v>522</v>
      </c>
      <c r="L473" t="str">
        <f>VLOOKUP(orders[[#This Row],[Customer_ID]],customers[#All],3,TRUE)</f>
        <v>Kolkata</v>
      </c>
      <c r="M473" t="s">
        <v>505</v>
      </c>
      <c r="N473">
        <f>orders[[#This Row],[Price]]*orders[[#This Row],[Quantity]]</f>
        <v>1272</v>
      </c>
      <c r="O473" s="14">
        <f>((orders[[#This Row],[Delivery_Date]]+orders[[#This Row],[Delivery_Time]]) - (orders[[#This Row],[Order_Date]]+orders[[#This Row],[Order_Time]]))*24</f>
        <v>159.22777777776355</v>
      </c>
      <c r="W473" s="3">
        <v>1</v>
      </c>
      <c r="X473" s="13">
        <f>((orders[[#This Row],[Delivery_Date]]+orders[[#This Row],[Delivery_Time]]) - (orders[[#This Row],[Order_Date]]+orders[[#This Row],[Order_Time]]))*24</f>
        <v>159.22777777776355</v>
      </c>
      <c r="Y473" s="6">
        <f t="shared" si="7"/>
        <v>159.22777777776355</v>
      </c>
    </row>
    <row r="474" spans="1:25" x14ac:dyDescent="0.3">
      <c r="A474">
        <v>473</v>
      </c>
      <c r="B474" t="s">
        <v>302</v>
      </c>
      <c r="C474">
        <v>22</v>
      </c>
      <c r="D474">
        <f>VLOOKUP(orders[[#This Row],[Product_ID]],products[#All],4,TRUE)</f>
        <v>1639</v>
      </c>
      <c r="E474">
        <v>3</v>
      </c>
      <c r="F474" t="str">
        <f>TEXT(orders[[#This Row],[Order_Date]],"mmm")</f>
        <v>Mar</v>
      </c>
      <c r="G474" s="4">
        <v>45013</v>
      </c>
      <c r="H474" s="5">
        <v>0.34302083333333333</v>
      </c>
      <c r="I474" s="4">
        <v>45020</v>
      </c>
      <c r="J474" s="5">
        <v>0.65576388888888892</v>
      </c>
      <c r="K474" t="s">
        <v>684</v>
      </c>
      <c r="L474" t="str">
        <f>VLOOKUP(orders[[#This Row],[Customer_ID]],customers[#All],3,TRUE)</f>
        <v>Kavali</v>
      </c>
      <c r="M474" t="s">
        <v>528</v>
      </c>
      <c r="N474">
        <f>orders[[#This Row],[Price]]*orders[[#This Row],[Quantity]]</f>
        <v>4917</v>
      </c>
      <c r="O474" s="14">
        <f>((orders[[#This Row],[Delivery_Date]]+orders[[#This Row],[Delivery_Time]]) - (orders[[#This Row],[Order_Date]]+orders[[#This Row],[Order_Time]]))*24</f>
        <v>175.50583333347458</v>
      </c>
      <c r="W474" s="2">
        <v>3</v>
      </c>
      <c r="X474" s="13">
        <f>((orders[[#This Row],[Delivery_Date]]+orders[[#This Row],[Delivery_Time]]) - (orders[[#This Row],[Order_Date]]+orders[[#This Row],[Order_Time]]))*24</f>
        <v>175.50583333347458</v>
      </c>
      <c r="Y474" s="6">
        <f t="shared" si="7"/>
        <v>58.501944444491528</v>
      </c>
    </row>
    <row r="475" spans="1:25" x14ac:dyDescent="0.3">
      <c r="A475">
        <v>474</v>
      </c>
      <c r="B475" t="s">
        <v>256</v>
      </c>
      <c r="C475">
        <v>1</v>
      </c>
      <c r="D475">
        <f>VLOOKUP(orders[[#This Row],[Product_ID]],products[#All],4,TRUE)</f>
        <v>1935</v>
      </c>
      <c r="E475">
        <v>4</v>
      </c>
      <c r="F475" t="str">
        <f>TEXT(orders[[#This Row],[Order_Date]],"mmm")</f>
        <v>Feb</v>
      </c>
      <c r="G475" s="4">
        <v>44964</v>
      </c>
      <c r="H475" s="5">
        <v>0.27221064814814816</v>
      </c>
      <c r="I475" s="4">
        <v>44971</v>
      </c>
      <c r="J475" s="5">
        <v>8.3414351851851851E-2</v>
      </c>
      <c r="K475" t="s">
        <v>185</v>
      </c>
      <c r="L475" t="str">
        <f>VLOOKUP(orders[[#This Row],[Customer_ID]],customers[#All],3,TRUE)</f>
        <v>Kota</v>
      </c>
      <c r="M475" t="s">
        <v>528</v>
      </c>
      <c r="N475">
        <f>orders[[#This Row],[Price]]*orders[[#This Row],[Quantity]]</f>
        <v>7740</v>
      </c>
      <c r="O475" s="14">
        <f>((orders[[#This Row],[Delivery_Date]]+orders[[#This Row],[Delivery_Time]]) - (orders[[#This Row],[Order_Date]]+orders[[#This Row],[Order_Time]]))*24</f>
        <v>163.46888888895046</v>
      </c>
      <c r="W475" s="3">
        <v>4</v>
      </c>
      <c r="X475" s="13">
        <f>((orders[[#This Row],[Delivery_Date]]+orders[[#This Row],[Delivery_Time]]) - (orders[[#This Row],[Order_Date]]+orders[[#This Row],[Order_Time]]))*24</f>
        <v>163.46888888895046</v>
      </c>
      <c r="Y475" s="6">
        <f t="shared" si="7"/>
        <v>40.867222222237615</v>
      </c>
    </row>
    <row r="476" spans="1:25" x14ac:dyDescent="0.3">
      <c r="A476">
        <v>475</v>
      </c>
      <c r="B476" t="s">
        <v>486</v>
      </c>
      <c r="C476">
        <v>46</v>
      </c>
      <c r="D476">
        <f>VLOOKUP(orders[[#This Row],[Product_ID]],products[#All],4,TRUE)</f>
        <v>758</v>
      </c>
      <c r="E476">
        <v>2</v>
      </c>
      <c r="F476" t="str">
        <f>TEXT(orders[[#This Row],[Order_Date]],"mmm")</f>
        <v>Dec</v>
      </c>
      <c r="G476" s="4">
        <v>45264</v>
      </c>
      <c r="H476" s="5">
        <v>0.30651620370370369</v>
      </c>
      <c r="I476" s="4">
        <v>45268</v>
      </c>
      <c r="J476" s="5">
        <v>0.56414351851851852</v>
      </c>
      <c r="K476" t="s">
        <v>685</v>
      </c>
      <c r="L476" t="str">
        <f>VLOOKUP(orders[[#This Row],[Customer_ID]],customers[#All],3,TRUE)</f>
        <v>Dhanbad</v>
      </c>
      <c r="M476" t="s">
        <v>505</v>
      </c>
      <c r="N476">
        <f>orders[[#This Row],[Price]]*orders[[#This Row],[Quantity]]</f>
        <v>1516</v>
      </c>
      <c r="O476" s="14">
        <f>((orders[[#This Row],[Delivery_Date]]+orders[[#This Row],[Delivery_Time]]) - (orders[[#This Row],[Order_Date]]+orders[[#This Row],[Order_Time]]))*24</f>
        <v>102.18305555556435</v>
      </c>
      <c r="W476" s="2">
        <v>2</v>
      </c>
      <c r="X476" s="13">
        <f>((orders[[#This Row],[Delivery_Date]]+orders[[#This Row],[Delivery_Time]]) - (orders[[#This Row],[Order_Date]]+orders[[#This Row],[Order_Time]]))*24</f>
        <v>102.18305555556435</v>
      </c>
      <c r="Y476" s="6">
        <f t="shared" si="7"/>
        <v>51.091527777782176</v>
      </c>
    </row>
    <row r="477" spans="1:25" x14ac:dyDescent="0.3">
      <c r="A477">
        <v>476</v>
      </c>
      <c r="B477" t="s">
        <v>331</v>
      </c>
      <c r="C477">
        <v>40</v>
      </c>
      <c r="D477">
        <f>VLOOKUP(orders[[#This Row],[Product_ID]],products[#All],4,TRUE)</f>
        <v>1923</v>
      </c>
      <c r="E477">
        <v>2</v>
      </c>
      <c r="F477" t="str">
        <f>TEXT(orders[[#This Row],[Order_Date]],"mmm")</f>
        <v>Sep</v>
      </c>
      <c r="G477" s="4">
        <v>45187</v>
      </c>
      <c r="H477" s="5">
        <v>5.3680555555555558E-2</v>
      </c>
      <c r="I477" s="4">
        <v>45189</v>
      </c>
      <c r="J477" s="5">
        <v>0.74530092592592589</v>
      </c>
      <c r="K477" t="s">
        <v>523</v>
      </c>
      <c r="L477" t="str">
        <f>VLOOKUP(orders[[#This Row],[Customer_ID]],customers[#All],3,TRUE)</f>
        <v>Anand</v>
      </c>
      <c r="M477" t="s">
        <v>505</v>
      </c>
      <c r="N477">
        <f>orders[[#This Row],[Price]]*orders[[#This Row],[Quantity]]</f>
        <v>3846</v>
      </c>
      <c r="O477" s="14">
        <f>((orders[[#This Row],[Delivery_Date]]+orders[[#This Row],[Delivery_Time]]) - (orders[[#This Row],[Order_Date]]+orders[[#This Row],[Order_Time]]))*24</f>
        <v>64.598888888955116</v>
      </c>
      <c r="W477" s="3">
        <v>2</v>
      </c>
      <c r="X477" s="13">
        <f>((orders[[#This Row],[Delivery_Date]]+orders[[#This Row],[Delivery_Time]]) - (orders[[#This Row],[Order_Date]]+orders[[#This Row],[Order_Time]]))*24</f>
        <v>64.598888888955116</v>
      </c>
      <c r="Y477" s="6">
        <f t="shared" si="7"/>
        <v>32.299444444477558</v>
      </c>
    </row>
    <row r="478" spans="1:25" x14ac:dyDescent="0.3">
      <c r="A478">
        <v>477</v>
      </c>
      <c r="B478" t="s">
        <v>486</v>
      </c>
      <c r="C478">
        <v>33</v>
      </c>
      <c r="D478">
        <f>VLOOKUP(orders[[#This Row],[Product_ID]],products[#All],4,TRUE)</f>
        <v>314</v>
      </c>
      <c r="E478">
        <v>4</v>
      </c>
      <c r="F478" t="str">
        <f>TEXT(orders[[#This Row],[Order_Date]],"mmm")</f>
        <v>Feb</v>
      </c>
      <c r="G478" s="4">
        <v>44969</v>
      </c>
      <c r="H478" s="5">
        <v>0.72093750000000001</v>
      </c>
      <c r="I478" s="4">
        <v>44971</v>
      </c>
      <c r="J478" s="5">
        <v>0.13324074074074074</v>
      </c>
      <c r="K478" t="s">
        <v>90</v>
      </c>
      <c r="L478" t="str">
        <f>VLOOKUP(orders[[#This Row],[Customer_ID]],customers[#All],3,TRUE)</f>
        <v>Dhanbad</v>
      </c>
      <c r="M478" t="s">
        <v>511</v>
      </c>
      <c r="N478">
        <f>orders[[#This Row],[Price]]*orders[[#This Row],[Quantity]]</f>
        <v>1256</v>
      </c>
      <c r="O478" s="14">
        <f>((orders[[#This Row],[Delivery_Date]]+orders[[#This Row],[Delivery_Time]]) - (orders[[#This Row],[Order_Date]]+orders[[#This Row],[Order_Time]]))*24</f>
        <v>33.895277777686715</v>
      </c>
      <c r="W478" s="2">
        <v>4</v>
      </c>
      <c r="X478" s="13">
        <f>((orders[[#This Row],[Delivery_Date]]+orders[[#This Row],[Delivery_Time]]) - (orders[[#This Row],[Order_Date]]+orders[[#This Row],[Order_Time]]))*24</f>
        <v>33.895277777686715</v>
      </c>
      <c r="Y478" s="6">
        <f t="shared" si="7"/>
        <v>8.4738194444216788</v>
      </c>
    </row>
    <row r="479" spans="1:25" x14ac:dyDescent="0.3">
      <c r="A479">
        <v>478</v>
      </c>
      <c r="B479" t="s">
        <v>18</v>
      </c>
      <c r="C479">
        <v>11</v>
      </c>
      <c r="D479">
        <f>VLOOKUP(orders[[#This Row],[Product_ID]],products[#All],4,TRUE)</f>
        <v>1096</v>
      </c>
      <c r="E479">
        <v>5</v>
      </c>
      <c r="F479" t="str">
        <f>TEXT(orders[[#This Row],[Order_Date]],"mmm")</f>
        <v>Feb</v>
      </c>
      <c r="G479" s="4">
        <v>44965</v>
      </c>
      <c r="H479" s="5">
        <v>4.9548611111111113E-2</v>
      </c>
      <c r="I479" s="4">
        <v>44966</v>
      </c>
      <c r="J479" s="5">
        <v>0.40994212962962961</v>
      </c>
      <c r="K479" t="s">
        <v>686</v>
      </c>
      <c r="L479" t="str">
        <f>VLOOKUP(orders[[#This Row],[Customer_ID]],customers[#All],3,TRUE)</f>
        <v>Bilaspur</v>
      </c>
      <c r="M479" t="s">
        <v>511</v>
      </c>
      <c r="N479">
        <f>orders[[#This Row],[Price]]*orders[[#This Row],[Quantity]]</f>
        <v>5480</v>
      </c>
      <c r="O479" s="14">
        <f>((orders[[#This Row],[Delivery_Date]]+orders[[#This Row],[Delivery_Time]]) - (orders[[#This Row],[Order_Date]]+orders[[#This Row],[Order_Time]]))*24</f>
        <v>32.649444444396067</v>
      </c>
      <c r="W479" s="3">
        <v>5</v>
      </c>
      <c r="X479" s="13">
        <f>((orders[[#This Row],[Delivery_Date]]+orders[[#This Row],[Delivery_Time]]) - (orders[[#This Row],[Order_Date]]+orders[[#This Row],[Order_Time]]))*24</f>
        <v>32.649444444396067</v>
      </c>
      <c r="Y479" s="6">
        <f t="shared" si="7"/>
        <v>6.5298888888792135</v>
      </c>
    </row>
    <row r="480" spans="1:25" x14ac:dyDescent="0.3">
      <c r="A480">
        <v>479</v>
      </c>
      <c r="B480" t="s">
        <v>349</v>
      </c>
      <c r="C480">
        <v>11</v>
      </c>
      <c r="D480">
        <f>VLOOKUP(orders[[#This Row],[Product_ID]],products[#All],4,TRUE)</f>
        <v>1096</v>
      </c>
      <c r="E480">
        <v>1</v>
      </c>
      <c r="F480" t="str">
        <f>TEXT(orders[[#This Row],[Order_Date]],"mmm")</f>
        <v>Feb</v>
      </c>
      <c r="G480" s="4">
        <v>44964</v>
      </c>
      <c r="H480" s="5">
        <v>0.74190972222222218</v>
      </c>
      <c r="I480" s="4">
        <v>44968</v>
      </c>
      <c r="J480" s="5">
        <v>0.45015046296296296</v>
      </c>
      <c r="K480" t="s">
        <v>666</v>
      </c>
      <c r="L480" t="str">
        <f>VLOOKUP(orders[[#This Row],[Customer_ID]],customers[#All],3,TRUE)</f>
        <v>Tiruppur</v>
      </c>
      <c r="M480" t="s">
        <v>511</v>
      </c>
      <c r="N480">
        <f>orders[[#This Row],[Price]]*orders[[#This Row],[Quantity]]</f>
        <v>1096</v>
      </c>
      <c r="O480" s="14">
        <f>((orders[[#This Row],[Delivery_Date]]+orders[[#This Row],[Delivery_Time]]) - (orders[[#This Row],[Order_Date]]+orders[[#This Row],[Order_Time]]))*24</f>
        <v>88.997777777840383</v>
      </c>
      <c r="W480" s="2">
        <v>1</v>
      </c>
      <c r="X480" s="13">
        <f>((orders[[#This Row],[Delivery_Date]]+orders[[#This Row],[Delivery_Time]]) - (orders[[#This Row],[Order_Date]]+orders[[#This Row],[Order_Time]]))*24</f>
        <v>88.997777777840383</v>
      </c>
      <c r="Y480" s="6">
        <f t="shared" si="7"/>
        <v>88.997777777840383</v>
      </c>
    </row>
    <row r="481" spans="1:25" x14ac:dyDescent="0.3">
      <c r="A481">
        <v>480</v>
      </c>
      <c r="B481" t="s">
        <v>292</v>
      </c>
      <c r="C481">
        <v>62</v>
      </c>
      <c r="D481">
        <f>VLOOKUP(orders[[#This Row],[Product_ID]],products[#All],4,TRUE)</f>
        <v>1356</v>
      </c>
      <c r="E481">
        <v>4</v>
      </c>
      <c r="F481" t="str">
        <f>TEXT(orders[[#This Row],[Order_Date]],"mmm")</f>
        <v>Mar</v>
      </c>
      <c r="G481" s="4">
        <v>44991</v>
      </c>
      <c r="H481" s="5">
        <v>0.18716435185185185</v>
      </c>
      <c r="I481" s="4">
        <v>45001</v>
      </c>
      <c r="J481" s="5">
        <v>0.93024305555555553</v>
      </c>
      <c r="K481" t="s">
        <v>687</v>
      </c>
      <c r="L481" t="str">
        <f>VLOOKUP(orders[[#This Row],[Customer_ID]],customers[#All],3,TRUE)</f>
        <v>Kalyan-Dombivli</v>
      </c>
      <c r="M481" t="s">
        <v>518</v>
      </c>
      <c r="N481">
        <f>orders[[#This Row],[Price]]*orders[[#This Row],[Quantity]]</f>
        <v>5424</v>
      </c>
      <c r="O481" s="14">
        <f>((orders[[#This Row],[Delivery_Date]]+orders[[#This Row],[Delivery_Time]]) - (orders[[#This Row],[Order_Date]]+orders[[#This Row],[Order_Time]]))*24</f>
        <v>257.83388888882473</v>
      </c>
      <c r="W481" s="3">
        <v>4</v>
      </c>
      <c r="X481" s="13">
        <f>((orders[[#This Row],[Delivery_Date]]+orders[[#This Row],[Delivery_Time]]) - (orders[[#This Row],[Order_Date]]+orders[[#This Row],[Order_Time]]))*24</f>
        <v>257.83388888882473</v>
      </c>
      <c r="Y481" s="6">
        <f t="shared" si="7"/>
        <v>64.458472222206183</v>
      </c>
    </row>
    <row r="482" spans="1:25" x14ac:dyDescent="0.3">
      <c r="A482">
        <v>481</v>
      </c>
      <c r="B482" t="s">
        <v>222</v>
      </c>
      <c r="C482">
        <v>12</v>
      </c>
      <c r="D482">
        <f>VLOOKUP(orders[[#This Row],[Product_ID]],products[#All],4,TRUE)</f>
        <v>672</v>
      </c>
      <c r="E482">
        <v>5</v>
      </c>
      <c r="F482" t="str">
        <f>TEXT(orders[[#This Row],[Order_Date]],"mmm")</f>
        <v>Aug</v>
      </c>
      <c r="G482" s="4">
        <v>45159</v>
      </c>
      <c r="H482" s="5">
        <v>6.134259259259259E-4</v>
      </c>
      <c r="I482" s="4">
        <v>45163</v>
      </c>
      <c r="J482" s="5">
        <v>0.77528935185185188</v>
      </c>
      <c r="K482" t="s">
        <v>688</v>
      </c>
      <c r="L482" t="str">
        <f>VLOOKUP(orders[[#This Row],[Customer_ID]],customers[#All],3,TRUE)</f>
        <v>Agra</v>
      </c>
      <c r="M482" t="s">
        <v>505</v>
      </c>
      <c r="N482">
        <f>orders[[#This Row],[Price]]*orders[[#This Row],[Quantity]]</f>
        <v>3360</v>
      </c>
      <c r="O482" s="14">
        <f>((orders[[#This Row],[Delivery_Date]]+orders[[#This Row],[Delivery_Time]]) - (orders[[#This Row],[Order_Date]]+orders[[#This Row],[Order_Time]]))*24</f>
        <v>114.59222222235985</v>
      </c>
      <c r="W482" s="2">
        <v>5</v>
      </c>
      <c r="X482" s="13">
        <f>((orders[[#This Row],[Delivery_Date]]+orders[[#This Row],[Delivery_Time]]) - (orders[[#This Row],[Order_Date]]+orders[[#This Row],[Order_Time]]))*24</f>
        <v>114.59222222235985</v>
      </c>
      <c r="Y482" s="6">
        <f t="shared" si="7"/>
        <v>22.918444444471969</v>
      </c>
    </row>
    <row r="483" spans="1:25" x14ac:dyDescent="0.3">
      <c r="A483">
        <v>482</v>
      </c>
      <c r="B483" t="s">
        <v>252</v>
      </c>
      <c r="C483">
        <v>23</v>
      </c>
      <c r="D483">
        <f>VLOOKUP(orders[[#This Row],[Product_ID]],products[#All],4,TRUE)</f>
        <v>1098</v>
      </c>
      <c r="E483">
        <v>3</v>
      </c>
      <c r="F483" t="str">
        <f>TEXT(orders[[#This Row],[Order_Date]],"mmm")</f>
        <v>Jun</v>
      </c>
      <c r="G483" s="4">
        <v>45082</v>
      </c>
      <c r="H483" s="5">
        <v>0.85668981481481477</v>
      </c>
      <c r="I483" s="4">
        <v>45091</v>
      </c>
      <c r="J483" s="5">
        <v>0.87262731481481481</v>
      </c>
      <c r="K483" t="s">
        <v>526</v>
      </c>
      <c r="L483" t="str">
        <f>VLOOKUP(orders[[#This Row],[Customer_ID]],customers[#All],3,TRUE)</f>
        <v>Imphal</v>
      </c>
      <c r="M483" t="s">
        <v>505</v>
      </c>
      <c r="N483">
        <f>orders[[#This Row],[Price]]*orders[[#This Row],[Quantity]]</f>
        <v>3294</v>
      </c>
      <c r="O483" s="14">
        <f>((orders[[#This Row],[Delivery_Date]]+orders[[#This Row],[Delivery_Time]]) - (orders[[#This Row],[Order_Date]]+orders[[#This Row],[Order_Time]]))*24</f>
        <v>216.38250000000698</v>
      </c>
      <c r="W483" s="3">
        <v>3</v>
      </c>
      <c r="X483" s="13">
        <f>((orders[[#This Row],[Delivery_Date]]+orders[[#This Row],[Delivery_Time]]) - (orders[[#This Row],[Order_Date]]+orders[[#This Row],[Order_Time]]))*24</f>
        <v>216.38250000000698</v>
      </c>
      <c r="Y483" s="6">
        <f t="shared" si="7"/>
        <v>72.127500000002328</v>
      </c>
    </row>
    <row r="484" spans="1:25" x14ac:dyDescent="0.3">
      <c r="A484">
        <v>483</v>
      </c>
      <c r="B484" t="s">
        <v>39</v>
      </c>
      <c r="C484">
        <v>59</v>
      </c>
      <c r="D484">
        <f>VLOOKUP(orders[[#This Row],[Product_ID]],products[#All],4,TRUE)</f>
        <v>811</v>
      </c>
      <c r="E484">
        <v>2</v>
      </c>
      <c r="F484" t="str">
        <f>TEXT(orders[[#This Row],[Order_Date]],"mmm")</f>
        <v>Aug</v>
      </c>
      <c r="G484" s="4">
        <v>45166</v>
      </c>
      <c r="H484" s="5">
        <v>0.26739583333333333</v>
      </c>
      <c r="I484" s="4">
        <v>45169</v>
      </c>
      <c r="J484" s="5">
        <v>0.21252314814814816</v>
      </c>
      <c r="K484" t="s">
        <v>205</v>
      </c>
      <c r="L484" t="str">
        <f>VLOOKUP(orders[[#This Row],[Customer_ID]],customers[#All],3,TRUE)</f>
        <v>Berhampore</v>
      </c>
      <c r="M484" t="s">
        <v>513</v>
      </c>
      <c r="N484">
        <f>orders[[#This Row],[Price]]*orders[[#This Row],[Quantity]]</f>
        <v>1622</v>
      </c>
      <c r="O484" s="14">
        <f>((orders[[#This Row],[Delivery_Date]]+orders[[#This Row],[Delivery_Time]]) - (orders[[#This Row],[Order_Date]]+orders[[#This Row],[Order_Time]]))*24</f>
        <v>70.683055555564351</v>
      </c>
      <c r="W484" s="2">
        <v>2</v>
      </c>
      <c r="X484" s="13">
        <f>((orders[[#This Row],[Delivery_Date]]+orders[[#This Row],[Delivery_Time]]) - (orders[[#This Row],[Order_Date]]+orders[[#This Row],[Order_Time]]))*24</f>
        <v>70.683055555564351</v>
      </c>
      <c r="Y484" s="6">
        <f t="shared" si="7"/>
        <v>35.341527777782176</v>
      </c>
    </row>
    <row r="485" spans="1:25" x14ac:dyDescent="0.3">
      <c r="A485">
        <v>484</v>
      </c>
      <c r="B485" t="s">
        <v>173</v>
      </c>
      <c r="C485">
        <v>1</v>
      </c>
      <c r="D485">
        <f>VLOOKUP(orders[[#This Row],[Product_ID]],products[#All],4,TRUE)</f>
        <v>1935</v>
      </c>
      <c r="E485">
        <v>5</v>
      </c>
      <c r="F485" t="str">
        <f>TEXT(orders[[#This Row],[Order_Date]],"mmm")</f>
        <v>May</v>
      </c>
      <c r="G485" s="4">
        <v>45072</v>
      </c>
      <c r="H485" s="5">
        <v>0.79438657407407409</v>
      </c>
      <c r="I485" s="4">
        <v>45080</v>
      </c>
      <c r="J485" s="5">
        <v>0.8140856481481481</v>
      </c>
      <c r="K485" t="s">
        <v>515</v>
      </c>
      <c r="L485" t="str">
        <f>VLOOKUP(orders[[#This Row],[Customer_ID]],customers[#All],3,TRUE)</f>
        <v>Bhatpara</v>
      </c>
      <c r="M485" t="s">
        <v>528</v>
      </c>
      <c r="N485">
        <f>orders[[#This Row],[Price]]*orders[[#This Row],[Quantity]]</f>
        <v>9675</v>
      </c>
      <c r="O485" s="14">
        <f>((orders[[#This Row],[Delivery_Date]]+orders[[#This Row],[Delivery_Time]]) - (orders[[#This Row],[Order_Date]]+orders[[#This Row],[Order_Time]]))*24</f>
        <v>192.47277777775889</v>
      </c>
      <c r="W485" s="3">
        <v>5</v>
      </c>
      <c r="X485" s="13">
        <f>((orders[[#This Row],[Delivery_Date]]+orders[[#This Row],[Delivery_Time]]) - (orders[[#This Row],[Order_Date]]+orders[[#This Row],[Order_Time]]))*24</f>
        <v>192.47277777775889</v>
      </c>
      <c r="Y485" s="6">
        <f t="shared" si="7"/>
        <v>38.494555555551777</v>
      </c>
    </row>
    <row r="486" spans="1:25" x14ac:dyDescent="0.3">
      <c r="A486">
        <v>485</v>
      </c>
      <c r="B486" t="s">
        <v>148</v>
      </c>
      <c r="C486">
        <v>43</v>
      </c>
      <c r="D486">
        <f>VLOOKUP(orders[[#This Row],[Product_ID]],products[#All],4,TRUE)</f>
        <v>750</v>
      </c>
      <c r="E486">
        <v>4</v>
      </c>
      <c r="F486" t="str">
        <f>TEXT(orders[[#This Row],[Order_Date]],"mmm")</f>
        <v>Nov</v>
      </c>
      <c r="G486" s="4">
        <v>45236</v>
      </c>
      <c r="H486" s="5">
        <v>0.80583333333333329</v>
      </c>
      <c r="I486" s="4">
        <v>45244</v>
      </c>
      <c r="J486" s="5">
        <v>0.81057870370370366</v>
      </c>
      <c r="K486" t="s">
        <v>385</v>
      </c>
      <c r="L486" t="str">
        <f>VLOOKUP(orders[[#This Row],[Customer_ID]],customers[#All],3,TRUE)</f>
        <v>Haridwar</v>
      </c>
      <c r="M486" t="s">
        <v>507</v>
      </c>
      <c r="N486">
        <f>orders[[#This Row],[Price]]*orders[[#This Row],[Quantity]]</f>
        <v>3000</v>
      </c>
      <c r="O486" s="14">
        <f>((orders[[#This Row],[Delivery_Date]]+orders[[#This Row],[Delivery_Time]]) - (orders[[#This Row],[Order_Date]]+orders[[#This Row],[Order_Time]]))*24</f>
        <v>192.11388888896909</v>
      </c>
      <c r="W486" s="2">
        <v>4</v>
      </c>
      <c r="X486" s="13">
        <f>((orders[[#This Row],[Delivery_Date]]+orders[[#This Row],[Delivery_Time]]) - (orders[[#This Row],[Order_Date]]+orders[[#This Row],[Order_Time]]))*24</f>
        <v>192.11388888896909</v>
      </c>
      <c r="Y486" s="6">
        <f t="shared" si="7"/>
        <v>48.028472222242272</v>
      </c>
    </row>
    <row r="487" spans="1:25" x14ac:dyDescent="0.3">
      <c r="A487">
        <v>486</v>
      </c>
      <c r="B487" t="s">
        <v>153</v>
      </c>
      <c r="C487">
        <v>24</v>
      </c>
      <c r="D487">
        <f>VLOOKUP(orders[[#This Row],[Product_ID]],products[#All],4,TRUE)</f>
        <v>535</v>
      </c>
      <c r="E487">
        <v>1</v>
      </c>
      <c r="F487" t="str">
        <f>TEXT(orders[[#This Row],[Order_Date]],"mmm")</f>
        <v>Jul</v>
      </c>
      <c r="G487" s="4">
        <v>45132</v>
      </c>
      <c r="H487" s="5">
        <v>0.60729166666666667</v>
      </c>
      <c r="I487" s="4">
        <v>45137</v>
      </c>
      <c r="J487" s="5">
        <v>0.70734953703703707</v>
      </c>
      <c r="K487" t="s">
        <v>655</v>
      </c>
      <c r="L487" t="str">
        <f>VLOOKUP(orders[[#This Row],[Customer_ID]],customers[#All],3,TRUE)</f>
        <v>Sambhal</v>
      </c>
      <c r="M487" t="s">
        <v>509</v>
      </c>
      <c r="N487">
        <f>orders[[#This Row],[Price]]*orders[[#This Row],[Quantity]]</f>
        <v>535</v>
      </c>
      <c r="O487" s="14">
        <f>((orders[[#This Row],[Delivery_Date]]+orders[[#This Row],[Delivery_Time]]) - (orders[[#This Row],[Order_Date]]+orders[[#This Row],[Order_Time]]))*24</f>
        <v>122.40138888882939</v>
      </c>
      <c r="W487" s="3">
        <v>1</v>
      </c>
      <c r="X487" s="13">
        <f>((orders[[#This Row],[Delivery_Date]]+orders[[#This Row],[Delivery_Time]]) - (orders[[#This Row],[Order_Date]]+orders[[#This Row],[Order_Time]]))*24</f>
        <v>122.40138888882939</v>
      </c>
      <c r="Y487" s="6">
        <f t="shared" si="7"/>
        <v>122.40138888882939</v>
      </c>
    </row>
    <row r="488" spans="1:25" x14ac:dyDescent="0.3">
      <c r="A488">
        <v>487</v>
      </c>
      <c r="B488" t="s">
        <v>266</v>
      </c>
      <c r="C488">
        <v>51</v>
      </c>
      <c r="D488">
        <f>VLOOKUP(orders[[#This Row],[Product_ID]],products[#All],4,TRUE)</f>
        <v>1084</v>
      </c>
      <c r="E488">
        <v>1</v>
      </c>
      <c r="F488" t="str">
        <f>TEXT(orders[[#This Row],[Order_Date]],"mmm")</f>
        <v>Jan</v>
      </c>
      <c r="G488" s="4">
        <v>44931</v>
      </c>
      <c r="H488" s="5">
        <v>0.69927083333333329</v>
      </c>
      <c r="I488" s="4">
        <v>44935</v>
      </c>
      <c r="J488" s="5">
        <v>0.18631944444444445</v>
      </c>
      <c r="K488" t="s">
        <v>160</v>
      </c>
      <c r="L488" t="str">
        <f>VLOOKUP(orders[[#This Row],[Customer_ID]],customers[#All],3,TRUE)</f>
        <v>Bharatpur</v>
      </c>
      <c r="M488" t="s">
        <v>528</v>
      </c>
      <c r="N488">
        <f>orders[[#This Row],[Price]]*orders[[#This Row],[Quantity]]</f>
        <v>1084</v>
      </c>
      <c r="O488" s="14">
        <f>((orders[[#This Row],[Delivery_Date]]+orders[[#This Row],[Delivery_Time]]) - (orders[[#This Row],[Order_Date]]+orders[[#This Row],[Order_Time]]))*24</f>
        <v>83.689166666648816</v>
      </c>
      <c r="W488" s="2">
        <v>1</v>
      </c>
      <c r="X488" s="13">
        <f>((orders[[#This Row],[Delivery_Date]]+orders[[#This Row],[Delivery_Time]]) - (orders[[#This Row],[Order_Date]]+orders[[#This Row],[Order_Time]]))*24</f>
        <v>83.689166666648816</v>
      </c>
      <c r="Y488" s="6">
        <f t="shared" si="7"/>
        <v>83.689166666648816</v>
      </c>
    </row>
    <row r="489" spans="1:25" x14ac:dyDescent="0.3">
      <c r="A489">
        <v>488</v>
      </c>
      <c r="B489" t="s">
        <v>128</v>
      </c>
      <c r="C489">
        <v>21</v>
      </c>
      <c r="D489">
        <f>VLOOKUP(orders[[#This Row],[Product_ID]],products[#All],4,TRUE)</f>
        <v>1561</v>
      </c>
      <c r="E489">
        <v>4</v>
      </c>
      <c r="F489" t="str">
        <f>TEXT(orders[[#This Row],[Order_Date]],"mmm")</f>
        <v>Aug</v>
      </c>
      <c r="G489" s="4">
        <v>45166</v>
      </c>
      <c r="H489" s="5">
        <v>0.92604166666666665</v>
      </c>
      <c r="I489" s="4">
        <v>45167</v>
      </c>
      <c r="J489" s="5">
        <v>0.22695601851851852</v>
      </c>
      <c r="K489" t="s">
        <v>95</v>
      </c>
      <c r="L489" t="str">
        <f>VLOOKUP(orders[[#This Row],[Customer_ID]],customers[#All],3,TRUE)</f>
        <v>Singrauli</v>
      </c>
      <c r="M489" t="s">
        <v>513</v>
      </c>
      <c r="N489">
        <f>orders[[#This Row],[Price]]*orders[[#This Row],[Quantity]]</f>
        <v>6244</v>
      </c>
      <c r="O489" s="14">
        <f>((orders[[#This Row],[Delivery_Date]]+orders[[#This Row],[Delivery_Time]]) - (orders[[#This Row],[Order_Date]]+orders[[#This Row],[Order_Time]]))*24</f>
        <v>7.2219444444053806</v>
      </c>
      <c r="W489" s="3">
        <v>4</v>
      </c>
      <c r="X489" s="13">
        <f>((orders[[#This Row],[Delivery_Date]]+orders[[#This Row],[Delivery_Time]]) - (orders[[#This Row],[Order_Date]]+orders[[#This Row],[Order_Time]]))*24</f>
        <v>7.2219444444053806</v>
      </c>
      <c r="Y489" s="6">
        <f t="shared" si="7"/>
        <v>1.8054861111013452</v>
      </c>
    </row>
    <row r="490" spans="1:25" x14ac:dyDescent="0.3">
      <c r="A490">
        <v>489</v>
      </c>
      <c r="B490" t="s">
        <v>354</v>
      </c>
      <c r="C490">
        <v>10</v>
      </c>
      <c r="D490">
        <f>VLOOKUP(orders[[#This Row],[Product_ID]],products[#All],4,TRUE)</f>
        <v>259</v>
      </c>
      <c r="E490">
        <v>1</v>
      </c>
      <c r="F490" t="str">
        <f>TEXT(orders[[#This Row],[Order_Date]],"mmm")</f>
        <v>Aug</v>
      </c>
      <c r="G490" s="4">
        <v>45166</v>
      </c>
      <c r="H490" s="5">
        <v>0.93537037037037041</v>
      </c>
      <c r="I490" s="4">
        <v>45171</v>
      </c>
      <c r="J490" s="5">
        <v>0.1880324074074074</v>
      </c>
      <c r="K490" t="s">
        <v>578</v>
      </c>
      <c r="L490" t="str">
        <f>VLOOKUP(orders[[#This Row],[Customer_ID]],customers[#All],3,TRUE)</f>
        <v>Hyderabad</v>
      </c>
      <c r="M490" t="s">
        <v>509</v>
      </c>
      <c r="N490">
        <f>orders[[#This Row],[Price]]*orders[[#This Row],[Quantity]]</f>
        <v>259</v>
      </c>
      <c r="O490" s="14">
        <f>((orders[[#This Row],[Delivery_Date]]+orders[[#This Row],[Delivery_Time]]) - (orders[[#This Row],[Order_Date]]+orders[[#This Row],[Order_Time]]))*24</f>
        <v>102.06388888898073</v>
      </c>
      <c r="W490" s="2">
        <v>1</v>
      </c>
      <c r="X490" s="13">
        <f>((orders[[#This Row],[Delivery_Date]]+orders[[#This Row],[Delivery_Time]]) - (orders[[#This Row],[Order_Date]]+orders[[#This Row],[Order_Time]]))*24</f>
        <v>102.06388888898073</v>
      </c>
      <c r="Y490" s="6">
        <f t="shared" si="7"/>
        <v>102.06388888898073</v>
      </c>
    </row>
    <row r="491" spans="1:25" x14ac:dyDescent="0.3">
      <c r="A491">
        <v>490</v>
      </c>
      <c r="B491" t="s">
        <v>369</v>
      </c>
      <c r="C491">
        <v>2</v>
      </c>
      <c r="D491">
        <f>VLOOKUP(orders[[#This Row],[Product_ID]],products[#All],4,TRUE)</f>
        <v>441</v>
      </c>
      <c r="E491">
        <v>1</v>
      </c>
      <c r="F491" t="str">
        <f>TEXT(orders[[#This Row],[Order_Date]],"mmm")</f>
        <v>Feb</v>
      </c>
      <c r="G491" s="4">
        <v>44969</v>
      </c>
      <c r="H491" s="5">
        <v>0.51947916666666671</v>
      </c>
      <c r="I491" s="4">
        <v>44971</v>
      </c>
      <c r="J491" s="5">
        <v>0.51896990740740745</v>
      </c>
      <c r="K491" t="s">
        <v>672</v>
      </c>
      <c r="L491" t="str">
        <f>VLOOKUP(orders[[#This Row],[Customer_ID]],customers[#All],3,TRUE)</f>
        <v>Aligarh</v>
      </c>
      <c r="M491" t="s">
        <v>511</v>
      </c>
      <c r="N491">
        <f>orders[[#This Row],[Price]]*orders[[#This Row],[Quantity]]</f>
        <v>441</v>
      </c>
      <c r="O491" s="14">
        <f>((orders[[#This Row],[Delivery_Date]]+orders[[#This Row],[Delivery_Time]]) - (orders[[#This Row],[Order_Date]]+orders[[#This Row],[Order_Time]]))*24</f>
        <v>47.987777777889278</v>
      </c>
      <c r="W491" s="3">
        <v>1</v>
      </c>
      <c r="X491" s="13">
        <f>((orders[[#This Row],[Delivery_Date]]+orders[[#This Row],[Delivery_Time]]) - (orders[[#This Row],[Order_Date]]+orders[[#This Row],[Order_Time]]))*24</f>
        <v>47.987777777889278</v>
      </c>
      <c r="Y491" s="6">
        <f t="shared" si="7"/>
        <v>47.987777777889278</v>
      </c>
    </row>
    <row r="492" spans="1:25" x14ac:dyDescent="0.3">
      <c r="A492">
        <v>491</v>
      </c>
      <c r="B492" t="s">
        <v>466</v>
      </c>
      <c r="C492">
        <v>30</v>
      </c>
      <c r="D492">
        <f>VLOOKUP(orders[[#This Row],[Product_ID]],products[#All],4,TRUE)</f>
        <v>751</v>
      </c>
      <c r="E492">
        <v>1</v>
      </c>
      <c r="F492" t="str">
        <f>TEXT(orders[[#This Row],[Order_Date]],"mmm")</f>
        <v>Oct</v>
      </c>
      <c r="G492" s="4">
        <v>45223</v>
      </c>
      <c r="H492" s="5">
        <v>0.26011574074074073</v>
      </c>
      <c r="I492" s="4">
        <v>45232</v>
      </c>
      <c r="J492" s="5">
        <v>0.95787037037037037</v>
      </c>
      <c r="K492" t="s">
        <v>648</v>
      </c>
      <c r="L492" t="str">
        <f>VLOOKUP(orders[[#This Row],[Customer_ID]],customers[#All],3,TRUE)</f>
        <v>Warangal</v>
      </c>
      <c r="M492" t="s">
        <v>505</v>
      </c>
      <c r="N492">
        <f>orders[[#This Row],[Price]]*orders[[#This Row],[Quantity]]</f>
        <v>751</v>
      </c>
      <c r="O492" s="14">
        <f>((orders[[#This Row],[Delivery_Date]]+orders[[#This Row],[Delivery_Time]]) - (orders[[#This Row],[Order_Date]]+orders[[#This Row],[Order_Time]]))*24</f>
        <v>232.74611111119157</v>
      </c>
      <c r="W492" s="2">
        <v>1</v>
      </c>
      <c r="X492" s="13">
        <f>((orders[[#This Row],[Delivery_Date]]+orders[[#This Row],[Delivery_Time]]) - (orders[[#This Row],[Order_Date]]+orders[[#This Row],[Order_Time]]))*24</f>
        <v>232.74611111119157</v>
      </c>
      <c r="Y492" s="6">
        <f t="shared" si="7"/>
        <v>232.74611111119157</v>
      </c>
    </row>
    <row r="493" spans="1:25" x14ac:dyDescent="0.3">
      <c r="A493">
        <v>492</v>
      </c>
      <c r="B493" t="s">
        <v>237</v>
      </c>
      <c r="C493">
        <v>33</v>
      </c>
      <c r="D493">
        <f>VLOOKUP(orders[[#This Row],[Product_ID]],products[#All],4,TRUE)</f>
        <v>314</v>
      </c>
      <c r="E493">
        <v>2</v>
      </c>
      <c r="F493" t="str">
        <f>TEXT(orders[[#This Row],[Order_Date]],"mmm")</f>
        <v>Feb</v>
      </c>
      <c r="G493" s="4">
        <v>44961</v>
      </c>
      <c r="H493" s="5">
        <v>0.57945601851851847</v>
      </c>
      <c r="I493" s="4">
        <v>44970</v>
      </c>
      <c r="J493" s="5">
        <v>0.50315972222222227</v>
      </c>
      <c r="K493" t="s">
        <v>560</v>
      </c>
      <c r="L493" t="str">
        <f>VLOOKUP(orders[[#This Row],[Customer_ID]],customers[#All],3,TRUE)</f>
        <v>Jorhat</v>
      </c>
      <c r="M493" t="s">
        <v>511</v>
      </c>
      <c r="N493">
        <f>orders[[#This Row],[Price]]*orders[[#This Row],[Quantity]]</f>
        <v>628</v>
      </c>
      <c r="O493" s="14">
        <f>((orders[[#This Row],[Delivery_Date]]+orders[[#This Row],[Delivery_Time]]) - (orders[[#This Row],[Order_Date]]+orders[[#This Row],[Order_Time]]))*24</f>
        <v>214.16888888884569</v>
      </c>
      <c r="W493" s="3">
        <v>2</v>
      </c>
      <c r="X493" s="13">
        <f>((orders[[#This Row],[Delivery_Date]]+orders[[#This Row],[Delivery_Time]]) - (orders[[#This Row],[Order_Date]]+orders[[#This Row],[Order_Time]]))*24</f>
        <v>214.16888888884569</v>
      </c>
      <c r="Y493" s="6">
        <f t="shared" si="7"/>
        <v>107.08444444442284</v>
      </c>
    </row>
    <row r="494" spans="1:25" x14ac:dyDescent="0.3">
      <c r="A494">
        <v>493</v>
      </c>
      <c r="B494" t="s">
        <v>178</v>
      </c>
      <c r="C494">
        <v>11</v>
      </c>
      <c r="D494">
        <f>VLOOKUP(orders[[#This Row],[Product_ID]],products[#All],4,TRUE)</f>
        <v>1096</v>
      </c>
      <c r="E494">
        <v>1</v>
      </c>
      <c r="F494" t="str">
        <f>TEXT(orders[[#This Row],[Order_Date]],"mmm")</f>
        <v>Feb</v>
      </c>
      <c r="G494" s="4">
        <v>44962</v>
      </c>
      <c r="H494" s="5">
        <v>0.92458333333333331</v>
      </c>
      <c r="I494" s="4">
        <v>44963</v>
      </c>
      <c r="J494" s="5">
        <v>0.65498842592592588</v>
      </c>
      <c r="K494" t="s">
        <v>597</v>
      </c>
      <c r="L494" t="str">
        <f>VLOOKUP(orders[[#This Row],[Customer_ID]],customers[#All],3,TRUE)</f>
        <v>Vellore</v>
      </c>
      <c r="M494" t="s">
        <v>511</v>
      </c>
      <c r="N494">
        <f>orders[[#This Row],[Price]]*orders[[#This Row],[Quantity]]</f>
        <v>1096</v>
      </c>
      <c r="O494" s="14">
        <f>((orders[[#This Row],[Delivery_Date]]+orders[[#This Row],[Delivery_Time]]) - (orders[[#This Row],[Order_Date]]+orders[[#This Row],[Order_Time]]))*24</f>
        <v>17.529722222301643</v>
      </c>
      <c r="W494" s="2">
        <v>1</v>
      </c>
      <c r="X494" s="13">
        <f>((orders[[#This Row],[Delivery_Date]]+orders[[#This Row],[Delivery_Time]]) - (orders[[#This Row],[Order_Date]]+orders[[#This Row],[Order_Time]]))*24</f>
        <v>17.529722222301643</v>
      </c>
      <c r="Y494" s="6">
        <f t="shared" si="7"/>
        <v>17.529722222301643</v>
      </c>
    </row>
    <row r="495" spans="1:25" x14ac:dyDescent="0.3">
      <c r="A495">
        <v>494</v>
      </c>
      <c r="B495" t="s">
        <v>403</v>
      </c>
      <c r="C495">
        <v>7</v>
      </c>
      <c r="D495">
        <f>VLOOKUP(orders[[#This Row],[Product_ID]],products[#All],4,TRUE)</f>
        <v>409</v>
      </c>
      <c r="E495">
        <v>4</v>
      </c>
      <c r="F495" t="str">
        <f>TEXT(orders[[#This Row],[Order_Date]],"mmm")</f>
        <v>Feb</v>
      </c>
      <c r="G495" s="4">
        <v>44985</v>
      </c>
      <c r="H495" s="5">
        <v>0.13289351851851852</v>
      </c>
      <c r="I495" s="4">
        <v>44993</v>
      </c>
      <c r="J495" s="5">
        <v>0.79638888888888892</v>
      </c>
      <c r="K495" t="s">
        <v>600</v>
      </c>
      <c r="L495" t="str">
        <f>VLOOKUP(orders[[#This Row],[Customer_ID]],customers[#All],3,TRUE)</f>
        <v>Ahmednagar</v>
      </c>
      <c r="M495" t="s">
        <v>518</v>
      </c>
      <c r="N495">
        <f>orders[[#This Row],[Price]]*orders[[#This Row],[Quantity]]</f>
        <v>1636</v>
      </c>
      <c r="O495" s="14">
        <f>((orders[[#This Row],[Delivery_Date]]+orders[[#This Row],[Delivery_Time]]) - (orders[[#This Row],[Order_Date]]+orders[[#This Row],[Order_Time]]))*24</f>
        <v>207.92388888902497</v>
      </c>
      <c r="W495" s="3">
        <v>4</v>
      </c>
      <c r="X495" s="13">
        <f>((orders[[#This Row],[Delivery_Date]]+orders[[#This Row],[Delivery_Time]]) - (orders[[#This Row],[Order_Date]]+orders[[#This Row],[Order_Time]]))*24</f>
        <v>207.92388888902497</v>
      </c>
      <c r="Y495" s="6">
        <f t="shared" si="7"/>
        <v>51.980972222256241</v>
      </c>
    </row>
    <row r="496" spans="1:25" x14ac:dyDescent="0.3">
      <c r="A496">
        <v>495</v>
      </c>
      <c r="B496" t="s">
        <v>39</v>
      </c>
      <c r="C496">
        <v>20</v>
      </c>
      <c r="D496">
        <f>VLOOKUP(orders[[#This Row],[Product_ID]],products[#All],4,TRUE)</f>
        <v>697</v>
      </c>
      <c r="E496">
        <v>1</v>
      </c>
      <c r="F496" t="str">
        <f>TEXT(orders[[#This Row],[Order_Date]],"mmm")</f>
        <v>Aug</v>
      </c>
      <c r="G496" s="4">
        <v>45166</v>
      </c>
      <c r="H496" s="5">
        <v>0.73783564814814817</v>
      </c>
      <c r="I496" s="4">
        <v>45167</v>
      </c>
      <c r="J496" s="5">
        <v>0.9524421296296296</v>
      </c>
      <c r="K496" t="s">
        <v>689</v>
      </c>
      <c r="L496" t="str">
        <f>VLOOKUP(orders[[#This Row],[Customer_ID]],customers[#All],3,TRUE)</f>
        <v>Berhampore</v>
      </c>
      <c r="M496" t="s">
        <v>505</v>
      </c>
      <c r="N496">
        <f>orders[[#This Row],[Price]]*orders[[#This Row],[Quantity]]</f>
        <v>697</v>
      </c>
      <c r="O496" s="14">
        <f>((orders[[#This Row],[Delivery_Date]]+orders[[#This Row],[Delivery_Time]]) - (orders[[#This Row],[Order_Date]]+orders[[#This Row],[Order_Time]]))*24</f>
        <v>29.150555555534083</v>
      </c>
      <c r="W496" s="2">
        <v>1</v>
      </c>
      <c r="X496" s="13">
        <f>((orders[[#This Row],[Delivery_Date]]+orders[[#This Row],[Delivery_Time]]) - (orders[[#This Row],[Order_Date]]+orders[[#This Row],[Order_Time]]))*24</f>
        <v>29.150555555534083</v>
      </c>
      <c r="Y496" s="6">
        <f t="shared" si="7"/>
        <v>29.150555555534083</v>
      </c>
    </row>
    <row r="497" spans="1:25" x14ac:dyDescent="0.3">
      <c r="A497">
        <v>496</v>
      </c>
      <c r="B497" t="s">
        <v>108</v>
      </c>
      <c r="C497">
        <v>11</v>
      </c>
      <c r="D497">
        <f>VLOOKUP(orders[[#This Row],[Product_ID]],products[#All],4,TRUE)</f>
        <v>1096</v>
      </c>
      <c r="E497">
        <v>4</v>
      </c>
      <c r="F497" t="str">
        <f>TEXT(orders[[#This Row],[Order_Date]],"mmm")</f>
        <v>Feb</v>
      </c>
      <c r="G497" s="4">
        <v>44966</v>
      </c>
      <c r="H497" s="5">
        <v>0.60552083333333329</v>
      </c>
      <c r="I497" s="4">
        <v>44973</v>
      </c>
      <c r="J497" s="5">
        <v>0.54561342592592588</v>
      </c>
      <c r="K497" t="s">
        <v>155</v>
      </c>
      <c r="L497" t="str">
        <f>VLOOKUP(orders[[#This Row],[Customer_ID]],customers[#All],3,TRUE)</f>
        <v>Mehsana</v>
      </c>
      <c r="M497" t="s">
        <v>511</v>
      </c>
      <c r="N497">
        <f>orders[[#This Row],[Price]]*orders[[#This Row],[Quantity]]</f>
        <v>4384</v>
      </c>
      <c r="O497" s="14">
        <f>((orders[[#This Row],[Delivery_Date]]+orders[[#This Row],[Delivery_Time]]) - (orders[[#This Row],[Order_Date]]+orders[[#This Row],[Order_Time]]))*24</f>
        <v>166.5622222222737</v>
      </c>
      <c r="W497" s="3">
        <v>4</v>
      </c>
      <c r="X497" s="13">
        <f>((orders[[#This Row],[Delivery_Date]]+orders[[#This Row],[Delivery_Time]]) - (orders[[#This Row],[Order_Date]]+orders[[#This Row],[Order_Time]]))*24</f>
        <v>166.5622222222737</v>
      </c>
      <c r="Y497" s="6">
        <f t="shared" si="7"/>
        <v>41.640555555568426</v>
      </c>
    </row>
    <row r="498" spans="1:25" x14ac:dyDescent="0.3">
      <c r="A498">
        <v>497</v>
      </c>
      <c r="B498" t="s">
        <v>398</v>
      </c>
      <c r="C498">
        <v>64</v>
      </c>
      <c r="D498">
        <f>VLOOKUP(orders[[#This Row],[Product_ID]],products[#All],4,TRUE)</f>
        <v>1878</v>
      </c>
      <c r="E498">
        <v>2</v>
      </c>
      <c r="F498" t="str">
        <f>TEXT(orders[[#This Row],[Order_Date]],"mmm")</f>
        <v>Aug</v>
      </c>
      <c r="G498" s="4">
        <v>45167</v>
      </c>
      <c r="H498" s="5">
        <v>0.8430671296296296</v>
      </c>
      <c r="I498" s="4">
        <v>45170</v>
      </c>
      <c r="J498" s="5">
        <v>0.19648148148148148</v>
      </c>
      <c r="K498" t="s">
        <v>635</v>
      </c>
      <c r="L498" t="str">
        <f>VLOOKUP(orders[[#This Row],[Customer_ID]],customers[#All],3,TRUE)</f>
        <v>Ratlam</v>
      </c>
      <c r="M498" t="s">
        <v>513</v>
      </c>
      <c r="N498">
        <f>orders[[#This Row],[Price]]*orders[[#This Row],[Quantity]]</f>
        <v>3756</v>
      </c>
      <c r="O498" s="14">
        <f>((orders[[#This Row],[Delivery_Date]]+orders[[#This Row],[Delivery_Time]]) - (orders[[#This Row],[Order_Date]]+orders[[#This Row],[Order_Time]]))*24</f>
        <v>56.481944444356486</v>
      </c>
      <c r="W498" s="2">
        <v>2</v>
      </c>
      <c r="X498" s="13">
        <f>((orders[[#This Row],[Delivery_Date]]+orders[[#This Row],[Delivery_Time]]) - (orders[[#This Row],[Order_Date]]+orders[[#This Row],[Order_Time]]))*24</f>
        <v>56.481944444356486</v>
      </c>
      <c r="Y498" s="6">
        <f t="shared" si="7"/>
        <v>28.240972222178243</v>
      </c>
    </row>
    <row r="499" spans="1:25" x14ac:dyDescent="0.3">
      <c r="A499">
        <v>498</v>
      </c>
      <c r="B499" t="s">
        <v>490</v>
      </c>
      <c r="C499">
        <v>19</v>
      </c>
      <c r="D499">
        <f>VLOOKUP(orders[[#This Row],[Product_ID]],products[#All],4,TRUE)</f>
        <v>1234</v>
      </c>
      <c r="E499">
        <v>4</v>
      </c>
      <c r="F499" t="str">
        <f>TEXT(orders[[#This Row],[Order_Date]],"mmm")</f>
        <v>Feb</v>
      </c>
      <c r="G499" s="4">
        <v>44970</v>
      </c>
      <c r="H499" s="5">
        <v>0.8991203703703704</v>
      </c>
      <c r="I499" s="4">
        <v>44977</v>
      </c>
      <c r="J499" s="5">
        <v>0.88500000000000001</v>
      </c>
      <c r="K499" t="s">
        <v>690</v>
      </c>
      <c r="L499" t="str">
        <f>VLOOKUP(orders[[#This Row],[Customer_ID]],customers[#All],3,TRUE)</f>
        <v>Phagwara</v>
      </c>
      <c r="M499" t="s">
        <v>511</v>
      </c>
      <c r="N499">
        <f>orders[[#This Row],[Price]]*orders[[#This Row],[Quantity]]</f>
        <v>4936</v>
      </c>
      <c r="O499" s="14">
        <f>((orders[[#This Row],[Delivery_Date]]+orders[[#This Row],[Delivery_Time]]) - (orders[[#This Row],[Order_Date]]+orders[[#This Row],[Order_Time]]))*24</f>
        <v>167.66111111117061</v>
      </c>
      <c r="W499" s="3">
        <v>4</v>
      </c>
      <c r="X499" s="13">
        <f>((orders[[#This Row],[Delivery_Date]]+orders[[#This Row],[Delivery_Time]]) - (orders[[#This Row],[Order_Date]]+orders[[#This Row],[Order_Time]]))*24</f>
        <v>167.66111111117061</v>
      </c>
      <c r="Y499" s="6">
        <f t="shared" si="7"/>
        <v>41.915277777792653</v>
      </c>
    </row>
    <row r="500" spans="1:25" x14ac:dyDescent="0.3">
      <c r="A500">
        <v>499</v>
      </c>
      <c r="B500" t="s">
        <v>158</v>
      </c>
      <c r="C500">
        <v>59</v>
      </c>
      <c r="D500">
        <f>VLOOKUP(orders[[#This Row],[Product_ID]],products[#All],4,TRUE)</f>
        <v>811</v>
      </c>
      <c r="E500">
        <v>1</v>
      </c>
      <c r="F500" t="str">
        <f>TEXT(orders[[#This Row],[Order_Date]],"mmm")</f>
        <v>Aug</v>
      </c>
      <c r="G500" s="4">
        <v>45165</v>
      </c>
      <c r="H500" s="5">
        <v>0.50648148148148153</v>
      </c>
      <c r="I500" s="4">
        <v>45171</v>
      </c>
      <c r="J500" s="5">
        <v>0.41912037037037037</v>
      </c>
      <c r="K500" t="s">
        <v>573</v>
      </c>
      <c r="L500" t="str">
        <f>VLOOKUP(orders[[#This Row],[Customer_ID]],customers[#All],3,TRUE)</f>
        <v>Sasaram</v>
      </c>
      <c r="M500" t="s">
        <v>513</v>
      </c>
      <c r="N500">
        <f>orders[[#This Row],[Price]]*orders[[#This Row],[Quantity]]</f>
        <v>811</v>
      </c>
      <c r="O500" s="14">
        <f>((orders[[#This Row],[Delivery_Date]]+orders[[#This Row],[Delivery_Time]]) - (orders[[#This Row],[Order_Date]]+orders[[#This Row],[Order_Time]]))*24</f>
        <v>141.90333333337912</v>
      </c>
      <c r="W500" s="2">
        <v>1</v>
      </c>
      <c r="X500" s="13">
        <f>((orders[[#This Row],[Delivery_Date]]+orders[[#This Row],[Delivery_Time]]) - (orders[[#This Row],[Order_Date]]+orders[[#This Row],[Order_Time]]))*24</f>
        <v>141.90333333337912</v>
      </c>
      <c r="Y500" s="6">
        <f t="shared" si="7"/>
        <v>141.90333333337912</v>
      </c>
    </row>
    <row r="501" spans="1:25" x14ac:dyDescent="0.3">
      <c r="A501">
        <v>500</v>
      </c>
      <c r="B501" t="s">
        <v>68</v>
      </c>
      <c r="C501">
        <v>61</v>
      </c>
      <c r="D501">
        <f>VLOOKUP(orders[[#This Row],[Product_ID]],products[#All],4,TRUE)</f>
        <v>810</v>
      </c>
      <c r="E501">
        <v>2</v>
      </c>
      <c r="F501" t="str">
        <f>TEXT(orders[[#This Row],[Order_Date]],"mmm")</f>
        <v>Jun</v>
      </c>
      <c r="G501" s="4">
        <v>45106</v>
      </c>
      <c r="H501" s="5">
        <v>0.42212962962962963</v>
      </c>
      <c r="I501" s="4">
        <v>45112</v>
      </c>
      <c r="J501" s="5">
        <v>0.51001157407407405</v>
      </c>
      <c r="K501" t="s">
        <v>691</v>
      </c>
      <c r="L501" t="str">
        <f>VLOOKUP(orders[[#This Row],[Customer_ID]],customers[#All],3,TRUE)</f>
        <v>Mangalore</v>
      </c>
      <c r="M501" t="s">
        <v>505</v>
      </c>
      <c r="N501">
        <f>orders[[#This Row],[Price]]*orders[[#This Row],[Quantity]]</f>
        <v>1620</v>
      </c>
      <c r="O501" s="14">
        <f>((orders[[#This Row],[Delivery_Date]]+orders[[#This Row],[Delivery_Time]]) - (orders[[#This Row],[Order_Date]]+orders[[#This Row],[Order_Time]]))*24</f>
        <v>146.10916666657431</v>
      </c>
      <c r="W501" s="3">
        <v>2</v>
      </c>
      <c r="X501" s="13">
        <f>((orders[[#This Row],[Delivery_Date]]+orders[[#This Row],[Delivery_Time]]) - (orders[[#This Row],[Order_Date]]+orders[[#This Row],[Order_Time]]))*24</f>
        <v>146.10916666657431</v>
      </c>
      <c r="Y501" s="6">
        <f t="shared" si="7"/>
        <v>73.054583333287155</v>
      </c>
    </row>
    <row r="502" spans="1:25" x14ac:dyDescent="0.3">
      <c r="A502">
        <v>501</v>
      </c>
      <c r="B502" t="s">
        <v>326</v>
      </c>
      <c r="C502">
        <v>46</v>
      </c>
      <c r="D502">
        <f>VLOOKUP(orders[[#This Row],[Product_ID]],products[#All],4,TRUE)</f>
        <v>758</v>
      </c>
      <c r="E502">
        <v>2</v>
      </c>
      <c r="F502" t="str">
        <f>TEXT(orders[[#This Row],[Order_Date]],"mmm")</f>
        <v>Sep</v>
      </c>
      <c r="G502" s="4">
        <v>45171</v>
      </c>
      <c r="H502" s="5">
        <v>0.68589120370370371</v>
      </c>
      <c r="I502" s="4">
        <v>45177</v>
      </c>
      <c r="J502" s="5">
        <v>0.315</v>
      </c>
      <c r="K502" t="s">
        <v>607</v>
      </c>
      <c r="L502" t="str">
        <f>VLOOKUP(orders[[#This Row],[Customer_ID]],customers[#All],3,TRUE)</f>
        <v>Malegaon</v>
      </c>
      <c r="M502" t="s">
        <v>505</v>
      </c>
      <c r="N502">
        <f>orders[[#This Row],[Price]]*orders[[#This Row],[Quantity]]</f>
        <v>1516</v>
      </c>
      <c r="O502" s="14">
        <f>((orders[[#This Row],[Delivery_Date]]+orders[[#This Row],[Delivery_Time]]) - (orders[[#This Row],[Order_Date]]+orders[[#This Row],[Order_Time]]))*24</f>
        <v>135.0986111111124</v>
      </c>
      <c r="W502" s="2">
        <v>2</v>
      </c>
      <c r="X502" s="13">
        <f>((orders[[#This Row],[Delivery_Date]]+orders[[#This Row],[Delivery_Time]]) - (orders[[#This Row],[Order_Date]]+orders[[#This Row],[Order_Time]]))*24</f>
        <v>135.0986111111124</v>
      </c>
      <c r="Y502" s="6">
        <f t="shared" si="7"/>
        <v>67.549305555556202</v>
      </c>
    </row>
    <row r="503" spans="1:25" x14ac:dyDescent="0.3">
      <c r="A503">
        <v>502</v>
      </c>
      <c r="B503" t="s">
        <v>486</v>
      </c>
      <c r="C503">
        <v>22</v>
      </c>
      <c r="D503">
        <f>VLOOKUP(orders[[#This Row],[Product_ID]],products[#All],4,TRUE)</f>
        <v>1639</v>
      </c>
      <c r="E503">
        <v>5</v>
      </c>
      <c r="F503" t="str">
        <f>TEXT(orders[[#This Row],[Order_Date]],"mmm")</f>
        <v>Jun</v>
      </c>
      <c r="G503" s="4">
        <v>45101</v>
      </c>
      <c r="H503" s="5">
        <v>0.23148148148148148</v>
      </c>
      <c r="I503" s="4">
        <v>45107</v>
      </c>
      <c r="J503" s="5">
        <v>3.8703703703703705E-2</v>
      </c>
      <c r="K503" t="s">
        <v>553</v>
      </c>
      <c r="L503" t="str">
        <f>VLOOKUP(orders[[#This Row],[Customer_ID]],customers[#All],3,TRUE)</f>
        <v>Dhanbad</v>
      </c>
      <c r="M503" t="s">
        <v>528</v>
      </c>
      <c r="N503">
        <f>orders[[#This Row],[Price]]*orders[[#This Row],[Quantity]]</f>
        <v>8195</v>
      </c>
      <c r="O503" s="14">
        <f>((orders[[#This Row],[Delivery_Date]]+orders[[#This Row],[Delivery_Time]]) - (orders[[#This Row],[Order_Date]]+orders[[#This Row],[Order_Time]]))*24</f>
        <v>139.37333333340939</v>
      </c>
      <c r="W503" s="3">
        <v>5</v>
      </c>
      <c r="X503" s="13">
        <f>((orders[[#This Row],[Delivery_Date]]+orders[[#This Row],[Delivery_Time]]) - (orders[[#This Row],[Order_Date]]+orders[[#This Row],[Order_Time]]))*24</f>
        <v>139.37333333340939</v>
      </c>
      <c r="Y503" s="6">
        <f t="shared" si="7"/>
        <v>27.874666666681879</v>
      </c>
    </row>
    <row r="504" spans="1:25" x14ac:dyDescent="0.3">
      <c r="A504">
        <v>503</v>
      </c>
      <c r="B504" t="s">
        <v>103</v>
      </c>
      <c r="C504">
        <v>34</v>
      </c>
      <c r="D504">
        <f>VLOOKUP(orders[[#This Row],[Product_ID]],products[#All],4,TRUE)</f>
        <v>1335</v>
      </c>
      <c r="E504">
        <v>1</v>
      </c>
      <c r="F504" t="str">
        <f>TEXT(orders[[#This Row],[Order_Date]],"mmm")</f>
        <v>Aug</v>
      </c>
      <c r="G504" s="4">
        <v>45167</v>
      </c>
      <c r="H504" s="5">
        <v>0.86510416666666667</v>
      </c>
      <c r="I504" s="4">
        <v>45175</v>
      </c>
      <c r="J504" s="5">
        <v>0.32631944444444444</v>
      </c>
      <c r="K504" t="s">
        <v>692</v>
      </c>
      <c r="L504" t="str">
        <f>VLOOKUP(orders[[#This Row],[Customer_ID]],customers[#All],3,TRUE)</f>
        <v>Machilipatnam</v>
      </c>
      <c r="M504" t="s">
        <v>513</v>
      </c>
      <c r="N504">
        <f>orders[[#This Row],[Price]]*orders[[#This Row],[Quantity]]</f>
        <v>1335</v>
      </c>
      <c r="O504" s="14">
        <f>((orders[[#This Row],[Delivery_Date]]+orders[[#This Row],[Delivery_Time]]) - (orders[[#This Row],[Order_Date]]+orders[[#This Row],[Order_Time]]))*24</f>
        <v>179.06916666665347</v>
      </c>
      <c r="W504" s="2">
        <v>1</v>
      </c>
      <c r="X504" s="13">
        <f>((orders[[#This Row],[Delivery_Date]]+orders[[#This Row],[Delivery_Time]]) - (orders[[#This Row],[Order_Date]]+orders[[#This Row],[Order_Time]]))*24</f>
        <v>179.06916666665347</v>
      </c>
      <c r="Y504" s="6">
        <f t="shared" si="7"/>
        <v>179.06916666665347</v>
      </c>
    </row>
    <row r="505" spans="1:25" x14ac:dyDescent="0.3">
      <c r="A505">
        <v>504</v>
      </c>
      <c r="B505" t="s">
        <v>288</v>
      </c>
      <c r="C505">
        <v>25</v>
      </c>
      <c r="D505">
        <f>VLOOKUP(orders[[#This Row],[Product_ID]],products[#All],4,TRUE)</f>
        <v>1202</v>
      </c>
      <c r="E505">
        <v>1</v>
      </c>
      <c r="F505" t="str">
        <f>TEXT(orders[[#This Row],[Order_Date]],"mmm")</f>
        <v>Jul</v>
      </c>
      <c r="G505" s="4">
        <v>45121</v>
      </c>
      <c r="H505" s="5">
        <v>0.54493055555555558</v>
      </c>
      <c r="I505" s="4">
        <v>45131</v>
      </c>
      <c r="J505" s="5">
        <v>0.22263888888888889</v>
      </c>
      <c r="K505" t="s">
        <v>693</v>
      </c>
      <c r="L505" t="str">
        <f>VLOOKUP(orders[[#This Row],[Customer_ID]],customers[#All],3,TRUE)</f>
        <v>Guntakal</v>
      </c>
      <c r="M505" t="s">
        <v>505</v>
      </c>
      <c r="N505">
        <f>orders[[#This Row],[Price]]*orders[[#This Row],[Quantity]]</f>
        <v>1202</v>
      </c>
      <c r="O505" s="14">
        <f>((orders[[#This Row],[Delivery_Date]]+orders[[#This Row],[Delivery_Time]]) - (orders[[#This Row],[Order_Date]]+orders[[#This Row],[Order_Time]]))*24</f>
        <v>232.26500000007218</v>
      </c>
      <c r="W505" s="3">
        <v>1</v>
      </c>
      <c r="X505" s="13">
        <f>((orders[[#This Row],[Delivery_Date]]+orders[[#This Row],[Delivery_Time]]) - (orders[[#This Row],[Order_Date]]+orders[[#This Row],[Order_Time]]))*24</f>
        <v>232.26500000007218</v>
      </c>
      <c r="Y505" s="6">
        <f t="shared" si="7"/>
        <v>232.26500000007218</v>
      </c>
    </row>
    <row r="506" spans="1:25" x14ac:dyDescent="0.3">
      <c r="A506">
        <v>505</v>
      </c>
      <c r="B506" t="s">
        <v>143</v>
      </c>
      <c r="C506">
        <v>45</v>
      </c>
      <c r="D506">
        <f>VLOOKUP(orders[[#This Row],[Product_ID]],products[#All],4,TRUE)</f>
        <v>722</v>
      </c>
      <c r="E506">
        <v>3</v>
      </c>
      <c r="F506" t="str">
        <f>TEXT(orders[[#This Row],[Order_Date]],"mmm")</f>
        <v>Jun</v>
      </c>
      <c r="G506" s="4">
        <v>45079</v>
      </c>
      <c r="H506" s="5">
        <v>0.555150462962963</v>
      </c>
      <c r="I506" s="4">
        <v>45082</v>
      </c>
      <c r="J506" s="5">
        <v>8.3009259259259255E-2</v>
      </c>
      <c r="K506" t="s">
        <v>591</v>
      </c>
      <c r="L506" t="str">
        <f>VLOOKUP(orders[[#This Row],[Customer_ID]],customers[#All],3,TRUE)</f>
        <v>Noida</v>
      </c>
      <c r="M506" t="s">
        <v>509</v>
      </c>
      <c r="N506">
        <f>orders[[#This Row],[Price]]*orders[[#This Row],[Quantity]]</f>
        <v>2166</v>
      </c>
      <c r="O506" s="14">
        <f>((orders[[#This Row],[Delivery_Date]]+orders[[#This Row],[Delivery_Time]]) - (orders[[#This Row],[Order_Date]]+orders[[#This Row],[Order_Time]]))*24</f>
        <v>60.66861111111939</v>
      </c>
      <c r="W506" s="2">
        <v>3</v>
      </c>
      <c r="X506" s="13">
        <f>((orders[[#This Row],[Delivery_Date]]+orders[[#This Row],[Delivery_Time]]) - (orders[[#This Row],[Order_Date]]+orders[[#This Row],[Order_Time]]))*24</f>
        <v>60.66861111111939</v>
      </c>
      <c r="Y506" s="6">
        <f t="shared" si="7"/>
        <v>20.22287037037313</v>
      </c>
    </row>
    <row r="507" spans="1:25" x14ac:dyDescent="0.3">
      <c r="A507">
        <v>506</v>
      </c>
      <c r="B507" t="s">
        <v>288</v>
      </c>
      <c r="C507">
        <v>55</v>
      </c>
      <c r="D507">
        <f>VLOOKUP(orders[[#This Row],[Product_ID]],products[#All],4,TRUE)</f>
        <v>1904</v>
      </c>
      <c r="E507">
        <v>4</v>
      </c>
      <c r="F507" t="str">
        <f>TEXT(orders[[#This Row],[Order_Date]],"mmm")</f>
        <v>Aug</v>
      </c>
      <c r="G507" s="4">
        <v>45165</v>
      </c>
      <c r="H507" s="5">
        <v>0.36949074074074073</v>
      </c>
      <c r="I507" s="4">
        <v>45171</v>
      </c>
      <c r="J507" s="5">
        <v>0.4884722222222222</v>
      </c>
      <c r="K507" t="s">
        <v>556</v>
      </c>
      <c r="L507" t="str">
        <f>VLOOKUP(orders[[#This Row],[Customer_ID]],customers[#All],3,TRUE)</f>
        <v>Guntakal</v>
      </c>
      <c r="M507" t="s">
        <v>513</v>
      </c>
      <c r="N507">
        <f>orders[[#This Row],[Price]]*orders[[#This Row],[Quantity]]</f>
        <v>7616</v>
      </c>
      <c r="O507" s="14">
        <f>((orders[[#This Row],[Delivery_Date]]+orders[[#This Row],[Delivery_Time]]) - (orders[[#This Row],[Order_Date]]+orders[[#This Row],[Order_Time]]))*24</f>
        <v>146.85555555549217</v>
      </c>
      <c r="W507" s="3">
        <v>4</v>
      </c>
      <c r="X507" s="13">
        <f>((orders[[#This Row],[Delivery_Date]]+orders[[#This Row],[Delivery_Time]]) - (orders[[#This Row],[Order_Date]]+orders[[#This Row],[Order_Time]]))*24</f>
        <v>146.85555555549217</v>
      </c>
      <c r="Y507" s="6">
        <f t="shared" si="7"/>
        <v>36.713888888873043</v>
      </c>
    </row>
    <row r="508" spans="1:25" x14ac:dyDescent="0.3">
      <c r="A508">
        <v>507</v>
      </c>
      <c r="B508" t="s">
        <v>143</v>
      </c>
      <c r="C508">
        <v>13</v>
      </c>
      <c r="D508">
        <f>VLOOKUP(orders[[#This Row],[Product_ID]],products[#All],4,TRUE)</f>
        <v>1141</v>
      </c>
      <c r="E508">
        <v>4</v>
      </c>
      <c r="F508" t="str">
        <f>TEXT(orders[[#This Row],[Order_Date]],"mmm")</f>
        <v>Mar</v>
      </c>
      <c r="G508" s="4">
        <v>44992</v>
      </c>
      <c r="H508" s="5">
        <v>1.9571759259259261E-2</v>
      </c>
      <c r="I508" s="4">
        <v>44998</v>
      </c>
      <c r="J508" s="5">
        <v>0.84138888888888885</v>
      </c>
      <c r="K508" t="s">
        <v>562</v>
      </c>
      <c r="L508" t="str">
        <f>VLOOKUP(orders[[#This Row],[Customer_ID]],customers[#All],3,TRUE)</f>
        <v>Noida</v>
      </c>
      <c r="M508" t="s">
        <v>518</v>
      </c>
      <c r="N508">
        <f>orders[[#This Row],[Price]]*orders[[#This Row],[Quantity]]</f>
        <v>4564</v>
      </c>
      <c r="O508" s="14">
        <f>((orders[[#This Row],[Delivery_Date]]+orders[[#This Row],[Delivery_Time]]) - (orders[[#This Row],[Order_Date]]+orders[[#This Row],[Order_Time]]))*24</f>
        <v>163.72361111117061</v>
      </c>
      <c r="W508" s="2">
        <v>4</v>
      </c>
      <c r="X508" s="13">
        <f>((orders[[#This Row],[Delivery_Date]]+orders[[#This Row],[Delivery_Time]]) - (orders[[#This Row],[Order_Date]]+orders[[#This Row],[Order_Time]]))*24</f>
        <v>163.72361111117061</v>
      </c>
      <c r="Y508" s="6">
        <f t="shared" si="7"/>
        <v>40.930902777792653</v>
      </c>
    </row>
    <row r="509" spans="1:25" x14ac:dyDescent="0.3">
      <c r="A509">
        <v>508</v>
      </c>
      <c r="B509" t="s">
        <v>178</v>
      </c>
      <c r="C509">
        <v>69</v>
      </c>
      <c r="D509">
        <f>VLOOKUP(orders[[#This Row],[Product_ID]],products[#All],4,TRUE)</f>
        <v>998</v>
      </c>
      <c r="E509">
        <v>1</v>
      </c>
      <c r="F509" t="str">
        <f>TEXT(orders[[#This Row],[Order_Date]],"mmm")</f>
        <v>Feb</v>
      </c>
      <c r="G509" s="4">
        <v>44983</v>
      </c>
      <c r="H509" s="5">
        <v>0.72879629629629628</v>
      </c>
      <c r="I509" s="4">
        <v>44989</v>
      </c>
      <c r="J509" s="5">
        <v>0.299375</v>
      </c>
      <c r="K509" t="s">
        <v>559</v>
      </c>
      <c r="L509" t="str">
        <f>VLOOKUP(orders[[#This Row],[Customer_ID]],customers[#All],3,TRUE)</f>
        <v>Vellore</v>
      </c>
      <c r="M509" t="s">
        <v>518</v>
      </c>
      <c r="N509">
        <f>orders[[#This Row],[Price]]*orders[[#This Row],[Quantity]]</f>
        <v>998</v>
      </c>
      <c r="O509" s="14">
        <f>((orders[[#This Row],[Delivery_Date]]+orders[[#This Row],[Delivery_Time]]) - (orders[[#This Row],[Order_Date]]+orders[[#This Row],[Order_Time]]))*24</f>
        <v>133.69388888898538</v>
      </c>
      <c r="W509" s="3">
        <v>1</v>
      </c>
      <c r="X509" s="13">
        <f>((orders[[#This Row],[Delivery_Date]]+orders[[#This Row],[Delivery_Time]]) - (orders[[#This Row],[Order_Date]]+orders[[#This Row],[Order_Time]]))*24</f>
        <v>133.69388888898538</v>
      </c>
      <c r="Y509" s="6">
        <f t="shared" si="7"/>
        <v>133.69388888898538</v>
      </c>
    </row>
    <row r="510" spans="1:25" x14ac:dyDescent="0.3">
      <c r="A510">
        <v>509</v>
      </c>
      <c r="B510" t="s">
        <v>18</v>
      </c>
      <c r="C510">
        <v>13</v>
      </c>
      <c r="D510">
        <f>VLOOKUP(orders[[#This Row],[Product_ID]],products[#All],4,TRUE)</f>
        <v>1141</v>
      </c>
      <c r="E510">
        <v>5</v>
      </c>
      <c r="F510" t="str">
        <f>TEXT(orders[[#This Row],[Order_Date]],"mmm")</f>
        <v>Mar</v>
      </c>
      <c r="G510" s="4">
        <v>44990</v>
      </c>
      <c r="H510" s="5">
        <v>0.53396990740740746</v>
      </c>
      <c r="I510" s="4">
        <v>44994</v>
      </c>
      <c r="J510" s="5">
        <v>0.32449074074074075</v>
      </c>
      <c r="K510" t="s">
        <v>677</v>
      </c>
      <c r="L510" t="str">
        <f>VLOOKUP(orders[[#This Row],[Customer_ID]],customers[#All],3,TRUE)</f>
        <v>Bilaspur</v>
      </c>
      <c r="M510" t="s">
        <v>518</v>
      </c>
      <c r="N510">
        <f>orders[[#This Row],[Price]]*orders[[#This Row],[Quantity]]</f>
        <v>5705</v>
      </c>
      <c r="O510" s="14">
        <f>((orders[[#This Row],[Delivery_Date]]+orders[[#This Row],[Delivery_Time]]) - (orders[[#This Row],[Order_Date]]+orders[[#This Row],[Order_Time]]))*24</f>
        <v>90.972499999974389</v>
      </c>
      <c r="W510" s="2">
        <v>5</v>
      </c>
      <c r="X510" s="13">
        <f>((orders[[#This Row],[Delivery_Date]]+orders[[#This Row],[Delivery_Time]]) - (orders[[#This Row],[Order_Date]]+orders[[#This Row],[Order_Time]]))*24</f>
        <v>90.972499999974389</v>
      </c>
      <c r="Y510" s="6">
        <f t="shared" si="7"/>
        <v>18.194499999994878</v>
      </c>
    </row>
    <row r="511" spans="1:25" x14ac:dyDescent="0.3">
      <c r="A511">
        <v>510</v>
      </c>
      <c r="B511" t="s">
        <v>88</v>
      </c>
      <c r="C511">
        <v>54</v>
      </c>
      <c r="D511">
        <f>VLOOKUP(orders[[#This Row],[Product_ID]],products[#All],4,TRUE)</f>
        <v>1236</v>
      </c>
      <c r="E511">
        <v>5</v>
      </c>
      <c r="F511" t="str">
        <f>TEXT(orders[[#This Row],[Order_Date]],"mmm")</f>
        <v>Dec</v>
      </c>
      <c r="G511" s="4">
        <v>45268</v>
      </c>
      <c r="H511" s="5">
        <v>0.54172453703703705</v>
      </c>
      <c r="I511" s="4">
        <v>45277</v>
      </c>
      <c r="J511" s="5">
        <v>0.26026620370370368</v>
      </c>
      <c r="K511" t="s">
        <v>529</v>
      </c>
      <c r="L511" t="str">
        <f>VLOOKUP(orders[[#This Row],[Customer_ID]],customers[#All],3,TRUE)</f>
        <v>Gangtok</v>
      </c>
      <c r="M511" t="s">
        <v>505</v>
      </c>
      <c r="N511">
        <f>orders[[#This Row],[Price]]*orders[[#This Row],[Quantity]]</f>
        <v>6180</v>
      </c>
      <c r="O511" s="14">
        <f>((orders[[#This Row],[Delivery_Date]]+orders[[#This Row],[Delivery_Time]]) - (orders[[#This Row],[Order_Date]]+orders[[#This Row],[Order_Time]]))*24</f>
        <v>209.24500000005355</v>
      </c>
      <c r="W511" s="3">
        <v>5</v>
      </c>
      <c r="X511" s="13">
        <f>((orders[[#This Row],[Delivery_Date]]+orders[[#This Row],[Delivery_Time]]) - (orders[[#This Row],[Order_Date]]+orders[[#This Row],[Order_Time]]))*24</f>
        <v>209.24500000005355</v>
      </c>
      <c r="Y511" s="6">
        <f t="shared" si="7"/>
        <v>41.849000000010712</v>
      </c>
    </row>
    <row r="512" spans="1:25" x14ac:dyDescent="0.3">
      <c r="A512">
        <v>511</v>
      </c>
      <c r="B512" t="s">
        <v>275</v>
      </c>
      <c r="C512">
        <v>47</v>
      </c>
      <c r="D512">
        <f>VLOOKUP(orders[[#This Row],[Product_ID]],products[#All],4,TRUE)</f>
        <v>1638</v>
      </c>
      <c r="E512">
        <v>2</v>
      </c>
      <c r="F512" t="str">
        <f>TEXT(orders[[#This Row],[Order_Date]],"mmm")</f>
        <v>Feb</v>
      </c>
      <c r="G512" s="4">
        <v>44984</v>
      </c>
      <c r="H512" s="5">
        <v>0.54033564814814816</v>
      </c>
      <c r="I512" s="4">
        <v>44989</v>
      </c>
      <c r="J512" s="5">
        <v>3.2071759259259258E-2</v>
      </c>
      <c r="K512" t="s">
        <v>185</v>
      </c>
      <c r="L512" t="str">
        <f>VLOOKUP(orders[[#This Row],[Customer_ID]],customers[#All],3,TRUE)</f>
        <v>Imphal</v>
      </c>
      <c r="M512" t="s">
        <v>518</v>
      </c>
      <c r="N512">
        <f>orders[[#This Row],[Price]]*orders[[#This Row],[Quantity]]</f>
        <v>3276</v>
      </c>
      <c r="O512" s="14">
        <f>((orders[[#This Row],[Delivery_Date]]+orders[[#This Row],[Delivery_Time]]) - (orders[[#This Row],[Order_Date]]+orders[[#This Row],[Order_Time]]))*24</f>
        <v>107.80166666675359</v>
      </c>
      <c r="W512" s="2">
        <v>2</v>
      </c>
      <c r="X512" s="13">
        <f>((orders[[#This Row],[Delivery_Date]]+orders[[#This Row],[Delivery_Time]]) - (orders[[#This Row],[Order_Date]]+orders[[#This Row],[Order_Time]]))*24</f>
        <v>107.80166666675359</v>
      </c>
      <c r="Y512" s="6">
        <f t="shared" si="7"/>
        <v>53.900833333376795</v>
      </c>
    </row>
    <row r="513" spans="1:25" x14ac:dyDescent="0.3">
      <c r="A513">
        <v>512</v>
      </c>
      <c r="B513" t="s">
        <v>44</v>
      </c>
      <c r="C513">
        <v>41</v>
      </c>
      <c r="D513">
        <f>VLOOKUP(orders[[#This Row],[Product_ID]],products[#All],4,TRUE)</f>
        <v>1977</v>
      </c>
      <c r="E513">
        <v>1</v>
      </c>
      <c r="F513" t="str">
        <f>TEXT(orders[[#This Row],[Order_Date]],"mmm")</f>
        <v>Nov</v>
      </c>
      <c r="G513" s="4">
        <v>45235</v>
      </c>
      <c r="H513" s="5">
        <v>0.11297453703703704</v>
      </c>
      <c r="I513" s="4">
        <v>45241</v>
      </c>
      <c r="J513" s="5">
        <v>0.54907407407407405</v>
      </c>
      <c r="K513" t="s">
        <v>643</v>
      </c>
      <c r="L513" t="str">
        <f>VLOOKUP(orders[[#This Row],[Customer_ID]],customers[#All],3,TRUE)</f>
        <v>Chinsurah</v>
      </c>
      <c r="M513" t="s">
        <v>507</v>
      </c>
      <c r="N513">
        <f>orders[[#This Row],[Price]]*orders[[#This Row],[Quantity]]</f>
        <v>1977</v>
      </c>
      <c r="O513" s="14">
        <f>((orders[[#This Row],[Delivery_Date]]+orders[[#This Row],[Delivery_Time]]) - (orders[[#This Row],[Order_Date]]+orders[[#This Row],[Order_Time]]))*24</f>
        <v>154.46638888888992</v>
      </c>
      <c r="W513" s="3">
        <v>1</v>
      </c>
      <c r="X513" s="13">
        <f>((orders[[#This Row],[Delivery_Date]]+orders[[#This Row],[Delivery_Time]]) - (orders[[#This Row],[Order_Date]]+orders[[#This Row],[Order_Time]]))*24</f>
        <v>154.46638888888992</v>
      </c>
      <c r="Y513" s="6">
        <f t="shared" si="7"/>
        <v>154.46638888888992</v>
      </c>
    </row>
    <row r="514" spans="1:25" x14ac:dyDescent="0.3">
      <c r="A514">
        <v>513</v>
      </c>
      <c r="B514" t="s">
        <v>432</v>
      </c>
      <c r="C514">
        <v>1</v>
      </c>
      <c r="D514">
        <f>VLOOKUP(orders[[#This Row],[Product_ID]],products[#All],4,TRUE)</f>
        <v>1935</v>
      </c>
      <c r="E514">
        <v>4</v>
      </c>
      <c r="F514" t="str">
        <f>TEXT(orders[[#This Row],[Order_Date]],"mmm")</f>
        <v>Mar</v>
      </c>
      <c r="G514" s="4">
        <v>45012</v>
      </c>
      <c r="H514" s="5">
        <v>0.41495370370370371</v>
      </c>
      <c r="I514" s="4">
        <v>45018</v>
      </c>
      <c r="J514" s="5">
        <v>0.58103009259259264</v>
      </c>
      <c r="K514" t="s">
        <v>532</v>
      </c>
      <c r="L514" t="str">
        <f>VLOOKUP(orders[[#This Row],[Customer_ID]],customers[#All],3,TRUE)</f>
        <v xml:space="preserve">Khora </v>
      </c>
      <c r="M514" t="s">
        <v>528</v>
      </c>
      <c r="N514">
        <f>orders[[#This Row],[Price]]*orders[[#This Row],[Quantity]]</f>
        <v>7740</v>
      </c>
      <c r="O514" s="14">
        <f>((orders[[#This Row],[Delivery_Date]]+orders[[#This Row],[Delivery_Time]]) - (orders[[#This Row],[Order_Date]]+orders[[#This Row],[Order_Time]]))*24</f>
        <v>147.98583333345596</v>
      </c>
      <c r="W514" s="2">
        <v>4</v>
      </c>
      <c r="X514" s="13">
        <f>((orders[[#This Row],[Delivery_Date]]+orders[[#This Row],[Delivery_Time]]) - (orders[[#This Row],[Order_Date]]+orders[[#This Row],[Order_Time]]))*24</f>
        <v>147.98583333345596</v>
      </c>
      <c r="Y514" s="6">
        <f t="shared" si="7"/>
        <v>36.996458333363989</v>
      </c>
    </row>
    <row r="515" spans="1:25" x14ac:dyDescent="0.3">
      <c r="A515">
        <v>514</v>
      </c>
      <c r="B515" t="s">
        <v>442</v>
      </c>
      <c r="C515">
        <v>24</v>
      </c>
      <c r="D515">
        <f>VLOOKUP(orders[[#This Row],[Product_ID]],products[#All],4,TRUE)</f>
        <v>535</v>
      </c>
      <c r="E515">
        <v>1</v>
      </c>
      <c r="F515" t="str">
        <f>TEXT(orders[[#This Row],[Order_Date]],"mmm")</f>
        <v>Jan</v>
      </c>
      <c r="G515" s="4">
        <v>44927</v>
      </c>
      <c r="H515" s="5">
        <v>0.41400462962962964</v>
      </c>
      <c r="I515" s="4">
        <v>44935</v>
      </c>
      <c r="J515" s="5">
        <v>0.74782407407407403</v>
      </c>
      <c r="K515" t="s">
        <v>591</v>
      </c>
      <c r="L515" t="str">
        <f>VLOOKUP(orders[[#This Row],[Customer_ID]],customers[#All],3,TRUE)</f>
        <v>Anantapuram</v>
      </c>
      <c r="M515" t="s">
        <v>509</v>
      </c>
      <c r="N515">
        <f>orders[[#This Row],[Price]]*orders[[#This Row],[Quantity]]</f>
        <v>535</v>
      </c>
      <c r="O515" s="14">
        <f>((orders[[#This Row],[Delivery_Date]]+orders[[#This Row],[Delivery_Time]]) - (orders[[#This Row],[Order_Date]]+orders[[#This Row],[Order_Time]]))*24</f>
        <v>200.01166666665813</v>
      </c>
      <c r="W515" s="3">
        <v>1</v>
      </c>
      <c r="X515" s="13">
        <f>((orders[[#This Row],[Delivery_Date]]+orders[[#This Row],[Delivery_Time]]) - (orders[[#This Row],[Order_Date]]+orders[[#This Row],[Order_Time]]))*24</f>
        <v>200.01166666665813</v>
      </c>
      <c r="Y515" s="6">
        <f t="shared" ref="Y515:Y578" si="8">X515/W515</f>
        <v>200.01166666665813</v>
      </c>
    </row>
    <row r="516" spans="1:25" x14ac:dyDescent="0.3">
      <c r="A516">
        <v>515</v>
      </c>
      <c r="B516" t="s">
        <v>383</v>
      </c>
      <c r="C516">
        <v>14</v>
      </c>
      <c r="D516">
        <f>VLOOKUP(orders[[#This Row],[Product_ID]],products[#All],4,TRUE)</f>
        <v>1915</v>
      </c>
      <c r="E516">
        <v>5</v>
      </c>
      <c r="F516" t="str">
        <f>TEXT(orders[[#This Row],[Order_Date]],"mmm")</f>
        <v>Oct</v>
      </c>
      <c r="G516" s="4">
        <v>45220</v>
      </c>
      <c r="H516" s="5">
        <v>0.97406250000000005</v>
      </c>
      <c r="I516" s="4">
        <v>45226</v>
      </c>
      <c r="J516" s="5">
        <v>0.62487268518518524</v>
      </c>
      <c r="K516" t="s">
        <v>694</v>
      </c>
      <c r="L516" t="str">
        <f>VLOOKUP(orders[[#This Row],[Customer_ID]],customers[#All],3,TRUE)</f>
        <v>Bhubaneswar</v>
      </c>
      <c r="M516" t="s">
        <v>509</v>
      </c>
      <c r="N516">
        <f>orders[[#This Row],[Price]]*orders[[#This Row],[Quantity]]</f>
        <v>9575</v>
      </c>
      <c r="O516" s="14">
        <f>((orders[[#This Row],[Delivery_Date]]+orders[[#This Row],[Delivery_Time]]) - (orders[[#This Row],[Order_Date]]+orders[[#This Row],[Order_Time]]))*24</f>
        <v>135.61944444448454</v>
      </c>
      <c r="W516" s="2">
        <v>5</v>
      </c>
      <c r="X516" s="13">
        <f>((orders[[#This Row],[Delivery_Date]]+orders[[#This Row],[Delivery_Time]]) - (orders[[#This Row],[Order_Date]]+orders[[#This Row],[Order_Time]]))*24</f>
        <v>135.61944444448454</v>
      </c>
      <c r="Y516" s="6">
        <f t="shared" si="8"/>
        <v>27.123888888896907</v>
      </c>
    </row>
    <row r="517" spans="1:25" x14ac:dyDescent="0.3">
      <c r="A517">
        <v>516</v>
      </c>
      <c r="B517" t="s">
        <v>103</v>
      </c>
      <c r="C517">
        <v>22</v>
      </c>
      <c r="D517">
        <f>VLOOKUP(orders[[#This Row],[Product_ID]],products[#All],4,TRUE)</f>
        <v>1639</v>
      </c>
      <c r="E517">
        <v>2</v>
      </c>
      <c r="F517" t="str">
        <f>TEXT(orders[[#This Row],[Order_Date]],"mmm")</f>
        <v>Jul</v>
      </c>
      <c r="G517" s="4">
        <v>45112</v>
      </c>
      <c r="H517" s="5">
        <v>0.87009259259259264</v>
      </c>
      <c r="I517" s="4">
        <v>45113</v>
      </c>
      <c r="J517" s="5">
        <v>4.6064814814814815E-2</v>
      </c>
      <c r="K517" t="s">
        <v>376</v>
      </c>
      <c r="L517" t="str">
        <f>VLOOKUP(orders[[#This Row],[Customer_ID]],customers[#All],3,TRUE)</f>
        <v>Machilipatnam</v>
      </c>
      <c r="M517" t="s">
        <v>528</v>
      </c>
      <c r="N517">
        <f>orders[[#This Row],[Price]]*orders[[#This Row],[Quantity]]</f>
        <v>3278</v>
      </c>
      <c r="O517" s="14">
        <f>((orders[[#This Row],[Delivery_Date]]+orders[[#This Row],[Delivery_Time]]) - (orders[[#This Row],[Order_Date]]+orders[[#This Row],[Order_Time]]))*24</f>
        <v>4.223333333269693</v>
      </c>
      <c r="W517" s="3">
        <v>2</v>
      </c>
      <c r="X517" s="13">
        <f>((orders[[#This Row],[Delivery_Date]]+orders[[#This Row],[Delivery_Time]]) - (orders[[#This Row],[Order_Date]]+orders[[#This Row],[Order_Time]]))*24</f>
        <v>4.223333333269693</v>
      </c>
      <c r="Y517" s="6">
        <f t="shared" si="8"/>
        <v>2.1116666666348465</v>
      </c>
    </row>
    <row r="518" spans="1:25" x14ac:dyDescent="0.3">
      <c r="A518">
        <v>517</v>
      </c>
      <c r="B518" t="s">
        <v>316</v>
      </c>
      <c r="C518">
        <v>60</v>
      </c>
      <c r="D518">
        <f>VLOOKUP(orders[[#This Row],[Product_ID]],products[#All],4,TRUE)</f>
        <v>827</v>
      </c>
      <c r="E518">
        <v>5</v>
      </c>
      <c r="F518" t="str">
        <f>TEXT(orders[[#This Row],[Order_Date]],"mmm")</f>
        <v>Nov</v>
      </c>
      <c r="G518" s="4">
        <v>45239</v>
      </c>
      <c r="H518" s="5">
        <v>4.2511574074074077E-2</v>
      </c>
      <c r="I518" s="4">
        <v>45247</v>
      </c>
      <c r="J518" s="5">
        <v>0.79508101851851853</v>
      </c>
      <c r="K518" t="s">
        <v>371</v>
      </c>
      <c r="L518" t="str">
        <f>VLOOKUP(orders[[#This Row],[Customer_ID]],customers[#All],3,TRUE)</f>
        <v>Srikakulam</v>
      </c>
      <c r="M518" t="s">
        <v>507</v>
      </c>
      <c r="N518">
        <f>orders[[#This Row],[Price]]*orders[[#This Row],[Quantity]]</f>
        <v>4135</v>
      </c>
      <c r="O518" s="14">
        <f>((orders[[#This Row],[Delivery_Date]]+orders[[#This Row],[Delivery_Time]]) - (orders[[#This Row],[Order_Date]]+orders[[#This Row],[Order_Time]]))*24</f>
        <v>210.0616666667629</v>
      </c>
      <c r="W518" s="2">
        <v>5</v>
      </c>
      <c r="X518" s="13">
        <f>((orders[[#This Row],[Delivery_Date]]+orders[[#This Row],[Delivery_Time]]) - (orders[[#This Row],[Order_Date]]+orders[[#This Row],[Order_Time]]))*24</f>
        <v>210.0616666667629</v>
      </c>
      <c r="Y518" s="6">
        <f t="shared" si="8"/>
        <v>42.012333333352579</v>
      </c>
    </row>
    <row r="519" spans="1:25" x14ac:dyDescent="0.3">
      <c r="A519">
        <v>518</v>
      </c>
      <c r="B519" t="s">
        <v>227</v>
      </c>
      <c r="C519">
        <v>45</v>
      </c>
      <c r="D519">
        <f>VLOOKUP(orders[[#This Row],[Product_ID]],products[#All],4,TRUE)</f>
        <v>722</v>
      </c>
      <c r="E519">
        <v>3</v>
      </c>
      <c r="F519" t="str">
        <f>TEXT(orders[[#This Row],[Order_Date]],"mmm")</f>
        <v>Apr</v>
      </c>
      <c r="G519" s="4">
        <v>45025</v>
      </c>
      <c r="H519" s="5">
        <v>0.19908564814814814</v>
      </c>
      <c r="I519" s="4">
        <v>45031</v>
      </c>
      <c r="J519" s="5">
        <v>0.81997685185185187</v>
      </c>
      <c r="K519" t="s">
        <v>405</v>
      </c>
      <c r="L519" t="str">
        <f>VLOOKUP(orders[[#This Row],[Customer_ID]],customers[#All],3,TRUE)</f>
        <v>Maheshtala</v>
      </c>
      <c r="M519" t="s">
        <v>509</v>
      </c>
      <c r="N519">
        <f>orders[[#This Row],[Price]]*orders[[#This Row],[Quantity]]</f>
        <v>2166</v>
      </c>
      <c r="O519" s="14">
        <f>((orders[[#This Row],[Delivery_Date]]+orders[[#This Row],[Delivery_Time]]) - (orders[[#This Row],[Order_Date]]+orders[[#This Row],[Order_Time]]))*24</f>
        <v>158.9013888888876</v>
      </c>
      <c r="W519" s="3">
        <v>3</v>
      </c>
      <c r="X519" s="13">
        <f>((orders[[#This Row],[Delivery_Date]]+orders[[#This Row],[Delivery_Time]]) - (orders[[#This Row],[Order_Date]]+orders[[#This Row],[Order_Time]]))*24</f>
        <v>158.9013888888876</v>
      </c>
      <c r="Y519" s="6">
        <f t="shared" si="8"/>
        <v>52.967129629629198</v>
      </c>
    </row>
    <row r="520" spans="1:25" x14ac:dyDescent="0.3">
      <c r="A520">
        <v>519</v>
      </c>
      <c r="B520" t="s">
        <v>73</v>
      </c>
      <c r="C520">
        <v>52</v>
      </c>
      <c r="D520">
        <f>VLOOKUP(orders[[#This Row],[Product_ID]],products[#All],4,TRUE)</f>
        <v>236</v>
      </c>
      <c r="E520">
        <v>4</v>
      </c>
      <c r="F520" t="str">
        <f>TEXT(orders[[#This Row],[Order_Date]],"mmm")</f>
        <v>Feb</v>
      </c>
      <c r="G520" s="4">
        <v>44964</v>
      </c>
      <c r="H520" s="5">
        <v>0.9657175925925926</v>
      </c>
      <c r="I520" s="4">
        <v>44972</v>
      </c>
      <c r="J520" s="5">
        <v>0.27800925925925923</v>
      </c>
      <c r="K520" t="s">
        <v>667</v>
      </c>
      <c r="L520" t="str">
        <f>VLOOKUP(orders[[#This Row],[Customer_ID]],customers[#All],3,TRUE)</f>
        <v>Panvel</v>
      </c>
      <c r="M520" t="s">
        <v>511</v>
      </c>
      <c r="N520">
        <f>orders[[#This Row],[Price]]*orders[[#This Row],[Quantity]]</f>
        <v>944</v>
      </c>
      <c r="O520" s="14">
        <f>((orders[[#This Row],[Delivery_Date]]+orders[[#This Row],[Delivery_Time]]) - (orders[[#This Row],[Order_Date]]+orders[[#This Row],[Order_Time]]))*24</f>
        <v>175.49500000005355</v>
      </c>
      <c r="W520" s="2">
        <v>4</v>
      </c>
      <c r="X520" s="13">
        <f>((orders[[#This Row],[Delivery_Date]]+orders[[#This Row],[Delivery_Time]]) - (orders[[#This Row],[Order_Date]]+orders[[#This Row],[Order_Time]]))*24</f>
        <v>175.49500000005355</v>
      </c>
      <c r="Y520" s="6">
        <f t="shared" si="8"/>
        <v>43.873750000013388</v>
      </c>
    </row>
    <row r="521" spans="1:25" x14ac:dyDescent="0.3">
      <c r="A521">
        <v>520</v>
      </c>
      <c r="B521" t="s">
        <v>133</v>
      </c>
      <c r="C521">
        <v>14</v>
      </c>
      <c r="D521">
        <f>VLOOKUP(orders[[#This Row],[Product_ID]],products[#All],4,TRUE)</f>
        <v>1915</v>
      </c>
      <c r="E521">
        <v>5</v>
      </c>
      <c r="F521" t="str">
        <f>TEXT(orders[[#This Row],[Order_Date]],"mmm")</f>
        <v>Apr</v>
      </c>
      <c r="G521" s="4">
        <v>45023</v>
      </c>
      <c r="H521" s="5">
        <v>0.19711805555555556</v>
      </c>
      <c r="I521" s="4">
        <v>45024</v>
      </c>
      <c r="J521" s="5">
        <v>0.34837962962962965</v>
      </c>
      <c r="K521" t="s">
        <v>665</v>
      </c>
      <c r="L521" t="str">
        <f>VLOOKUP(orders[[#This Row],[Customer_ID]],customers[#All],3,TRUE)</f>
        <v>Farrukhabad</v>
      </c>
      <c r="M521" t="s">
        <v>509</v>
      </c>
      <c r="N521">
        <f>orders[[#This Row],[Price]]*orders[[#This Row],[Quantity]]</f>
        <v>9575</v>
      </c>
      <c r="O521" s="14">
        <f>((orders[[#This Row],[Delivery_Date]]+orders[[#This Row],[Delivery_Time]]) - (orders[[#This Row],[Order_Date]]+orders[[#This Row],[Order_Time]]))*24</f>
        <v>27.630277777730953</v>
      </c>
      <c r="W521" s="3">
        <v>5</v>
      </c>
      <c r="X521" s="13">
        <f>((orders[[#This Row],[Delivery_Date]]+orders[[#This Row],[Delivery_Time]]) - (orders[[#This Row],[Order_Date]]+orders[[#This Row],[Order_Time]]))*24</f>
        <v>27.630277777730953</v>
      </c>
      <c r="Y521" s="6">
        <f t="shared" si="8"/>
        <v>5.5260555555461908</v>
      </c>
    </row>
    <row r="522" spans="1:25" x14ac:dyDescent="0.3">
      <c r="A522">
        <v>521</v>
      </c>
      <c r="B522" t="s">
        <v>306</v>
      </c>
      <c r="C522">
        <v>33</v>
      </c>
      <c r="D522">
        <f>VLOOKUP(orders[[#This Row],[Product_ID]],products[#All],4,TRUE)</f>
        <v>314</v>
      </c>
      <c r="E522">
        <v>5</v>
      </c>
      <c r="F522" t="str">
        <f>TEXT(orders[[#This Row],[Order_Date]],"mmm")</f>
        <v>Feb</v>
      </c>
      <c r="G522" s="4">
        <v>44961</v>
      </c>
      <c r="H522" s="5">
        <v>0.87519675925925922</v>
      </c>
      <c r="I522" s="4">
        <v>44965</v>
      </c>
      <c r="J522" s="5">
        <v>0.1032175925925926</v>
      </c>
      <c r="K522" t="s">
        <v>145</v>
      </c>
      <c r="L522" t="str">
        <f>VLOOKUP(orders[[#This Row],[Customer_ID]],customers[#All],3,TRUE)</f>
        <v>Nagpur</v>
      </c>
      <c r="M522" t="s">
        <v>511</v>
      </c>
      <c r="N522">
        <f>orders[[#This Row],[Price]]*orders[[#This Row],[Quantity]]</f>
        <v>1570</v>
      </c>
      <c r="O522" s="14">
        <f>((orders[[#This Row],[Delivery_Date]]+orders[[#This Row],[Delivery_Time]]) - (orders[[#This Row],[Order_Date]]+orders[[#This Row],[Order_Time]]))*24</f>
        <v>77.472499999974389</v>
      </c>
      <c r="W522" s="2">
        <v>5</v>
      </c>
      <c r="X522" s="13">
        <f>((orders[[#This Row],[Delivery_Date]]+orders[[#This Row],[Delivery_Time]]) - (orders[[#This Row],[Order_Date]]+orders[[#This Row],[Order_Time]]))*24</f>
        <v>77.472499999974389</v>
      </c>
      <c r="Y522" s="6">
        <f t="shared" si="8"/>
        <v>15.494499999994877</v>
      </c>
    </row>
    <row r="523" spans="1:25" x14ac:dyDescent="0.3">
      <c r="A523">
        <v>522</v>
      </c>
      <c r="B523" t="s">
        <v>59</v>
      </c>
      <c r="C523">
        <v>50</v>
      </c>
      <c r="D523">
        <f>VLOOKUP(orders[[#This Row],[Product_ID]],products[#All],4,TRUE)</f>
        <v>422</v>
      </c>
      <c r="E523">
        <v>3</v>
      </c>
      <c r="F523" t="str">
        <f>TEXT(orders[[#This Row],[Order_Date]],"mmm")</f>
        <v>Feb</v>
      </c>
      <c r="G523" s="4">
        <v>44984</v>
      </c>
      <c r="H523" s="5">
        <v>0.87810185185185186</v>
      </c>
      <c r="I523" s="4">
        <v>44993</v>
      </c>
      <c r="J523" s="5">
        <v>6.5856481481481488E-2</v>
      </c>
      <c r="K523" t="s">
        <v>563</v>
      </c>
      <c r="L523" t="str">
        <f>VLOOKUP(orders[[#This Row],[Customer_ID]],customers[#All],3,TRUE)</f>
        <v>Orai</v>
      </c>
      <c r="M523" t="s">
        <v>518</v>
      </c>
      <c r="N523">
        <f>orders[[#This Row],[Price]]*orders[[#This Row],[Quantity]]</f>
        <v>1266</v>
      </c>
      <c r="O523" s="14">
        <f>((orders[[#This Row],[Delivery_Date]]+orders[[#This Row],[Delivery_Time]]) - (orders[[#This Row],[Order_Date]]+orders[[#This Row],[Order_Time]]))*24</f>
        <v>196.50611111114267</v>
      </c>
      <c r="W523" s="3">
        <v>3</v>
      </c>
      <c r="X523" s="13">
        <f>((orders[[#This Row],[Delivery_Date]]+orders[[#This Row],[Delivery_Time]]) - (orders[[#This Row],[Order_Date]]+orders[[#This Row],[Order_Time]]))*24</f>
        <v>196.50611111114267</v>
      </c>
      <c r="Y523" s="6">
        <f t="shared" si="8"/>
        <v>65.502037037047558</v>
      </c>
    </row>
    <row r="524" spans="1:25" x14ac:dyDescent="0.3">
      <c r="A524">
        <v>523</v>
      </c>
      <c r="B524" t="s">
        <v>349</v>
      </c>
      <c r="C524">
        <v>30</v>
      </c>
      <c r="D524">
        <f>VLOOKUP(orders[[#This Row],[Product_ID]],products[#All],4,TRUE)</f>
        <v>751</v>
      </c>
      <c r="E524">
        <v>3</v>
      </c>
      <c r="F524" t="str">
        <f>TEXT(orders[[#This Row],[Order_Date]],"mmm")</f>
        <v>Jul</v>
      </c>
      <c r="G524" s="4">
        <v>45109</v>
      </c>
      <c r="H524" s="5">
        <v>0.56745370370370374</v>
      </c>
      <c r="I524" s="4">
        <v>45116</v>
      </c>
      <c r="J524" s="5">
        <v>0.65180555555555553</v>
      </c>
      <c r="K524" t="s">
        <v>644</v>
      </c>
      <c r="L524" t="str">
        <f>VLOOKUP(orders[[#This Row],[Customer_ID]],customers[#All],3,TRUE)</f>
        <v>Tiruppur</v>
      </c>
      <c r="M524" t="s">
        <v>505</v>
      </c>
      <c r="N524">
        <f>orders[[#This Row],[Price]]*orders[[#This Row],[Quantity]]</f>
        <v>2253</v>
      </c>
      <c r="O524" s="14">
        <f>((orders[[#This Row],[Delivery_Date]]+orders[[#This Row],[Delivery_Time]]) - (orders[[#This Row],[Order_Date]]+orders[[#This Row],[Order_Time]]))*24</f>
        <v>170.02444444445428</v>
      </c>
      <c r="W524" s="2">
        <v>3</v>
      </c>
      <c r="X524" s="13">
        <f>((orders[[#This Row],[Delivery_Date]]+orders[[#This Row],[Delivery_Time]]) - (orders[[#This Row],[Order_Date]]+orders[[#This Row],[Order_Time]]))*24</f>
        <v>170.02444444445428</v>
      </c>
      <c r="Y524" s="6">
        <f t="shared" si="8"/>
        <v>56.674814814818092</v>
      </c>
    </row>
    <row r="525" spans="1:25" x14ac:dyDescent="0.3">
      <c r="A525">
        <v>524</v>
      </c>
      <c r="B525" t="s">
        <v>413</v>
      </c>
      <c r="C525">
        <v>45</v>
      </c>
      <c r="D525">
        <f>VLOOKUP(orders[[#This Row],[Product_ID]],products[#All],4,TRUE)</f>
        <v>722</v>
      </c>
      <c r="E525">
        <v>1</v>
      </c>
      <c r="F525" t="str">
        <f>TEXT(orders[[#This Row],[Order_Date]],"mmm")</f>
        <v>Aug</v>
      </c>
      <c r="G525" s="4">
        <v>45153</v>
      </c>
      <c r="H525" s="5">
        <v>0.57979166666666671</v>
      </c>
      <c r="I525" s="4">
        <v>45160</v>
      </c>
      <c r="J525" s="5">
        <v>0.52068287037037042</v>
      </c>
      <c r="K525" t="s">
        <v>623</v>
      </c>
      <c r="L525" t="str">
        <f>VLOOKUP(orders[[#This Row],[Customer_ID]],customers[#All],3,TRUE)</f>
        <v>Tiruchirappalli</v>
      </c>
      <c r="M525" t="s">
        <v>509</v>
      </c>
      <c r="N525">
        <f>orders[[#This Row],[Price]]*orders[[#This Row],[Quantity]]</f>
        <v>722</v>
      </c>
      <c r="O525" s="14">
        <f>((orders[[#This Row],[Delivery_Date]]+orders[[#This Row],[Delivery_Time]]) - (orders[[#This Row],[Order_Date]]+orders[[#This Row],[Order_Time]]))*24</f>
        <v>166.58138888905523</v>
      </c>
      <c r="W525" s="3">
        <v>1</v>
      </c>
      <c r="X525" s="13">
        <f>((orders[[#This Row],[Delivery_Date]]+orders[[#This Row],[Delivery_Time]]) - (orders[[#This Row],[Order_Date]]+orders[[#This Row],[Order_Time]]))*24</f>
        <v>166.58138888905523</v>
      </c>
      <c r="Y525" s="6">
        <f t="shared" si="8"/>
        <v>166.58138888905523</v>
      </c>
    </row>
    <row r="526" spans="1:25" x14ac:dyDescent="0.3">
      <c r="A526">
        <v>525</v>
      </c>
      <c r="B526" t="s">
        <v>168</v>
      </c>
      <c r="C526">
        <v>16</v>
      </c>
      <c r="D526">
        <f>VLOOKUP(orders[[#This Row],[Product_ID]],products[#All],4,TRUE)</f>
        <v>1721</v>
      </c>
      <c r="E526">
        <v>2</v>
      </c>
      <c r="F526" t="str">
        <f>TEXT(orders[[#This Row],[Order_Date]],"mmm")</f>
        <v>Mar</v>
      </c>
      <c r="G526" s="4">
        <v>44987</v>
      </c>
      <c r="H526" s="5">
        <v>0.83759259259259256</v>
      </c>
      <c r="I526" s="4">
        <v>44996</v>
      </c>
      <c r="J526" s="5">
        <v>0.93234953703703705</v>
      </c>
      <c r="K526" t="s">
        <v>695</v>
      </c>
      <c r="L526" t="str">
        <f>VLOOKUP(orders[[#This Row],[Customer_ID]],customers[#All],3,TRUE)</f>
        <v>Indore</v>
      </c>
      <c r="M526" t="s">
        <v>518</v>
      </c>
      <c r="N526">
        <f>orders[[#This Row],[Price]]*orders[[#This Row],[Quantity]]</f>
        <v>3442</v>
      </c>
      <c r="O526" s="14">
        <f>((orders[[#This Row],[Delivery_Date]]+orders[[#This Row],[Delivery_Time]]) - (orders[[#This Row],[Order_Date]]+orders[[#This Row],[Order_Time]]))*24</f>
        <v>218.27416666655336</v>
      </c>
      <c r="W526" s="2">
        <v>2</v>
      </c>
      <c r="X526" s="13">
        <f>((orders[[#This Row],[Delivery_Date]]+orders[[#This Row],[Delivery_Time]]) - (orders[[#This Row],[Order_Date]]+orders[[#This Row],[Order_Time]]))*24</f>
        <v>218.27416666655336</v>
      </c>
      <c r="Y526" s="6">
        <f t="shared" si="8"/>
        <v>109.13708333327668</v>
      </c>
    </row>
    <row r="527" spans="1:25" x14ac:dyDescent="0.3">
      <c r="A527">
        <v>526</v>
      </c>
      <c r="B527" t="s">
        <v>44</v>
      </c>
      <c r="C527">
        <v>13</v>
      </c>
      <c r="D527">
        <f>VLOOKUP(orders[[#This Row],[Product_ID]],products[#All],4,TRUE)</f>
        <v>1141</v>
      </c>
      <c r="E527">
        <v>5</v>
      </c>
      <c r="F527" t="str">
        <f>TEXT(orders[[#This Row],[Order_Date]],"mmm")</f>
        <v>Mar</v>
      </c>
      <c r="G527" s="4">
        <v>44987</v>
      </c>
      <c r="H527" s="5">
        <v>0.25439814814814815</v>
      </c>
      <c r="I527" s="4">
        <v>44993</v>
      </c>
      <c r="J527" s="5">
        <v>6.6030092592592599E-2</v>
      </c>
      <c r="K527" t="s">
        <v>637</v>
      </c>
      <c r="L527" t="str">
        <f>VLOOKUP(orders[[#This Row],[Customer_ID]],customers[#All],3,TRUE)</f>
        <v>Chinsurah</v>
      </c>
      <c r="M527" t="s">
        <v>518</v>
      </c>
      <c r="N527">
        <f>orders[[#This Row],[Price]]*orders[[#This Row],[Quantity]]</f>
        <v>5705</v>
      </c>
      <c r="O527" s="14">
        <f>((orders[[#This Row],[Delivery_Date]]+orders[[#This Row],[Delivery_Time]]) - (orders[[#This Row],[Order_Date]]+orders[[#This Row],[Order_Time]]))*24</f>
        <v>139.47916666668607</v>
      </c>
      <c r="W527" s="3">
        <v>5</v>
      </c>
      <c r="X527" s="13">
        <f>((orders[[#This Row],[Delivery_Date]]+orders[[#This Row],[Delivery_Time]]) - (orders[[#This Row],[Order_Date]]+orders[[#This Row],[Order_Time]]))*24</f>
        <v>139.47916666668607</v>
      </c>
      <c r="Y527" s="6">
        <f t="shared" si="8"/>
        <v>27.895833333337215</v>
      </c>
    </row>
    <row r="528" spans="1:25" x14ac:dyDescent="0.3">
      <c r="A528">
        <v>527</v>
      </c>
      <c r="B528" t="s">
        <v>183</v>
      </c>
      <c r="C528">
        <v>33</v>
      </c>
      <c r="D528">
        <f>VLOOKUP(orders[[#This Row],[Product_ID]],products[#All],4,TRUE)</f>
        <v>314</v>
      </c>
      <c r="E528">
        <v>3</v>
      </c>
      <c r="F528" t="str">
        <f>TEXT(orders[[#This Row],[Order_Date]],"mmm")</f>
        <v>Feb</v>
      </c>
      <c r="G528" s="4">
        <v>44968</v>
      </c>
      <c r="H528" s="5">
        <v>0.53587962962962965</v>
      </c>
      <c r="I528" s="4">
        <v>44976</v>
      </c>
      <c r="J528" s="5">
        <v>0.66535879629629635</v>
      </c>
      <c r="K528" t="s">
        <v>504</v>
      </c>
      <c r="L528" t="str">
        <f>VLOOKUP(orders[[#This Row],[Customer_ID]],customers[#All],3,TRUE)</f>
        <v>Dibrugarh</v>
      </c>
      <c r="M528" t="s">
        <v>511</v>
      </c>
      <c r="N528">
        <f>orders[[#This Row],[Price]]*orders[[#This Row],[Quantity]]</f>
        <v>942</v>
      </c>
      <c r="O528" s="14">
        <f>((orders[[#This Row],[Delivery_Date]]+orders[[#This Row],[Delivery_Time]]) - (orders[[#This Row],[Order_Date]]+orders[[#This Row],[Order_Time]]))*24</f>
        <v>195.1074999999837</v>
      </c>
      <c r="W528" s="2">
        <v>3</v>
      </c>
      <c r="X528" s="13">
        <f>((orders[[#This Row],[Delivery_Date]]+orders[[#This Row],[Delivery_Time]]) - (orders[[#This Row],[Order_Date]]+orders[[#This Row],[Order_Time]]))*24</f>
        <v>195.1074999999837</v>
      </c>
      <c r="Y528" s="6">
        <f t="shared" si="8"/>
        <v>65.035833333327901</v>
      </c>
    </row>
    <row r="529" spans="1:25" x14ac:dyDescent="0.3">
      <c r="A529">
        <v>528</v>
      </c>
      <c r="B529" t="s">
        <v>7</v>
      </c>
      <c r="C529">
        <v>27</v>
      </c>
      <c r="D529">
        <f>VLOOKUP(orders[[#This Row],[Product_ID]],products[#All],4,TRUE)</f>
        <v>548</v>
      </c>
      <c r="E529">
        <v>3</v>
      </c>
      <c r="F529" t="str">
        <f>TEXT(orders[[#This Row],[Order_Date]],"mmm")</f>
        <v>Aug</v>
      </c>
      <c r="G529" s="4">
        <v>45165</v>
      </c>
      <c r="H529" s="5">
        <v>0.20921296296296296</v>
      </c>
      <c r="I529" s="4">
        <v>45168</v>
      </c>
      <c r="J529" s="5">
        <v>0.71091435185185181</v>
      </c>
      <c r="K529" t="s">
        <v>638</v>
      </c>
      <c r="L529" t="e">
        <f>VLOOKUP(orders[[#This Row],[Customer_ID]],customers[#All],3,TRUE)</f>
        <v>#N/A</v>
      </c>
      <c r="M529" t="s">
        <v>513</v>
      </c>
      <c r="N529">
        <f>orders[[#This Row],[Price]]*orders[[#This Row],[Quantity]]</f>
        <v>1644</v>
      </c>
      <c r="O529" s="14">
        <f>((orders[[#This Row],[Delivery_Date]]+orders[[#This Row],[Delivery_Time]]) - (orders[[#This Row],[Order_Date]]+orders[[#This Row],[Order_Time]]))*24</f>
        <v>84.040833333448973</v>
      </c>
      <c r="W529" s="3">
        <v>3</v>
      </c>
      <c r="X529" s="13">
        <f>((orders[[#This Row],[Delivery_Date]]+orders[[#This Row],[Delivery_Time]]) - (orders[[#This Row],[Order_Date]]+orders[[#This Row],[Order_Time]]))*24</f>
        <v>84.040833333448973</v>
      </c>
      <c r="Y529" s="6">
        <f t="shared" si="8"/>
        <v>28.013611111149658</v>
      </c>
    </row>
    <row r="530" spans="1:25" x14ac:dyDescent="0.3">
      <c r="A530">
        <v>529</v>
      </c>
      <c r="B530" t="s">
        <v>68</v>
      </c>
      <c r="C530">
        <v>64</v>
      </c>
      <c r="D530">
        <f>VLOOKUP(orders[[#This Row],[Product_ID]],products[#All],4,TRUE)</f>
        <v>1878</v>
      </c>
      <c r="E530">
        <v>2</v>
      </c>
      <c r="F530" t="str">
        <f>TEXT(orders[[#This Row],[Order_Date]],"mmm")</f>
        <v>Aug</v>
      </c>
      <c r="G530" s="4">
        <v>45163</v>
      </c>
      <c r="H530" s="5">
        <v>0.65796296296296297</v>
      </c>
      <c r="I530" s="4">
        <v>45166</v>
      </c>
      <c r="J530" s="5">
        <v>0.58701388888888884</v>
      </c>
      <c r="K530" t="s">
        <v>51</v>
      </c>
      <c r="L530" t="str">
        <f>VLOOKUP(orders[[#This Row],[Customer_ID]],customers[#All],3,TRUE)</f>
        <v>Mangalore</v>
      </c>
      <c r="M530" t="s">
        <v>513</v>
      </c>
      <c r="N530">
        <f>orders[[#This Row],[Price]]*orders[[#This Row],[Quantity]]</f>
        <v>3756</v>
      </c>
      <c r="O530" s="14">
        <f>((orders[[#This Row],[Delivery_Date]]+orders[[#This Row],[Delivery_Time]]) - (orders[[#This Row],[Order_Date]]+orders[[#This Row],[Order_Time]]))*24</f>
        <v>70.297222222143319</v>
      </c>
      <c r="W530" s="2">
        <v>2</v>
      </c>
      <c r="X530" s="13">
        <f>((orders[[#This Row],[Delivery_Date]]+orders[[#This Row],[Delivery_Time]]) - (orders[[#This Row],[Order_Date]]+orders[[#This Row],[Order_Time]]))*24</f>
        <v>70.297222222143319</v>
      </c>
      <c r="Y530" s="6">
        <f t="shared" si="8"/>
        <v>35.148611111071659</v>
      </c>
    </row>
    <row r="531" spans="1:25" x14ac:dyDescent="0.3">
      <c r="A531">
        <v>530</v>
      </c>
      <c r="B531" t="s">
        <v>44</v>
      </c>
      <c r="C531">
        <v>5</v>
      </c>
      <c r="D531">
        <f>VLOOKUP(orders[[#This Row],[Product_ID]],products[#All],4,TRUE)</f>
        <v>1444</v>
      </c>
      <c r="E531">
        <v>2</v>
      </c>
      <c r="F531" t="str">
        <f>TEXT(orders[[#This Row],[Order_Date]],"mmm")</f>
        <v>Aug</v>
      </c>
      <c r="G531" s="4">
        <v>45157</v>
      </c>
      <c r="H531" s="5">
        <v>0.44815972222222222</v>
      </c>
      <c r="I531" s="4">
        <v>45165</v>
      </c>
      <c r="J531" s="5">
        <v>1.6620370370370369E-2</v>
      </c>
      <c r="K531" t="s">
        <v>285</v>
      </c>
      <c r="L531" t="str">
        <f>VLOOKUP(orders[[#This Row],[Customer_ID]],customers[#All],3,TRUE)</f>
        <v>Chinsurah</v>
      </c>
      <c r="M531" t="s">
        <v>528</v>
      </c>
      <c r="N531">
        <f>orders[[#This Row],[Price]]*orders[[#This Row],[Quantity]]</f>
        <v>2888</v>
      </c>
      <c r="O531" s="14">
        <f>((orders[[#This Row],[Delivery_Date]]+orders[[#This Row],[Delivery_Time]]) - (orders[[#This Row],[Order_Date]]+orders[[#This Row],[Order_Time]]))*24</f>
        <v>181.64305555546889</v>
      </c>
      <c r="W531" s="3">
        <v>2</v>
      </c>
      <c r="X531" s="13">
        <f>((orders[[#This Row],[Delivery_Date]]+orders[[#This Row],[Delivery_Time]]) - (orders[[#This Row],[Order_Date]]+orders[[#This Row],[Order_Time]]))*24</f>
        <v>181.64305555546889</v>
      </c>
      <c r="Y531" s="6">
        <f t="shared" si="8"/>
        <v>90.821527777734445</v>
      </c>
    </row>
    <row r="532" spans="1:25" x14ac:dyDescent="0.3">
      <c r="A532">
        <v>531</v>
      </c>
      <c r="B532" t="s">
        <v>148</v>
      </c>
      <c r="C532">
        <v>28</v>
      </c>
      <c r="D532">
        <f>VLOOKUP(orders[[#This Row],[Product_ID]],products[#All],4,TRUE)</f>
        <v>1778</v>
      </c>
      <c r="E532">
        <v>5</v>
      </c>
      <c r="F532" t="str">
        <f>TEXT(orders[[#This Row],[Order_Date]],"mmm")</f>
        <v>Aug</v>
      </c>
      <c r="G532" s="4">
        <v>45167</v>
      </c>
      <c r="H532" s="5">
        <v>0.56398148148148153</v>
      </c>
      <c r="I532" s="4">
        <v>45176</v>
      </c>
      <c r="J532" s="5">
        <v>0.36332175925925925</v>
      </c>
      <c r="K532" t="s">
        <v>620</v>
      </c>
      <c r="L532" t="str">
        <f>VLOOKUP(orders[[#This Row],[Customer_ID]],customers[#All],3,TRUE)</f>
        <v>Haridwar</v>
      </c>
      <c r="M532" t="s">
        <v>513</v>
      </c>
      <c r="N532">
        <f>orders[[#This Row],[Price]]*orders[[#This Row],[Quantity]]</f>
        <v>8890</v>
      </c>
      <c r="O532" s="14">
        <f>((orders[[#This Row],[Delivery_Date]]+orders[[#This Row],[Delivery_Time]]) - (orders[[#This Row],[Order_Date]]+orders[[#This Row],[Order_Time]]))*24</f>
        <v>211.18416666670237</v>
      </c>
      <c r="W532" s="2">
        <v>5</v>
      </c>
      <c r="X532" s="13">
        <f>((orders[[#This Row],[Delivery_Date]]+orders[[#This Row],[Delivery_Time]]) - (orders[[#This Row],[Order_Date]]+orders[[#This Row],[Order_Time]]))*24</f>
        <v>211.18416666670237</v>
      </c>
      <c r="Y532" s="6">
        <f t="shared" si="8"/>
        <v>42.236833333340471</v>
      </c>
    </row>
    <row r="533" spans="1:25" x14ac:dyDescent="0.3">
      <c r="A533">
        <v>532</v>
      </c>
      <c r="B533" t="s">
        <v>183</v>
      </c>
      <c r="C533">
        <v>30</v>
      </c>
      <c r="D533">
        <f>VLOOKUP(orders[[#This Row],[Product_ID]],products[#All],4,TRUE)</f>
        <v>751</v>
      </c>
      <c r="E533">
        <v>5</v>
      </c>
      <c r="F533" t="str">
        <f>TEXT(orders[[#This Row],[Order_Date]],"mmm")</f>
        <v>Sep</v>
      </c>
      <c r="G533" s="4">
        <v>45171</v>
      </c>
      <c r="H533" s="5">
        <v>0.55909722222222225</v>
      </c>
      <c r="I533" s="4">
        <v>45179</v>
      </c>
      <c r="J533" s="5">
        <v>0.1216087962962963</v>
      </c>
      <c r="K533" t="s">
        <v>268</v>
      </c>
      <c r="L533" t="str">
        <f>VLOOKUP(orders[[#This Row],[Customer_ID]],customers[#All],3,TRUE)</f>
        <v>Dibrugarh</v>
      </c>
      <c r="M533" t="s">
        <v>505</v>
      </c>
      <c r="N533">
        <f>orders[[#This Row],[Price]]*orders[[#This Row],[Quantity]]</f>
        <v>3755</v>
      </c>
      <c r="O533" s="14">
        <f>((orders[[#This Row],[Delivery_Date]]+orders[[#This Row],[Delivery_Time]]) - (orders[[#This Row],[Order_Date]]+orders[[#This Row],[Order_Time]]))*24</f>
        <v>181.50027777784271</v>
      </c>
      <c r="W533" s="3">
        <v>5</v>
      </c>
      <c r="X533" s="13">
        <f>((orders[[#This Row],[Delivery_Date]]+orders[[#This Row],[Delivery_Time]]) - (orders[[#This Row],[Order_Date]]+orders[[#This Row],[Order_Time]]))*24</f>
        <v>181.50027777784271</v>
      </c>
      <c r="Y533" s="6">
        <f t="shared" si="8"/>
        <v>36.300055555568541</v>
      </c>
    </row>
    <row r="534" spans="1:25" x14ac:dyDescent="0.3">
      <c r="A534">
        <v>533</v>
      </c>
      <c r="B534" t="s">
        <v>34</v>
      </c>
      <c r="C534">
        <v>14</v>
      </c>
      <c r="D534">
        <f>VLOOKUP(orders[[#This Row],[Product_ID]],products[#All],4,TRUE)</f>
        <v>1915</v>
      </c>
      <c r="E534">
        <v>3</v>
      </c>
      <c r="F534" t="str">
        <f>TEXT(orders[[#This Row],[Order_Date]],"mmm")</f>
        <v>Apr</v>
      </c>
      <c r="G534" s="4">
        <v>45034</v>
      </c>
      <c r="H534" s="5">
        <v>0.30546296296296294</v>
      </c>
      <c r="I534" s="4">
        <v>45036</v>
      </c>
      <c r="J534" s="5">
        <v>0.73871527777777779</v>
      </c>
      <c r="K534" t="s">
        <v>410</v>
      </c>
      <c r="L534" t="str">
        <f>VLOOKUP(orders[[#This Row],[Customer_ID]],customers[#All],3,TRUE)</f>
        <v>Karimnagar</v>
      </c>
      <c r="M534" t="s">
        <v>509</v>
      </c>
      <c r="N534">
        <f>orders[[#This Row],[Price]]*orders[[#This Row],[Quantity]]</f>
        <v>5745</v>
      </c>
      <c r="O534" s="14">
        <f>((orders[[#This Row],[Delivery_Date]]+orders[[#This Row],[Delivery_Time]]) - (orders[[#This Row],[Order_Date]]+orders[[#This Row],[Order_Time]]))*24</f>
        <v>58.39805555564817</v>
      </c>
      <c r="W534" s="2">
        <v>3</v>
      </c>
      <c r="X534" s="13">
        <f>((orders[[#This Row],[Delivery_Date]]+orders[[#This Row],[Delivery_Time]]) - (orders[[#This Row],[Order_Date]]+orders[[#This Row],[Order_Time]]))*24</f>
        <v>58.39805555564817</v>
      </c>
      <c r="Y534" s="6">
        <f t="shared" si="8"/>
        <v>19.46601851854939</v>
      </c>
    </row>
    <row r="535" spans="1:25" x14ac:dyDescent="0.3">
      <c r="A535">
        <v>534</v>
      </c>
      <c r="B535" t="s">
        <v>302</v>
      </c>
      <c r="C535">
        <v>31</v>
      </c>
      <c r="D535">
        <f>VLOOKUP(orders[[#This Row],[Product_ID]],products[#All],4,TRUE)</f>
        <v>1804</v>
      </c>
      <c r="E535">
        <v>2</v>
      </c>
      <c r="F535" t="str">
        <f>TEXT(orders[[#This Row],[Order_Date]],"mmm")</f>
        <v>Nov</v>
      </c>
      <c r="G535" s="4">
        <v>45257</v>
      </c>
      <c r="H535" s="5">
        <v>0.15296296296296297</v>
      </c>
      <c r="I535" s="4">
        <v>45264</v>
      </c>
      <c r="J535" s="5">
        <v>0.47403935185185186</v>
      </c>
      <c r="K535" t="s">
        <v>624</v>
      </c>
      <c r="L535" t="str">
        <f>VLOOKUP(orders[[#This Row],[Customer_ID]],customers[#All],3,TRUE)</f>
        <v>Kavali</v>
      </c>
      <c r="M535" t="s">
        <v>528</v>
      </c>
      <c r="N535">
        <f>orders[[#This Row],[Price]]*orders[[#This Row],[Quantity]]</f>
        <v>3608</v>
      </c>
      <c r="O535" s="14">
        <f>((orders[[#This Row],[Delivery_Date]]+orders[[#This Row],[Delivery_Time]]) - (orders[[#This Row],[Order_Date]]+orders[[#This Row],[Order_Time]]))*24</f>
        <v>175.70583333325339</v>
      </c>
      <c r="W535" s="3">
        <v>2</v>
      </c>
      <c r="X535" s="13">
        <f>((orders[[#This Row],[Delivery_Date]]+orders[[#This Row],[Delivery_Time]]) - (orders[[#This Row],[Order_Date]]+orders[[#This Row],[Order_Time]]))*24</f>
        <v>175.70583333325339</v>
      </c>
      <c r="Y535" s="6">
        <f t="shared" si="8"/>
        <v>87.852916666626697</v>
      </c>
    </row>
    <row r="536" spans="1:25" x14ac:dyDescent="0.3">
      <c r="A536">
        <v>535</v>
      </c>
      <c r="B536" t="s">
        <v>88</v>
      </c>
      <c r="C536">
        <v>25</v>
      </c>
      <c r="D536">
        <f>VLOOKUP(orders[[#This Row],[Product_ID]],products[#All],4,TRUE)</f>
        <v>1202</v>
      </c>
      <c r="E536">
        <v>3</v>
      </c>
      <c r="F536" t="str">
        <f>TEXT(orders[[#This Row],[Order_Date]],"mmm")</f>
        <v>Jul</v>
      </c>
      <c r="G536" s="4">
        <v>45115</v>
      </c>
      <c r="H536" s="5">
        <v>0.91629629629629628</v>
      </c>
      <c r="I536" s="4">
        <v>45118</v>
      </c>
      <c r="J536" s="5">
        <v>0.27129629629629631</v>
      </c>
      <c r="K536" t="s">
        <v>538</v>
      </c>
      <c r="L536" t="str">
        <f>VLOOKUP(orders[[#This Row],[Customer_ID]],customers[#All],3,TRUE)</f>
        <v>Gangtok</v>
      </c>
      <c r="M536" t="s">
        <v>505</v>
      </c>
      <c r="N536">
        <f>orders[[#This Row],[Price]]*orders[[#This Row],[Quantity]]</f>
        <v>3606</v>
      </c>
      <c r="O536" s="14">
        <f>((orders[[#This Row],[Delivery_Date]]+orders[[#This Row],[Delivery_Time]]) - (orders[[#This Row],[Order_Date]]+orders[[#This Row],[Order_Time]]))*24</f>
        <v>56.520000000076834</v>
      </c>
      <c r="W536" s="2">
        <v>3</v>
      </c>
      <c r="X536" s="13">
        <f>((orders[[#This Row],[Delivery_Date]]+orders[[#This Row],[Delivery_Time]]) - (orders[[#This Row],[Order_Date]]+orders[[#This Row],[Order_Time]]))*24</f>
        <v>56.520000000076834</v>
      </c>
      <c r="Y536" s="6">
        <f t="shared" si="8"/>
        <v>18.840000000025611</v>
      </c>
    </row>
    <row r="537" spans="1:25" x14ac:dyDescent="0.3">
      <c r="A537">
        <v>536</v>
      </c>
      <c r="B537" t="s">
        <v>242</v>
      </c>
      <c r="C537">
        <v>59</v>
      </c>
      <c r="D537">
        <f>VLOOKUP(orders[[#This Row],[Product_ID]],products[#All],4,TRUE)</f>
        <v>811</v>
      </c>
      <c r="E537">
        <v>3</v>
      </c>
      <c r="F537" t="str">
        <f>TEXT(orders[[#This Row],[Order_Date]],"mmm")</f>
        <v>Aug</v>
      </c>
      <c r="G537" s="4">
        <v>45163</v>
      </c>
      <c r="H537" s="5">
        <v>0.6353240740740741</v>
      </c>
      <c r="I537" s="4">
        <v>45168</v>
      </c>
      <c r="J537" s="5">
        <v>0.46747685185185184</v>
      </c>
      <c r="K537" t="s">
        <v>258</v>
      </c>
      <c r="L537" t="str">
        <f>VLOOKUP(orders[[#This Row],[Customer_ID]],customers[#All],3,TRUE)</f>
        <v>Guntakal</v>
      </c>
      <c r="M537" t="s">
        <v>513</v>
      </c>
      <c r="N537">
        <f>orders[[#This Row],[Price]]*orders[[#This Row],[Quantity]]</f>
        <v>2433</v>
      </c>
      <c r="O537" s="14">
        <f>((orders[[#This Row],[Delivery_Date]]+orders[[#This Row],[Delivery_Time]]) - (orders[[#This Row],[Order_Date]]+orders[[#This Row],[Order_Time]]))*24</f>
        <v>115.97166666673729</v>
      </c>
      <c r="W537" s="3">
        <v>3</v>
      </c>
      <c r="X537" s="13">
        <f>((orders[[#This Row],[Delivery_Date]]+orders[[#This Row],[Delivery_Time]]) - (orders[[#This Row],[Order_Date]]+orders[[#This Row],[Order_Time]]))*24</f>
        <v>115.97166666673729</v>
      </c>
      <c r="Y537" s="6">
        <f t="shared" si="8"/>
        <v>38.657222222245764</v>
      </c>
    </row>
    <row r="538" spans="1:25" x14ac:dyDescent="0.3">
      <c r="A538">
        <v>537</v>
      </c>
      <c r="B538" t="s">
        <v>316</v>
      </c>
      <c r="C538">
        <v>42</v>
      </c>
      <c r="D538">
        <f>VLOOKUP(orders[[#This Row],[Product_ID]],products[#All],4,TRUE)</f>
        <v>1744</v>
      </c>
      <c r="E538">
        <v>3</v>
      </c>
      <c r="F538" t="str">
        <f>TEXT(orders[[#This Row],[Order_Date]],"mmm")</f>
        <v>Oct</v>
      </c>
      <c r="G538" s="4">
        <v>45216</v>
      </c>
      <c r="H538" s="5">
        <v>0.26347222222222222</v>
      </c>
      <c r="I538" s="4">
        <v>45224</v>
      </c>
      <c r="J538" s="5">
        <v>0.13134259259259259</v>
      </c>
      <c r="K538" t="s">
        <v>636</v>
      </c>
      <c r="L538" t="str">
        <f>VLOOKUP(orders[[#This Row],[Customer_ID]],customers[#All],3,TRUE)</f>
        <v>Srikakulam</v>
      </c>
      <c r="M538" t="s">
        <v>528</v>
      </c>
      <c r="N538">
        <f>orders[[#This Row],[Price]]*orders[[#This Row],[Quantity]]</f>
        <v>5232</v>
      </c>
      <c r="O538" s="14">
        <f>((orders[[#This Row],[Delivery_Date]]+orders[[#This Row],[Delivery_Time]]) - (orders[[#This Row],[Order_Date]]+orders[[#This Row],[Order_Time]]))*24</f>
        <v>188.82888888887828</v>
      </c>
      <c r="W538" s="2">
        <v>3</v>
      </c>
      <c r="X538" s="13">
        <f>((orders[[#This Row],[Delivery_Date]]+orders[[#This Row],[Delivery_Time]]) - (orders[[#This Row],[Order_Date]]+orders[[#This Row],[Order_Time]]))*24</f>
        <v>188.82888888887828</v>
      </c>
      <c r="Y538" s="6">
        <f t="shared" si="8"/>
        <v>62.942962962959427</v>
      </c>
    </row>
    <row r="539" spans="1:25" x14ac:dyDescent="0.3">
      <c r="A539">
        <v>538</v>
      </c>
      <c r="B539" t="s">
        <v>476</v>
      </c>
      <c r="C539">
        <v>24</v>
      </c>
      <c r="D539">
        <f>VLOOKUP(orders[[#This Row],[Product_ID]],products[#All],4,TRUE)</f>
        <v>535</v>
      </c>
      <c r="E539">
        <v>5</v>
      </c>
      <c r="F539" t="str">
        <f>TEXT(orders[[#This Row],[Order_Date]],"mmm")</f>
        <v>May</v>
      </c>
      <c r="G539" s="4">
        <v>45064</v>
      </c>
      <c r="H539" s="5">
        <v>0.54798611111111106</v>
      </c>
      <c r="I539" s="4">
        <v>45065</v>
      </c>
      <c r="J539" s="5">
        <v>0.94185185185185183</v>
      </c>
      <c r="K539" t="s">
        <v>666</v>
      </c>
      <c r="L539" t="str">
        <f>VLOOKUP(orders[[#This Row],[Customer_ID]],customers[#All],3,TRUE)</f>
        <v>Sri Ganganagar</v>
      </c>
      <c r="M539" t="s">
        <v>509</v>
      </c>
      <c r="N539">
        <f>orders[[#This Row],[Price]]*orders[[#This Row],[Quantity]]</f>
        <v>2675</v>
      </c>
      <c r="O539" s="14">
        <f>((orders[[#This Row],[Delivery_Date]]+orders[[#This Row],[Delivery_Time]]) - (orders[[#This Row],[Order_Date]]+orders[[#This Row],[Order_Time]]))*24</f>
        <v>33.452777777798474</v>
      </c>
      <c r="W539" s="3">
        <v>5</v>
      </c>
      <c r="X539" s="13">
        <f>((orders[[#This Row],[Delivery_Date]]+orders[[#This Row],[Delivery_Time]]) - (orders[[#This Row],[Order_Date]]+orders[[#This Row],[Order_Time]]))*24</f>
        <v>33.452777777798474</v>
      </c>
      <c r="Y539" s="6">
        <f t="shared" si="8"/>
        <v>6.6905555555596949</v>
      </c>
    </row>
    <row r="540" spans="1:25" x14ac:dyDescent="0.3">
      <c r="A540">
        <v>539</v>
      </c>
      <c r="B540" t="s">
        <v>279</v>
      </c>
      <c r="C540">
        <v>20</v>
      </c>
      <c r="D540">
        <f>VLOOKUP(orders[[#This Row],[Product_ID]],products[#All],4,TRUE)</f>
        <v>697</v>
      </c>
      <c r="E540">
        <v>3</v>
      </c>
      <c r="F540" t="str">
        <f>TEXT(orders[[#This Row],[Order_Date]],"mmm")</f>
        <v>Jun</v>
      </c>
      <c r="G540" s="4">
        <v>45086</v>
      </c>
      <c r="H540" s="5">
        <v>0.65229166666666671</v>
      </c>
      <c r="I540" s="4">
        <v>45093</v>
      </c>
      <c r="J540" s="5">
        <v>0.5951967592592593</v>
      </c>
      <c r="K540" t="s">
        <v>696</v>
      </c>
      <c r="L540" t="str">
        <f>VLOOKUP(orders[[#This Row],[Customer_ID]],customers[#All],3,TRUE)</f>
        <v>Haridwar</v>
      </c>
      <c r="M540" t="s">
        <v>505</v>
      </c>
      <c r="N540">
        <f>orders[[#This Row],[Price]]*orders[[#This Row],[Quantity]]</f>
        <v>2091</v>
      </c>
      <c r="O540" s="14">
        <f>((orders[[#This Row],[Delivery_Date]]+orders[[#This Row],[Delivery_Time]]) - (orders[[#This Row],[Order_Date]]+orders[[#This Row],[Order_Time]]))*24</f>
        <v>166.62972222233657</v>
      </c>
      <c r="W540" s="2">
        <v>3</v>
      </c>
      <c r="X540" s="13">
        <f>((orders[[#This Row],[Delivery_Date]]+orders[[#This Row],[Delivery_Time]]) - (orders[[#This Row],[Order_Date]]+orders[[#This Row],[Order_Time]]))*24</f>
        <v>166.62972222233657</v>
      </c>
      <c r="Y540" s="6">
        <f t="shared" si="8"/>
        <v>55.543240740778856</v>
      </c>
    </row>
    <row r="541" spans="1:25" x14ac:dyDescent="0.3">
      <c r="A541">
        <v>540</v>
      </c>
      <c r="B541" t="s">
        <v>403</v>
      </c>
      <c r="C541">
        <v>22</v>
      </c>
      <c r="D541">
        <f>VLOOKUP(orders[[#This Row],[Product_ID]],products[#All],4,TRUE)</f>
        <v>1639</v>
      </c>
      <c r="E541">
        <v>4</v>
      </c>
      <c r="F541" t="str">
        <f>TEXT(orders[[#This Row],[Order_Date]],"mmm")</f>
        <v>Sep</v>
      </c>
      <c r="G541" s="4">
        <v>45175</v>
      </c>
      <c r="H541" s="5">
        <v>0.79693287037037042</v>
      </c>
      <c r="I541" s="4">
        <v>45178</v>
      </c>
      <c r="J541" s="5">
        <v>5.9722222222222225E-2</v>
      </c>
      <c r="K541" t="s">
        <v>697</v>
      </c>
      <c r="L541" t="str">
        <f>VLOOKUP(orders[[#This Row],[Customer_ID]],customers[#All],3,TRUE)</f>
        <v>Ahmednagar</v>
      </c>
      <c r="M541" t="s">
        <v>528</v>
      </c>
      <c r="N541">
        <f>orders[[#This Row],[Price]]*orders[[#This Row],[Quantity]]</f>
        <v>6556</v>
      </c>
      <c r="O541" s="14">
        <f>((orders[[#This Row],[Delivery_Date]]+orders[[#This Row],[Delivery_Time]]) - (orders[[#This Row],[Order_Date]]+orders[[#This Row],[Order_Time]]))*24</f>
        <v>54.306944444426335</v>
      </c>
      <c r="W541" s="3">
        <v>4</v>
      </c>
      <c r="X541" s="13">
        <f>((orders[[#This Row],[Delivery_Date]]+orders[[#This Row],[Delivery_Time]]) - (orders[[#This Row],[Order_Date]]+orders[[#This Row],[Order_Time]]))*24</f>
        <v>54.306944444426335</v>
      </c>
      <c r="Y541" s="6">
        <f t="shared" si="8"/>
        <v>13.576736111106584</v>
      </c>
    </row>
    <row r="542" spans="1:25" x14ac:dyDescent="0.3">
      <c r="A542">
        <v>541</v>
      </c>
      <c r="B542" t="s">
        <v>39</v>
      </c>
      <c r="C542">
        <v>24</v>
      </c>
      <c r="D542">
        <f>VLOOKUP(orders[[#This Row],[Product_ID]],products[#All],4,TRUE)</f>
        <v>535</v>
      </c>
      <c r="E542">
        <v>3</v>
      </c>
      <c r="F542" t="str">
        <f>TEXT(orders[[#This Row],[Order_Date]],"mmm")</f>
        <v>Nov</v>
      </c>
      <c r="G542" s="4">
        <v>45243</v>
      </c>
      <c r="H542" s="5">
        <v>0.24385416666666668</v>
      </c>
      <c r="I542" s="4">
        <v>45246</v>
      </c>
      <c r="J542" s="5">
        <v>0.95594907407407403</v>
      </c>
      <c r="K542" t="s">
        <v>160</v>
      </c>
      <c r="L542" t="str">
        <f>VLOOKUP(orders[[#This Row],[Customer_ID]],customers[#All],3,TRUE)</f>
        <v>Berhampore</v>
      </c>
      <c r="M542" t="s">
        <v>509</v>
      </c>
      <c r="N542">
        <f>orders[[#This Row],[Price]]*orders[[#This Row],[Quantity]]</f>
        <v>1605</v>
      </c>
      <c r="O542" s="14">
        <f>((orders[[#This Row],[Delivery_Date]]+orders[[#This Row],[Delivery_Time]]) - (orders[[#This Row],[Order_Date]]+orders[[#This Row],[Order_Time]]))*24</f>
        <v>89.090277777810115</v>
      </c>
      <c r="W542" s="2">
        <v>3</v>
      </c>
      <c r="X542" s="13">
        <f>((orders[[#This Row],[Delivery_Date]]+orders[[#This Row],[Delivery_Time]]) - (orders[[#This Row],[Order_Date]]+orders[[#This Row],[Order_Time]]))*24</f>
        <v>89.090277777810115</v>
      </c>
      <c r="Y542" s="6">
        <f t="shared" si="8"/>
        <v>29.696759259270038</v>
      </c>
    </row>
    <row r="543" spans="1:25" x14ac:dyDescent="0.3">
      <c r="A543">
        <v>542</v>
      </c>
      <c r="B543" t="s">
        <v>256</v>
      </c>
      <c r="C543">
        <v>54</v>
      </c>
      <c r="D543">
        <f>VLOOKUP(orders[[#This Row],[Product_ID]],products[#All],4,TRUE)</f>
        <v>1236</v>
      </c>
      <c r="E543">
        <v>5</v>
      </c>
      <c r="F543" t="str">
        <f>TEXT(orders[[#This Row],[Order_Date]],"mmm")</f>
        <v>Jul</v>
      </c>
      <c r="G543" s="4">
        <v>45114</v>
      </c>
      <c r="H543" s="5">
        <v>0.82037037037037042</v>
      </c>
      <c r="I543" s="4">
        <v>45119</v>
      </c>
      <c r="J543" s="5">
        <v>0.41125</v>
      </c>
      <c r="K543" t="s">
        <v>299</v>
      </c>
      <c r="L543" t="str">
        <f>VLOOKUP(orders[[#This Row],[Customer_ID]],customers[#All],3,TRUE)</f>
        <v>Kota</v>
      </c>
      <c r="M543" t="s">
        <v>505</v>
      </c>
      <c r="N543">
        <f>orders[[#This Row],[Price]]*orders[[#This Row],[Quantity]]</f>
        <v>6180</v>
      </c>
      <c r="O543" s="14">
        <f>((orders[[#This Row],[Delivery_Date]]+orders[[#This Row],[Delivery_Time]]) - (orders[[#This Row],[Order_Date]]+orders[[#This Row],[Order_Time]]))*24</f>
        <v>110.18111111107282</v>
      </c>
      <c r="W543" s="3">
        <v>5</v>
      </c>
      <c r="X543" s="13">
        <f>((orders[[#This Row],[Delivery_Date]]+orders[[#This Row],[Delivery_Time]]) - (orders[[#This Row],[Order_Date]]+orders[[#This Row],[Order_Time]]))*24</f>
        <v>110.18111111107282</v>
      </c>
      <c r="Y543" s="6">
        <f t="shared" si="8"/>
        <v>22.036222222214565</v>
      </c>
    </row>
    <row r="544" spans="1:25" x14ac:dyDescent="0.3">
      <c r="A544">
        <v>543</v>
      </c>
      <c r="B544" t="s">
        <v>118</v>
      </c>
      <c r="C544">
        <v>51</v>
      </c>
      <c r="D544">
        <f>VLOOKUP(orders[[#This Row],[Product_ID]],products[#All],4,TRUE)</f>
        <v>1084</v>
      </c>
      <c r="E544">
        <v>4</v>
      </c>
      <c r="F544" t="str">
        <f>TEXT(orders[[#This Row],[Order_Date]],"mmm")</f>
        <v>Feb</v>
      </c>
      <c r="G544" s="4">
        <v>44969</v>
      </c>
      <c r="H544" s="5">
        <v>0.91053240740740737</v>
      </c>
      <c r="I544" s="4">
        <v>44974</v>
      </c>
      <c r="J544" s="5">
        <v>0.49524305555555553</v>
      </c>
      <c r="K544" t="s">
        <v>671</v>
      </c>
      <c r="L544" t="str">
        <f>VLOOKUP(orders[[#This Row],[Customer_ID]],customers[#All],3,TRUE)</f>
        <v>Bidhannagar</v>
      </c>
      <c r="M544" t="s">
        <v>528</v>
      </c>
      <c r="N544">
        <f>orders[[#This Row],[Price]]*orders[[#This Row],[Quantity]]</f>
        <v>4336</v>
      </c>
      <c r="O544" s="14">
        <f>((orders[[#This Row],[Delivery_Date]]+orders[[#This Row],[Delivery_Time]]) - (orders[[#This Row],[Order_Date]]+orders[[#This Row],[Order_Time]]))*24</f>
        <v>110.03305555565748</v>
      </c>
      <c r="W544" s="2">
        <v>4</v>
      </c>
      <c r="X544" s="13">
        <f>((orders[[#This Row],[Delivery_Date]]+orders[[#This Row],[Delivery_Time]]) - (orders[[#This Row],[Order_Date]]+orders[[#This Row],[Order_Time]]))*24</f>
        <v>110.03305555565748</v>
      </c>
      <c r="Y544" s="6">
        <f t="shared" si="8"/>
        <v>27.508263888914371</v>
      </c>
    </row>
    <row r="545" spans="1:25" x14ac:dyDescent="0.3">
      <c r="A545">
        <v>544</v>
      </c>
      <c r="B545" t="s">
        <v>153</v>
      </c>
      <c r="C545">
        <v>29</v>
      </c>
      <c r="D545">
        <f>VLOOKUP(orders[[#This Row],[Product_ID]],products[#All],4,TRUE)</f>
        <v>1252</v>
      </c>
      <c r="E545">
        <v>2</v>
      </c>
      <c r="F545" t="str">
        <f>TEXT(orders[[#This Row],[Order_Date]],"mmm")</f>
        <v>Mar</v>
      </c>
      <c r="G545" s="4">
        <v>44986</v>
      </c>
      <c r="H545" s="5">
        <v>0.10548611111111111</v>
      </c>
      <c r="I545" s="4">
        <v>44996</v>
      </c>
      <c r="J545" s="5">
        <v>0.39851851851851849</v>
      </c>
      <c r="K545" t="s">
        <v>517</v>
      </c>
      <c r="L545" t="str">
        <f>VLOOKUP(orders[[#This Row],[Customer_ID]],customers[#All],3,TRUE)</f>
        <v>Sambhal</v>
      </c>
      <c r="M545" t="s">
        <v>518</v>
      </c>
      <c r="N545">
        <f>orders[[#This Row],[Price]]*orders[[#This Row],[Quantity]]</f>
        <v>2504</v>
      </c>
      <c r="O545" s="14">
        <f>((orders[[#This Row],[Delivery_Date]]+orders[[#This Row],[Delivery_Time]]) - (orders[[#This Row],[Order_Date]]+orders[[#This Row],[Order_Time]]))*24</f>
        <v>247.03277777769836</v>
      </c>
      <c r="W545" s="3">
        <v>2</v>
      </c>
      <c r="X545" s="13">
        <f>((orders[[#This Row],[Delivery_Date]]+orders[[#This Row],[Delivery_Time]]) - (orders[[#This Row],[Order_Date]]+orders[[#This Row],[Order_Time]]))*24</f>
        <v>247.03277777769836</v>
      </c>
      <c r="Y545" s="6">
        <f t="shared" si="8"/>
        <v>123.51638888884918</v>
      </c>
    </row>
    <row r="546" spans="1:25" x14ac:dyDescent="0.3">
      <c r="A546">
        <v>545</v>
      </c>
      <c r="B546" t="s">
        <v>408</v>
      </c>
      <c r="C546">
        <v>9</v>
      </c>
      <c r="D546">
        <f>VLOOKUP(orders[[#This Row],[Product_ID]],products[#All],4,TRUE)</f>
        <v>1605</v>
      </c>
      <c r="E546">
        <v>5</v>
      </c>
      <c r="F546" t="str">
        <f>TEXT(orders[[#This Row],[Order_Date]],"mmm")</f>
        <v>Aug</v>
      </c>
      <c r="G546" s="4">
        <v>45158</v>
      </c>
      <c r="H546" s="5">
        <v>7.9768518518518516E-2</v>
      </c>
      <c r="I546" s="4">
        <v>45164</v>
      </c>
      <c r="J546" s="5">
        <v>0.33841435185185187</v>
      </c>
      <c r="K546" t="s">
        <v>400</v>
      </c>
      <c r="L546" t="str">
        <f>VLOOKUP(orders[[#This Row],[Customer_ID]],customers[#All],3,TRUE)</f>
        <v>Raurkela Industrial Township</v>
      </c>
      <c r="M546" t="s">
        <v>513</v>
      </c>
      <c r="N546">
        <f>orders[[#This Row],[Price]]*orders[[#This Row],[Quantity]]</f>
        <v>8025</v>
      </c>
      <c r="O546" s="14">
        <f>((orders[[#This Row],[Delivery_Date]]+orders[[#This Row],[Delivery_Time]]) - (orders[[#This Row],[Order_Date]]+orders[[#This Row],[Order_Time]]))*24</f>
        <v>150.20749999996042</v>
      </c>
      <c r="W546" s="2">
        <v>5</v>
      </c>
      <c r="X546" s="13">
        <f>((orders[[#This Row],[Delivery_Date]]+orders[[#This Row],[Delivery_Time]]) - (orders[[#This Row],[Order_Date]]+orders[[#This Row],[Order_Time]]))*24</f>
        <v>150.20749999996042</v>
      </c>
      <c r="Y546" s="6">
        <f t="shared" si="8"/>
        <v>30.041499999992084</v>
      </c>
    </row>
    <row r="547" spans="1:25" x14ac:dyDescent="0.3">
      <c r="A547">
        <v>546</v>
      </c>
      <c r="B547" t="s">
        <v>316</v>
      </c>
      <c r="C547">
        <v>25</v>
      </c>
      <c r="D547">
        <f>VLOOKUP(orders[[#This Row],[Product_ID]],products[#All],4,TRUE)</f>
        <v>1202</v>
      </c>
      <c r="E547">
        <v>3</v>
      </c>
      <c r="F547" t="str">
        <f>TEXT(orders[[#This Row],[Order_Date]],"mmm")</f>
        <v>Feb</v>
      </c>
      <c r="G547" s="4">
        <v>44959</v>
      </c>
      <c r="H547" s="5">
        <v>0.92005787037037035</v>
      </c>
      <c r="I547" s="4">
        <v>44968</v>
      </c>
      <c r="J547" s="5">
        <v>0.41674768518518518</v>
      </c>
      <c r="K547" t="s">
        <v>698</v>
      </c>
      <c r="L547" t="str">
        <f>VLOOKUP(orders[[#This Row],[Customer_ID]],customers[#All],3,TRUE)</f>
        <v>Srikakulam</v>
      </c>
      <c r="M547" t="s">
        <v>505</v>
      </c>
      <c r="N547">
        <f>orders[[#This Row],[Price]]*orders[[#This Row],[Quantity]]</f>
        <v>3606</v>
      </c>
      <c r="O547" s="14">
        <f>((orders[[#This Row],[Delivery_Date]]+orders[[#This Row],[Delivery_Time]]) - (orders[[#This Row],[Order_Date]]+orders[[#This Row],[Order_Time]]))*24</f>
        <v>203.92055555566913</v>
      </c>
      <c r="W547" s="3">
        <v>3</v>
      </c>
      <c r="X547" s="13">
        <f>((orders[[#This Row],[Delivery_Date]]+orders[[#This Row],[Delivery_Time]]) - (orders[[#This Row],[Order_Date]]+orders[[#This Row],[Order_Time]]))*24</f>
        <v>203.92055555566913</v>
      </c>
      <c r="Y547" s="6">
        <f t="shared" si="8"/>
        <v>67.973518518556375</v>
      </c>
    </row>
    <row r="548" spans="1:25" x14ac:dyDescent="0.3">
      <c r="A548">
        <v>547</v>
      </c>
      <c r="B548" t="s">
        <v>432</v>
      </c>
      <c r="C548">
        <v>30</v>
      </c>
      <c r="D548">
        <f>VLOOKUP(orders[[#This Row],[Product_ID]],products[#All],4,TRUE)</f>
        <v>751</v>
      </c>
      <c r="E548">
        <v>5</v>
      </c>
      <c r="F548" t="str">
        <f>TEXT(orders[[#This Row],[Order_Date]],"mmm")</f>
        <v>Jan</v>
      </c>
      <c r="G548" s="4">
        <v>44936</v>
      </c>
      <c r="H548" s="5">
        <v>0.10430555555555555</v>
      </c>
      <c r="I548" s="4">
        <v>44945</v>
      </c>
      <c r="J548" s="5">
        <v>0.58103009259259264</v>
      </c>
      <c r="K548" t="s">
        <v>548</v>
      </c>
      <c r="L548" t="str">
        <f>VLOOKUP(orders[[#This Row],[Customer_ID]],customers[#All],3,TRUE)</f>
        <v xml:space="preserve">Khora </v>
      </c>
      <c r="M548" t="s">
        <v>505</v>
      </c>
      <c r="N548">
        <f>orders[[#This Row],[Price]]*orders[[#This Row],[Quantity]]</f>
        <v>3755</v>
      </c>
      <c r="O548" s="14">
        <f>((orders[[#This Row],[Delivery_Date]]+orders[[#This Row],[Delivery_Time]]) - (orders[[#This Row],[Order_Date]]+orders[[#This Row],[Order_Time]]))*24</f>
        <v>227.44138888892485</v>
      </c>
      <c r="W548" s="2">
        <v>5</v>
      </c>
      <c r="X548" s="13">
        <f>((orders[[#This Row],[Delivery_Date]]+orders[[#This Row],[Delivery_Time]]) - (orders[[#This Row],[Order_Date]]+orders[[#This Row],[Order_Time]]))*24</f>
        <v>227.44138888892485</v>
      </c>
      <c r="Y548" s="6">
        <f t="shared" si="8"/>
        <v>45.488277777784972</v>
      </c>
    </row>
    <row r="549" spans="1:25" x14ac:dyDescent="0.3">
      <c r="A549">
        <v>548</v>
      </c>
      <c r="B549" t="s">
        <v>64</v>
      </c>
      <c r="C549">
        <v>25</v>
      </c>
      <c r="D549">
        <f>VLOOKUP(orders[[#This Row],[Product_ID]],products[#All],4,TRUE)</f>
        <v>1202</v>
      </c>
      <c r="E549">
        <v>2</v>
      </c>
      <c r="F549" t="str">
        <f>TEXT(orders[[#This Row],[Order_Date]],"mmm")</f>
        <v>Feb</v>
      </c>
      <c r="G549" s="4">
        <v>44978</v>
      </c>
      <c r="H549" s="5">
        <v>0.52280092592592597</v>
      </c>
      <c r="I549" s="4">
        <v>44979</v>
      </c>
      <c r="J549" s="5">
        <v>0.82481481481481478</v>
      </c>
      <c r="K549" t="s">
        <v>574</v>
      </c>
      <c r="L549" t="str">
        <f>VLOOKUP(orders[[#This Row],[Customer_ID]],customers[#All],3,TRUE)</f>
        <v>Bilaspur</v>
      </c>
      <c r="M549" t="s">
        <v>505</v>
      </c>
      <c r="N549">
        <f>orders[[#This Row],[Price]]*orders[[#This Row],[Quantity]]</f>
        <v>2404</v>
      </c>
      <c r="O549" s="14">
        <f>((orders[[#This Row],[Delivery_Date]]+orders[[#This Row],[Delivery_Time]]) - (orders[[#This Row],[Order_Date]]+orders[[#This Row],[Order_Time]]))*24</f>
        <v>31.248333333351184</v>
      </c>
      <c r="W549" s="3">
        <v>2</v>
      </c>
      <c r="X549" s="13">
        <f>((orders[[#This Row],[Delivery_Date]]+orders[[#This Row],[Delivery_Time]]) - (orders[[#This Row],[Order_Date]]+orders[[#This Row],[Order_Time]]))*24</f>
        <v>31.248333333351184</v>
      </c>
      <c r="Y549" s="6">
        <f t="shared" si="8"/>
        <v>15.624166666675592</v>
      </c>
    </row>
    <row r="550" spans="1:25" x14ac:dyDescent="0.3">
      <c r="A550">
        <v>549</v>
      </c>
      <c r="B550" t="s">
        <v>108</v>
      </c>
      <c r="C550">
        <v>64</v>
      </c>
      <c r="D550">
        <f>VLOOKUP(orders[[#This Row],[Product_ID]],products[#All],4,TRUE)</f>
        <v>1878</v>
      </c>
      <c r="E550">
        <v>1</v>
      </c>
      <c r="F550" t="str">
        <f>TEXT(orders[[#This Row],[Order_Date]],"mmm")</f>
        <v>Aug</v>
      </c>
      <c r="G550" s="4">
        <v>45160</v>
      </c>
      <c r="H550" s="5">
        <v>0.81230324074074078</v>
      </c>
      <c r="I550" s="4">
        <v>45170</v>
      </c>
      <c r="J550" s="5">
        <v>0.10358796296296297</v>
      </c>
      <c r="K550" t="s">
        <v>646</v>
      </c>
      <c r="L550" t="str">
        <f>VLOOKUP(orders[[#This Row],[Customer_ID]],customers[#All],3,TRUE)</f>
        <v>Mehsana</v>
      </c>
      <c r="M550" t="s">
        <v>513</v>
      </c>
      <c r="N550">
        <f>orders[[#This Row],[Price]]*orders[[#This Row],[Quantity]]</f>
        <v>1878</v>
      </c>
      <c r="O550" s="14">
        <f>((orders[[#This Row],[Delivery_Date]]+orders[[#This Row],[Delivery_Time]]) - (orders[[#This Row],[Order_Date]]+orders[[#This Row],[Order_Time]]))*24</f>
        <v>222.99083333340241</v>
      </c>
      <c r="W550" s="2">
        <v>1</v>
      </c>
      <c r="X550" s="13">
        <f>((orders[[#This Row],[Delivery_Date]]+orders[[#This Row],[Delivery_Time]]) - (orders[[#This Row],[Order_Date]]+orders[[#This Row],[Order_Time]]))*24</f>
        <v>222.99083333340241</v>
      </c>
      <c r="Y550" s="6">
        <f t="shared" si="8"/>
        <v>222.99083333340241</v>
      </c>
    </row>
    <row r="551" spans="1:25" x14ac:dyDescent="0.3">
      <c r="A551">
        <v>550</v>
      </c>
      <c r="B551" t="s">
        <v>118</v>
      </c>
      <c r="C551">
        <v>29</v>
      </c>
      <c r="D551">
        <f>VLOOKUP(orders[[#This Row],[Product_ID]],products[#All],4,TRUE)</f>
        <v>1252</v>
      </c>
      <c r="E551">
        <v>5</v>
      </c>
      <c r="F551" t="str">
        <f>TEXT(orders[[#This Row],[Order_Date]],"mmm")</f>
        <v>Feb</v>
      </c>
      <c r="G551" s="4">
        <v>44984</v>
      </c>
      <c r="H551" s="5">
        <v>0.81125000000000003</v>
      </c>
      <c r="I551" s="4">
        <v>44990</v>
      </c>
      <c r="J551" s="5">
        <v>0.71086805555555554</v>
      </c>
      <c r="K551" t="s">
        <v>699</v>
      </c>
      <c r="L551" t="str">
        <f>VLOOKUP(orders[[#This Row],[Customer_ID]],customers[#All],3,TRUE)</f>
        <v>Bidhannagar</v>
      </c>
      <c r="M551" t="s">
        <v>518</v>
      </c>
      <c r="N551">
        <f>orders[[#This Row],[Price]]*orders[[#This Row],[Quantity]]</f>
        <v>6260</v>
      </c>
      <c r="O551" s="14">
        <f>((orders[[#This Row],[Delivery_Date]]+orders[[#This Row],[Delivery_Time]]) - (orders[[#This Row],[Order_Date]]+orders[[#This Row],[Order_Time]]))*24</f>
        <v>141.59083333332092</v>
      </c>
      <c r="W551" s="3">
        <v>5</v>
      </c>
      <c r="X551" s="13">
        <f>((orders[[#This Row],[Delivery_Date]]+orders[[#This Row],[Delivery_Time]]) - (orders[[#This Row],[Order_Date]]+orders[[#This Row],[Order_Time]]))*24</f>
        <v>141.59083333332092</v>
      </c>
      <c r="Y551" s="6">
        <f t="shared" si="8"/>
        <v>28.318166666664183</v>
      </c>
    </row>
    <row r="552" spans="1:25" x14ac:dyDescent="0.3">
      <c r="A552">
        <v>551</v>
      </c>
      <c r="B552" t="s">
        <v>432</v>
      </c>
      <c r="C552">
        <v>67</v>
      </c>
      <c r="D552">
        <f>VLOOKUP(orders[[#This Row],[Product_ID]],products[#All],4,TRUE)</f>
        <v>1374</v>
      </c>
      <c r="E552">
        <v>1</v>
      </c>
      <c r="F552" t="str">
        <f>TEXT(orders[[#This Row],[Order_Date]],"mmm")</f>
        <v>Apr</v>
      </c>
      <c r="G552" s="4">
        <v>45035</v>
      </c>
      <c r="H552" s="5">
        <v>0.86368055555555556</v>
      </c>
      <c r="I552" s="4">
        <v>45039</v>
      </c>
      <c r="J552" s="5">
        <v>0.64240740740740743</v>
      </c>
      <c r="K552" t="s">
        <v>678</v>
      </c>
      <c r="L552" t="str">
        <f>VLOOKUP(orders[[#This Row],[Customer_ID]],customers[#All],3,TRUE)</f>
        <v xml:space="preserve">Khora </v>
      </c>
      <c r="M552" t="s">
        <v>505</v>
      </c>
      <c r="N552">
        <f>orders[[#This Row],[Price]]*orders[[#This Row],[Quantity]]</f>
        <v>1374</v>
      </c>
      <c r="O552" s="14">
        <f>((orders[[#This Row],[Delivery_Date]]+orders[[#This Row],[Delivery_Time]]) - (orders[[#This Row],[Order_Date]]+orders[[#This Row],[Order_Time]]))*24</f>
        <v>90.68944444443332</v>
      </c>
      <c r="W552" s="2">
        <v>1</v>
      </c>
      <c r="X552" s="13">
        <f>((orders[[#This Row],[Delivery_Date]]+orders[[#This Row],[Delivery_Time]]) - (orders[[#This Row],[Order_Date]]+orders[[#This Row],[Order_Time]]))*24</f>
        <v>90.68944444443332</v>
      </c>
      <c r="Y552" s="6">
        <f t="shared" si="8"/>
        <v>90.68944444443332</v>
      </c>
    </row>
    <row r="553" spans="1:25" x14ac:dyDescent="0.3">
      <c r="A553">
        <v>552</v>
      </c>
      <c r="B553" t="s">
        <v>316</v>
      </c>
      <c r="C553">
        <v>31</v>
      </c>
      <c r="D553">
        <f>VLOOKUP(orders[[#This Row],[Product_ID]],products[#All],4,TRUE)</f>
        <v>1804</v>
      </c>
      <c r="E553">
        <v>3</v>
      </c>
      <c r="F553" t="str">
        <f>TEXT(orders[[#This Row],[Order_Date]],"mmm")</f>
        <v>May</v>
      </c>
      <c r="G553" s="4">
        <v>45056</v>
      </c>
      <c r="H553" s="5">
        <v>0.7913310185185185</v>
      </c>
      <c r="I553" s="4">
        <v>45057</v>
      </c>
      <c r="J553" s="5">
        <v>0.71466435185185184</v>
      </c>
      <c r="K553" t="s">
        <v>649</v>
      </c>
      <c r="L553" t="str">
        <f>VLOOKUP(orders[[#This Row],[Customer_ID]],customers[#All],3,TRUE)</f>
        <v>Srikakulam</v>
      </c>
      <c r="M553" t="s">
        <v>528</v>
      </c>
      <c r="N553">
        <f>orders[[#This Row],[Price]]*orders[[#This Row],[Quantity]]</f>
        <v>5412</v>
      </c>
      <c r="O553" s="14">
        <f>((orders[[#This Row],[Delivery_Date]]+orders[[#This Row],[Delivery_Time]]) - (orders[[#This Row],[Order_Date]]+orders[[#This Row],[Order_Time]]))*24</f>
        <v>22.159999999974389</v>
      </c>
      <c r="W553" s="3">
        <v>3</v>
      </c>
      <c r="X553" s="13">
        <f>((orders[[#This Row],[Delivery_Date]]+orders[[#This Row],[Delivery_Time]]) - (orders[[#This Row],[Order_Date]]+orders[[#This Row],[Order_Time]]))*24</f>
        <v>22.159999999974389</v>
      </c>
      <c r="Y553" s="6">
        <f t="shared" si="8"/>
        <v>7.3866666666581295</v>
      </c>
    </row>
    <row r="554" spans="1:25" x14ac:dyDescent="0.3">
      <c r="A554">
        <v>553</v>
      </c>
      <c r="B554" t="s">
        <v>413</v>
      </c>
      <c r="C554">
        <v>39</v>
      </c>
      <c r="D554">
        <f>VLOOKUP(orders[[#This Row],[Product_ID]],products[#All],4,TRUE)</f>
        <v>387</v>
      </c>
      <c r="E554">
        <v>2</v>
      </c>
      <c r="F554" t="str">
        <f>TEXT(orders[[#This Row],[Order_Date]],"mmm")</f>
        <v>Aug</v>
      </c>
      <c r="G554" s="4">
        <v>45160</v>
      </c>
      <c r="H554" s="5">
        <v>5.7418981481481481E-2</v>
      </c>
      <c r="I554" s="4">
        <v>45164</v>
      </c>
      <c r="J554" s="5">
        <v>0.32184027777777779</v>
      </c>
      <c r="K554" t="s">
        <v>635</v>
      </c>
      <c r="L554" t="str">
        <f>VLOOKUP(orders[[#This Row],[Customer_ID]],customers[#All],3,TRUE)</f>
        <v>Tiruchirappalli</v>
      </c>
      <c r="M554" t="s">
        <v>528</v>
      </c>
      <c r="N554">
        <f>orders[[#This Row],[Price]]*orders[[#This Row],[Quantity]]</f>
        <v>774</v>
      </c>
      <c r="O554" s="14">
        <f>((orders[[#This Row],[Delivery_Date]]+orders[[#This Row],[Delivery_Time]]) - (orders[[#This Row],[Order_Date]]+orders[[#This Row],[Order_Time]]))*24</f>
        <v>102.34611111116828</v>
      </c>
      <c r="W554" s="2">
        <v>2</v>
      </c>
      <c r="X554" s="13">
        <f>((orders[[#This Row],[Delivery_Date]]+orders[[#This Row],[Delivery_Time]]) - (orders[[#This Row],[Order_Date]]+orders[[#This Row],[Order_Time]]))*24</f>
        <v>102.34611111116828</v>
      </c>
      <c r="Y554" s="6">
        <f t="shared" si="8"/>
        <v>51.173055555584142</v>
      </c>
    </row>
    <row r="555" spans="1:25" x14ac:dyDescent="0.3">
      <c r="A555">
        <v>554</v>
      </c>
      <c r="B555" t="s">
        <v>227</v>
      </c>
      <c r="C555">
        <v>29</v>
      </c>
      <c r="D555">
        <f>VLOOKUP(orders[[#This Row],[Product_ID]],products[#All],4,TRUE)</f>
        <v>1252</v>
      </c>
      <c r="E555">
        <v>4</v>
      </c>
      <c r="F555" t="str">
        <f>TEXT(orders[[#This Row],[Order_Date]],"mmm")</f>
        <v>Feb</v>
      </c>
      <c r="G555" s="4">
        <v>44985</v>
      </c>
      <c r="H555" s="5">
        <v>0.85077546296296291</v>
      </c>
      <c r="I555" s="4">
        <v>44988</v>
      </c>
      <c r="J555" s="5">
        <v>0.70070601851851855</v>
      </c>
      <c r="K555" t="s">
        <v>700</v>
      </c>
      <c r="L555" t="str">
        <f>VLOOKUP(orders[[#This Row],[Customer_ID]],customers[#All],3,TRUE)</f>
        <v>Maheshtala</v>
      </c>
      <c r="M555" t="s">
        <v>518</v>
      </c>
      <c r="N555">
        <f>orders[[#This Row],[Price]]*orders[[#This Row],[Quantity]]</f>
        <v>5008</v>
      </c>
      <c r="O555" s="14">
        <f>((orders[[#This Row],[Delivery_Date]]+orders[[#This Row],[Delivery_Time]]) - (orders[[#This Row],[Order_Date]]+orders[[#This Row],[Order_Time]]))*24</f>
        <v>68.398333333432674</v>
      </c>
      <c r="W555" s="3">
        <v>4</v>
      </c>
      <c r="X555" s="13">
        <f>((orders[[#This Row],[Delivery_Date]]+orders[[#This Row],[Delivery_Time]]) - (orders[[#This Row],[Order_Date]]+orders[[#This Row],[Order_Time]]))*24</f>
        <v>68.398333333432674</v>
      </c>
      <c r="Y555" s="6">
        <f t="shared" si="8"/>
        <v>17.099583333358169</v>
      </c>
    </row>
    <row r="556" spans="1:25" x14ac:dyDescent="0.3">
      <c r="A556">
        <v>555</v>
      </c>
      <c r="B556" t="s">
        <v>490</v>
      </c>
      <c r="C556">
        <v>56</v>
      </c>
      <c r="D556">
        <f>VLOOKUP(orders[[#This Row],[Product_ID]],products[#All],4,TRUE)</f>
        <v>1272</v>
      </c>
      <c r="E556">
        <v>4</v>
      </c>
      <c r="F556" t="str">
        <f>TEXT(orders[[#This Row],[Order_Date]],"mmm")</f>
        <v>Jun</v>
      </c>
      <c r="G556" s="4">
        <v>45105</v>
      </c>
      <c r="H556" s="5">
        <v>0.50396990740740744</v>
      </c>
      <c r="I556" s="4">
        <v>45107</v>
      </c>
      <c r="J556" s="5">
        <v>0.74875000000000003</v>
      </c>
      <c r="K556" t="s">
        <v>400</v>
      </c>
      <c r="L556" t="str">
        <f>VLOOKUP(orders[[#This Row],[Customer_ID]],customers[#All],3,TRUE)</f>
        <v>Phagwara</v>
      </c>
      <c r="M556" t="s">
        <v>505</v>
      </c>
      <c r="N556">
        <f>orders[[#This Row],[Price]]*orders[[#This Row],[Quantity]]</f>
        <v>5088</v>
      </c>
      <c r="O556" s="14">
        <f>((orders[[#This Row],[Delivery_Date]]+orders[[#This Row],[Delivery_Time]]) - (orders[[#This Row],[Order_Date]]+orders[[#This Row],[Order_Time]]))*24</f>
        <v>53.874722222273704</v>
      </c>
      <c r="W556" s="2">
        <v>4</v>
      </c>
      <c r="X556" s="13">
        <f>((orders[[#This Row],[Delivery_Date]]+orders[[#This Row],[Delivery_Time]]) - (orders[[#This Row],[Order_Date]]+orders[[#This Row],[Order_Time]]))*24</f>
        <v>53.874722222273704</v>
      </c>
      <c r="Y556" s="6">
        <f t="shared" si="8"/>
        <v>13.468680555568426</v>
      </c>
    </row>
    <row r="557" spans="1:25" x14ac:dyDescent="0.3">
      <c r="A557">
        <v>556</v>
      </c>
      <c r="B557" t="s">
        <v>359</v>
      </c>
      <c r="C557">
        <v>17</v>
      </c>
      <c r="D557">
        <f>VLOOKUP(orders[[#This Row],[Product_ID]],products[#All],4,TRUE)</f>
        <v>1899</v>
      </c>
      <c r="E557">
        <v>1</v>
      </c>
      <c r="F557" t="str">
        <f>TEXT(orders[[#This Row],[Order_Date]],"mmm")</f>
        <v>Dec</v>
      </c>
      <c r="G557" s="4">
        <v>45273</v>
      </c>
      <c r="H557" s="5">
        <v>0.64886574074074077</v>
      </c>
      <c r="I557" s="4">
        <v>45281</v>
      </c>
      <c r="J557" s="5">
        <v>0.6595833333333333</v>
      </c>
      <c r="K557" t="s">
        <v>483</v>
      </c>
      <c r="L557" t="str">
        <f>VLOOKUP(orders[[#This Row],[Customer_ID]],customers[#All],3,TRUE)</f>
        <v>Parbhani</v>
      </c>
      <c r="M557" t="s">
        <v>505</v>
      </c>
      <c r="N557">
        <f>orders[[#This Row],[Price]]*orders[[#This Row],[Quantity]]</f>
        <v>1899</v>
      </c>
      <c r="O557" s="14">
        <f>((orders[[#This Row],[Delivery_Date]]+orders[[#This Row],[Delivery_Time]]) - (orders[[#This Row],[Order_Date]]+orders[[#This Row],[Order_Time]]))*24</f>
        <v>192.25722222228069</v>
      </c>
      <c r="W557" s="3">
        <v>1</v>
      </c>
      <c r="X557" s="13">
        <f>((orders[[#This Row],[Delivery_Date]]+orders[[#This Row],[Delivery_Time]]) - (orders[[#This Row],[Order_Date]]+orders[[#This Row],[Order_Time]]))*24</f>
        <v>192.25722222228069</v>
      </c>
      <c r="Y557" s="6">
        <f t="shared" si="8"/>
        <v>192.25722222228069</v>
      </c>
    </row>
    <row r="558" spans="1:25" x14ac:dyDescent="0.3">
      <c r="A558">
        <v>557</v>
      </c>
      <c r="B558" t="s">
        <v>198</v>
      </c>
      <c r="C558">
        <v>47</v>
      </c>
      <c r="D558">
        <f>VLOOKUP(orders[[#This Row],[Product_ID]],products[#All],4,TRUE)</f>
        <v>1638</v>
      </c>
      <c r="E558">
        <v>3</v>
      </c>
      <c r="F558" t="str">
        <f>TEXT(orders[[#This Row],[Order_Date]],"mmm")</f>
        <v>Mar</v>
      </c>
      <c r="G558" s="4">
        <v>44986</v>
      </c>
      <c r="H558" s="5">
        <v>0.1254861111111111</v>
      </c>
      <c r="I558" s="4">
        <v>44993</v>
      </c>
      <c r="J558" s="5">
        <v>9.0729166666666666E-2</v>
      </c>
      <c r="K558" t="s">
        <v>125</v>
      </c>
      <c r="L558" t="str">
        <f>VLOOKUP(orders[[#This Row],[Customer_ID]],customers[#All],3,TRUE)</f>
        <v>Kamarhati</v>
      </c>
      <c r="M558" t="s">
        <v>518</v>
      </c>
      <c r="N558">
        <f>orders[[#This Row],[Price]]*orders[[#This Row],[Quantity]]</f>
        <v>4914</v>
      </c>
      <c r="O558" s="14">
        <f>((orders[[#This Row],[Delivery_Date]]+orders[[#This Row],[Delivery_Time]]) - (orders[[#This Row],[Order_Date]]+orders[[#This Row],[Order_Time]]))*24</f>
        <v>167.16583333339076</v>
      </c>
      <c r="W558" s="2">
        <v>3</v>
      </c>
      <c r="X558" s="13">
        <f>((orders[[#This Row],[Delivery_Date]]+orders[[#This Row],[Delivery_Time]]) - (orders[[#This Row],[Order_Date]]+orders[[#This Row],[Order_Time]]))*24</f>
        <v>167.16583333339076</v>
      </c>
      <c r="Y558" s="6">
        <f t="shared" si="8"/>
        <v>55.721944444463588</v>
      </c>
    </row>
    <row r="559" spans="1:25" x14ac:dyDescent="0.3">
      <c r="A559">
        <v>558</v>
      </c>
      <c r="B559" t="s">
        <v>447</v>
      </c>
      <c r="C559">
        <v>64</v>
      </c>
      <c r="D559">
        <f>VLOOKUP(orders[[#This Row],[Product_ID]],products[#All],4,TRUE)</f>
        <v>1878</v>
      </c>
      <c r="E559">
        <v>3</v>
      </c>
      <c r="F559" t="str">
        <f>TEXT(orders[[#This Row],[Order_Date]],"mmm")</f>
        <v>Aug</v>
      </c>
      <c r="G559" s="4">
        <v>45160</v>
      </c>
      <c r="H559" s="5">
        <v>2.9837962962962962E-2</v>
      </c>
      <c r="I559" s="4">
        <v>45163</v>
      </c>
      <c r="J559" s="5">
        <v>1.726851851851852E-2</v>
      </c>
      <c r="K559" t="s">
        <v>644</v>
      </c>
      <c r="L559" t="str">
        <f>VLOOKUP(orders[[#This Row],[Customer_ID]],customers[#All],3,TRUE)</f>
        <v>New Delhi</v>
      </c>
      <c r="M559" t="s">
        <v>513</v>
      </c>
      <c r="N559">
        <f>orders[[#This Row],[Price]]*orders[[#This Row],[Quantity]]</f>
        <v>5634</v>
      </c>
      <c r="O559" s="14">
        <f>((orders[[#This Row],[Delivery_Date]]+orders[[#This Row],[Delivery_Time]]) - (orders[[#This Row],[Order_Date]]+orders[[#This Row],[Order_Time]]))*24</f>
        <v>71.698333333362825</v>
      </c>
      <c r="W559" s="3">
        <v>3</v>
      </c>
      <c r="X559" s="13">
        <f>((orders[[#This Row],[Delivery_Date]]+orders[[#This Row],[Delivery_Time]]) - (orders[[#This Row],[Order_Date]]+orders[[#This Row],[Order_Time]]))*24</f>
        <v>71.698333333362825</v>
      </c>
      <c r="Y559" s="6">
        <f t="shared" si="8"/>
        <v>23.899444444454275</v>
      </c>
    </row>
    <row r="560" spans="1:25" x14ac:dyDescent="0.3">
      <c r="A560">
        <v>559</v>
      </c>
      <c r="B560" t="s">
        <v>413</v>
      </c>
      <c r="C560">
        <v>45</v>
      </c>
      <c r="D560">
        <f>VLOOKUP(orders[[#This Row],[Product_ID]],products[#All],4,TRUE)</f>
        <v>722</v>
      </c>
      <c r="E560">
        <v>1</v>
      </c>
      <c r="F560" t="str">
        <f>TEXT(orders[[#This Row],[Order_Date]],"mmm")</f>
        <v>Dec</v>
      </c>
      <c r="G560" s="4">
        <v>45279</v>
      </c>
      <c r="H560" s="5">
        <v>0.69248842592592597</v>
      </c>
      <c r="I560" s="4">
        <v>45286</v>
      </c>
      <c r="J560" s="5">
        <v>0.7748032407407407</v>
      </c>
      <c r="K560" t="s">
        <v>701</v>
      </c>
      <c r="L560" t="str">
        <f>VLOOKUP(orders[[#This Row],[Customer_ID]],customers[#All],3,TRUE)</f>
        <v>Tiruchirappalli</v>
      </c>
      <c r="M560" t="s">
        <v>509</v>
      </c>
      <c r="N560">
        <f>orders[[#This Row],[Price]]*orders[[#This Row],[Quantity]]</f>
        <v>722</v>
      </c>
      <c r="O560" s="14">
        <f>((orders[[#This Row],[Delivery_Date]]+orders[[#This Row],[Delivery_Time]]) - (orders[[#This Row],[Order_Date]]+orders[[#This Row],[Order_Time]]))*24</f>
        <v>169.97555555548752</v>
      </c>
      <c r="W560" s="2">
        <v>1</v>
      </c>
      <c r="X560" s="13">
        <f>((orders[[#This Row],[Delivery_Date]]+orders[[#This Row],[Delivery_Time]]) - (orders[[#This Row],[Order_Date]]+orders[[#This Row],[Order_Time]]))*24</f>
        <v>169.97555555548752</v>
      </c>
      <c r="Y560" s="6">
        <f t="shared" si="8"/>
        <v>169.97555555548752</v>
      </c>
    </row>
    <row r="561" spans="1:25" x14ac:dyDescent="0.3">
      <c r="A561">
        <v>560</v>
      </c>
      <c r="B561" t="s">
        <v>98</v>
      </c>
      <c r="C561">
        <v>39</v>
      </c>
      <c r="D561">
        <f>VLOOKUP(orders[[#This Row],[Product_ID]],products[#All],4,TRUE)</f>
        <v>387</v>
      </c>
      <c r="E561">
        <v>2</v>
      </c>
      <c r="F561" t="str">
        <f>TEXT(orders[[#This Row],[Order_Date]],"mmm")</f>
        <v>Aug</v>
      </c>
      <c r="G561" s="4">
        <v>45142</v>
      </c>
      <c r="H561" s="5">
        <v>0.53634259259259254</v>
      </c>
      <c r="I561" s="4">
        <v>45147</v>
      </c>
      <c r="J561" s="5">
        <v>0.41033564814814816</v>
      </c>
      <c r="K561" t="s">
        <v>563</v>
      </c>
      <c r="L561" t="str">
        <f>VLOOKUP(orders[[#This Row],[Customer_ID]],customers[#All],3,TRUE)</f>
        <v>Danapur</v>
      </c>
      <c r="M561" t="s">
        <v>528</v>
      </c>
      <c r="N561">
        <f>orders[[#This Row],[Price]]*orders[[#This Row],[Quantity]]</f>
        <v>774</v>
      </c>
      <c r="O561" s="14">
        <f>((orders[[#This Row],[Delivery_Date]]+orders[[#This Row],[Delivery_Time]]) - (orders[[#This Row],[Order_Date]]+orders[[#This Row],[Order_Time]]))*24</f>
        <v>116.97583333344664</v>
      </c>
      <c r="W561" s="3">
        <v>2</v>
      </c>
      <c r="X561" s="13">
        <f>((orders[[#This Row],[Delivery_Date]]+orders[[#This Row],[Delivery_Time]]) - (orders[[#This Row],[Order_Date]]+orders[[#This Row],[Order_Time]]))*24</f>
        <v>116.97583333344664</v>
      </c>
      <c r="Y561" s="6">
        <f t="shared" si="8"/>
        <v>58.487916666723322</v>
      </c>
    </row>
    <row r="562" spans="1:25" x14ac:dyDescent="0.3">
      <c r="A562">
        <v>561</v>
      </c>
      <c r="B562" t="s">
        <v>486</v>
      </c>
      <c r="C562">
        <v>49</v>
      </c>
      <c r="D562">
        <f>VLOOKUP(orders[[#This Row],[Product_ID]],products[#All],4,TRUE)</f>
        <v>903</v>
      </c>
      <c r="E562">
        <v>5</v>
      </c>
      <c r="F562" t="str">
        <f>TEXT(orders[[#This Row],[Order_Date]],"mmm")</f>
        <v>Feb</v>
      </c>
      <c r="G562" s="4">
        <v>44969</v>
      </c>
      <c r="H562" s="5">
        <v>0.5170717592592593</v>
      </c>
      <c r="I562" s="4">
        <v>44978</v>
      </c>
      <c r="J562" s="5">
        <v>0.72469907407407408</v>
      </c>
      <c r="K562" t="s">
        <v>666</v>
      </c>
      <c r="L562" t="str">
        <f>VLOOKUP(orders[[#This Row],[Customer_ID]],customers[#All],3,TRUE)</f>
        <v>Dhanbad</v>
      </c>
      <c r="M562" t="s">
        <v>511</v>
      </c>
      <c r="N562">
        <f>orders[[#This Row],[Price]]*orders[[#This Row],[Quantity]]</f>
        <v>4515</v>
      </c>
      <c r="O562" s="14">
        <f>((orders[[#This Row],[Delivery_Date]]+orders[[#This Row],[Delivery_Time]]) - (orders[[#This Row],[Order_Date]]+orders[[#This Row],[Order_Time]]))*24</f>
        <v>220.9830555554945</v>
      </c>
      <c r="W562" s="2">
        <v>5</v>
      </c>
      <c r="X562" s="13">
        <f>((orders[[#This Row],[Delivery_Date]]+orders[[#This Row],[Delivery_Time]]) - (orders[[#This Row],[Order_Date]]+orders[[#This Row],[Order_Time]]))*24</f>
        <v>220.9830555554945</v>
      </c>
      <c r="Y562" s="6">
        <f t="shared" si="8"/>
        <v>44.196611111098903</v>
      </c>
    </row>
    <row r="563" spans="1:25" x14ac:dyDescent="0.3">
      <c r="A563">
        <v>562</v>
      </c>
      <c r="B563" t="s">
        <v>326</v>
      </c>
      <c r="C563">
        <v>24</v>
      </c>
      <c r="D563">
        <f>VLOOKUP(orders[[#This Row],[Product_ID]],products[#All],4,TRUE)</f>
        <v>535</v>
      </c>
      <c r="E563">
        <v>4</v>
      </c>
      <c r="F563" t="str">
        <f>TEXT(orders[[#This Row],[Order_Date]],"mmm")</f>
        <v>Aug</v>
      </c>
      <c r="G563" s="4">
        <v>45147</v>
      </c>
      <c r="H563" s="5">
        <v>0.38773148148148145</v>
      </c>
      <c r="I563" s="4">
        <v>45154</v>
      </c>
      <c r="J563" s="5">
        <v>6.535879629629629E-2</v>
      </c>
      <c r="K563" t="s">
        <v>643</v>
      </c>
      <c r="L563" t="str">
        <f>VLOOKUP(orders[[#This Row],[Customer_ID]],customers[#All],3,TRUE)</f>
        <v>Malegaon</v>
      </c>
      <c r="M563" t="s">
        <v>509</v>
      </c>
      <c r="N563">
        <f>orders[[#This Row],[Price]]*orders[[#This Row],[Quantity]]</f>
        <v>2140</v>
      </c>
      <c r="O563" s="14">
        <f>((orders[[#This Row],[Delivery_Date]]+orders[[#This Row],[Delivery_Time]]) - (orders[[#This Row],[Order_Date]]+orders[[#This Row],[Order_Time]]))*24</f>
        <v>160.26305555552244</v>
      </c>
      <c r="W563" s="3">
        <v>4</v>
      </c>
      <c r="X563" s="13">
        <f>((orders[[#This Row],[Delivery_Date]]+orders[[#This Row],[Delivery_Time]]) - (orders[[#This Row],[Order_Date]]+orders[[#This Row],[Order_Time]]))*24</f>
        <v>160.26305555552244</v>
      </c>
      <c r="Y563" s="6">
        <f t="shared" si="8"/>
        <v>40.06576388888061</v>
      </c>
    </row>
    <row r="564" spans="1:25" x14ac:dyDescent="0.3">
      <c r="A564">
        <v>563</v>
      </c>
      <c r="B564" t="s">
        <v>379</v>
      </c>
      <c r="C564">
        <v>58</v>
      </c>
      <c r="D564">
        <f>VLOOKUP(orders[[#This Row],[Product_ID]],products[#All],4,TRUE)</f>
        <v>1492</v>
      </c>
      <c r="E564">
        <v>5</v>
      </c>
      <c r="F564" t="str">
        <f>TEXT(orders[[#This Row],[Order_Date]],"mmm")</f>
        <v>Feb</v>
      </c>
      <c r="G564" s="4">
        <v>44968</v>
      </c>
      <c r="H564" s="5">
        <v>0.4884027777777778</v>
      </c>
      <c r="I564" s="4">
        <v>44976</v>
      </c>
      <c r="J564" s="5">
        <v>0.21144675925925926</v>
      </c>
      <c r="K564" t="s">
        <v>239</v>
      </c>
      <c r="L564" t="str">
        <f>VLOOKUP(orders[[#This Row],[Customer_ID]],customers[#All],3,TRUE)</f>
        <v>Panchkula</v>
      </c>
      <c r="M564" t="s">
        <v>511</v>
      </c>
      <c r="N564">
        <f>orders[[#This Row],[Price]]*orders[[#This Row],[Quantity]]</f>
        <v>7460</v>
      </c>
      <c r="O564" s="14">
        <f>((orders[[#This Row],[Delivery_Date]]+orders[[#This Row],[Delivery_Time]]) - (orders[[#This Row],[Order_Date]]+orders[[#This Row],[Order_Time]]))*24</f>
        <v>185.35305555554805</v>
      </c>
      <c r="W564" s="2">
        <v>5</v>
      </c>
      <c r="X564" s="13">
        <f>((orders[[#This Row],[Delivery_Date]]+orders[[#This Row],[Delivery_Time]]) - (orders[[#This Row],[Order_Date]]+orders[[#This Row],[Order_Time]]))*24</f>
        <v>185.35305555554805</v>
      </c>
      <c r="Y564" s="6">
        <f t="shared" si="8"/>
        <v>37.070611111109613</v>
      </c>
    </row>
    <row r="565" spans="1:25" x14ac:dyDescent="0.3">
      <c r="A565">
        <v>564</v>
      </c>
      <c r="B565" t="s">
        <v>39</v>
      </c>
      <c r="C565">
        <v>40</v>
      </c>
      <c r="D565">
        <f>VLOOKUP(orders[[#This Row],[Product_ID]],products[#All],4,TRUE)</f>
        <v>1923</v>
      </c>
      <c r="E565">
        <v>1</v>
      </c>
      <c r="F565" t="str">
        <f>TEXT(orders[[#This Row],[Order_Date]],"mmm")</f>
        <v>Apr</v>
      </c>
      <c r="G565" s="4">
        <v>45023</v>
      </c>
      <c r="H565" s="5">
        <v>2.8009259259259258E-2</v>
      </c>
      <c r="I565" s="4">
        <v>45031</v>
      </c>
      <c r="J565" s="5">
        <v>0.25482638888888887</v>
      </c>
      <c r="K565" t="s">
        <v>702</v>
      </c>
      <c r="L565" t="str">
        <f>VLOOKUP(orders[[#This Row],[Customer_ID]],customers[#All],3,TRUE)</f>
        <v>Berhampore</v>
      </c>
      <c r="M565" t="s">
        <v>505</v>
      </c>
      <c r="N565">
        <f>orders[[#This Row],[Price]]*orders[[#This Row],[Quantity]]</f>
        <v>1923</v>
      </c>
      <c r="O565" s="14">
        <f>((orders[[#This Row],[Delivery_Date]]+orders[[#This Row],[Delivery_Time]]) - (orders[[#This Row],[Order_Date]]+orders[[#This Row],[Order_Time]]))*24</f>
        <v>197.44361111114267</v>
      </c>
      <c r="W565" s="3">
        <v>1</v>
      </c>
      <c r="X565" s="13">
        <f>((orders[[#This Row],[Delivery_Date]]+orders[[#This Row],[Delivery_Time]]) - (orders[[#This Row],[Order_Date]]+orders[[#This Row],[Order_Time]]))*24</f>
        <v>197.44361111114267</v>
      </c>
      <c r="Y565" s="6">
        <f t="shared" si="8"/>
        <v>197.44361111114267</v>
      </c>
    </row>
    <row r="566" spans="1:25" x14ac:dyDescent="0.3">
      <c r="A566">
        <v>565</v>
      </c>
      <c r="B566" t="s">
        <v>59</v>
      </c>
      <c r="C566">
        <v>50</v>
      </c>
      <c r="D566">
        <f>VLOOKUP(orders[[#This Row],[Product_ID]],products[#All],4,TRUE)</f>
        <v>422</v>
      </c>
      <c r="E566">
        <v>3</v>
      </c>
      <c r="F566" t="str">
        <f>TEXT(orders[[#This Row],[Order_Date]],"mmm")</f>
        <v>Mar</v>
      </c>
      <c r="G566" s="4">
        <v>44991</v>
      </c>
      <c r="H566" s="5">
        <v>0.72796296296296292</v>
      </c>
      <c r="I566" s="4">
        <v>44999</v>
      </c>
      <c r="J566" s="5">
        <v>0.55054398148148154</v>
      </c>
      <c r="K566" t="s">
        <v>110</v>
      </c>
      <c r="L566" t="str">
        <f>VLOOKUP(orders[[#This Row],[Customer_ID]],customers[#All],3,TRUE)</f>
        <v>Orai</v>
      </c>
      <c r="M566" t="s">
        <v>518</v>
      </c>
      <c r="N566">
        <f>orders[[#This Row],[Price]]*orders[[#This Row],[Quantity]]</f>
        <v>1266</v>
      </c>
      <c r="O566" s="14">
        <f>((orders[[#This Row],[Delivery_Date]]+orders[[#This Row],[Delivery_Time]]) - (orders[[#This Row],[Order_Date]]+orders[[#This Row],[Order_Time]]))*24</f>
        <v>187.74194444442401</v>
      </c>
      <c r="W566" s="2">
        <v>3</v>
      </c>
      <c r="X566" s="13">
        <f>((orders[[#This Row],[Delivery_Date]]+orders[[#This Row],[Delivery_Time]]) - (orders[[#This Row],[Order_Date]]+orders[[#This Row],[Order_Time]]))*24</f>
        <v>187.74194444442401</v>
      </c>
      <c r="Y566" s="6">
        <f t="shared" si="8"/>
        <v>62.580648148141336</v>
      </c>
    </row>
    <row r="567" spans="1:25" x14ac:dyDescent="0.3">
      <c r="A567">
        <v>566</v>
      </c>
      <c r="B567" t="s">
        <v>271</v>
      </c>
      <c r="C567">
        <v>42</v>
      </c>
      <c r="D567">
        <f>VLOOKUP(orders[[#This Row],[Product_ID]],products[#All],4,TRUE)</f>
        <v>1744</v>
      </c>
      <c r="E567">
        <v>4</v>
      </c>
      <c r="F567" t="str">
        <f>TEXT(orders[[#This Row],[Order_Date]],"mmm")</f>
        <v>May</v>
      </c>
      <c r="G567" s="4">
        <v>45058</v>
      </c>
      <c r="H567" s="5">
        <v>0.53336805555555555</v>
      </c>
      <c r="I567" s="4">
        <v>45060</v>
      </c>
      <c r="J567" s="5">
        <v>0.85870370370370375</v>
      </c>
      <c r="K567" t="s">
        <v>642</v>
      </c>
      <c r="L567" t="str">
        <f>VLOOKUP(orders[[#This Row],[Customer_ID]],customers[#All],3,TRUE)</f>
        <v>Bidhannagar</v>
      </c>
      <c r="M567" t="s">
        <v>528</v>
      </c>
      <c r="N567">
        <f>orders[[#This Row],[Price]]*orders[[#This Row],[Quantity]]</f>
        <v>6976</v>
      </c>
      <c r="O567" s="14">
        <f>((orders[[#This Row],[Delivery_Date]]+orders[[#This Row],[Delivery_Time]]) - (orders[[#This Row],[Order_Date]]+orders[[#This Row],[Order_Time]]))*24</f>
        <v>55.808055555622559</v>
      </c>
      <c r="W567" s="3">
        <v>4</v>
      </c>
      <c r="X567" s="13">
        <f>((orders[[#This Row],[Delivery_Date]]+orders[[#This Row],[Delivery_Time]]) - (orders[[#This Row],[Order_Date]]+orders[[#This Row],[Order_Time]]))*24</f>
        <v>55.808055555622559</v>
      </c>
      <c r="Y567" s="6">
        <f t="shared" si="8"/>
        <v>13.95201388890564</v>
      </c>
    </row>
    <row r="568" spans="1:25" x14ac:dyDescent="0.3">
      <c r="A568">
        <v>567</v>
      </c>
      <c r="B568" t="s">
        <v>442</v>
      </c>
      <c r="C568">
        <v>66</v>
      </c>
      <c r="D568">
        <f>VLOOKUP(orders[[#This Row],[Product_ID]],products[#All],4,TRUE)</f>
        <v>610</v>
      </c>
      <c r="E568">
        <v>1</v>
      </c>
      <c r="F568" t="str">
        <f>TEXT(orders[[#This Row],[Order_Date]],"mmm")</f>
        <v>Mar</v>
      </c>
      <c r="G568" s="4">
        <v>44991</v>
      </c>
      <c r="H568" s="5">
        <v>0.25832175925925926</v>
      </c>
      <c r="I568" s="4">
        <v>45000</v>
      </c>
      <c r="J568" s="5">
        <v>0.78962962962962968</v>
      </c>
      <c r="K568" t="s">
        <v>694</v>
      </c>
      <c r="L568" t="str">
        <f>VLOOKUP(orders[[#This Row],[Customer_ID]],customers[#All],3,TRUE)</f>
        <v>Anantapuram</v>
      </c>
      <c r="M568" t="s">
        <v>518</v>
      </c>
      <c r="N568">
        <f>orders[[#This Row],[Price]]*orders[[#This Row],[Quantity]]</f>
        <v>610</v>
      </c>
      <c r="O568" s="14">
        <f>((orders[[#This Row],[Delivery_Date]]+orders[[#This Row],[Delivery_Time]]) - (orders[[#This Row],[Order_Date]]+orders[[#This Row],[Order_Time]]))*24</f>
        <v>228.75138888886431</v>
      </c>
      <c r="W568" s="2">
        <v>1</v>
      </c>
      <c r="X568" s="13">
        <f>((orders[[#This Row],[Delivery_Date]]+orders[[#This Row],[Delivery_Time]]) - (orders[[#This Row],[Order_Date]]+orders[[#This Row],[Order_Time]]))*24</f>
        <v>228.75138888886431</v>
      </c>
      <c r="Y568" s="6">
        <f t="shared" si="8"/>
        <v>228.75138888886431</v>
      </c>
    </row>
    <row r="569" spans="1:25" x14ac:dyDescent="0.3">
      <c r="A569">
        <v>568</v>
      </c>
      <c r="B569" t="s">
        <v>279</v>
      </c>
      <c r="C569">
        <v>10</v>
      </c>
      <c r="D569">
        <f>VLOOKUP(orders[[#This Row],[Product_ID]],products[#All],4,TRUE)</f>
        <v>259</v>
      </c>
      <c r="E569">
        <v>1</v>
      </c>
      <c r="F569" t="str">
        <f>TEXT(orders[[#This Row],[Order_Date]],"mmm")</f>
        <v>Jun</v>
      </c>
      <c r="G569" s="4">
        <v>45106</v>
      </c>
      <c r="H569" s="5">
        <v>0.87197916666666664</v>
      </c>
      <c r="I569" s="4">
        <v>45115</v>
      </c>
      <c r="J569" s="5">
        <v>0.5529398148148148</v>
      </c>
      <c r="K569" t="s">
        <v>385</v>
      </c>
      <c r="L569" t="str">
        <f>VLOOKUP(orders[[#This Row],[Customer_ID]],customers[#All],3,TRUE)</f>
        <v>Haridwar</v>
      </c>
      <c r="M569" t="s">
        <v>509</v>
      </c>
      <c r="N569">
        <f>orders[[#This Row],[Price]]*orders[[#This Row],[Quantity]]</f>
        <v>259</v>
      </c>
      <c r="O569" s="14">
        <f>((orders[[#This Row],[Delivery_Date]]+orders[[#This Row],[Delivery_Time]]) - (orders[[#This Row],[Order_Date]]+orders[[#This Row],[Order_Time]]))*24</f>
        <v>208.34305555553874</v>
      </c>
      <c r="W569" s="3">
        <v>1</v>
      </c>
      <c r="X569" s="13">
        <f>((orders[[#This Row],[Delivery_Date]]+orders[[#This Row],[Delivery_Time]]) - (orders[[#This Row],[Order_Date]]+orders[[#This Row],[Order_Time]]))*24</f>
        <v>208.34305555553874</v>
      </c>
      <c r="Y569" s="6">
        <f t="shared" si="8"/>
        <v>208.34305555553874</v>
      </c>
    </row>
    <row r="570" spans="1:25" x14ac:dyDescent="0.3">
      <c r="A570">
        <v>569</v>
      </c>
      <c r="B570" t="s">
        <v>138</v>
      </c>
      <c r="C570">
        <v>53</v>
      </c>
      <c r="D570">
        <f>VLOOKUP(orders[[#This Row],[Product_ID]],products[#All],4,TRUE)</f>
        <v>1672</v>
      </c>
      <c r="E570">
        <v>2</v>
      </c>
      <c r="F570" t="str">
        <f>TEXT(orders[[#This Row],[Order_Date]],"mmm")</f>
        <v>Aug</v>
      </c>
      <c r="G570" s="4">
        <v>45166</v>
      </c>
      <c r="H570" s="5">
        <v>0.58383101851851849</v>
      </c>
      <c r="I570" s="4">
        <v>45173</v>
      </c>
      <c r="J570" s="5">
        <v>0.74747685185185186</v>
      </c>
      <c r="K570" t="s">
        <v>425</v>
      </c>
      <c r="L570" t="str">
        <f>VLOOKUP(orders[[#This Row],[Customer_ID]],customers[#All],3,TRUE)</f>
        <v>Serampore</v>
      </c>
      <c r="M570" t="s">
        <v>513</v>
      </c>
      <c r="N570">
        <f>orders[[#This Row],[Price]]*orders[[#This Row],[Quantity]]</f>
        <v>3344</v>
      </c>
      <c r="O570" s="14">
        <f>((orders[[#This Row],[Delivery_Date]]+orders[[#This Row],[Delivery_Time]]) - (orders[[#This Row],[Order_Date]]+orders[[#This Row],[Order_Time]]))*24</f>
        <v>171.92749999993248</v>
      </c>
      <c r="W570" s="2">
        <v>2</v>
      </c>
      <c r="X570" s="13">
        <f>((orders[[#This Row],[Delivery_Date]]+orders[[#This Row],[Delivery_Time]]) - (orders[[#This Row],[Order_Date]]+orders[[#This Row],[Order_Time]]))*24</f>
        <v>171.92749999993248</v>
      </c>
      <c r="Y570" s="6">
        <f t="shared" si="8"/>
        <v>85.96374999996624</v>
      </c>
    </row>
    <row r="571" spans="1:25" x14ac:dyDescent="0.3">
      <c r="A571">
        <v>570</v>
      </c>
      <c r="B571" t="s">
        <v>279</v>
      </c>
      <c r="C571">
        <v>69</v>
      </c>
      <c r="D571">
        <f>VLOOKUP(orders[[#This Row],[Product_ID]],products[#All],4,TRUE)</f>
        <v>998</v>
      </c>
      <c r="E571">
        <v>3</v>
      </c>
      <c r="F571" t="str">
        <f>TEXT(orders[[#This Row],[Order_Date]],"mmm")</f>
        <v>Feb</v>
      </c>
      <c r="G571" s="4">
        <v>44985</v>
      </c>
      <c r="H571" s="5">
        <v>0.47574074074074074</v>
      </c>
      <c r="I571" s="4">
        <v>44994</v>
      </c>
      <c r="J571" s="5">
        <v>3.7442129629629631E-2</v>
      </c>
      <c r="K571" t="s">
        <v>703</v>
      </c>
      <c r="L571" t="str">
        <f>VLOOKUP(orders[[#This Row],[Customer_ID]],customers[#All],3,TRUE)</f>
        <v>Haridwar</v>
      </c>
      <c r="M571" t="s">
        <v>518</v>
      </c>
      <c r="N571">
        <f>orders[[#This Row],[Price]]*orders[[#This Row],[Quantity]]</f>
        <v>2994</v>
      </c>
      <c r="O571" s="14">
        <f>((orders[[#This Row],[Delivery_Date]]+orders[[#This Row],[Delivery_Time]]) - (orders[[#This Row],[Order_Date]]+orders[[#This Row],[Order_Time]]))*24</f>
        <v>205.48083333339309</v>
      </c>
      <c r="W571" s="3">
        <v>3</v>
      </c>
      <c r="X571" s="13">
        <f>((orders[[#This Row],[Delivery_Date]]+orders[[#This Row],[Delivery_Time]]) - (orders[[#This Row],[Order_Date]]+orders[[#This Row],[Order_Time]]))*24</f>
        <v>205.48083333339309</v>
      </c>
      <c r="Y571" s="6">
        <f t="shared" si="8"/>
        <v>68.493611111131031</v>
      </c>
    </row>
    <row r="572" spans="1:25" x14ac:dyDescent="0.3">
      <c r="A572">
        <v>571</v>
      </c>
      <c r="B572" t="s">
        <v>232</v>
      </c>
      <c r="C572">
        <v>6</v>
      </c>
      <c r="D572">
        <f>VLOOKUP(orders[[#This Row],[Product_ID]],products[#All],4,TRUE)</f>
        <v>1112</v>
      </c>
      <c r="E572">
        <v>1</v>
      </c>
      <c r="F572" t="str">
        <f>TEXT(orders[[#This Row],[Order_Date]],"mmm")</f>
        <v>Feb</v>
      </c>
      <c r="G572" s="4">
        <v>44985</v>
      </c>
      <c r="H572" s="5">
        <v>0.40167824074074077</v>
      </c>
      <c r="I572" s="4">
        <v>44994</v>
      </c>
      <c r="J572" s="5">
        <v>0.1847337962962963</v>
      </c>
      <c r="K572" t="s">
        <v>175</v>
      </c>
      <c r="L572" t="str">
        <f>VLOOKUP(orders[[#This Row],[Customer_ID]],customers[#All],3,TRUE)</f>
        <v>Guna</v>
      </c>
      <c r="M572" t="s">
        <v>518</v>
      </c>
      <c r="N572">
        <f>orders[[#This Row],[Price]]*orders[[#This Row],[Quantity]]</f>
        <v>1112</v>
      </c>
      <c r="O572" s="14">
        <f>((orders[[#This Row],[Delivery_Date]]+orders[[#This Row],[Delivery_Time]]) - (orders[[#This Row],[Order_Date]]+orders[[#This Row],[Order_Time]]))*24</f>
        <v>210.79333333333489</v>
      </c>
      <c r="W572" s="2">
        <v>1</v>
      </c>
      <c r="X572" s="13">
        <f>((orders[[#This Row],[Delivery_Date]]+orders[[#This Row],[Delivery_Time]]) - (orders[[#This Row],[Order_Date]]+orders[[#This Row],[Order_Time]]))*24</f>
        <v>210.79333333333489</v>
      </c>
      <c r="Y572" s="6">
        <f t="shared" si="8"/>
        <v>210.79333333333489</v>
      </c>
    </row>
    <row r="573" spans="1:25" x14ac:dyDescent="0.3">
      <c r="A573">
        <v>572</v>
      </c>
      <c r="B573" t="s">
        <v>297</v>
      </c>
      <c r="C573">
        <v>25</v>
      </c>
      <c r="D573">
        <f>VLOOKUP(orders[[#This Row],[Product_ID]],products[#All],4,TRUE)</f>
        <v>1202</v>
      </c>
      <c r="E573">
        <v>5</v>
      </c>
      <c r="F573" t="str">
        <f>TEXT(orders[[#This Row],[Order_Date]],"mmm")</f>
        <v>Jun</v>
      </c>
      <c r="G573" s="4">
        <v>45081</v>
      </c>
      <c r="H573" s="5">
        <v>0.6587615740740741</v>
      </c>
      <c r="I573" s="4">
        <v>45087</v>
      </c>
      <c r="J573" s="5">
        <v>0.42486111111111113</v>
      </c>
      <c r="K573" t="s">
        <v>200</v>
      </c>
      <c r="L573" t="str">
        <f>VLOOKUP(orders[[#This Row],[Customer_ID]],customers[#All],3,TRUE)</f>
        <v>Satara</v>
      </c>
      <c r="M573" t="s">
        <v>505</v>
      </c>
      <c r="N573">
        <f>orders[[#This Row],[Price]]*orders[[#This Row],[Quantity]]</f>
        <v>6010</v>
      </c>
      <c r="O573" s="14">
        <f>((orders[[#This Row],[Delivery_Date]]+orders[[#This Row],[Delivery_Time]]) - (orders[[#This Row],[Order_Date]]+orders[[#This Row],[Order_Time]]))*24</f>
        <v>138.38638888893183</v>
      </c>
      <c r="W573" s="3">
        <v>5</v>
      </c>
      <c r="X573" s="13">
        <f>((orders[[#This Row],[Delivery_Date]]+orders[[#This Row],[Delivery_Time]]) - (orders[[#This Row],[Order_Date]]+orders[[#This Row],[Order_Time]]))*24</f>
        <v>138.38638888893183</v>
      </c>
      <c r="Y573" s="6">
        <f t="shared" si="8"/>
        <v>27.677277777786365</v>
      </c>
    </row>
    <row r="574" spans="1:25" x14ac:dyDescent="0.3">
      <c r="A574">
        <v>573</v>
      </c>
      <c r="B574" t="s">
        <v>203</v>
      </c>
      <c r="C574">
        <v>3</v>
      </c>
      <c r="D574">
        <f>VLOOKUP(orders[[#This Row],[Product_ID]],products[#All],4,TRUE)</f>
        <v>1534</v>
      </c>
      <c r="E574">
        <v>5</v>
      </c>
      <c r="F574" t="str">
        <f>TEXT(orders[[#This Row],[Order_Date]],"mmm")</f>
        <v>Feb</v>
      </c>
      <c r="G574" s="4">
        <v>44965</v>
      </c>
      <c r="H574" s="5">
        <v>0.11951388888888889</v>
      </c>
      <c r="I574" s="4">
        <v>44971</v>
      </c>
      <c r="J574" s="5">
        <v>0.12298611111111112</v>
      </c>
      <c r="K574" t="s">
        <v>654</v>
      </c>
      <c r="L574" t="str">
        <f>VLOOKUP(orders[[#This Row],[Customer_ID]],customers[#All],3,TRUE)</f>
        <v>Pallavaram</v>
      </c>
      <c r="M574" t="s">
        <v>511</v>
      </c>
      <c r="N574">
        <f>orders[[#This Row],[Price]]*orders[[#This Row],[Quantity]]</f>
        <v>7670</v>
      </c>
      <c r="O574" s="14">
        <f>((orders[[#This Row],[Delivery_Date]]+orders[[#This Row],[Delivery_Time]]) - (orders[[#This Row],[Order_Date]]+orders[[#This Row],[Order_Time]]))*24</f>
        <v>144.08333333343035</v>
      </c>
      <c r="W574" s="2">
        <v>5</v>
      </c>
      <c r="X574" s="13">
        <f>((orders[[#This Row],[Delivery_Date]]+orders[[#This Row],[Delivery_Time]]) - (orders[[#This Row],[Order_Date]]+orders[[#This Row],[Order_Time]]))*24</f>
        <v>144.08333333343035</v>
      </c>
      <c r="Y574" s="6">
        <f t="shared" si="8"/>
        <v>28.816666666686068</v>
      </c>
    </row>
    <row r="575" spans="1:25" x14ac:dyDescent="0.3">
      <c r="A575">
        <v>574</v>
      </c>
      <c r="B575" t="s">
        <v>316</v>
      </c>
      <c r="C575">
        <v>29</v>
      </c>
      <c r="D575">
        <f>VLOOKUP(orders[[#This Row],[Product_ID]],products[#All],4,TRUE)</f>
        <v>1252</v>
      </c>
      <c r="E575">
        <v>3</v>
      </c>
      <c r="F575" t="str">
        <f>TEXT(orders[[#This Row],[Order_Date]],"mmm")</f>
        <v>Mar</v>
      </c>
      <c r="G575" s="4">
        <v>44987</v>
      </c>
      <c r="H575" s="5">
        <v>0.99798611111111113</v>
      </c>
      <c r="I575" s="4">
        <v>44991</v>
      </c>
      <c r="J575" s="5">
        <v>0.90638888888888891</v>
      </c>
      <c r="K575" t="s">
        <v>547</v>
      </c>
      <c r="L575" t="str">
        <f>VLOOKUP(orders[[#This Row],[Customer_ID]],customers[#All],3,TRUE)</f>
        <v>Srikakulam</v>
      </c>
      <c r="M575" t="s">
        <v>518</v>
      </c>
      <c r="N575">
        <f>orders[[#This Row],[Price]]*orders[[#This Row],[Quantity]]</f>
        <v>3756</v>
      </c>
      <c r="O575" s="14">
        <f>((orders[[#This Row],[Delivery_Date]]+orders[[#This Row],[Delivery_Time]]) - (orders[[#This Row],[Order_Date]]+orders[[#This Row],[Order_Time]]))*24</f>
        <v>93.801666666695382</v>
      </c>
      <c r="W575" s="3">
        <v>3</v>
      </c>
      <c r="X575" s="13">
        <f>((orders[[#This Row],[Delivery_Date]]+orders[[#This Row],[Delivery_Time]]) - (orders[[#This Row],[Order_Date]]+orders[[#This Row],[Order_Time]]))*24</f>
        <v>93.801666666695382</v>
      </c>
      <c r="Y575" s="6">
        <f t="shared" si="8"/>
        <v>31.267222222231794</v>
      </c>
    </row>
    <row r="576" spans="1:25" x14ac:dyDescent="0.3">
      <c r="A576">
        <v>575</v>
      </c>
      <c r="B576" t="s">
        <v>374</v>
      </c>
      <c r="C576">
        <v>49</v>
      </c>
      <c r="D576">
        <f>VLOOKUP(orders[[#This Row],[Product_ID]],products[#All],4,TRUE)</f>
        <v>903</v>
      </c>
      <c r="E576">
        <v>2</v>
      </c>
      <c r="F576" t="str">
        <f>TEXT(orders[[#This Row],[Order_Date]],"mmm")</f>
        <v>Feb</v>
      </c>
      <c r="G576" s="4">
        <v>44963</v>
      </c>
      <c r="H576" s="5">
        <v>0.5587037037037037</v>
      </c>
      <c r="I576" s="4">
        <v>44966</v>
      </c>
      <c r="J576" s="5">
        <v>0.62162037037037032</v>
      </c>
      <c r="K576" t="s">
        <v>258</v>
      </c>
      <c r="L576" t="str">
        <f>VLOOKUP(orders[[#This Row],[Customer_ID]],customers[#All],3,TRUE)</f>
        <v>Gaya</v>
      </c>
      <c r="M576" t="s">
        <v>511</v>
      </c>
      <c r="N576">
        <f>orders[[#This Row],[Price]]*orders[[#This Row],[Quantity]]</f>
        <v>1806</v>
      </c>
      <c r="O576" s="14">
        <f>((orders[[#This Row],[Delivery_Date]]+orders[[#This Row],[Delivery_Time]]) - (orders[[#This Row],[Order_Date]]+orders[[#This Row],[Order_Time]]))*24</f>
        <v>73.510000000067521</v>
      </c>
      <c r="W576" s="2">
        <v>2</v>
      </c>
      <c r="X576" s="13">
        <f>((orders[[#This Row],[Delivery_Date]]+orders[[#This Row],[Delivery_Time]]) - (orders[[#This Row],[Order_Date]]+orders[[#This Row],[Order_Time]]))*24</f>
        <v>73.510000000067521</v>
      </c>
      <c r="Y576" s="6">
        <f t="shared" si="8"/>
        <v>36.75500000003376</v>
      </c>
    </row>
    <row r="577" spans="1:25" x14ac:dyDescent="0.3">
      <c r="A577">
        <v>576</v>
      </c>
      <c r="B577" t="s">
        <v>364</v>
      </c>
      <c r="C577">
        <v>53</v>
      </c>
      <c r="D577">
        <f>VLOOKUP(orders[[#This Row],[Product_ID]],products[#All],4,TRUE)</f>
        <v>1672</v>
      </c>
      <c r="E577">
        <v>4</v>
      </c>
      <c r="F577" t="str">
        <f>TEXT(orders[[#This Row],[Order_Date]],"mmm")</f>
        <v>Aug</v>
      </c>
      <c r="G577" s="4">
        <v>45158</v>
      </c>
      <c r="H577" s="5">
        <v>0.29487268518518517</v>
      </c>
      <c r="I577" s="4">
        <v>45164</v>
      </c>
      <c r="J577" s="5">
        <v>0.33471064814814816</v>
      </c>
      <c r="K577" t="s">
        <v>564</v>
      </c>
      <c r="L577" t="str">
        <f>VLOOKUP(orders[[#This Row],[Customer_ID]],customers[#All],3,TRUE)</f>
        <v>Sultan Pur Majra</v>
      </c>
      <c r="M577" t="s">
        <v>513</v>
      </c>
      <c r="N577">
        <f>orders[[#This Row],[Price]]*orders[[#This Row],[Quantity]]</f>
        <v>6688</v>
      </c>
      <c r="O577" s="14">
        <f>((orders[[#This Row],[Delivery_Date]]+orders[[#This Row],[Delivery_Time]]) - (orders[[#This Row],[Order_Date]]+orders[[#This Row],[Order_Time]]))*24</f>
        <v>144.95611111109611</v>
      </c>
      <c r="W577" s="3">
        <v>4</v>
      </c>
      <c r="X577" s="13">
        <f>((orders[[#This Row],[Delivery_Date]]+orders[[#This Row],[Delivery_Time]]) - (orders[[#This Row],[Order_Date]]+orders[[#This Row],[Order_Time]]))*24</f>
        <v>144.95611111109611</v>
      </c>
      <c r="Y577" s="6">
        <f t="shared" si="8"/>
        <v>36.239027777774027</v>
      </c>
    </row>
    <row r="578" spans="1:25" x14ac:dyDescent="0.3">
      <c r="A578">
        <v>577</v>
      </c>
      <c r="B578" t="s">
        <v>44</v>
      </c>
      <c r="C578">
        <v>20</v>
      </c>
      <c r="D578">
        <f>VLOOKUP(orders[[#This Row],[Product_ID]],products[#All],4,TRUE)</f>
        <v>697</v>
      </c>
      <c r="E578">
        <v>4</v>
      </c>
      <c r="F578" t="str">
        <f>TEXT(orders[[#This Row],[Order_Date]],"mmm")</f>
        <v>Oct</v>
      </c>
      <c r="G578" s="4">
        <v>45227</v>
      </c>
      <c r="H578" s="5">
        <v>0.61905092592592592</v>
      </c>
      <c r="I578" s="4">
        <v>45235</v>
      </c>
      <c r="J578" s="5">
        <v>0.78524305555555551</v>
      </c>
      <c r="K578" t="s">
        <v>681</v>
      </c>
      <c r="L578" t="str">
        <f>VLOOKUP(orders[[#This Row],[Customer_ID]],customers[#All],3,TRUE)</f>
        <v>Chinsurah</v>
      </c>
      <c r="M578" t="s">
        <v>505</v>
      </c>
      <c r="N578">
        <f>orders[[#This Row],[Price]]*orders[[#This Row],[Quantity]]</f>
        <v>2788</v>
      </c>
      <c r="O578" s="14">
        <f>((orders[[#This Row],[Delivery_Date]]+orders[[#This Row],[Delivery_Time]]) - (orders[[#This Row],[Order_Date]]+orders[[#This Row],[Order_Time]]))*24</f>
        <v>195.98861111118458</v>
      </c>
      <c r="W578" s="2">
        <v>4</v>
      </c>
      <c r="X578" s="13">
        <f>((orders[[#This Row],[Delivery_Date]]+orders[[#This Row],[Delivery_Time]]) - (orders[[#This Row],[Order_Date]]+orders[[#This Row],[Order_Time]]))*24</f>
        <v>195.98861111118458</v>
      </c>
      <c r="Y578" s="6">
        <f t="shared" si="8"/>
        <v>48.997152777796146</v>
      </c>
    </row>
    <row r="579" spans="1:25" x14ac:dyDescent="0.3">
      <c r="A579">
        <v>578</v>
      </c>
      <c r="B579" t="s">
        <v>44</v>
      </c>
      <c r="C579">
        <v>18</v>
      </c>
      <c r="D579">
        <f>VLOOKUP(orders[[#This Row],[Product_ID]],products[#All],4,TRUE)</f>
        <v>781</v>
      </c>
      <c r="E579">
        <v>4</v>
      </c>
      <c r="F579" t="str">
        <f>TEXT(orders[[#This Row],[Order_Date]],"mmm")</f>
        <v>Jul</v>
      </c>
      <c r="G579" s="4">
        <v>45138</v>
      </c>
      <c r="H579" s="5">
        <v>0.76921296296296293</v>
      </c>
      <c r="I579" s="4">
        <v>45144</v>
      </c>
      <c r="J579" s="5">
        <v>0.69681712962962961</v>
      </c>
      <c r="K579" t="s">
        <v>468</v>
      </c>
      <c r="L579" t="str">
        <f>VLOOKUP(orders[[#This Row],[Customer_ID]],customers[#All],3,TRUE)</f>
        <v>Chinsurah</v>
      </c>
      <c r="M579" t="s">
        <v>509</v>
      </c>
      <c r="N579">
        <f>orders[[#This Row],[Price]]*orders[[#This Row],[Quantity]]</f>
        <v>3124</v>
      </c>
      <c r="O579" s="14">
        <f>((orders[[#This Row],[Delivery_Date]]+orders[[#This Row],[Delivery_Time]]) - (orders[[#This Row],[Order_Date]]+orders[[#This Row],[Order_Time]]))*24</f>
        <v>142.26250000001164</v>
      </c>
      <c r="W579" s="3">
        <v>4</v>
      </c>
      <c r="X579" s="13">
        <f>((orders[[#This Row],[Delivery_Date]]+orders[[#This Row],[Delivery_Time]]) - (orders[[#This Row],[Order_Date]]+orders[[#This Row],[Order_Time]]))*24</f>
        <v>142.26250000001164</v>
      </c>
      <c r="Y579" s="6">
        <f t="shared" ref="Y579:Y642" si="9">X579/W579</f>
        <v>35.56562500000291</v>
      </c>
    </row>
    <row r="580" spans="1:25" x14ac:dyDescent="0.3">
      <c r="A580">
        <v>579</v>
      </c>
      <c r="B580" t="s">
        <v>452</v>
      </c>
      <c r="C580">
        <v>29</v>
      </c>
      <c r="D580">
        <f>VLOOKUP(orders[[#This Row],[Product_ID]],products[#All],4,TRUE)</f>
        <v>1252</v>
      </c>
      <c r="E580">
        <v>2</v>
      </c>
      <c r="F580" t="str">
        <f>TEXT(orders[[#This Row],[Order_Date]],"mmm")</f>
        <v>Mar</v>
      </c>
      <c r="G580" s="4">
        <v>44992</v>
      </c>
      <c r="H580" s="5">
        <v>0.9018518518518519</v>
      </c>
      <c r="I580" s="4">
        <v>44999</v>
      </c>
      <c r="J580" s="5">
        <v>0.44798611111111108</v>
      </c>
      <c r="K580" t="s">
        <v>229</v>
      </c>
      <c r="L580" t="str">
        <f>VLOOKUP(orders[[#This Row],[Customer_ID]],customers[#All],3,TRUE)</f>
        <v>Dibrugarh</v>
      </c>
      <c r="M580" t="s">
        <v>518</v>
      </c>
      <c r="N580">
        <f>orders[[#This Row],[Price]]*orders[[#This Row],[Quantity]]</f>
        <v>2504</v>
      </c>
      <c r="O580" s="14">
        <f>((orders[[#This Row],[Delivery_Date]]+orders[[#This Row],[Delivery_Time]]) - (orders[[#This Row],[Order_Date]]+orders[[#This Row],[Order_Time]]))*24</f>
        <v>157.10722222225741</v>
      </c>
      <c r="W580" s="2">
        <v>2</v>
      </c>
      <c r="X580" s="13">
        <f>((orders[[#This Row],[Delivery_Date]]+orders[[#This Row],[Delivery_Time]]) - (orders[[#This Row],[Order_Date]]+orders[[#This Row],[Order_Time]]))*24</f>
        <v>157.10722222225741</v>
      </c>
      <c r="Y580" s="6">
        <f t="shared" si="9"/>
        <v>78.553611111128703</v>
      </c>
    </row>
    <row r="581" spans="1:25" x14ac:dyDescent="0.3">
      <c r="A581">
        <v>580</v>
      </c>
      <c r="B581" t="s">
        <v>456</v>
      </c>
      <c r="C581">
        <v>24</v>
      </c>
      <c r="D581">
        <f>VLOOKUP(orders[[#This Row],[Product_ID]],products[#All],4,TRUE)</f>
        <v>535</v>
      </c>
      <c r="E581">
        <v>4</v>
      </c>
      <c r="F581" t="str">
        <f>TEXT(orders[[#This Row],[Order_Date]],"mmm")</f>
        <v>Jun</v>
      </c>
      <c r="G581" s="4">
        <v>45093</v>
      </c>
      <c r="H581" s="5">
        <v>0.91888888888888887</v>
      </c>
      <c r="I581" s="4">
        <v>45097</v>
      </c>
      <c r="J581" s="5">
        <v>0.51784722222222224</v>
      </c>
      <c r="K581" t="s">
        <v>175</v>
      </c>
      <c r="L581" t="str">
        <f>VLOOKUP(orders[[#This Row],[Customer_ID]],customers[#All],3,TRUE)</f>
        <v>Tumkur</v>
      </c>
      <c r="M581" t="s">
        <v>509</v>
      </c>
      <c r="N581">
        <f>orders[[#This Row],[Price]]*orders[[#This Row],[Quantity]]</f>
        <v>2140</v>
      </c>
      <c r="O581" s="14">
        <f>((orders[[#This Row],[Delivery_Date]]+orders[[#This Row],[Delivery_Time]]) - (orders[[#This Row],[Order_Date]]+orders[[#This Row],[Order_Time]]))*24</f>
        <v>86.375000000058208</v>
      </c>
      <c r="W581" s="3">
        <v>4</v>
      </c>
      <c r="X581" s="13">
        <f>((orders[[#This Row],[Delivery_Date]]+orders[[#This Row],[Delivery_Time]]) - (orders[[#This Row],[Order_Date]]+orders[[#This Row],[Order_Time]]))*24</f>
        <v>86.375000000058208</v>
      </c>
      <c r="Y581" s="6">
        <f t="shared" si="9"/>
        <v>21.593750000014552</v>
      </c>
    </row>
    <row r="582" spans="1:25" x14ac:dyDescent="0.3">
      <c r="A582">
        <v>581</v>
      </c>
      <c r="B582" t="s">
        <v>403</v>
      </c>
      <c r="C582">
        <v>18</v>
      </c>
      <c r="D582">
        <f>VLOOKUP(orders[[#This Row],[Product_ID]],products[#All],4,TRUE)</f>
        <v>781</v>
      </c>
      <c r="E582">
        <v>2</v>
      </c>
      <c r="F582" t="str">
        <f>TEXT(orders[[#This Row],[Order_Date]],"mmm")</f>
        <v>Jul</v>
      </c>
      <c r="G582" s="4">
        <v>45109</v>
      </c>
      <c r="H582" s="5">
        <v>8.9155092592592591E-2</v>
      </c>
      <c r="I582" s="4">
        <v>45118</v>
      </c>
      <c r="J582" s="5">
        <v>0.62290509259259264</v>
      </c>
      <c r="K582" t="s">
        <v>333</v>
      </c>
      <c r="L582" t="str">
        <f>VLOOKUP(orders[[#This Row],[Customer_ID]],customers[#All],3,TRUE)</f>
        <v>Ahmednagar</v>
      </c>
      <c r="M582" t="s">
        <v>509</v>
      </c>
      <c r="N582">
        <f>orders[[#This Row],[Price]]*orders[[#This Row],[Quantity]]</f>
        <v>1562</v>
      </c>
      <c r="O582" s="14">
        <f>((orders[[#This Row],[Delivery_Date]]+orders[[#This Row],[Delivery_Time]]) - (orders[[#This Row],[Order_Date]]+orders[[#This Row],[Order_Time]]))*24</f>
        <v>228.80999999988126</v>
      </c>
      <c r="W582" s="2">
        <v>2</v>
      </c>
      <c r="X582" s="13">
        <f>((orders[[#This Row],[Delivery_Date]]+orders[[#This Row],[Delivery_Time]]) - (orders[[#This Row],[Order_Date]]+orders[[#This Row],[Order_Time]]))*24</f>
        <v>228.80999999988126</v>
      </c>
      <c r="Y582" s="6">
        <f t="shared" si="9"/>
        <v>114.40499999994063</v>
      </c>
    </row>
    <row r="583" spans="1:25" x14ac:dyDescent="0.3">
      <c r="A583">
        <v>582</v>
      </c>
      <c r="B583" t="s">
        <v>98</v>
      </c>
      <c r="C583">
        <v>3</v>
      </c>
      <c r="D583">
        <f>VLOOKUP(orders[[#This Row],[Product_ID]],products[#All],4,TRUE)</f>
        <v>1534</v>
      </c>
      <c r="E583">
        <v>4</v>
      </c>
      <c r="F583" t="str">
        <f>TEXT(orders[[#This Row],[Order_Date]],"mmm")</f>
        <v>Feb</v>
      </c>
      <c r="G583" s="4">
        <v>44961</v>
      </c>
      <c r="H583" s="5">
        <v>0.77119212962962957</v>
      </c>
      <c r="I583" s="4">
        <v>44962</v>
      </c>
      <c r="J583" s="5">
        <v>0.80325231481481485</v>
      </c>
      <c r="K583" t="s">
        <v>569</v>
      </c>
      <c r="L583" t="str">
        <f>VLOOKUP(orders[[#This Row],[Customer_ID]],customers[#All],3,TRUE)</f>
        <v>Danapur</v>
      </c>
      <c r="M583" t="s">
        <v>511</v>
      </c>
      <c r="N583">
        <f>orders[[#This Row],[Price]]*orders[[#This Row],[Quantity]]</f>
        <v>6136</v>
      </c>
      <c r="O583" s="14">
        <f>((orders[[#This Row],[Delivery_Date]]+orders[[#This Row],[Delivery_Time]]) - (orders[[#This Row],[Order_Date]]+orders[[#This Row],[Order_Time]]))*24</f>
        <v>24.769444444449618</v>
      </c>
      <c r="W583" s="3">
        <v>4</v>
      </c>
      <c r="X583" s="13">
        <f>((orders[[#This Row],[Delivery_Date]]+orders[[#This Row],[Delivery_Time]]) - (orders[[#This Row],[Order_Date]]+orders[[#This Row],[Order_Time]]))*24</f>
        <v>24.769444444449618</v>
      </c>
      <c r="Y583" s="6">
        <f t="shared" si="9"/>
        <v>6.1923611111124046</v>
      </c>
    </row>
    <row r="584" spans="1:25" x14ac:dyDescent="0.3">
      <c r="A584">
        <v>583</v>
      </c>
      <c r="B584" t="s">
        <v>128</v>
      </c>
      <c r="C584">
        <v>56</v>
      </c>
      <c r="D584">
        <f>VLOOKUP(orders[[#This Row],[Product_ID]],products[#All],4,TRUE)</f>
        <v>1272</v>
      </c>
      <c r="E584">
        <v>4</v>
      </c>
      <c r="F584" t="str">
        <f>TEXT(orders[[#This Row],[Order_Date]],"mmm")</f>
        <v>Sep</v>
      </c>
      <c r="G584" s="4">
        <v>45187</v>
      </c>
      <c r="H584" s="5">
        <v>0.69959490740740737</v>
      </c>
      <c r="I584" s="4">
        <v>45191</v>
      </c>
      <c r="J584" s="5">
        <v>0.83232638888888888</v>
      </c>
      <c r="K584" t="s">
        <v>656</v>
      </c>
      <c r="L584" t="str">
        <f>VLOOKUP(orders[[#This Row],[Customer_ID]],customers[#All],3,TRUE)</f>
        <v>Singrauli</v>
      </c>
      <c r="M584" t="s">
        <v>505</v>
      </c>
      <c r="N584">
        <f>orders[[#This Row],[Price]]*orders[[#This Row],[Quantity]]</f>
        <v>5088</v>
      </c>
      <c r="O584" s="14">
        <f>((orders[[#This Row],[Delivery_Date]]+orders[[#This Row],[Delivery_Time]]) - (orders[[#This Row],[Order_Date]]+orders[[#This Row],[Order_Time]]))*24</f>
        <v>99.185555555624887</v>
      </c>
      <c r="W584" s="2">
        <v>4</v>
      </c>
      <c r="X584" s="13">
        <f>((orders[[#This Row],[Delivery_Date]]+orders[[#This Row],[Delivery_Time]]) - (orders[[#This Row],[Order_Date]]+orders[[#This Row],[Order_Time]]))*24</f>
        <v>99.185555555624887</v>
      </c>
      <c r="Y584" s="6">
        <f t="shared" si="9"/>
        <v>24.796388888906222</v>
      </c>
    </row>
    <row r="585" spans="1:25" x14ac:dyDescent="0.3">
      <c r="A585">
        <v>584</v>
      </c>
      <c r="B585" t="s">
        <v>437</v>
      </c>
      <c r="C585">
        <v>34</v>
      </c>
      <c r="D585">
        <f>VLOOKUP(orders[[#This Row],[Product_ID]],products[#All],4,TRUE)</f>
        <v>1335</v>
      </c>
      <c r="E585">
        <v>2</v>
      </c>
      <c r="F585" t="str">
        <f>TEXT(orders[[#This Row],[Order_Date]],"mmm")</f>
        <v>Aug</v>
      </c>
      <c r="G585" s="4">
        <v>45161</v>
      </c>
      <c r="H585" s="5">
        <v>0.3190972222222222</v>
      </c>
      <c r="I585" s="4">
        <v>45165</v>
      </c>
      <c r="J585" s="5">
        <v>0.67393518518518514</v>
      </c>
      <c r="K585" t="s">
        <v>672</v>
      </c>
      <c r="L585" t="str">
        <f>VLOOKUP(orders[[#This Row],[Customer_ID]],customers[#All],3,TRUE)</f>
        <v>Nellore</v>
      </c>
      <c r="M585" t="s">
        <v>513</v>
      </c>
      <c r="N585">
        <f>orders[[#This Row],[Price]]*orders[[#This Row],[Quantity]]</f>
        <v>2670</v>
      </c>
      <c r="O585" s="14">
        <f>((orders[[#This Row],[Delivery_Date]]+orders[[#This Row],[Delivery_Time]]) - (orders[[#This Row],[Order_Date]]+orders[[#This Row],[Order_Time]]))*24</f>
        <v>104.51611111115199</v>
      </c>
      <c r="W585" s="3">
        <v>2</v>
      </c>
      <c r="X585" s="13">
        <f>((orders[[#This Row],[Delivery_Date]]+orders[[#This Row],[Delivery_Time]]) - (orders[[#This Row],[Order_Date]]+orders[[#This Row],[Order_Time]]))*24</f>
        <v>104.51611111115199</v>
      </c>
      <c r="Y585" s="6">
        <f t="shared" si="9"/>
        <v>52.258055555575993</v>
      </c>
    </row>
    <row r="586" spans="1:25" x14ac:dyDescent="0.3">
      <c r="A586">
        <v>585</v>
      </c>
      <c r="B586" t="s">
        <v>68</v>
      </c>
      <c r="C586">
        <v>63</v>
      </c>
      <c r="D586">
        <f>VLOOKUP(orders[[#This Row],[Product_ID]],products[#All],4,TRUE)</f>
        <v>1348</v>
      </c>
      <c r="E586">
        <v>5</v>
      </c>
      <c r="F586" t="str">
        <f>TEXT(orders[[#This Row],[Order_Date]],"mmm")</f>
        <v>Apr</v>
      </c>
      <c r="G586" s="4">
        <v>45042</v>
      </c>
      <c r="H586" s="5">
        <v>0.77269675925925929</v>
      </c>
      <c r="I586" s="4">
        <v>45047</v>
      </c>
      <c r="J586" s="5">
        <v>7.784722222222222E-2</v>
      </c>
      <c r="K586" t="s">
        <v>385</v>
      </c>
      <c r="L586" t="str">
        <f>VLOOKUP(orders[[#This Row],[Customer_ID]],customers[#All],3,TRUE)</f>
        <v>Mangalore</v>
      </c>
      <c r="M586" t="s">
        <v>528</v>
      </c>
      <c r="N586">
        <f>orders[[#This Row],[Price]]*orders[[#This Row],[Quantity]]</f>
        <v>6740</v>
      </c>
      <c r="O586" s="14">
        <f>((orders[[#This Row],[Delivery_Date]]+orders[[#This Row],[Delivery_Time]]) - (orders[[#This Row],[Order_Date]]+orders[[#This Row],[Order_Time]]))*24</f>
        <v>103.32361111108912</v>
      </c>
      <c r="W586" s="2">
        <v>5</v>
      </c>
      <c r="X586" s="13">
        <f>((orders[[#This Row],[Delivery_Date]]+orders[[#This Row],[Delivery_Time]]) - (orders[[#This Row],[Order_Date]]+orders[[#This Row],[Order_Time]]))*24</f>
        <v>103.32361111108912</v>
      </c>
      <c r="Y586" s="6">
        <f t="shared" si="9"/>
        <v>20.664722222217826</v>
      </c>
    </row>
    <row r="587" spans="1:25" x14ac:dyDescent="0.3">
      <c r="A587">
        <v>586</v>
      </c>
      <c r="B587" t="s">
        <v>336</v>
      </c>
      <c r="C587">
        <v>64</v>
      </c>
      <c r="D587">
        <f>VLOOKUP(orders[[#This Row],[Product_ID]],products[#All],4,TRUE)</f>
        <v>1878</v>
      </c>
      <c r="E587">
        <v>5</v>
      </c>
      <c r="F587" t="str">
        <f>TEXT(orders[[#This Row],[Order_Date]],"mmm")</f>
        <v>Aug</v>
      </c>
      <c r="G587" s="4">
        <v>45165</v>
      </c>
      <c r="H587" s="5">
        <v>0.87821759259259258</v>
      </c>
      <c r="I587" s="4">
        <v>45173</v>
      </c>
      <c r="J587" s="5">
        <v>0.68795138888888885</v>
      </c>
      <c r="K587" t="s">
        <v>20</v>
      </c>
      <c r="L587" t="str">
        <f>VLOOKUP(orders[[#This Row],[Customer_ID]],customers[#All],3,TRUE)</f>
        <v>Kalyan-Dombivli</v>
      </c>
      <c r="M587" t="s">
        <v>513</v>
      </c>
      <c r="N587">
        <f>orders[[#This Row],[Price]]*orders[[#This Row],[Quantity]]</f>
        <v>9390</v>
      </c>
      <c r="O587" s="14">
        <f>((orders[[#This Row],[Delivery_Date]]+orders[[#This Row],[Delivery_Time]]) - (orders[[#This Row],[Order_Date]]+orders[[#This Row],[Order_Time]]))*24</f>
        <v>187.43361111095874</v>
      </c>
      <c r="W587" s="3">
        <v>5</v>
      </c>
      <c r="X587" s="13">
        <f>((orders[[#This Row],[Delivery_Date]]+orders[[#This Row],[Delivery_Time]]) - (orders[[#This Row],[Order_Date]]+orders[[#This Row],[Order_Time]]))*24</f>
        <v>187.43361111095874</v>
      </c>
      <c r="Y587" s="6">
        <f t="shared" si="9"/>
        <v>37.486722222191744</v>
      </c>
    </row>
    <row r="588" spans="1:25" x14ac:dyDescent="0.3">
      <c r="A588">
        <v>587</v>
      </c>
      <c r="B588" t="s">
        <v>93</v>
      </c>
      <c r="C588">
        <v>43</v>
      </c>
      <c r="D588">
        <f>VLOOKUP(orders[[#This Row],[Product_ID]],products[#All],4,TRUE)</f>
        <v>750</v>
      </c>
      <c r="E588">
        <v>1</v>
      </c>
      <c r="F588" t="str">
        <f>TEXT(orders[[#This Row],[Order_Date]],"mmm")</f>
        <v>Nov</v>
      </c>
      <c r="G588" s="4">
        <v>45232</v>
      </c>
      <c r="H588" s="5">
        <v>3.5694444444444445E-2</v>
      </c>
      <c r="I588" s="4">
        <v>45233</v>
      </c>
      <c r="J588" s="5">
        <v>0.44520833333333332</v>
      </c>
      <c r="K588" t="s">
        <v>9</v>
      </c>
      <c r="L588" t="str">
        <f>VLOOKUP(orders[[#This Row],[Customer_ID]],customers[#All],3,TRUE)</f>
        <v>Nizamabad</v>
      </c>
      <c r="M588" t="s">
        <v>507</v>
      </c>
      <c r="N588">
        <f>orders[[#This Row],[Price]]*orders[[#This Row],[Quantity]]</f>
        <v>750</v>
      </c>
      <c r="O588" s="14">
        <f>((orders[[#This Row],[Delivery_Date]]+orders[[#This Row],[Delivery_Time]]) - (orders[[#This Row],[Order_Date]]+orders[[#This Row],[Order_Time]]))*24</f>
        <v>33.828333333309274</v>
      </c>
      <c r="W588" s="2">
        <v>1</v>
      </c>
      <c r="X588" s="13">
        <f>((orders[[#This Row],[Delivery_Date]]+orders[[#This Row],[Delivery_Time]]) - (orders[[#This Row],[Order_Date]]+orders[[#This Row],[Order_Time]]))*24</f>
        <v>33.828333333309274</v>
      </c>
      <c r="Y588" s="6">
        <f t="shared" si="9"/>
        <v>33.828333333309274</v>
      </c>
    </row>
    <row r="589" spans="1:25" x14ac:dyDescent="0.3">
      <c r="A589">
        <v>588</v>
      </c>
      <c r="B589" t="s">
        <v>279</v>
      </c>
      <c r="C589">
        <v>49</v>
      </c>
      <c r="D589">
        <f>VLOOKUP(orders[[#This Row],[Product_ID]],products[#All],4,TRUE)</f>
        <v>903</v>
      </c>
      <c r="E589">
        <v>5</v>
      </c>
      <c r="F589" t="str">
        <f>TEXT(orders[[#This Row],[Order_Date]],"mmm")</f>
        <v>Feb</v>
      </c>
      <c r="G589" s="4">
        <v>44961</v>
      </c>
      <c r="H589" s="5">
        <v>0.27569444444444446</v>
      </c>
      <c r="I589" s="4">
        <v>44962</v>
      </c>
      <c r="J589" s="5">
        <v>0.89024305555555561</v>
      </c>
      <c r="K589" t="s">
        <v>575</v>
      </c>
      <c r="L589" t="str">
        <f>VLOOKUP(orders[[#This Row],[Customer_ID]],customers[#All],3,TRUE)</f>
        <v>Haridwar</v>
      </c>
      <c r="M589" t="s">
        <v>511</v>
      </c>
      <c r="N589">
        <f>orders[[#This Row],[Price]]*orders[[#This Row],[Quantity]]</f>
        <v>4515</v>
      </c>
      <c r="O589" s="14">
        <f>((orders[[#This Row],[Delivery_Date]]+orders[[#This Row],[Delivery_Time]]) - (orders[[#This Row],[Order_Date]]+orders[[#This Row],[Order_Time]]))*24</f>
        <v>38.749166666704696</v>
      </c>
      <c r="W589" s="3">
        <v>5</v>
      </c>
      <c r="X589" s="13">
        <f>((orders[[#This Row],[Delivery_Date]]+orders[[#This Row],[Delivery_Time]]) - (orders[[#This Row],[Order_Date]]+orders[[#This Row],[Order_Time]]))*24</f>
        <v>38.749166666704696</v>
      </c>
      <c r="Y589" s="6">
        <f t="shared" si="9"/>
        <v>7.7498333333409395</v>
      </c>
    </row>
    <row r="590" spans="1:25" x14ac:dyDescent="0.3">
      <c r="A590">
        <v>589</v>
      </c>
      <c r="B590" t="s">
        <v>456</v>
      </c>
      <c r="C590">
        <v>40</v>
      </c>
      <c r="D590">
        <f>VLOOKUP(orders[[#This Row],[Product_ID]],products[#All],4,TRUE)</f>
        <v>1923</v>
      </c>
      <c r="E590">
        <v>3</v>
      </c>
      <c r="F590" t="str">
        <f>TEXT(orders[[#This Row],[Order_Date]],"mmm")</f>
        <v>Dec</v>
      </c>
      <c r="G590" s="4">
        <v>45269</v>
      </c>
      <c r="H590" s="5">
        <v>0.89116898148148149</v>
      </c>
      <c r="I590" s="4">
        <v>45279</v>
      </c>
      <c r="J590" s="5">
        <v>5.6643518518518517E-2</v>
      </c>
      <c r="K590" t="s">
        <v>603</v>
      </c>
      <c r="L590" t="str">
        <f>VLOOKUP(orders[[#This Row],[Customer_ID]],customers[#All],3,TRUE)</f>
        <v>Tumkur</v>
      </c>
      <c r="M590" t="s">
        <v>505</v>
      </c>
      <c r="N590">
        <f>orders[[#This Row],[Price]]*orders[[#This Row],[Quantity]]</f>
        <v>5769</v>
      </c>
      <c r="O590" s="14">
        <f>((orders[[#This Row],[Delivery_Date]]+orders[[#This Row],[Delivery_Time]]) - (orders[[#This Row],[Order_Date]]+orders[[#This Row],[Order_Time]]))*24</f>
        <v>219.97138888877816</v>
      </c>
      <c r="W590" s="2">
        <v>3</v>
      </c>
      <c r="X590" s="13">
        <f>((orders[[#This Row],[Delivery_Date]]+orders[[#This Row],[Delivery_Time]]) - (orders[[#This Row],[Order_Date]]+orders[[#This Row],[Order_Time]]))*24</f>
        <v>219.97138888877816</v>
      </c>
      <c r="Y590" s="6">
        <f t="shared" si="9"/>
        <v>73.323796296259388</v>
      </c>
    </row>
    <row r="591" spans="1:25" x14ac:dyDescent="0.3">
      <c r="A591">
        <v>590</v>
      </c>
      <c r="B591" t="s">
        <v>34</v>
      </c>
      <c r="C591">
        <v>23</v>
      </c>
      <c r="D591">
        <f>VLOOKUP(orders[[#This Row],[Product_ID]],products[#All],4,TRUE)</f>
        <v>1098</v>
      </c>
      <c r="E591">
        <v>2</v>
      </c>
      <c r="F591" t="str">
        <f>TEXT(orders[[#This Row],[Order_Date]],"mmm")</f>
        <v>Jan</v>
      </c>
      <c r="G591" s="4">
        <v>44945</v>
      </c>
      <c r="H591" s="5">
        <v>0.9002430555555555</v>
      </c>
      <c r="I591" s="4">
        <v>44949</v>
      </c>
      <c r="J591" s="5">
        <v>0.2457175925925926</v>
      </c>
      <c r="K591" t="s">
        <v>527</v>
      </c>
      <c r="L591" t="str">
        <f>VLOOKUP(orders[[#This Row],[Customer_ID]],customers[#All],3,TRUE)</f>
        <v>Karimnagar</v>
      </c>
      <c r="M591" t="s">
        <v>505</v>
      </c>
      <c r="N591">
        <f>orders[[#This Row],[Price]]*orders[[#This Row],[Quantity]]</f>
        <v>2196</v>
      </c>
      <c r="O591" s="14">
        <f>((orders[[#This Row],[Delivery_Date]]+orders[[#This Row],[Delivery_Time]]) - (orders[[#This Row],[Order_Date]]+orders[[#This Row],[Order_Time]]))*24</f>
        <v>80.291388888959773</v>
      </c>
      <c r="W591" s="3">
        <v>2</v>
      </c>
      <c r="X591" s="13">
        <f>((orders[[#This Row],[Delivery_Date]]+orders[[#This Row],[Delivery_Time]]) - (orders[[#This Row],[Order_Date]]+orders[[#This Row],[Order_Time]]))*24</f>
        <v>80.291388888959773</v>
      </c>
      <c r="Y591" s="6">
        <f t="shared" si="9"/>
        <v>40.145694444479886</v>
      </c>
    </row>
    <row r="592" spans="1:25" x14ac:dyDescent="0.3">
      <c r="A592">
        <v>591</v>
      </c>
      <c r="B592" t="s">
        <v>13</v>
      </c>
      <c r="C592">
        <v>31</v>
      </c>
      <c r="D592">
        <f>VLOOKUP(orders[[#This Row],[Product_ID]],products[#All],4,TRUE)</f>
        <v>1804</v>
      </c>
      <c r="E592">
        <v>3</v>
      </c>
      <c r="F592" t="str">
        <f>TEXT(orders[[#This Row],[Order_Date]],"mmm")</f>
        <v>Jul</v>
      </c>
      <c r="G592" s="4">
        <v>45113</v>
      </c>
      <c r="H592" s="5">
        <v>0.53888888888888886</v>
      </c>
      <c r="I592" s="4">
        <v>45121</v>
      </c>
      <c r="J592" s="5">
        <v>5.9027777777777778E-4</v>
      </c>
      <c r="K592" t="s">
        <v>165</v>
      </c>
      <c r="L592" t="str">
        <f>VLOOKUP(orders[[#This Row],[Customer_ID]],customers[#All],3,TRUE)</f>
        <v>Bulandshahr</v>
      </c>
      <c r="M592" t="s">
        <v>528</v>
      </c>
      <c r="N592">
        <f>orders[[#This Row],[Price]]*orders[[#This Row],[Quantity]]</f>
        <v>5412</v>
      </c>
      <c r="O592" s="14">
        <f>((orders[[#This Row],[Delivery_Date]]+orders[[#This Row],[Delivery_Time]]) - (orders[[#This Row],[Order_Date]]+orders[[#This Row],[Order_Time]]))*24</f>
        <v>179.08083333325339</v>
      </c>
      <c r="W592" s="2">
        <v>3</v>
      </c>
      <c r="X592" s="13">
        <f>((orders[[#This Row],[Delivery_Date]]+orders[[#This Row],[Delivery_Time]]) - (orders[[#This Row],[Order_Date]]+orders[[#This Row],[Order_Time]]))*24</f>
        <v>179.08083333325339</v>
      </c>
      <c r="Y592" s="6">
        <f t="shared" si="9"/>
        <v>59.693611111084465</v>
      </c>
    </row>
    <row r="593" spans="1:25" x14ac:dyDescent="0.3">
      <c r="A593">
        <v>592</v>
      </c>
      <c r="B593" t="s">
        <v>39</v>
      </c>
      <c r="C593">
        <v>47</v>
      </c>
      <c r="D593">
        <f>VLOOKUP(orders[[#This Row],[Product_ID]],products[#All],4,TRUE)</f>
        <v>1638</v>
      </c>
      <c r="E593">
        <v>5</v>
      </c>
      <c r="F593" t="str">
        <f>TEXT(orders[[#This Row],[Order_Date]],"mmm")</f>
        <v>Mar</v>
      </c>
      <c r="G593" s="4">
        <v>44992</v>
      </c>
      <c r="H593" s="5">
        <v>0.14378472222222222</v>
      </c>
      <c r="I593" s="4">
        <v>44996</v>
      </c>
      <c r="J593" s="5">
        <v>0.9037384259259259</v>
      </c>
      <c r="K593" t="s">
        <v>704</v>
      </c>
      <c r="L593" t="str">
        <f>VLOOKUP(orders[[#This Row],[Customer_ID]],customers[#All],3,TRUE)</f>
        <v>Berhampore</v>
      </c>
      <c r="M593" t="s">
        <v>518</v>
      </c>
      <c r="N593">
        <f>orders[[#This Row],[Price]]*orders[[#This Row],[Quantity]]</f>
        <v>8190</v>
      </c>
      <c r="O593" s="14">
        <f>((orders[[#This Row],[Delivery_Date]]+orders[[#This Row],[Delivery_Time]]) - (orders[[#This Row],[Order_Date]]+orders[[#This Row],[Order_Time]]))*24</f>
        <v>114.23888888902729</v>
      </c>
      <c r="W593" s="3">
        <v>5</v>
      </c>
      <c r="X593" s="13">
        <f>((orders[[#This Row],[Delivery_Date]]+orders[[#This Row],[Delivery_Time]]) - (orders[[#This Row],[Order_Date]]+orders[[#This Row],[Order_Time]]))*24</f>
        <v>114.23888888902729</v>
      </c>
      <c r="Y593" s="6">
        <f t="shared" si="9"/>
        <v>22.847777777805458</v>
      </c>
    </row>
    <row r="594" spans="1:25" x14ac:dyDescent="0.3">
      <c r="A594">
        <v>593</v>
      </c>
      <c r="B594" t="s">
        <v>83</v>
      </c>
      <c r="C594">
        <v>58</v>
      </c>
      <c r="D594">
        <f>VLOOKUP(orders[[#This Row],[Product_ID]],products[#All],4,TRUE)</f>
        <v>1492</v>
      </c>
      <c r="E594">
        <v>3</v>
      </c>
      <c r="F594" t="str">
        <f>TEXT(orders[[#This Row],[Order_Date]],"mmm")</f>
        <v>Feb</v>
      </c>
      <c r="G594" s="4">
        <v>44962</v>
      </c>
      <c r="H594" s="5">
        <v>0.72962962962962963</v>
      </c>
      <c r="I594" s="4">
        <v>44969</v>
      </c>
      <c r="J594" s="5">
        <v>0.39864583333333331</v>
      </c>
      <c r="K594" t="s">
        <v>390</v>
      </c>
      <c r="L594" t="str">
        <f>VLOOKUP(orders[[#This Row],[Customer_ID]],customers[#All],3,TRUE)</f>
        <v>Tenali</v>
      </c>
      <c r="M594" t="s">
        <v>511</v>
      </c>
      <c r="N594">
        <f>orders[[#This Row],[Price]]*orders[[#This Row],[Quantity]]</f>
        <v>4476</v>
      </c>
      <c r="O594" s="14">
        <f>((orders[[#This Row],[Delivery_Date]]+orders[[#This Row],[Delivery_Time]]) - (orders[[#This Row],[Order_Date]]+orders[[#This Row],[Order_Time]]))*24</f>
        <v>160.05638888891554</v>
      </c>
      <c r="W594" s="2">
        <v>3</v>
      </c>
      <c r="X594" s="13">
        <f>((orders[[#This Row],[Delivery_Date]]+orders[[#This Row],[Delivery_Time]]) - (orders[[#This Row],[Order_Date]]+orders[[#This Row],[Order_Time]]))*24</f>
        <v>160.05638888891554</v>
      </c>
      <c r="Y594" s="6">
        <f t="shared" si="9"/>
        <v>53.352129629638512</v>
      </c>
    </row>
    <row r="595" spans="1:25" x14ac:dyDescent="0.3">
      <c r="A595">
        <v>594</v>
      </c>
      <c r="B595" t="s">
        <v>297</v>
      </c>
      <c r="C595">
        <v>20</v>
      </c>
      <c r="D595">
        <f>VLOOKUP(orders[[#This Row],[Product_ID]],products[#All],4,TRUE)</f>
        <v>697</v>
      </c>
      <c r="E595">
        <v>2</v>
      </c>
      <c r="F595" t="str">
        <f>TEXT(orders[[#This Row],[Order_Date]],"mmm")</f>
        <v>May</v>
      </c>
      <c r="G595" s="4">
        <v>45072</v>
      </c>
      <c r="H595" s="5">
        <v>0.89309027777777783</v>
      </c>
      <c r="I595" s="4">
        <v>45078</v>
      </c>
      <c r="J595" s="5">
        <v>0.20796296296296296</v>
      </c>
      <c r="K595" t="s">
        <v>559</v>
      </c>
      <c r="L595" t="str">
        <f>VLOOKUP(orders[[#This Row],[Customer_ID]],customers[#All],3,TRUE)</f>
        <v>Satara</v>
      </c>
      <c r="M595" t="s">
        <v>505</v>
      </c>
      <c r="N595">
        <f>orders[[#This Row],[Price]]*orders[[#This Row],[Quantity]]</f>
        <v>1394</v>
      </c>
      <c r="O595" s="14">
        <f>((orders[[#This Row],[Delivery_Date]]+orders[[#This Row],[Delivery_Time]]) - (orders[[#This Row],[Order_Date]]+orders[[#This Row],[Order_Time]]))*24</f>
        <v>127.55694444448454</v>
      </c>
      <c r="W595" s="3">
        <v>2</v>
      </c>
      <c r="X595" s="13">
        <f>((orders[[#This Row],[Delivery_Date]]+orders[[#This Row],[Delivery_Time]]) - (orders[[#This Row],[Order_Date]]+orders[[#This Row],[Order_Time]]))*24</f>
        <v>127.55694444448454</v>
      </c>
      <c r="Y595" s="6">
        <f t="shared" si="9"/>
        <v>63.778472222242272</v>
      </c>
    </row>
    <row r="596" spans="1:25" x14ac:dyDescent="0.3">
      <c r="A596">
        <v>595</v>
      </c>
      <c r="B596" t="s">
        <v>113</v>
      </c>
      <c r="C596">
        <v>51</v>
      </c>
      <c r="D596">
        <f>VLOOKUP(orders[[#This Row],[Product_ID]],products[#All],4,TRUE)</f>
        <v>1084</v>
      </c>
      <c r="E596">
        <v>4</v>
      </c>
      <c r="F596" t="str">
        <f>TEXT(orders[[#This Row],[Order_Date]],"mmm")</f>
        <v>Nov</v>
      </c>
      <c r="G596" s="4">
        <v>45238</v>
      </c>
      <c r="H596" s="5">
        <v>0.5759143518518518</v>
      </c>
      <c r="I596" s="4">
        <v>45245</v>
      </c>
      <c r="J596" s="5">
        <v>0.17119212962962962</v>
      </c>
      <c r="K596" t="s">
        <v>263</v>
      </c>
      <c r="L596" t="str">
        <f>VLOOKUP(orders[[#This Row],[Customer_ID]],customers[#All],3,TRUE)</f>
        <v>Khandwa</v>
      </c>
      <c r="M596" t="s">
        <v>528</v>
      </c>
      <c r="N596">
        <f>orders[[#This Row],[Price]]*orders[[#This Row],[Quantity]]</f>
        <v>4336</v>
      </c>
      <c r="O596" s="14">
        <f>((orders[[#This Row],[Delivery_Date]]+orders[[#This Row],[Delivery_Time]]) - (orders[[#This Row],[Order_Date]]+orders[[#This Row],[Order_Time]]))*24</f>
        <v>158.28666666668141</v>
      </c>
      <c r="W596" s="2">
        <v>4</v>
      </c>
      <c r="X596" s="13">
        <f>((orders[[#This Row],[Delivery_Date]]+orders[[#This Row],[Delivery_Time]]) - (orders[[#This Row],[Order_Date]]+orders[[#This Row],[Order_Time]]))*24</f>
        <v>158.28666666668141</v>
      </c>
      <c r="Y596" s="6">
        <f t="shared" si="9"/>
        <v>39.571666666670353</v>
      </c>
    </row>
    <row r="597" spans="1:25" x14ac:dyDescent="0.3">
      <c r="A597">
        <v>596</v>
      </c>
      <c r="B597" t="s">
        <v>232</v>
      </c>
      <c r="C597">
        <v>50</v>
      </c>
      <c r="D597">
        <f>VLOOKUP(orders[[#This Row],[Product_ID]],products[#All],4,TRUE)</f>
        <v>422</v>
      </c>
      <c r="E597">
        <v>1</v>
      </c>
      <c r="F597" t="str">
        <f>TEXT(orders[[#This Row],[Order_Date]],"mmm")</f>
        <v>Mar</v>
      </c>
      <c r="G597" s="4">
        <v>44990</v>
      </c>
      <c r="H597" s="5">
        <v>0.62339120370370371</v>
      </c>
      <c r="I597" s="4">
        <v>44999</v>
      </c>
      <c r="J597" s="5">
        <v>0.74912037037037038</v>
      </c>
      <c r="K597" t="s">
        <v>351</v>
      </c>
      <c r="L597" t="str">
        <f>VLOOKUP(orders[[#This Row],[Customer_ID]],customers[#All],3,TRUE)</f>
        <v>Guna</v>
      </c>
      <c r="M597" t="s">
        <v>518</v>
      </c>
      <c r="N597">
        <f>orders[[#This Row],[Price]]*orders[[#This Row],[Quantity]]</f>
        <v>422</v>
      </c>
      <c r="O597" s="14">
        <f>((orders[[#This Row],[Delivery_Date]]+orders[[#This Row],[Delivery_Time]]) - (orders[[#This Row],[Order_Date]]+orders[[#This Row],[Order_Time]]))*24</f>
        <v>219.01749999989988</v>
      </c>
      <c r="W597" s="3">
        <v>1</v>
      </c>
      <c r="X597" s="13">
        <f>((orders[[#This Row],[Delivery_Date]]+orders[[#This Row],[Delivery_Time]]) - (orders[[#This Row],[Order_Date]]+orders[[#This Row],[Order_Time]]))*24</f>
        <v>219.01749999989988</v>
      </c>
      <c r="Y597" s="6">
        <f t="shared" si="9"/>
        <v>219.01749999989988</v>
      </c>
    </row>
    <row r="598" spans="1:25" x14ac:dyDescent="0.3">
      <c r="A598">
        <v>597</v>
      </c>
      <c r="B598" t="s">
        <v>364</v>
      </c>
      <c r="C598">
        <v>16</v>
      </c>
      <c r="D598">
        <f>VLOOKUP(orders[[#This Row],[Product_ID]],products[#All],4,TRUE)</f>
        <v>1721</v>
      </c>
      <c r="E598">
        <v>1</v>
      </c>
      <c r="F598" t="str">
        <f>TEXT(orders[[#This Row],[Order_Date]],"mmm")</f>
        <v>Mar</v>
      </c>
      <c r="G598" s="4">
        <v>44986</v>
      </c>
      <c r="H598" s="5">
        <v>4.5752314814814815E-2</v>
      </c>
      <c r="I598" s="4">
        <v>44991</v>
      </c>
      <c r="J598" s="5">
        <v>0.11787037037037038</v>
      </c>
      <c r="K598" t="s">
        <v>689</v>
      </c>
      <c r="L598" t="str">
        <f>VLOOKUP(orders[[#This Row],[Customer_ID]],customers[#All],3,TRUE)</f>
        <v>Sultan Pur Majra</v>
      </c>
      <c r="M598" t="s">
        <v>518</v>
      </c>
      <c r="N598">
        <f>orders[[#This Row],[Price]]*orders[[#This Row],[Quantity]]</f>
        <v>1721</v>
      </c>
      <c r="O598" s="14">
        <f>((orders[[#This Row],[Delivery_Date]]+orders[[#This Row],[Delivery_Time]]) - (orders[[#This Row],[Order_Date]]+orders[[#This Row],[Order_Time]]))*24</f>
        <v>121.73083333333489</v>
      </c>
      <c r="W598" s="2">
        <v>1</v>
      </c>
      <c r="X598" s="13">
        <f>((orders[[#This Row],[Delivery_Date]]+orders[[#This Row],[Delivery_Time]]) - (orders[[#This Row],[Order_Date]]+orders[[#This Row],[Order_Time]]))*24</f>
        <v>121.73083333333489</v>
      </c>
      <c r="Y598" s="6">
        <f t="shared" si="9"/>
        <v>121.73083333333489</v>
      </c>
    </row>
    <row r="599" spans="1:25" x14ac:dyDescent="0.3">
      <c r="A599">
        <v>598</v>
      </c>
      <c r="B599" t="s">
        <v>271</v>
      </c>
      <c r="C599">
        <v>37</v>
      </c>
      <c r="D599">
        <f>VLOOKUP(orders[[#This Row],[Product_ID]],products[#All],4,TRUE)</f>
        <v>1428</v>
      </c>
      <c r="E599">
        <v>3</v>
      </c>
      <c r="F599" t="str">
        <f>TEXT(orders[[#This Row],[Order_Date]],"mmm")</f>
        <v>Nov</v>
      </c>
      <c r="G599" s="4">
        <v>45241</v>
      </c>
      <c r="H599" s="5">
        <v>0.11901620370370371</v>
      </c>
      <c r="I599" s="4">
        <v>45248</v>
      </c>
      <c r="J599" s="5">
        <v>0.91211805555555558</v>
      </c>
      <c r="K599" t="s">
        <v>400</v>
      </c>
      <c r="L599" t="str">
        <f>VLOOKUP(orders[[#This Row],[Customer_ID]],customers[#All],3,TRUE)</f>
        <v>Bidhannagar</v>
      </c>
      <c r="M599" t="s">
        <v>507</v>
      </c>
      <c r="N599">
        <f>orders[[#This Row],[Price]]*orders[[#This Row],[Quantity]]</f>
        <v>4284</v>
      </c>
      <c r="O599" s="14">
        <f>((orders[[#This Row],[Delivery_Date]]+orders[[#This Row],[Delivery_Time]]) - (orders[[#This Row],[Order_Date]]+orders[[#This Row],[Order_Time]]))*24</f>
        <v>187.03444444440538</v>
      </c>
      <c r="W599" s="3">
        <v>3</v>
      </c>
      <c r="X599" s="13">
        <f>((orders[[#This Row],[Delivery_Date]]+orders[[#This Row],[Delivery_Time]]) - (orders[[#This Row],[Order_Date]]+orders[[#This Row],[Order_Time]]))*24</f>
        <v>187.03444444440538</v>
      </c>
      <c r="Y599" s="6">
        <f t="shared" si="9"/>
        <v>62.344814814801794</v>
      </c>
    </row>
    <row r="600" spans="1:25" x14ac:dyDescent="0.3">
      <c r="A600">
        <v>599</v>
      </c>
      <c r="B600" t="s">
        <v>24</v>
      </c>
      <c r="C600">
        <v>34</v>
      </c>
      <c r="D600">
        <f>VLOOKUP(orders[[#This Row],[Product_ID]],products[#All],4,TRUE)</f>
        <v>1335</v>
      </c>
      <c r="E600">
        <v>1</v>
      </c>
      <c r="F600" t="str">
        <f>TEXT(orders[[#This Row],[Order_Date]],"mmm")</f>
        <v>Aug</v>
      </c>
      <c r="G600" s="4">
        <v>45159</v>
      </c>
      <c r="H600" s="5">
        <v>0.81416666666666671</v>
      </c>
      <c r="I600" s="4">
        <v>45162</v>
      </c>
      <c r="J600" s="5">
        <v>0.50962962962962965</v>
      </c>
      <c r="K600" t="s">
        <v>624</v>
      </c>
      <c r="L600" t="str">
        <f>VLOOKUP(orders[[#This Row],[Customer_ID]],customers[#All],3,TRUE)</f>
        <v>Miryalaguda</v>
      </c>
      <c r="M600" t="s">
        <v>513</v>
      </c>
      <c r="N600">
        <f>orders[[#This Row],[Price]]*orders[[#This Row],[Quantity]]</f>
        <v>1335</v>
      </c>
      <c r="O600" s="14">
        <f>((orders[[#This Row],[Delivery_Date]]+orders[[#This Row],[Delivery_Time]]) - (orders[[#This Row],[Order_Date]]+orders[[#This Row],[Order_Time]]))*24</f>
        <v>64.69111111125676</v>
      </c>
      <c r="W600" s="2">
        <v>1</v>
      </c>
      <c r="X600" s="13">
        <f>((orders[[#This Row],[Delivery_Date]]+orders[[#This Row],[Delivery_Time]]) - (orders[[#This Row],[Order_Date]]+orders[[#This Row],[Order_Time]]))*24</f>
        <v>64.69111111125676</v>
      </c>
      <c r="Y600" s="6">
        <f t="shared" si="9"/>
        <v>64.69111111125676</v>
      </c>
    </row>
    <row r="601" spans="1:25" x14ac:dyDescent="0.3">
      <c r="A601">
        <v>600</v>
      </c>
      <c r="B601" t="s">
        <v>466</v>
      </c>
      <c r="C601">
        <v>47</v>
      </c>
      <c r="D601">
        <f>VLOOKUP(orders[[#This Row],[Product_ID]],products[#All],4,TRUE)</f>
        <v>1638</v>
      </c>
      <c r="E601">
        <v>4</v>
      </c>
      <c r="F601" t="str">
        <f>TEXT(orders[[#This Row],[Order_Date]],"mmm")</f>
        <v>Mar</v>
      </c>
      <c r="G601" s="4">
        <v>44992</v>
      </c>
      <c r="H601" s="5">
        <v>0.89211805555555557</v>
      </c>
      <c r="I601" s="4">
        <v>44994</v>
      </c>
      <c r="J601" s="5">
        <v>0.63702546296296292</v>
      </c>
      <c r="K601" t="s">
        <v>705</v>
      </c>
      <c r="L601" t="str">
        <f>VLOOKUP(orders[[#This Row],[Customer_ID]],customers[#All],3,TRUE)</f>
        <v>Warangal</v>
      </c>
      <c r="M601" t="s">
        <v>518</v>
      </c>
      <c r="N601">
        <f>orders[[#This Row],[Price]]*orders[[#This Row],[Quantity]]</f>
        <v>6552</v>
      </c>
      <c r="O601" s="14">
        <f>((orders[[#This Row],[Delivery_Date]]+orders[[#This Row],[Delivery_Time]]) - (orders[[#This Row],[Order_Date]]+orders[[#This Row],[Order_Time]]))*24</f>
        <v>41.87777777784504</v>
      </c>
      <c r="W601" s="3">
        <v>4</v>
      </c>
      <c r="X601" s="13">
        <f>((orders[[#This Row],[Delivery_Date]]+orders[[#This Row],[Delivery_Time]]) - (orders[[#This Row],[Order_Date]]+orders[[#This Row],[Order_Time]]))*24</f>
        <v>41.87777777784504</v>
      </c>
      <c r="Y601" s="6">
        <f t="shared" si="9"/>
        <v>10.46944444446126</v>
      </c>
    </row>
    <row r="602" spans="1:25" x14ac:dyDescent="0.3">
      <c r="A602">
        <v>601</v>
      </c>
      <c r="B602" t="s">
        <v>153</v>
      </c>
      <c r="C602">
        <v>1</v>
      </c>
      <c r="D602">
        <f>VLOOKUP(orders[[#This Row],[Product_ID]],products[#All],4,TRUE)</f>
        <v>1935</v>
      </c>
      <c r="E602">
        <v>4</v>
      </c>
      <c r="F602" t="str">
        <f>TEXT(orders[[#This Row],[Order_Date]],"mmm")</f>
        <v>Mar</v>
      </c>
      <c r="G602" s="4">
        <v>44999</v>
      </c>
      <c r="H602" s="5">
        <v>0.10957175925925926</v>
      </c>
      <c r="I602" s="4">
        <v>45003</v>
      </c>
      <c r="J602" s="5">
        <v>0.15083333333333335</v>
      </c>
      <c r="K602" t="s">
        <v>410</v>
      </c>
      <c r="L602" t="str">
        <f>VLOOKUP(orders[[#This Row],[Customer_ID]],customers[#All],3,TRUE)</f>
        <v>Sambhal</v>
      </c>
      <c r="M602" t="s">
        <v>528</v>
      </c>
      <c r="N602">
        <f>orders[[#This Row],[Price]]*orders[[#This Row],[Quantity]]</f>
        <v>7740</v>
      </c>
      <c r="O602" s="14">
        <f>((orders[[#This Row],[Delivery_Date]]+orders[[#This Row],[Delivery_Time]]) - (orders[[#This Row],[Order_Date]]+orders[[#This Row],[Order_Time]]))*24</f>
        <v>96.990277777716983</v>
      </c>
      <c r="W602" s="2">
        <v>4</v>
      </c>
      <c r="X602" s="13">
        <f>((orders[[#This Row],[Delivery_Date]]+orders[[#This Row],[Delivery_Time]]) - (orders[[#This Row],[Order_Date]]+orders[[#This Row],[Order_Time]]))*24</f>
        <v>96.990277777716983</v>
      </c>
      <c r="Y602" s="6">
        <f t="shared" si="9"/>
        <v>24.247569444429246</v>
      </c>
    </row>
    <row r="603" spans="1:25" x14ac:dyDescent="0.3">
      <c r="A603">
        <v>602</v>
      </c>
      <c r="B603" t="s">
        <v>213</v>
      </c>
      <c r="C603">
        <v>43</v>
      </c>
      <c r="D603">
        <f>VLOOKUP(orders[[#This Row],[Product_ID]],products[#All],4,TRUE)</f>
        <v>750</v>
      </c>
      <c r="E603">
        <v>5</v>
      </c>
      <c r="F603" t="str">
        <f>TEXT(orders[[#This Row],[Order_Date]],"mmm")</f>
        <v>Nov</v>
      </c>
      <c r="G603" s="4">
        <v>45232</v>
      </c>
      <c r="H603" s="5">
        <v>0.42876157407407406</v>
      </c>
      <c r="I603" s="4">
        <v>45241</v>
      </c>
      <c r="J603" s="5">
        <v>0.25138888888888888</v>
      </c>
      <c r="K603" t="s">
        <v>682</v>
      </c>
      <c r="L603" t="str">
        <f>VLOOKUP(orders[[#This Row],[Customer_ID]],customers[#All],3,TRUE)</f>
        <v>Ajmer</v>
      </c>
      <c r="M603" t="s">
        <v>507</v>
      </c>
      <c r="N603">
        <f>orders[[#This Row],[Price]]*orders[[#This Row],[Quantity]]</f>
        <v>3750</v>
      </c>
      <c r="O603" s="14">
        <f>((orders[[#This Row],[Delivery_Date]]+orders[[#This Row],[Delivery_Time]]) - (orders[[#This Row],[Order_Date]]+orders[[#This Row],[Order_Time]]))*24</f>
        <v>211.74305555544561</v>
      </c>
      <c r="W603" s="3">
        <v>5</v>
      </c>
      <c r="X603" s="13">
        <f>((orders[[#This Row],[Delivery_Date]]+orders[[#This Row],[Delivery_Time]]) - (orders[[#This Row],[Order_Date]]+orders[[#This Row],[Order_Time]]))*24</f>
        <v>211.74305555544561</v>
      </c>
      <c r="Y603" s="6">
        <f t="shared" si="9"/>
        <v>42.34861111108912</v>
      </c>
    </row>
    <row r="604" spans="1:25" x14ac:dyDescent="0.3">
      <c r="A604">
        <v>603</v>
      </c>
      <c r="B604" t="s">
        <v>388</v>
      </c>
      <c r="C604">
        <v>8</v>
      </c>
      <c r="D604">
        <f>VLOOKUP(orders[[#This Row],[Product_ID]],products[#All],4,TRUE)</f>
        <v>252</v>
      </c>
      <c r="E604">
        <v>3</v>
      </c>
      <c r="F604" t="str">
        <f>TEXT(orders[[#This Row],[Order_Date]],"mmm")</f>
        <v>May</v>
      </c>
      <c r="G604" s="4">
        <v>45075</v>
      </c>
      <c r="H604" s="5">
        <v>0.22496527777777778</v>
      </c>
      <c r="I604" s="4">
        <v>45084</v>
      </c>
      <c r="J604" s="5">
        <v>0.6352430555555556</v>
      </c>
      <c r="K604" t="s">
        <v>605</v>
      </c>
      <c r="L604" t="str">
        <f>VLOOKUP(orders[[#This Row],[Customer_ID]],customers[#All],3,TRUE)</f>
        <v>Bhilai</v>
      </c>
      <c r="M604" t="s">
        <v>505</v>
      </c>
      <c r="N604">
        <f>orders[[#This Row],[Price]]*orders[[#This Row],[Quantity]]</f>
        <v>756</v>
      </c>
      <c r="O604" s="14">
        <f>((orders[[#This Row],[Delivery_Date]]+orders[[#This Row],[Delivery_Time]]) - (orders[[#This Row],[Order_Date]]+orders[[#This Row],[Order_Time]]))*24</f>
        <v>225.84666666673729</v>
      </c>
      <c r="W604" s="2">
        <v>3</v>
      </c>
      <c r="X604" s="13">
        <f>((orders[[#This Row],[Delivery_Date]]+orders[[#This Row],[Delivery_Time]]) - (orders[[#This Row],[Order_Date]]+orders[[#This Row],[Order_Time]]))*24</f>
        <v>225.84666666673729</v>
      </c>
      <c r="Y604" s="6">
        <f t="shared" si="9"/>
        <v>75.282222222245764</v>
      </c>
    </row>
    <row r="605" spans="1:25" x14ac:dyDescent="0.3">
      <c r="A605">
        <v>604</v>
      </c>
      <c r="B605" t="s">
        <v>340</v>
      </c>
      <c r="C605">
        <v>39</v>
      </c>
      <c r="D605">
        <f>VLOOKUP(orders[[#This Row],[Product_ID]],products[#All],4,TRUE)</f>
        <v>387</v>
      </c>
      <c r="E605">
        <v>3</v>
      </c>
      <c r="F605" t="str">
        <f>TEXT(orders[[#This Row],[Order_Date]],"mmm")</f>
        <v>Jan</v>
      </c>
      <c r="G605" s="4">
        <v>44957</v>
      </c>
      <c r="H605" s="5">
        <v>0.82981481481481478</v>
      </c>
      <c r="I605" s="4">
        <v>44960</v>
      </c>
      <c r="J605" s="5">
        <v>0.89210648148148153</v>
      </c>
      <c r="K605" t="s">
        <v>706</v>
      </c>
      <c r="L605" t="str">
        <f>VLOOKUP(orders[[#This Row],[Customer_ID]],customers[#All],3,TRUE)</f>
        <v>Madhyamgram</v>
      </c>
      <c r="M605" t="s">
        <v>528</v>
      </c>
      <c r="N605">
        <f>orders[[#This Row],[Price]]*orders[[#This Row],[Quantity]]</f>
        <v>1161</v>
      </c>
      <c r="O605" s="14">
        <f>((orders[[#This Row],[Delivery_Date]]+orders[[#This Row],[Delivery_Time]]) - (orders[[#This Row],[Order_Date]]+orders[[#This Row],[Order_Time]]))*24</f>
        <v>73.494999999878928</v>
      </c>
      <c r="W605" s="3">
        <v>3</v>
      </c>
      <c r="X605" s="13">
        <f>((orders[[#This Row],[Delivery_Date]]+orders[[#This Row],[Delivery_Time]]) - (orders[[#This Row],[Order_Date]]+orders[[#This Row],[Order_Time]]))*24</f>
        <v>73.494999999878928</v>
      </c>
      <c r="Y605" s="6">
        <f t="shared" si="9"/>
        <v>24.498333333292976</v>
      </c>
    </row>
    <row r="606" spans="1:25" x14ac:dyDescent="0.3">
      <c r="A606">
        <v>605</v>
      </c>
      <c r="B606" t="s">
        <v>336</v>
      </c>
      <c r="C606">
        <v>45</v>
      </c>
      <c r="D606">
        <f>VLOOKUP(orders[[#This Row],[Product_ID]],products[#All],4,TRUE)</f>
        <v>722</v>
      </c>
      <c r="E606">
        <v>2</v>
      </c>
      <c r="F606" t="str">
        <f>TEXT(orders[[#This Row],[Order_Date]],"mmm")</f>
        <v>Dec</v>
      </c>
      <c r="G606" s="4">
        <v>45281</v>
      </c>
      <c r="H606" s="5">
        <v>0.93131944444444448</v>
      </c>
      <c r="I606" s="4">
        <v>45285</v>
      </c>
      <c r="J606" s="5">
        <v>0.86774305555555553</v>
      </c>
      <c r="K606" t="s">
        <v>707</v>
      </c>
      <c r="L606" t="str">
        <f>VLOOKUP(orders[[#This Row],[Customer_ID]],customers[#All],3,TRUE)</f>
        <v>Kalyan-Dombivli</v>
      </c>
      <c r="M606" t="s">
        <v>509</v>
      </c>
      <c r="N606">
        <f>orders[[#This Row],[Price]]*orders[[#This Row],[Quantity]]</f>
        <v>1444</v>
      </c>
      <c r="O606" s="14">
        <f>((orders[[#This Row],[Delivery_Date]]+orders[[#This Row],[Delivery_Time]]) - (orders[[#This Row],[Order_Date]]+orders[[#This Row],[Order_Time]]))*24</f>
        <v>94.474166666564997</v>
      </c>
      <c r="W606" s="2">
        <v>2</v>
      </c>
      <c r="X606" s="13">
        <f>((orders[[#This Row],[Delivery_Date]]+orders[[#This Row],[Delivery_Time]]) - (orders[[#This Row],[Order_Date]]+orders[[#This Row],[Order_Time]]))*24</f>
        <v>94.474166666564997</v>
      </c>
      <c r="Y606" s="6">
        <f t="shared" si="9"/>
        <v>47.237083333282499</v>
      </c>
    </row>
    <row r="607" spans="1:25" x14ac:dyDescent="0.3">
      <c r="A607">
        <v>606</v>
      </c>
      <c r="B607" t="s">
        <v>237</v>
      </c>
      <c r="C607">
        <v>3</v>
      </c>
      <c r="D607">
        <f>VLOOKUP(orders[[#This Row],[Product_ID]],products[#All],4,TRUE)</f>
        <v>1534</v>
      </c>
      <c r="E607">
        <v>5</v>
      </c>
      <c r="F607" t="str">
        <f>TEXT(orders[[#This Row],[Order_Date]],"mmm")</f>
        <v>Feb</v>
      </c>
      <c r="G607" s="4">
        <v>44965</v>
      </c>
      <c r="H607" s="5">
        <v>9.2511574074074079E-2</v>
      </c>
      <c r="I607" s="4">
        <v>44974</v>
      </c>
      <c r="J607" s="5">
        <v>0.3135648148148148</v>
      </c>
      <c r="K607" t="s">
        <v>540</v>
      </c>
      <c r="L607" t="str">
        <f>VLOOKUP(orders[[#This Row],[Customer_ID]],customers[#All],3,TRUE)</f>
        <v>Jorhat</v>
      </c>
      <c r="M607" t="s">
        <v>511</v>
      </c>
      <c r="N607">
        <f>orders[[#This Row],[Price]]*orders[[#This Row],[Quantity]]</f>
        <v>7670</v>
      </c>
      <c r="O607" s="14">
        <f>((orders[[#This Row],[Delivery_Date]]+orders[[#This Row],[Delivery_Time]]) - (orders[[#This Row],[Order_Date]]+orders[[#This Row],[Order_Time]]))*24</f>
        <v>221.30527777777752</v>
      </c>
      <c r="W607" s="3">
        <v>5</v>
      </c>
      <c r="X607" s="13">
        <f>((orders[[#This Row],[Delivery_Date]]+orders[[#This Row],[Delivery_Time]]) - (orders[[#This Row],[Order_Date]]+orders[[#This Row],[Order_Time]]))*24</f>
        <v>221.30527777777752</v>
      </c>
      <c r="Y607" s="6">
        <f t="shared" si="9"/>
        <v>44.261055555555501</v>
      </c>
    </row>
    <row r="608" spans="1:25" x14ac:dyDescent="0.3">
      <c r="A608">
        <v>607</v>
      </c>
      <c r="B608" t="s">
        <v>143</v>
      </c>
      <c r="C608">
        <v>50</v>
      </c>
      <c r="D608">
        <f>VLOOKUP(orders[[#This Row],[Product_ID]],products[#All],4,TRUE)</f>
        <v>422</v>
      </c>
      <c r="E608">
        <v>3</v>
      </c>
      <c r="F608" t="str">
        <f>TEXT(orders[[#This Row],[Order_Date]],"mmm")</f>
        <v>Mar</v>
      </c>
      <c r="G608" s="4">
        <v>44988</v>
      </c>
      <c r="H608" s="5">
        <v>7.6678240740740741E-2</v>
      </c>
      <c r="I608" s="4">
        <v>44990</v>
      </c>
      <c r="J608" s="5">
        <v>0.41175925925925927</v>
      </c>
      <c r="K608" t="s">
        <v>120</v>
      </c>
      <c r="L608" t="str">
        <f>VLOOKUP(orders[[#This Row],[Customer_ID]],customers[#All],3,TRUE)</f>
        <v>Noida</v>
      </c>
      <c r="M608" t="s">
        <v>518</v>
      </c>
      <c r="N608">
        <f>orders[[#This Row],[Price]]*orders[[#This Row],[Quantity]]</f>
        <v>1266</v>
      </c>
      <c r="O608" s="14">
        <f>((orders[[#This Row],[Delivery_Date]]+orders[[#This Row],[Delivery_Time]]) - (orders[[#This Row],[Order_Date]]+orders[[#This Row],[Order_Time]]))*24</f>
        <v>56.041944444528781</v>
      </c>
      <c r="W608" s="2">
        <v>3</v>
      </c>
      <c r="X608" s="13">
        <f>((orders[[#This Row],[Delivery_Date]]+orders[[#This Row],[Delivery_Time]]) - (orders[[#This Row],[Order_Date]]+orders[[#This Row],[Order_Time]]))*24</f>
        <v>56.041944444528781</v>
      </c>
      <c r="Y608" s="6">
        <f t="shared" si="9"/>
        <v>18.68064814817626</v>
      </c>
    </row>
    <row r="609" spans="1:25" x14ac:dyDescent="0.3">
      <c r="A609">
        <v>608</v>
      </c>
      <c r="B609" t="s">
        <v>153</v>
      </c>
      <c r="C609">
        <v>55</v>
      </c>
      <c r="D609">
        <f>VLOOKUP(orders[[#This Row],[Product_ID]],products[#All],4,TRUE)</f>
        <v>1904</v>
      </c>
      <c r="E609">
        <v>5</v>
      </c>
      <c r="F609" t="str">
        <f>TEXT(orders[[#This Row],[Order_Date]],"mmm")</f>
        <v>Aug</v>
      </c>
      <c r="G609" s="4">
        <v>45166</v>
      </c>
      <c r="H609" s="5">
        <v>0.85434027777777777</v>
      </c>
      <c r="I609" s="4">
        <v>45170</v>
      </c>
      <c r="J609" s="5">
        <v>0.30162037037037037</v>
      </c>
      <c r="K609" t="s">
        <v>611</v>
      </c>
      <c r="L609" t="str">
        <f>VLOOKUP(orders[[#This Row],[Customer_ID]],customers[#All],3,TRUE)</f>
        <v>Sambhal</v>
      </c>
      <c r="M609" t="s">
        <v>513</v>
      </c>
      <c r="N609">
        <f>orders[[#This Row],[Price]]*orders[[#This Row],[Quantity]]</f>
        <v>9520</v>
      </c>
      <c r="O609" s="14">
        <f>((orders[[#This Row],[Delivery_Date]]+orders[[#This Row],[Delivery_Time]]) - (orders[[#This Row],[Order_Date]]+orders[[#This Row],[Order_Time]]))*24</f>
        <v>82.734722222259734</v>
      </c>
      <c r="W609" s="3">
        <v>5</v>
      </c>
      <c r="X609" s="13">
        <f>((orders[[#This Row],[Delivery_Date]]+orders[[#This Row],[Delivery_Time]]) - (orders[[#This Row],[Order_Date]]+orders[[#This Row],[Order_Time]]))*24</f>
        <v>82.734722222259734</v>
      </c>
      <c r="Y609" s="6">
        <f t="shared" si="9"/>
        <v>16.546944444451945</v>
      </c>
    </row>
    <row r="610" spans="1:25" x14ac:dyDescent="0.3">
      <c r="A610">
        <v>609</v>
      </c>
      <c r="B610" t="s">
        <v>123</v>
      </c>
      <c r="C610">
        <v>25</v>
      </c>
      <c r="D610">
        <f>VLOOKUP(orders[[#This Row],[Product_ID]],products[#All],4,TRUE)</f>
        <v>1202</v>
      </c>
      <c r="E610">
        <v>5</v>
      </c>
      <c r="F610" t="str">
        <f>TEXT(orders[[#This Row],[Order_Date]],"mmm")</f>
        <v>Oct</v>
      </c>
      <c r="G610" s="4">
        <v>45226</v>
      </c>
      <c r="H610" s="5">
        <v>0.46453703703703703</v>
      </c>
      <c r="I610" s="4">
        <v>45227</v>
      </c>
      <c r="J610" s="5">
        <v>0.99091435185185184</v>
      </c>
      <c r="K610" t="s">
        <v>681</v>
      </c>
      <c r="L610" t="str">
        <f>VLOOKUP(orders[[#This Row],[Customer_ID]],customers[#All],3,TRUE)</f>
        <v>Kavali</v>
      </c>
      <c r="M610" t="s">
        <v>505</v>
      </c>
      <c r="N610">
        <f>orders[[#This Row],[Price]]*orders[[#This Row],[Quantity]]</f>
        <v>6010</v>
      </c>
      <c r="O610" s="14">
        <f>((orders[[#This Row],[Delivery_Date]]+orders[[#This Row],[Delivery_Time]]) - (orders[[#This Row],[Order_Date]]+orders[[#This Row],[Order_Time]]))*24</f>
        <v>36.633055555634201</v>
      </c>
      <c r="W610" s="2">
        <v>5</v>
      </c>
      <c r="X610" s="13">
        <f>((orders[[#This Row],[Delivery_Date]]+orders[[#This Row],[Delivery_Time]]) - (orders[[#This Row],[Order_Date]]+orders[[#This Row],[Order_Time]]))*24</f>
        <v>36.633055555634201</v>
      </c>
      <c r="Y610" s="6">
        <f t="shared" si="9"/>
        <v>7.3266111111268399</v>
      </c>
    </row>
    <row r="611" spans="1:25" x14ac:dyDescent="0.3">
      <c r="A611">
        <v>610</v>
      </c>
      <c r="B611" t="s">
        <v>336</v>
      </c>
      <c r="C611">
        <v>5</v>
      </c>
      <c r="D611">
        <f>VLOOKUP(orders[[#This Row],[Product_ID]],products[#All],4,TRUE)</f>
        <v>1444</v>
      </c>
      <c r="E611">
        <v>3</v>
      </c>
      <c r="F611" t="str">
        <f>TEXT(orders[[#This Row],[Order_Date]],"mmm")</f>
        <v>Jan</v>
      </c>
      <c r="G611" s="4">
        <v>44929</v>
      </c>
      <c r="H611" s="5">
        <v>0.72616898148148146</v>
      </c>
      <c r="I611" s="4">
        <v>44931</v>
      </c>
      <c r="J611" s="5">
        <v>8.0555555555555554E-3</v>
      </c>
      <c r="K611" t="s">
        <v>512</v>
      </c>
      <c r="L611" t="str">
        <f>VLOOKUP(orders[[#This Row],[Customer_ID]],customers[#All],3,TRUE)</f>
        <v>Kalyan-Dombivli</v>
      </c>
      <c r="M611" t="s">
        <v>528</v>
      </c>
      <c r="N611">
        <f>orders[[#This Row],[Price]]*orders[[#This Row],[Quantity]]</f>
        <v>4332</v>
      </c>
      <c r="O611" s="14">
        <f>((orders[[#This Row],[Delivery_Date]]+orders[[#This Row],[Delivery_Time]]) - (orders[[#This Row],[Order_Date]]+orders[[#This Row],[Order_Time]]))*24</f>
        <v>30.765277777682059</v>
      </c>
      <c r="W611" s="3">
        <v>3</v>
      </c>
      <c r="X611" s="13">
        <f>((orders[[#This Row],[Delivery_Date]]+orders[[#This Row],[Delivery_Time]]) - (orders[[#This Row],[Order_Date]]+orders[[#This Row],[Order_Time]]))*24</f>
        <v>30.765277777682059</v>
      </c>
      <c r="Y611" s="6">
        <f t="shared" si="9"/>
        <v>10.255092592560686</v>
      </c>
    </row>
    <row r="612" spans="1:25" x14ac:dyDescent="0.3">
      <c r="A612">
        <v>611</v>
      </c>
      <c r="B612" t="s">
        <v>279</v>
      </c>
      <c r="C612">
        <v>28</v>
      </c>
      <c r="D612">
        <f>VLOOKUP(orders[[#This Row],[Product_ID]],products[#All],4,TRUE)</f>
        <v>1778</v>
      </c>
      <c r="E612">
        <v>2</v>
      </c>
      <c r="F612" t="str">
        <f>TEXT(orders[[#This Row],[Order_Date]],"mmm")</f>
        <v>Aug</v>
      </c>
      <c r="G612" s="4">
        <v>45160</v>
      </c>
      <c r="H612" s="5">
        <v>0.88738425925925923</v>
      </c>
      <c r="I612" s="4">
        <v>45166</v>
      </c>
      <c r="J612" s="5">
        <v>0.14409722222222221</v>
      </c>
      <c r="K612" t="s">
        <v>569</v>
      </c>
      <c r="L612" t="str">
        <f>VLOOKUP(orders[[#This Row],[Customer_ID]],customers[#All],3,TRUE)</f>
        <v>Haridwar</v>
      </c>
      <c r="M612" t="s">
        <v>513</v>
      </c>
      <c r="N612">
        <f>orders[[#This Row],[Price]]*orders[[#This Row],[Quantity]]</f>
        <v>3556</v>
      </c>
      <c r="O612" s="14">
        <f>((orders[[#This Row],[Delivery_Date]]+orders[[#This Row],[Delivery_Time]]) - (orders[[#This Row],[Order_Date]]+orders[[#This Row],[Order_Time]]))*24</f>
        <v>126.1611111110542</v>
      </c>
      <c r="W612" s="2">
        <v>2</v>
      </c>
      <c r="X612" s="13">
        <f>((orders[[#This Row],[Delivery_Date]]+orders[[#This Row],[Delivery_Time]]) - (orders[[#This Row],[Order_Date]]+orders[[#This Row],[Order_Time]]))*24</f>
        <v>126.1611111110542</v>
      </c>
      <c r="Y612" s="6">
        <f t="shared" si="9"/>
        <v>63.080555555527098</v>
      </c>
    </row>
    <row r="613" spans="1:25" x14ac:dyDescent="0.3">
      <c r="A613">
        <v>612</v>
      </c>
      <c r="B613" t="s">
        <v>369</v>
      </c>
      <c r="C613">
        <v>26</v>
      </c>
      <c r="D613">
        <f>VLOOKUP(orders[[#This Row],[Product_ID]],products[#All],4,TRUE)</f>
        <v>289</v>
      </c>
      <c r="E613">
        <v>1</v>
      </c>
      <c r="F613" t="str">
        <f>TEXT(orders[[#This Row],[Order_Date]],"mmm")</f>
        <v>Mar</v>
      </c>
      <c r="G613" s="4">
        <v>44987</v>
      </c>
      <c r="H613" s="5">
        <v>0.43223379629629627</v>
      </c>
      <c r="I613" s="4">
        <v>44993</v>
      </c>
      <c r="J613" s="5">
        <v>0.52766203703703707</v>
      </c>
      <c r="K613" t="s">
        <v>558</v>
      </c>
      <c r="L613" t="str">
        <f>VLOOKUP(orders[[#This Row],[Customer_ID]],customers[#All],3,TRUE)</f>
        <v>Aligarh</v>
      </c>
      <c r="M613" t="s">
        <v>518</v>
      </c>
      <c r="N613">
        <f>orders[[#This Row],[Price]]*orders[[#This Row],[Quantity]]</f>
        <v>289</v>
      </c>
      <c r="O613" s="14">
        <f>((orders[[#This Row],[Delivery_Date]]+orders[[#This Row],[Delivery_Time]]) - (orders[[#This Row],[Order_Date]]+orders[[#This Row],[Order_Time]]))*24</f>
        <v>146.29027777776355</v>
      </c>
      <c r="W613" s="3">
        <v>1</v>
      </c>
      <c r="X613" s="13">
        <f>((orders[[#This Row],[Delivery_Date]]+orders[[#This Row],[Delivery_Time]]) - (orders[[#This Row],[Order_Date]]+orders[[#This Row],[Order_Time]]))*24</f>
        <v>146.29027777776355</v>
      </c>
      <c r="Y613" s="6">
        <f t="shared" si="9"/>
        <v>146.29027777776355</v>
      </c>
    </row>
    <row r="614" spans="1:25" x14ac:dyDescent="0.3">
      <c r="A614">
        <v>613</v>
      </c>
      <c r="B614" t="s">
        <v>311</v>
      </c>
      <c r="C614">
        <v>4</v>
      </c>
      <c r="D614">
        <f>VLOOKUP(orders[[#This Row],[Product_ID]],products[#All],4,TRUE)</f>
        <v>1199</v>
      </c>
      <c r="E614">
        <v>5</v>
      </c>
      <c r="F614" t="str">
        <f>TEXT(orders[[#This Row],[Order_Date]],"mmm")</f>
        <v>Nov</v>
      </c>
      <c r="G614" s="4">
        <v>45240</v>
      </c>
      <c r="H614" s="5">
        <v>0.74622685185185189</v>
      </c>
      <c r="I614" s="4">
        <v>45244</v>
      </c>
      <c r="J614" s="5">
        <v>0.80447916666666663</v>
      </c>
      <c r="K614" t="s">
        <v>561</v>
      </c>
      <c r="L614" t="str">
        <f>VLOOKUP(orders[[#This Row],[Customer_ID]],customers[#All],3,TRUE)</f>
        <v>Jamnagar</v>
      </c>
      <c r="M614" t="s">
        <v>507</v>
      </c>
      <c r="N614">
        <f>orders[[#This Row],[Price]]*orders[[#This Row],[Quantity]]</f>
        <v>5995</v>
      </c>
      <c r="O614" s="14">
        <f>((orders[[#This Row],[Delivery_Date]]+orders[[#This Row],[Delivery_Time]]) - (orders[[#This Row],[Order_Date]]+orders[[#This Row],[Order_Time]]))*24</f>
        <v>97.39805555564817</v>
      </c>
      <c r="W614" s="2">
        <v>5</v>
      </c>
      <c r="X614" s="13">
        <f>((orders[[#This Row],[Delivery_Date]]+orders[[#This Row],[Delivery_Time]]) - (orders[[#This Row],[Order_Date]]+orders[[#This Row],[Order_Time]]))*24</f>
        <v>97.39805555564817</v>
      </c>
      <c r="Y614" s="6">
        <f t="shared" si="9"/>
        <v>19.479611111129636</v>
      </c>
    </row>
    <row r="615" spans="1:25" x14ac:dyDescent="0.3">
      <c r="A615">
        <v>614</v>
      </c>
      <c r="B615" t="s">
        <v>437</v>
      </c>
      <c r="C615">
        <v>26</v>
      </c>
      <c r="D615">
        <f>VLOOKUP(orders[[#This Row],[Product_ID]],products[#All],4,TRUE)</f>
        <v>289</v>
      </c>
      <c r="E615">
        <v>1</v>
      </c>
      <c r="F615" t="str">
        <f>TEXT(orders[[#This Row],[Order_Date]],"mmm")</f>
        <v>Mar</v>
      </c>
      <c r="G615" s="4">
        <v>44988</v>
      </c>
      <c r="H615" s="5">
        <v>0.65015046296296297</v>
      </c>
      <c r="I615" s="4">
        <v>44992</v>
      </c>
      <c r="J615" s="5">
        <v>0.78589120370370369</v>
      </c>
      <c r="K615" t="s">
        <v>195</v>
      </c>
      <c r="L615" t="str">
        <f>VLOOKUP(orders[[#This Row],[Customer_ID]],customers[#All],3,TRUE)</f>
        <v>Nellore</v>
      </c>
      <c r="M615" t="s">
        <v>518</v>
      </c>
      <c r="N615">
        <f>orders[[#This Row],[Price]]*orders[[#This Row],[Quantity]]</f>
        <v>289</v>
      </c>
      <c r="O615" s="14">
        <f>((orders[[#This Row],[Delivery_Date]]+orders[[#This Row],[Delivery_Time]]) - (orders[[#This Row],[Order_Date]]+orders[[#This Row],[Order_Time]]))*24</f>
        <v>99.257777777791489</v>
      </c>
      <c r="W615" s="3">
        <v>1</v>
      </c>
      <c r="X615" s="13">
        <f>((orders[[#This Row],[Delivery_Date]]+orders[[#This Row],[Delivery_Time]]) - (orders[[#This Row],[Order_Date]]+orders[[#This Row],[Order_Time]]))*24</f>
        <v>99.257777777791489</v>
      </c>
      <c r="Y615" s="6">
        <f t="shared" si="9"/>
        <v>99.257777777791489</v>
      </c>
    </row>
    <row r="616" spans="1:25" x14ac:dyDescent="0.3">
      <c r="A616">
        <v>615</v>
      </c>
      <c r="B616" t="s">
        <v>103</v>
      </c>
      <c r="C616">
        <v>28</v>
      </c>
      <c r="D616">
        <f>VLOOKUP(orders[[#This Row],[Product_ID]],products[#All],4,TRUE)</f>
        <v>1778</v>
      </c>
      <c r="E616">
        <v>3</v>
      </c>
      <c r="F616" t="str">
        <f>TEXT(orders[[#This Row],[Order_Date]],"mmm")</f>
        <v>Aug</v>
      </c>
      <c r="G616" s="4">
        <v>45163</v>
      </c>
      <c r="H616" s="5">
        <v>0.88274305555555554</v>
      </c>
      <c r="I616" s="4">
        <v>45170</v>
      </c>
      <c r="J616" s="5">
        <v>0.25712962962962965</v>
      </c>
      <c r="K616" t="s">
        <v>591</v>
      </c>
      <c r="L616" t="str">
        <f>VLOOKUP(orders[[#This Row],[Customer_ID]],customers[#All],3,TRUE)</f>
        <v>Machilipatnam</v>
      </c>
      <c r="M616" t="s">
        <v>513</v>
      </c>
      <c r="N616">
        <f>orders[[#This Row],[Price]]*orders[[#This Row],[Quantity]]</f>
        <v>5334</v>
      </c>
      <c r="O616" s="14">
        <f>((orders[[#This Row],[Delivery_Date]]+orders[[#This Row],[Delivery_Time]]) - (orders[[#This Row],[Order_Date]]+orders[[#This Row],[Order_Time]]))*24</f>
        <v>152.98527777782874</v>
      </c>
      <c r="W616" s="2">
        <v>3</v>
      </c>
      <c r="X616" s="13">
        <f>((orders[[#This Row],[Delivery_Date]]+orders[[#This Row],[Delivery_Time]]) - (orders[[#This Row],[Order_Date]]+orders[[#This Row],[Order_Time]]))*24</f>
        <v>152.98527777782874</v>
      </c>
      <c r="Y616" s="6">
        <f t="shared" si="9"/>
        <v>50.995092592609581</v>
      </c>
    </row>
    <row r="617" spans="1:25" x14ac:dyDescent="0.3">
      <c r="A617">
        <v>616</v>
      </c>
      <c r="B617" t="s">
        <v>34</v>
      </c>
      <c r="C617">
        <v>44</v>
      </c>
      <c r="D617">
        <f>VLOOKUP(orders[[#This Row],[Product_ID]],products[#All],4,TRUE)</f>
        <v>794</v>
      </c>
      <c r="E617">
        <v>5</v>
      </c>
      <c r="F617" t="str">
        <f>TEXT(orders[[#This Row],[Order_Date]],"mmm")</f>
        <v>Nov</v>
      </c>
      <c r="G617" s="4">
        <v>45238</v>
      </c>
      <c r="H617" s="5">
        <v>0.99857638888888889</v>
      </c>
      <c r="I617" s="4">
        <v>45242</v>
      </c>
      <c r="J617" s="5">
        <v>0.80623842592592587</v>
      </c>
      <c r="K617" t="s">
        <v>492</v>
      </c>
      <c r="L617" t="str">
        <f>VLOOKUP(orders[[#This Row],[Customer_ID]],customers[#All],3,TRUE)</f>
        <v>Karimnagar</v>
      </c>
      <c r="M617" t="s">
        <v>507</v>
      </c>
      <c r="N617">
        <f>orders[[#This Row],[Price]]*orders[[#This Row],[Quantity]]</f>
        <v>3970</v>
      </c>
      <c r="O617" s="14">
        <f>((orders[[#This Row],[Delivery_Date]]+orders[[#This Row],[Delivery_Time]]) - (orders[[#This Row],[Order_Date]]+orders[[#This Row],[Order_Time]]))*24</f>
        <v>91.38388888881309</v>
      </c>
      <c r="W617" s="3">
        <v>5</v>
      </c>
      <c r="X617" s="13">
        <f>((orders[[#This Row],[Delivery_Date]]+orders[[#This Row],[Delivery_Time]]) - (orders[[#This Row],[Order_Date]]+orders[[#This Row],[Order_Time]]))*24</f>
        <v>91.38388888881309</v>
      </c>
      <c r="Y617" s="6">
        <f t="shared" si="9"/>
        <v>18.276777777762618</v>
      </c>
    </row>
    <row r="618" spans="1:25" x14ac:dyDescent="0.3">
      <c r="A618">
        <v>617</v>
      </c>
      <c r="B618" t="s">
        <v>408</v>
      </c>
      <c r="C618">
        <v>22</v>
      </c>
      <c r="D618">
        <f>VLOOKUP(orders[[#This Row],[Product_ID]],products[#All],4,TRUE)</f>
        <v>1639</v>
      </c>
      <c r="E618">
        <v>1</v>
      </c>
      <c r="F618" t="str">
        <f>TEXT(orders[[#This Row],[Order_Date]],"mmm")</f>
        <v>Feb</v>
      </c>
      <c r="G618" s="4">
        <v>44976</v>
      </c>
      <c r="H618" s="5">
        <v>0.120625</v>
      </c>
      <c r="I618" s="4">
        <v>44985</v>
      </c>
      <c r="J618" s="5">
        <v>0.70942129629629624</v>
      </c>
      <c r="K618" t="s">
        <v>677</v>
      </c>
      <c r="L618" t="str">
        <f>VLOOKUP(orders[[#This Row],[Customer_ID]],customers[#All],3,TRUE)</f>
        <v>Raurkela Industrial Township</v>
      </c>
      <c r="M618" t="s">
        <v>528</v>
      </c>
      <c r="N618">
        <f>orders[[#This Row],[Price]]*orders[[#This Row],[Quantity]]</f>
        <v>1639</v>
      </c>
      <c r="O618" s="14">
        <f>((orders[[#This Row],[Delivery_Date]]+orders[[#This Row],[Delivery_Time]]) - (orders[[#This Row],[Order_Date]]+orders[[#This Row],[Order_Time]]))*24</f>
        <v>230.13111111108446</v>
      </c>
      <c r="W618" s="2">
        <v>1</v>
      </c>
      <c r="X618" s="13">
        <f>((orders[[#This Row],[Delivery_Date]]+orders[[#This Row],[Delivery_Time]]) - (orders[[#This Row],[Order_Date]]+orders[[#This Row],[Order_Time]]))*24</f>
        <v>230.13111111108446</v>
      </c>
      <c r="Y618" s="6">
        <f t="shared" si="9"/>
        <v>230.13111111108446</v>
      </c>
    </row>
    <row r="619" spans="1:25" x14ac:dyDescent="0.3">
      <c r="A619">
        <v>618</v>
      </c>
      <c r="B619" t="s">
        <v>359</v>
      </c>
      <c r="C619">
        <v>60</v>
      </c>
      <c r="D619">
        <f>VLOOKUP(orders[[#This Row],[Product_ID]],products[#All],4,TRUE)</f>
        <v>827</v>
      </c>
      <c r="E619">
        <v>4</v>
      </c>
      <c r="F619" t="str">
        <f>TEXT(orders[[#This Row],[Order_Date]],"mmm")</f>
        <v>Nov</v>
      </c>
      <c r="G619" s="4">
        <v>45235</v>
      </c>
      <c r="H619" s="5">
        <v>0.67306712962962967</v>
      </c>
      <c r="I619" s="4">
        <v>45245</v>
      </c>
      <c r="J619" s="5">
        <v>0.72333333333333338</v>
      </c>
      <c r="K619" t="s">
        <v>603</v>
      </c>
      <c r="L619" t="str">
        <f>VLOOKUP(orders[[#This Row],[Customer_ID]],customers[#All],3,TRUE)</f>
        <v>Parbhani</v>
      </c>
      <c r="M619" t="s">
        <v>507</v>
      </c>
      <c r="N619">
        <f>orders[[#This Row],[Price]]*orders[[#This Row],[Quantity]]</f>
        <v>3308</v>
      </c>
      <c r="O619" s="14">
        <f>((orders[[#This Row],[Delivery_Date]]+orders[[#This Row],[Delivery_Time]]) - (orders[[#This Row],[Order_Date]]+orders[[#This Row],[Order_Time]]))*24</f>
        <v>241.20638888888061</v>
      </c>
      <c r="W619" s="3">
        <v>4</v>
      </c>
      <c r="X619" s="13">
        <f>((orders[[#This Row],[Delivery_Date]]+orders[[#This Row],[Delivery_Time]]) - (orders[[#This Row],[Order_Date]]+orders[[#This Row],[Order_Time]]))*24</f>
        <v>241.20638888888061</v>
      </c>
      <c r="Y619" s="6">
        <f t="shared" si="9"/>
        <v>60.301597222220153</v>
      </c>
    </row>
    <row r="620" spans="1:25" x14ac:dyDescent="0.3">
      <c r="A620">
        <v>619</v>
      </c>
      <c r="B620" t="s">
        <v>447</v>
      </c>
      <c r="C620">
        <v>35</v>
      </c>
      <c r="D620">
        <f>VLOOKUP(orders[[#This Row],[Product_ID]],products[#All],4,TRUE)</f>
        <v>1865</v>
      </c>
      <c r="E620">
        <v>1</v>
      </c>
      <c r="F620" t="str">
        <f>TEXT(orders[[#This Row],[Order_Date]],"mmm")</f>
        <v>Mar</v>
      </c>
      <c r="G620" s="4">
        <v>44991</v>
      </c>
      <c r="H620" s="5">
        <v>0.30469907407407409</v>
      </c>
      <c r="I620" s="4">
        <v>45001</v>
      </c>
      <c r="J620" s="5">
        <v>0.13718749999999999</v>
      </c>
      <c r="K620" t="s">
        <v>606</v>
      </c>
      <c r="L620" t="str">
        <f>VLOOKUP(orders[[#This Row],[Customer_ID]],customers[#All],3,TRUE)</f>
        <v>New Delhi</v>
      </c>
      <c r="M620" t="s">
        <v>518</v>
      </c>
      <c r="N620">
        <f>orders[[#This Row],[Price]]*orders[[#This Row],[Quantity]]</f>
        <v>1865</v>
      </c>
      <c r="O620" s="14">
        <f>((orders[[#This Row],[Delivery_Date]]+orders[[#This Row],[Delivery_Time]]) - (orders[[#This Row],[Order_Date]]+orders[[#This Row],[Order_Time]]))*24</f>
        <v>235.97972222208045</v>
      </c>
      <c r="W620" s="2">
        <v>1</v>
      </c>
      <c r="X620" s="13">
        <f>((orders[[#This Row],[Delivery_Date]]+orders[[#This Row],[Delivery_Time]]) - (orders[[#This Row],[Order_Date]]+orders[[#This Row],[Order_Time]]))*24</f>
        <v>235.97972222208045</v>
      </c>
      <c r="Y620" s="6">
        <f t="shared" si="9"/>
        <v>235.97972222208045</v>
      </c>
    </row>
    <row r="621" spans="1:25" x14ac:dyDescent="0.3">
      <c r="A621">
        <v>620</v>
      </c>
      <c r="B621" t="s">
        <v>364</v>
      </c>
      <c r="C621">
        <v>67</v>
      </c>
      <c r="D621">
        <f>VLOOKUP(orders[[#This Row],[Product_ID]],products[#All],4,TRUE)</f>
        <v>1374</v>
      </c>
      <c r="E621">
        <v>3</v>
      </c>
      <c r="F621" t="str">
        <f>TEXT(orders[[#This Row],[Order_Date]],"mmm")</f>
        <v>Jul</v>
      </c>
      <c r="G621" s="4">
        <v>45118</v>
      </c>
      <c r="H621" s="5">
        <v>0.93265046296296295</v>
      </c>
      <c r="I621" s="4">
        <v>45125</v>
      </c>
      <c r="J621" s="5">
        <v>5.8912037037037034E-2</v>
      </c>
      <c r="K621" t="s">
        <v>669</v>
      </c>
      <c r="L621" t="str">
        <f>VLOOKUP(orders[[#This Row],[Customer_ID]],customers[#All],3,TRUE)</f>
        <v>Sultan Pur Majra</v>
      </c>
      <c r="M621" t="s">
        <v>505</v>
      </c>
      <c r="N621">
        <f>orders[[#This Row],[Price]]*orders[[#This Row],[Quantity]]</f>
        <v>4122</v>
      </c>
      <c r="O621" s="14">
        <f>((orders[[#This Row],[Delivery_Date]]+orders[[#This Row],[Delivery_Time]]) - (orders[[#This Row],[Order_Date]]+orders[[#This Row],[Order_Time]]))*24</f>
        <v>147.03027777769603</v>
      </c>
      <c r="W621" s="3">
        <v>3</v>
      </c>
      <c r="X621" s="13">
        <f>((orders[[#This Row],[Delivery_Date]]+orders[[#This Row],[Delivery_Time]]) - (orders[[#This Row],[Order_Date]]+orders[[#This Row],[Order_Time]]))*24</f>
        <v>147.03027777769603</v>
      </c>
      <c r="Y621" s="6">
        <f t="shared" si="9"/>
        <v>49.010092592565343</v>
      </c>
    </row>
    <row r="622" spans="1:25" x14ac:dyDescent="0.3">
      <c r="A622">
        <v>621</v>
      </c>
      <c r="B622" t="s">
        <v>345</v>
      </c>
      <c r="C622">
        <v>64</v>
      </c>
      <c r="D622">
        <f>VLOOKUP(orders[[#This Row],[Product_ID]],products[#All],4,TRUE)</f>
        <v>1878</v>
      </c>
      <c r="E622">
        <v>3</v>
      </c>
      <c r="F622" t="str">
        <f>TEXT(orders[[#This Row],[Order_Date]],"mmm")</f>
        <v>Aug</v>
      </c>
      <c r="G622" s="4">
        <v>45158</v>
      </c>
      <c r="H622" s="5">
        <v>0.30350694444444443</v>
      </c>
      <c r="I622" s="4">
        <v>45166</v>
      </c>
      <c r="J622" s="5">
        <v>6.4456018518518524E-2</v>
      </c>
      <c r="K622" t="s">
        <v>548</v>
      </c>
      <c r="L622" t="str">
        <f>VLOOKUP(orders[[#This Row],[Customer_ID]],customers[#All],3,TRUE)</f>
        <v>Bhatpara</v>
      </c>
      <c r="M622" t="s">
        <v>513</v>
      </c>
      <c r="N622">
        <f>orders[[#This Row],[Price]]*orders[[#This Row],[Quantity]]</f>
        <v>5634</v>
      </c>
      <c r="O622" s="14">
        <f>((orders[[#This Row],[Delivery_Date]]+orders[[#This Row],[Delivery_Time]]) - (orders[[#This Row],[Order_Date]]+orders[[#This Row],[Order_Time]]))*24</f>
        <v>186.26277777773794</v>
      </c>
      <c r="W622" s="2">
        <v>3</v>
      </c>
      <c r="X622" s="13">
        <f>((orders[[#This Row],[Delivery_Date]]+orders[[#This Row],[Delivery_Time]]) - (orders[[#This Row],[Order_Date]]+orders[[#This Row],[Order_Time]]))*24</f>
        <v>186.26277777773794</v>
      </c>
      <c r="Y622" s="6">
        <f t="shared" si="9"/>
        <v>62.087592592579313</v>
      </c>
    </row>
    <row r="623" spans="1:25" x14ac:dyDescent="0.3">
      <c r="A623">
        <v>622</v>
      </c>
      <c r="B623" t="s">
        <v>413</v>
      </c>
      <c r="C623">
        <v>4</v>
      </c>
      <c r="D623">
        <f>VLOOKUP(orders[[#This Row],[Product_ID]],products[#All],4,TRUE)</f>
        <v>1199</v>
      </c>
      <c r="E623">
        <v>4</v>
      </c>
      <c r="F623" t="str">
        <f>TEXT(orders[[#This Row],[Order_Date]],"mmm")</f>
        <v>Nov</v>
      </c>
      <c r="G623" s="4">
        <v>45238</v>
      </c>
      <c r="H623" s="5">
        <v>0.59273148148148147</v>
      </c>
      <c r="I623" s="4">
        <v>45239</v>
      </c>
      <c r="J623" s="5">
        <v>0.66599537037037038</v>
      </c>
      <c r="K623" t="s">
        <v>688</v>
      </c>
      <c r="L623" t="str">
        <f>VLOOKUP(orders[[#This Row],[Customer_ID]],customers[#All],3,TRUE)</f>
        <v>Tiruchirappalli</v>
      </c>
      <c r="M623" t="s">
        <v>507</v>
      </c>
      <c r="N623">
        <f>orders[[#This Row],[Price]]*orders[[#This Row],[Quantity]]</f>
        <v>4796</v>
      </c>
      <c r="O623" s="14">
        <f>((orders[[#This Row],[Delivery_Date]]+orders[[#This Row],[Delivery_Time]]) - (orders[[#This Row],[Order_Date]]+orders[[#This Row],[Order_Time]]))*24</f>
        <v>25.758333333302289</v>
      </c>
      <c r="W623" s="3">
        <v>4</v>
      </c>
      <c r="X623" s="13">
        <f>((orders[[#This Row],[Delivery_Date]]+orders[[#This Row],[Delivery_Time]]) - (orders[[#This Row],[Order_Date]]+orders[[#This Row],[Order_Time]]))*24</f>
        <v>25.758333333302289</v>
      </c>
      <c r="Y623" s="6">
        <f t="shared" si="9"/>
        <v>6.4395833333255723</v>
      </c>
    </row>
    <row r="624" spans="1:25" x14ac:dyDescent="0.3">
      <c r="A624">
        <v>623</v>
      </c>
      <c r="B624" t="s">
        <v>227</v>
      </c>
      <c r="C624">
        <v>37</v>
      </c>
      <c r="D624">
        <f>VLOOKUP(orders[[#This Row],[Product_ID]],products[#All],4,TRUE)</f>
        <v>1428</v>
      </c>
      <c r="E624">
        <v>2</v>
      </c>
      <c r="F624" t="str">
        <f>TEXT(orders[[#This Row],[Order_Date]],"mmm")</f>
        <v>Nov</v>
      </c>
      <c r="G624" s="4">
        <v>45238</v>
      </c>
      <c r="H624" s="5">
        <v>0.56793981481481481</v>
      </c>
      <c r="I624" s="4">
        <v>45248</v>
      </c>
      <c r="J624" s="5">
        <v>0.60114583333333338</v>
      </c>
      <c r="K624" t="s">
        <v>603</v>
      </c>
      <c r="L624" t="str">
        <f>VLOOKUP(orders[[#This Row],[Customer_ID]],customers[#All],3,TRUE)</f>
        <v>Maheshtala</v>
      </c>
      <c r="M624" t="s">
        <v>507</v>
      </c>
      <c r="N624">
        <f>orders[[#This Row],[Price]]*orders[[#This Row],[Quantity]]</f>
        <v>2856</v>
      </c>
      <c r="O624" s="14">
        <f>((orders[[#This Row],[Delivery_Date]]+orders[[#This Row],[Delivery_Time]]) - (orders[[#This Row],[Order_Date]]+orders[[#This Row],[Order_Time]]))*24</f>
        <v>240.79694444441702</v>
      </c>
      <c r="W624" s="2">
        <v>2</v>
      </c>
      <c r="X624" s="13">
        <f>((orders[[#This Row],[Delivery_Date]]+orders[[#This Row],[Delivery_Time]]) - (orders[[#This Row],[Order_Date]]+orders[[#This Row],[Order_Time]]))*24</f>
        <v>240.79694444441702</v>
      </c>
      <c r="Y624" s="6">
        <f t="shared" si="9"/>
        <v>120.39847222220851</v>
      </c>
    </row>
    <row r="625" spans="1:25" x14ac:dyDescent="0.3">
      <c r="A625">
        <v>624</v>
      </c>
      <c r="B625" t="s">
        <v>123</v>
      </c>
      <c r="C625">
        <v>53</v>
      </c>
      <c r="D625">
        <f>VLOOKUP(orders[[#This Row],[Product_ID]],products[#All],4,TRUE)</f>
        <v>1672</v>
      </c>
      <c r="E625">
        <v>5</v>
      </c>
      <c r="F625" t="str">
        <f>TEXT(orders[[#This Row],[Order_Date]],"mmm")</f>
        <v>Aug</v>
      </c>
      <c r="G625" s="4">
        <v>45167</v>
      </c>
      <c r="H625" s="5">
        <v>0.3888773148148148</v>
      </c>
      <c r="I625" s="4">
        <v>45170</v>
      </c>
      <c r="J625" s="5">
        <v>0.35409722222222223</v>
      </c>
      <c r="K625" t="s">
        <v>516</v>
      </c>
      <c r="L625" t="str">
        <f>VLOOKUP(orders[[#This Row],[Customer_ID]],customers[#All],3,TRUE)</f>
        <v>Kavali</v>
      </c>
      <c r="M625" t="s">
        <v>513</v>
      </c>
      <c r="N625">
        <f>orders[[#This Row],[Price]]*orders[[#This Row],[Quantity]]</f>
        <v>8360</v>
      </c>
      <c r="O625" s="14">
        <f>((orders[[#This Row],[Delivery_Date]]+orders[[#This Row],[Delivery_Time]]) - (orders[[#This Row],[Order_Date]]+orders[[#This Row],[Order_Time]]))*24</f>
        <v>71.165277777879965</v>
      </c>
      <c r="W625" s="3">
        <v>5</v>
      </c>
      <c r="X625" s="13">
        <f>((orders[[#This Row],[Delivery_Date]]+orders[[#This Row],[Delivery_Time]]) - (orders[[#This Row],[Order_Date]]+orders[[#This Row],[Order_Time]]))*24</f>
        <v>71.165277777879965</v>
      </c>
      <c r="Y625" s="6">
        <f t="shared" si="9"/>
        <v>14.233055555575993</v>
      </c>
    </row>
    <row r="626" spans="1:25" x14ac:dyDescent="0.3">
      <c r="A626">
        <v>625</v>
      </c>
      <c r="B626" t="s">
        <v>437</v>
      </c>
      <c r="C626">
        <v>63</v>
      </c>
      <c r="D626">
        <f>VLOOKUP(orders[[#This Row],[Product_ID]],products[#All],4,TRUE)</f>
        <v>1348</v>
      </c>
      <c r="E626">
        <v>5</v>
      </c>
      <c r="F626" t="str">
        <f>TEXT(orders[[#This Row],[Order_Date]],"mmm")</f>
        <v>Feb</v>
      </c>
      <c r="G626" s="4">
        <v>44980</v>
      </c>
      <c r="H626" s="5">
        <v>0.88590277777777782</v>
      </c>
      <c r="I626" s="4">
        <v>44989</v>
      </c>
      <c r="J626" s="5">
        <v>0.11534722222222223</v>
      </c>
      <c r="K626" t="s">
        <v>517</v>
      </c>
      <c r="L626" t="str">
        <f>VLOOKUP(orders[[#This Row],[Customer_ID]],customers[#All],3,TRUE)</f>
        <v>Nellore</v>
      </c>
      <c r="M626" t="s">
        <v>528</v>
      </c>
      <c r="N626">
        <f>orders[[#This Row],[Price]]*orders[[#This Row],[Quantity]]</f>
        <v>6740</v>
      </c>
      <c r="O626" s="14">
        <f>((orders[[#This Row],[Delivery_Date]]+orders[[#This Row],[Delivery_Time]]) - (orders[[#This Row],[Order_Date]]+orders[[#This Row],[Order_Time]]))*24</f>
        <v>197.50666666659527</v>
      </c>
      <c r="W626" s="2">
        <v>5</v>
      </c>
      <c r="X626" s="13">
        <f>((orders[[#This Row],[Delivery_Date]]+orders[[#This Row],[Delivery_Time]]) - (orders[[#This Row],[Order_Date]]+orders[[#This Row],[Order_Time]]))*24</f>
        <v>197.50666666659527</v>
      </c>
      <c r="Y626" s="6">
        <f t="shared" si="9"/>
        <v>39.501333333319053</v>
      </c>
    </row>
    <row r="627" spans="1:25" x14ac:dyDescent="0.3">
      <c r="A627">
        <v>626</v>
      </c>
      <c r="B627" t="s">
        <v>123</v>
      </c>
      <c r="C627">
        <v>40</v>
      </c>
      <c r="D627">
        <f>VLOOKUP(orders[[#This Row],[Product_ID]],products[#All],4,TRUE)</f>
        <v>1923</v>
      </c>
      <c r="E627">
        <v>5</v>
      </c>
      <c r="F627" t="str">
        <f>TEXT(orders[[#This Row],[Order_Date]],"mmm")</f>
        <v>Sep</v>
      </c>
      <c r="G627" s="4">
        <v>45192</v>
      </c>
      <c r="H627" s="5">
        <v>0.63400462962962967</v>
      </c>
      <c r="I627" s="4">
        <v>45196</v>
      </c>
      <c r="J627" s="5">
        <v>0.34331018518518519</v>
      </c>
      <c r="K627" t="s">
        <v>652</v>
      </c>
      <c r="L627" t="str">
        <f>VLOOKUP(orders[[#This Row],[Customer_ID]],customers[#All],3,TRUE)</f>
        <v>Kavali</v>
      </c>
      <c r="M627" t="s">
        <v>505</v>
      </c>
      <c r="N627">
        <f>orders[[#This Row],[Price]]*orders[[#This Row],[Quantity]]</f>
        <v>9615</v>
      </c>
      <c r="O627" s="14">
        <f>((orders[[#This Row],[Delivery_Date]]+orders[[#This Row],[Delivery_Time]]) - (orders[[#This Row],[Order_Date]]+orders[[#This Row],[Order_Time]]))*24</f>
        <v>89.023333333258051</v>
      </c>
      <c r="W627" s="3">
        <v>5</v>
      </c>
      <c r="X627" s="13">
        <f>((orders[[#This Row],[Delivery_Date]]+orders[[#This Row],[Delivery_Time]]) - (orders[[#This Row],[Order_Date]]+orders[[#This Row],[Order_Time]]))*24</f>
        <v>89.023333333258051</v>
      </c>
      <c r="Y627" s="6">
        <f t="shared" si="9"/>
        <v>17.80466666665161</v>
      </c>
    </row>
    <row r="628" spans="1:25" x14ac:dyDescent="0.3">
      <c r="A628">
        <v>627</v>
      </c>
      <c r="B628" t="s">
        <v>123</v>
      </c>
      <c r="C628">
        <v>51</v>
      </c>
      <c r="D628">
        <f>VLOOKUP(orders[[#This Row],[Product_ID]],products[#All],4,TRUE)</f>
        <v>1084</v>
      </c>
      <c r="E628">
        <v>4</v>
      </c>
      <c r="F628" t="str">
        <f>TEXT(orders[[#This Row],[Order_Date]],"mmm")</f>
        <v>Feb</v>
      </c>
      <c r="G628" s="4">
        <v>44962</v>
      </c>
      <c r="H628" s="5">
        <v>0.18778935185185186</v>
      </c>
      <c r="I628" s="4">
        <v>44965</v>
      </c>
      <c r="J628" s="5">
        <v>0.98486111111111108</v>
      </c>
      <c r="K628" t="s">
        <v>512</v>
      </c>
      <c r="L628" t="str">
        <f>VLOOKUP(orders[[#This Row],[Customer_ID]],customers[#All],3,TRUE)</f>
        <v>Kavali</v>
      </c>
      <c r="M628" t="s">
        <v>528</v>
      </c>
      <c r="N628">
        <f>orders[[#This Row],[Price]]*orders[[#This Row],[Quantity]]</f>
        <v>4336</v>
      </c>
      <c r="O628" s="14">
        <f>((orders[[#This Row],[Delivery_Date]]+orders[[#This Row],[Delivery_Time]]) - (orders[[#This Row],[Order_Date]]+orders[[#This Row],[Order_Time]]))*24</f>
        <v>91.129722222103737</v>
      </c>
      <c r="W628" s="2">
        <v>4</v>
      </c>
      <c r="X628" s="13">
        <f>((orders[[#This Row],[Delivery_Date]]+orders[[#This Row],[Delivery_Time]]) - (orders[[#This Row],[Order_Date]]+orders[[#This Row],[Order_Time]]))*24</f>
        <v>91.129722222103737</v>
      </c>
      <c r="Y628" s="6">
        <f t="shared" si="9"/>
        <v>22.782430555525934</v>
      </c>
    </row>
    <row r="629" spans="1:25" x14ac:dyDescent="0.3">
      <c r="A629">
        <v>628</v>
      </c>
      <c r="B629" t="s">
        <v>302</v>
      </c>
      <c r="C629">
        <v>11</v>
      </c>
      <c r="D629">
        <f>VLOOKUP(orders[[#This Row],[Product_ID]],products[#All],4,TRUE)</f>
        <v>1096</v>
      </c>
      <c r="E629">
        <v>5</v>
      </c>
      <c r="F629" t="str">
        <f>TEXT(orders[[#This Row],[Order_Date]],"mmm")</f>
        <v>Feb</v>
      </c>
      <c r="G629" s="4">
        <v>44967</v>
      </c>
      <c r="H629" s="5">
        <v>0.91003472222222226</v>
      </c>
      <c r="I629" s="4">
        <v>44970</v>
      </c>
      <c r="J629" s="5">
        <v>0.88039351851851855</v>
      </c>
      <c r="K629" t="s">
        <v>662</v>
      </c>
      <c r="L629" t="str">
        <f>VLOOKUP(orders[[#This Row],[Customer_ID]],customers[#All],3,TRUE)</f>
        <v>Kavali</v>
      </c>
      <c r="M629" t="s">
        <v>511</v>
      </c>
      <c r="N629">
        <f>orders[[#This Row],[Price]]*orders[[#This Row],[Quantity]]</f>
        <v>5480</v>
      </c>
      <c r="O629" s="14">
        <f>((orders[[#This Row],[Delivery_Date]]+orders[[#This Row],[Delivery_Time]]) - (orders[[#This Row],[Order_Date]]+orders[[#This Row],[Order_Time]]))*24</f>
        <v>71.288611111231148</v>
      </c>
      <c r="W629" s="3">
        <v>5</v>
      </c>
      <c r="X629" s="13">
        <f>((orders[[#This Row],[Delivery_Date]]+orders[[#This Row],[Delivery_Time]]) - (orders[[#This Row],[Order_Date]]+orders[[#This Row],[Order_Time]]))*24</f>
        <v>71.288611111231148</v>
      </c>
      <c r="Y629" s="6">
        <f t="shared" si="9"/>
        <v>14.25772222224623</v>
      </c>
    </row>
    <row r="630" spans="1:25" x14ac:dyDescent="0.3">
      <c r="A630">
        <v>629</v>
      </c>
      <c r="B630" t="s">
        <v>163</v>
      </c>
      <c r="C630">
        <v>28</v>
      </c>
      <c r="D630">
        <f>VLOOKUP(orders[[#This Row],[Product_ID]],products[#All],4,TRUE)</f>
        <v>1778</v>
      </c>
      <c r="E630">
        <v>5</v>
      </c>
      <c r="F630" t="str">
        <f>TEXT(orders[[#This Row],[Order_Date]],"mmm")</f>
        <v>Aug</v>
      </c>
      <c r="G630" s="4">
        <v>45165</v>
      </c>
      <c r="H630" s="5">
        <v>0.38126157407407407</v>
      </c>
      <c r="I630" s="4">
        <v>45173</v>
      </c>
      <c r="J630" s="5">
        <v>0.64679398148148148</v>
      </c>
      <c r="K630" t="s">
        <v>700</v>
      </c>
      <c r="L630" t="str">
        <f>VLOOKUP(orders[[#This Row],[Customer_ID]],customers[#All],3,TRUE)</f>
        <v>Surat</v>
      </c>
      <c r="M630" t="s">
        <v>513</v>
      </c>
      <c r="N630">
        <f>orders[[#This Row],[Price]]*orders[[#This Row],[Quantity]]</f>
        <v>8890</v>
      </c>
      <c r="O630" s="14">
        <f>((orders[[#This Row],[Delivery_Date]]+orders[[#This Row],[Delivery_Time]]) - (orders[[#This Row],[Order_Date]]+orders[[#This Row],[Order_Time]]))*24</f>
        <v>198.37277777778218</v>
      </c>
      <c r="W630" s="2">
        <v>5</v>
      </c>
      <c r="X630" s="13">
        <f>((orders[[#This Row],[Delivery_Date]]+orders[[#This Row],[Delivery_Time]]) - (orders[[#This Row],[Order_Date]]+orders[[#This Row],[Order_Time]]))*24</f>
        <v>198.37277777778218</v>
      </c>
      <c r="Y630" s="6">
        <f t="shared" si="9"/>
        <v>39.674555555556438</v>
      </c>
    </row>
    <row r="631" spans="1:25" x14ac:dyDescent="0.3">
      <c r="A631">
        <v>630</v>
      </c>
      <c r="B631" t="s">
        <v>349</v>
      </c>
      <c r="C631">
        <v>67</v>
      </c>
      <c r="D631">
        <f>VLOOKUP(orders[[#This Row],[Product_ID]],products[#All],4,TRUE)</f>
        <v>1374</v>
      </c>
      <c r="E631">
        <v>3</v>
      </c>
      <c r="F631" t="str">
        <f>TEXT(orders[[#This Row],[Order_Date]],"mmm")</f>
        <v>Feb</v>
      </c>
      <c r="G631" s="4">
        <v>44978</v>
      </c>
      <c r="H631" s="5">
        <v>0.90123842592592596</v>
      </c>
      <c r="I631" s="4">
        <v>44986</v>
      </c>
      <c r="J631" s="5">
        <v>0.78689814814814818</v>
      </c>
      <c r="K631" t="s">
        <v>36</v>
      </c>
      <c r="L631" t="str">
        <f>VLOOKUP(orders[[#This Row],[Customer_ID]],customers[#All],3,TRUE)</f>
        <v>Tiruppur</v>
      </c>
      <c r="M631" t="s">
        <v>505</v>
      </c>
      <c r="N631">
        <f>orders[[#This Row],[Price]]*orders[[#This Row],[Quantity]]</f>
        <v>4122</v>
      </c>
      <c r="O631" s="14">
        <f>((orders[[#This Row],[Delivery_Date]]+orders[[#This Row],[Delivery_Time]]) - (orders[[#This Row],[Order_Date]]+orders[[#This Row],[Order_Time]]))*24</f>
        <v>189.25583333341638</v>
      </c>
      <c r="W631" s="3">
        <v>3</v>
      </c>
      <c r="X631" s="13">
        <f>((orders[[#This Row],[Delivery_Date]]+orders[[#This Row],[Delivery_Time]]) - (orders[[#This Row],[Order_Date]]+orders[[#This Row],[Order_Time]]))*24</f>
        <v>189.25583333341638</v>
      </c>
      <c r="Y631" s="6">
        <f t="shared" si="9"/>
        <v>63.085277777805459</v>
      </c>
    </row>
    <row r="632" spans="1:25" x14ac:dyDescent="0.3">
      <c r="A632">
        <v>631</v>
      </c>
      <c r="B632" t="s">
        <v>222</v>
      </c>
      <c r="C632">
        <v>32</v>
      </c>
      <c r="D632">
        <f>VLOOKUP(orders[[#This Row],[Product_ID]],products[#All],4,TRUE)</f>
        <v>1792</v>
      </c>
      <c r="E632">
        <v>4</v>
      </c>
      <c r="F632" t="str">
        <f>TEXT(orders[[#This Row],[Order_Date]],"mmm")</f>
        <v>Apr</v>
      </c>
      <c r="G632" s="4">
        <v>45029</v>
      </c>
      <c r="H632" s="5">
        <v>0.90405092592592595</v>
      </c>
      <c r="I632" s="4">
        <v>45033</v>
      </c>
      <c r="J632" s="5">
        <v>0.15628472222222223</v>
      </c>
      <c r="K632" t="s">
        <v>597</v>
      </c>
      <c r="L632" t="str">
        <f>VLOOKUP(orders[[#This Row],[Customer_ID]],customers[#All],3,TRUE)</f>
        <v>Agra</v>
      </c>
      <c r="M632" t="s">
        <v>509</v>
      </c>
      <c r="N632">
        <f>orders[[#This Row],[Price]]*orders[[#This Row],[Quantity]]</f>
        <v>7168</v>
      </c>
      <c r="O632" s="14">
        <f>((orders[[#This Row],[Delivery_Date]]+orders[[#This Row],[Delivery_Time]]) - (orders[[#This Row],[Order_Date]]+orders[[#This Row],[Order_Time]]))*24</f>
        <v>78.053611111070495</v>
      </c>
      <c r="W632" s="2">
        <v>4</v>
      </c>
      <c r="X632" s="13">
        <f>((orders[[#This Row],[Delivery_Date]]+orders[[#This Row],[Delivery_Time]]) - (orders[[#This Row],[Order_Date]]+orders[[#This Row],[Order_Time]]))*24</f>
        <v>78.053611111070495</v>
      </c>
      <c r="Y632" s="6">
        <f t="shared" si="9"/>
        <v>19.513402777767624</v>
      </c>
    </row>
    <row r="633" spans="1:25" x14ac:dyDescent="0.3">
      <c r="A633">
        <v>632</v>
      </c>
      <c r="B633" t="s">
        <v>369</v>
      </c>
      <c r="C633">
        <v>51</v>
      </c>
      <c r="D633">
        <f>VLOOKUP(orders[[#This Row],[Product_ID]],products[#All],4,TRUE)</f>
        <v>1084</v>
      </c>
      <c r="E633">
        <v>1</v>
      </c>
      <c r="F633" t="str">
        <f>TEXT(orders[[#This Row],[Order_Date]],"mmm")</f>
        <v>Jul</v>
      </c>
      <c r="G633" s="4">
        <v>45118</v>
      </c>
      <c r="H633" s="5">
        <v>0.94098379629629625</v>
      </c>
      <c r="I633" s="4">
        <v>45119</v>
      </c>
      <c r="J633" s="5">
        <v>0.48113425925925923</v>
      </c>
      <c r="K633" t="s">
        <v>708</v>
      </c>
      <c r="L633" t="str">
        <f>VLOOKUP(orders[[#This Row],[Customer_ID]],customers[#All],3,TRUE)</f>
        <v>Aligarh</v>
      </c>
      <c r="M633" t="s">
        <v>528</v>
      </c>
      <c r="N633">
        <f>orders[[#This Row],[Price]]*orders[[#This Row],[Quantity]]</f>
        <v>1084</v>
      </c>
      <c r="O633" s="14">
        <f>((orders[[#This Row],[Delivery_Date]]+orders[[#This Row],[Delivery_Time]]) - (orders[[#This Row],[Order_Date]]+orders[[#This Row],[Order_Time]]))*24</f>
        <v>12.963611111103091</v>
      </c>
      <c r="W633" s="3">
        <v>1</v>
      </c>
      <c r="X633" s="13">
        <f>((orders[[#This Row],[Delivery_Date]]+orders[[#This Row],[Delivery_Time]]) - (orders[[#This Row],[Order_Date]]+orders[[#This Row],[Order_Time]]))*24</f>
        <v>12.963611111103091</v>
      </c>
      <c r="Y633" s="6">
        <f t="shared" si="9"/>
        <v>12.963611111103091</v>
      </c>
    </row>
    <row r="634" spans="1:25" x14ac:dyDescent="0.3">
      <c r="A634">
        <v>633</v>
      </c>
      <c r="B634" t="s">
        <v>158</v>
      </c>
      <c r="C634">
        <v>52</v>
      </c>
      <c r="D634">
        <f>VLOOKUP(orders[[#This Row],[Product_ID]],products[#All],4,TRUE)</f>
        <v>236</v>
      </c>
      <c r="E634">
        <v>5</v>
      </c>
      <c r="F634" t="str">
        <f>TEXT(orders[[#This Row],[Order_Date]],"mmm")</f>
        <v>Feb</v>
      </c>
      <c r="G634" s="4">
        <v>44967</v>
      </c>
      <c r="H634" s="5">
        <v>0.614375</v>
      </c>
      <c r="I634" s="4">
        <v>44972</v>
      </c>
      <c r="J634" s="5">
        <v>0.21719907407407407</v>
      </c>
      <c r="K634" t="s">
        <v>165</v>
      </c>
      <c r="L634" t="str">
        <f>VLOOKUP(orders[[#This Row],[Customer_ID]],customers[#All],3,TRUE)</f>
        <v>Sasaram</v>
      </c>
      <c r="M634" t="s">
        <v>511</v>
      </c>
      <c r="N634">
        <f>orders[[#This Row],[Price]]*orders[[#This Row],[Quantity]]</f>
        <v>1180</v>
      </c>
      <c r="O634" s="14">
        <f>((orders[[#This Row],[Delivery_Date]]+orders[[#This Row],[Delivery_Time]]) - (orders[[#This Row],[Order_Date]]+orders[[#This Row],[Order_Time]]))*24</f>
        <v>110.46777777787065</v>
      </c>
      <c r="W634" s="2">
        <v>5</v>
      </c>
      <c r="X634" s="13">
        <f>((orders[[#This Row],[Delivery_Date]]+orders[[#This Row],[Delivery_Time]]) - (orders[[#This Row],[Order_Date]]+orders[[#This Row],[Order_Time]]))*24</f>
        <v>110.46777777787065</v>
      </c>
      <c r="Y634" s="6">
        <f t="shared" si="9"/>
        <v>22.093555555574131</v>
      </c>
    </row>
    <row r="635" spans="1:25" x14ac:dyDescent="0.3">
      <c r="A635">
        <v>634</v>
      </c>
      <c r="B635" t="s">
        <v>193</v>
      </c>
      <c r="C635">
        <v>57</v>
      </c>
      <c r="D635">
        <f>VLOOKUP(orders[[#This Row],[Product_ID]],products[#All],4,TRUE)</f>
        <v>1582</v>
      </c>
      <c r="E635">
        <v>3</v>
      </c>
      <c r="F635" t="str">
        <f>TEXT(orders[[#This Row],[Order_Date]],"mmm")</f>
        <v>May</v>
      </c>
      <c r="G635" s="4">
        <v>45053</v>
      </c>
      <c r="H635" s="5">
        <v>0.2751851851851852</v>
      </c>
      <c r="I635" s="4">
        <v>45057</v>
      </c>
      <c r="J635" s="5">
        <v>0.57209490740740743</v>
      </c>
      <c r="K635" t="s">
        <v>582</v>
      </c>
      <c r="L635" t="str">
        <f>VLOOKUP(orders[[#This Row],[Customer_ID]],customers[#All],3,TRUE)</f>
        <v>Aizawl</v>
      </c>
      <c r="M635" t="s">
        <v>509</v>
      </c>
      <c r="N635">
        <f>orders[[#This Row],[Price]]*orders[[#This Row],[Quantity]]</f>
        <v>4746</v>
      </c>
      <c r="O635" s="14">
        <f>((orders[[#This Row],[Delivery_Date]]+orders[[#This Row],[Delivery_Time]]) - (orders[[#This Row],[Order_Date]]+orders[[#This Row],[Order_Time]]))*24</f>
        <v>103.12583333335351</v>
      </c>
      <c r="W635" s="3">
        <v>3</v>
      </c>
      <c r="X635" s="13">
        <f>((orders[[#This Row],[Delivery_Date]]+orders[[#This Row],[Delivery_Time]]) - (orders[[#This Row],[Order_Date]]+orders[[#This Row],[Order_Time]]))*24</f>
        <v>103.12583333335351</v>
      </c>
      <c r="Y635" s="6">
        <f t="shared" si="9"/>
        <v>34.375277777784504</v>
      </c>
    </row>
    <row r="636" spans="1:25" x14ac:dyDescent="0.3">
      <c r="A636">
        <v>635</v>
      </c>
      <c r="B636" t="s">
        <v>466</v>
      </c>
      <c r="C636">
        <v>67</v>
      </c>
      <c r="D636">
        <f>VLOOKUP(orders[[#This Row],[Product_ID]],products[#All],4,TRUE)</f>
        <v>1374</v>
      </c>
      <c r="E636">
        <v>1</v>
      </c>
      <c r="F636" t="str">
        <f>TEXT(orders[[#This Row],[Order_Date]],"mmm")</f>
        <v>Nov</v>
      </c>
      <c r="G636" s="4">
        <v>45242</v>
      </c>
      <c r="H636" s="5">
        <v>0.77582175925925922</v>
      </c>
      <c r="I636" s="4">
        <v>45252</v>
      </c>
      <c r="J636" s="5">
        <v>0.30800925925925926</v>
      </c>
      <c r="K636" t="s">
        <v>607</v>
      </c>
      <c r="L636" t="str">
        <f>VLOOKUP(orders[[#This Row],[Customer_ID]],customers[#All],3,TRUE)</f>
        <v>Warangal</v>
      </c>
      <c r="M636" t="s">
        <v>505</v>
      </c>
      <c r="N636">
        <f>orders[[#This Row],[Price]]*orders[[#This Row],[Quantity]]</f>
        <v>1374</v>
      </c>
      <c r="O636" s="14">
        <f>((orders[[#This Row],[Delivery_Date]]+orders[[#This Row],[Delivery_Time]]) - (orders[[#This Row],[Order_Date]]+orders[[#This Row],[Order_Time]]))*24</f>
        <v>228.77250000002095</v>
      </c>
      <c r="W636" s="2">
        <v>1</v>
      </c>
      <c r="X636" s="13">
        <f>((orders[[#This Row],[Delivery_Date]]+orders[[#This Row],[Delivery_Time]]) - (orders[[#This Row],[Order_Date]]+orders[[#This Row],[Order_Time]]))*24</f>
        <v>228.77250000002095</v>
      </c>
      <c r="Y636" s="6">
        <f t="shared" si="9"/>
        <v>228.77250000002095</v>
      </c>
    </row>
    <row r="637" spans="1:25" x14ac:dyDescent="0.3">
      <c r="A637">
        <v>636</v>
      </c>
      <c r="B637" t="s">
        <v>331</v>
      </c>
      <c r="C637">
        <v>53</v>
      </c>
      <c r="D637">
        <f>VLOOKUP(orders[[#This Row],[Product_ID]],products[#All],4,TRUE)</f>
        <v>1672</v>
      </c>
      <c r="E637">
        <v>2</v>
      </c>
      <c r="F637" t="str">
        <f>TEXT(orders[[#This Row],[Order_Date]],"mmm")</f>
        <v>Aug</v>
      </c>
      <c r="G637" s="4">
        <v>45163</v>
      </c>
      <c r="H637" s="5">
        <v>0.3044675925925926</v>
      </c>
      <c r="I637" s="4">
        <v>45171</v>
      </c>
      <c r="J637" s="5">
        <v>0.1484375</v>
      </c>
      <c r="K637" t="s">
        <v>529</v>
      </c>
      <c r="L637" t="str">
        <f>VLOOKUP(orders[[#This Row],[Customer_ID]],customers[#All],3,TRUE)</f>
        <v>Anand</v>
      </c>
      <c r="M637" t="s">
        <v>513</v>
      </c>
      <c r="N637">
        <f>orders[[#This Row],[Price]]*orders[[#This Row],[Quantity]]</f>
        <v>3344</v>
      </c>
      <c r="O637" s="14">
        <f>((orders[[#This Row],[Delivery_Date]]+orders[[#This Row],[Delivery_Time]]) - (orders[[#This Row],[Order_Date]]+orders[[#This Row],[Order_Time]]))*24</f>
        <v>188.25527777778916</v>
      </c>
      <c r="W637" s="3">
        <v>2</v>
      </c>
      <c r="X637" s="13">
        <f>((orders[[#This Row],[Delivery_Date]]+orders[[#This Row],[Delivery_Time]]) - (orders[[#This Row],[Order_Date]]+orders[[#This Row],[Order_Time]]))*24</f>
        <v>188.25527777778916</v>
      </c>
      <c r="Y637" s="6">
        <f t="shared" si="9"/>
        <v>94.12763888889458</v>
      </c>
    </row>
    <row r="638" spans="1:25" x14ac:dyDescent="0.3">
      <c r="A638">
        <v>637</v>
      </c>
      <c r="B638" t="s">
        <v>279</v>
      </c>
      <c r="C638">
        <v>51</v>
      </c>
      <c r="D638">
        <f>VLOOKUP(orders[[#This Row],[Product_ID]],products[#All],4,TRUE)</f>
        <v>1084</v>
      </c>
      <c r="E638">
        <v>3</v>
      </c>
      <c r="F638" t="str">
        <f>TEXT(orders[[#This Row],[Order_Date]],"mmm")</f>
        <v>Mar</v>
      </c>
      <c r="G638" s="4">
        <v>44997</v>
      </c>
      <c r="H638" s="5">
        <v>0.81210648148148146</v>
      </c>
      <c r="I638" s="4">
        <v>45005</v>
      </c>
      <c r="J638" s="5">
        <v>0.94043981481481487</v>
      </c>
      <c r="K638" t="s">
        <v>551</v>
      </c>
      <c r="L638" t="str">
        <f>VLOOKUP(orders[[#This Row],[Customer_ID]],customers[#All],3,TRUE)</f>
        <v>Haridwar</v>
      </c>
      <c r="M638" t="s">
        <v>528</v>
      </c>
      <c r="N638">
        <f>orders[[#This Row],[Price]]*orders[[#This Row],[Quantity]]</f>
        <v>3252</v>
      </c>
      <c r="O638" s="14">
        <f>((orders[[#This Row],[Delivery_Date]]+orders[[#This Row],[Delivery_Time]]) - (orders[[#This Row],[Order_Date]]+orders[[#This Row],[Order_Time]]))*24</f>
        <v>195.0800000000163</v>
      </c>
      <c r="W638" s="2">
        <v>3</v>
      </c>
      <c r="X638" s="13">
        <f>((orders[[#This Row],[Delivery_Date]]+orders[[#This Row],[Delivery_Time]]) - (orders[[#This Row],[Order_Date]]+orders[[#This Row],[Order_Time]]))*24</f>
        <v>195.0800000000163</v>
      </c>
      <c r="Y638" s="6">
        <f t="shared" si="9"/>
        <v>65.026666666672099</v>
      </c>
    </row>
    <row r="639" spans="1:25" x14ac:dyDescent="0.3">
      <c r="A639">
        <v>638</v>
      </c>
      <c r="B639" t="s">
        <v>297</v>
      </c>
      <c r="C639">
        <v>39</v>
      </c>
      <c r="D639">
        <f>VLOOKUP(orders[[#This Row],[Product_ID]],products[#All],4,TRUE)</f>
        <v>387</v>
      </c>
      <c r="E639">
        <v>1</v>
      </c>
      <c r="F639" t="str">
        <f>TEXT(orders[[#This Row],[Order_Date]],"mmm")</f>
        <v>Apr</v>
      </c>
      <c r="G639" s="4">
        <v>45039</v>
      </c>
      <c r="H639" s="5">
        <v>9.2743055555555551E-2</v>
      </c>
      <c r="I639" s="4">
        <v>45043</v>
      </c>
      <c r="J639" s="5">
        <v>0.11898148148148148</v>
      </c>
      <c r="K639" t="s">
        <v>676</v>
      </c>
      <c r="L639" t="str">
        <f>VLOOKUP(orders[[#This Row],[Customer_ID]],customers[#All],3,TRUE)</f>
        <v>Satara</v>
      </c>
      <c r="M639" t="s">
        <v>528</v>
      </c>
      <c r="N639">
        <f>orders[[#This Row],[Price]]*orders[[#This Row],[Quantity]]</f>
        <v>387</v>
      </c>
      <c r="O639" s="14">
        <f>((orders[[#This Row],[Delivery_Date]]+orders[[#This Row],[Delivery_Time]]) - (orders[[#This Row],[Order_Date]]+orders[[#This Row],[Order_Time]]))*24</f>
        <v>96.629722222220153</v>
      </c>
      <c r="W639" s="3">
        <v>1</v>
      </c>
      <c r="X639" s="13">
        <f>((orders[[#This Row],[Delivery_Date]]+orders[[#This Row],[Delivery_Time]]) - (orders[[#This Row],[Order_Date]]+orders[[#This Row],[Order_Time]]))*24</f>
        <v>96.629722222220153</v>
      </c>
      <c r="Y639" s="6">
        <f t="shared" si="9"/>
        <v>96.629722222220153</v>
      </c>
    </row>
    <row r="640" spans="1:25" x14ac:dyDescent="0.3">
      <c r="A640">
        <v>639</v>
      </c>
      <c r="B640" t="s">
        <v>481</v>
      </c>
      <c r="C640">
        <v>24</v>
      </c>
      <c r="D640">
        <f>VLOOKUP(orders[[#This Row],[Product_ID]],products[#All],4,TRUE)</f>
        <v>535</v>
      </c>
      <c r="E640">
        <v>1</v>
      </c>
      <c r="F640" t="str">
        <f>TEXT(orders[[#This Row],[Order_Date]],"mmm")</f>
        <v>May</v>
      </c>
      <c r="G640" s="4">
        <v>45072</v>
      </c>
      <c r="H640" s="5">
        <v>0.10869212962962962</v>
      </c>
      <c r="I640" s="4">
        <v>45077</v>
      </c>
      <c r="J640" s="5">
        <v>0.13778935185185184</v>
      </c>
      <c r="K640" t="s">
        <v>709</v>
      </c>
      <c r="L640" t="str">
        <f>VLOOKUP(orders[[#This Row],[Customer_ID]],customers[#All],3,TRUE)</f>
        <v>Cuttack</v>
      </c>
      <c r="M640" t="s">
        <v>509</v>
      </c>
      <c r="N640">
        <f>orders[[#This Row],[Price]]*orders[[#This Row],[Quantity]]</f>
        <v>535</v>
      </c>
      <c r="O640" s="14">
        <f>((orders[[#This Row],[Delivery_Date]]+orders[[#This Row],[Delivery_Time]]) - (orders[[#This Row],[Order_Date]]+orders[[#This Row],[Order_Time]]))*24</f>
        <v>120.69833333330462</v>
      </c>
      <c r="W640" s="2">
        <v>1</v>
      </c>
      <c r="X640" s="13">
        <f>((orders[[#This Row],[Delivery_Date]]+orders[[#This Row],[Delivery_Time]]) - (orders[[#This Row],[Order_Date]]+orders[[#This Row],[Order_Time]]))*24</f>
        <v>120.69833333330462</v>
      </c>
      <c r="Y640" s="6">
        <f t="shared" si="9"/>
        <v>120.69833333330462</v>
      </c>
    </row>
    <row r="641" spans="1:25" x14ac:dyDescent="0.3">
      <c r="A641">
        <v>640</v>
      </c>
      <c r="B641" t="s">
        <v>437</v>
      </c>
      <c r="C641">
        <v>59</v>
      </c>
      <c r="D641">
        <f>VLOOKUP(orders[[#This Row],[Product_ID]],products[#All],4,TRUE)</f>
        <v>811</v>
      </c>
      <c r="E641">
        <v>3</v>
      </c>
      <c r="F641" t="str">
        <f>TEXT(orders[[#This Row],[Order_Date]],"mmm")</f>
        <v>Aug</v>
      </c>
      <c r="G641" s="4">
        <v>45161</v>
      </c>
      <c r="H641" s="5">
        <v>0.26170138888888889</v>
      </c>
      <c r="I641" s="4">
        <v>45169</v>
      </c>
      <c r="J641" s="5">
        <v>0.79677083333333332</v>
      </c>
      <c r="K641" t="s">
        <v>525</v>
      </c>
      <c r="L641" t="str">
        <f>VLOOKUP(orders[[#This Row],[Customer_ID]],customers[#All],3,TRUE)</f>
        <v>Nellore</v>
      </c>
      <c r="M641" t="s">
        <v>513</v>
      </c>
      <c r="N641">
        <f>orders[[#This Row],[Price]]*orders[[#This Row],[Quantity]]</f>
        <v>2433</v>
      </c>
      <c r="O641" s="14">
        <f>((orders[[#This Row],[Delivery_Date]]+orders[[#This Row],[Delivery_Time]]) - (orders[[#This Row],[Order_Date]]+orders[[#This Row],[Order_Time]]))*24</f>
        <v>204.84166666661622</v>
      </c>
      <c r="W641" s="3">
        <v>3</v>
      </c>
      <c r="X641" s="13">
        <f>((orders[[#This Row],[Delivery_Date]]+orders[[#This Row],[Delivery_Time]]) - (orders[[#This Row],[Order_Date]]+orders[[#This Row],[Order_Time]]))*24</f>
        <v>204.84166666661622</v>
      </c>
      <c r="Y641" s="6">
        <f t="shared" si="9"/>
        <v>68.28055555553874</v>
      </c>
    </row>
    <row r="642" spans="1:25" x14ac:dyDescent="0.3">
      <c r="A642">
        <v>641</v>
      </c>
      <c r="B642" t="s">
        <v>311</v>
      </c>
      <c r="C642">
        <v>15</v>
      </c>
      <c r="D642">
        <f>VLOOKUP(orders[[#This Row],[Product_ID]],products[#All],4,TRUE)</f>
        <v>1488</v>
      </c>
      <c r="E642">
        <v>4</v>
      </c>
      <c r="F642" t="str">
        <f>TEXT(orders[[#This Row],[Order_Date]],"mmm")</f>
        <v>May</v>
      </c>
      <c r="G642" s="4">
        <v>45064</v>
      </c>
      <c r="H642" s="5">
        <v>0.99995370370370373</v>
      </c>
      <c r="I642" s="4">
        <v>45072</v>
      </c>
      <c r="J642" s="5">
        <v>0.80202546296296295</v>
      </c>
      <c r="K642" t="s">
        <v>661</v>
      </c>
      <c r="L642" t="str">
        <f>VLOOKUP(orders[[#This Row],[Customer_ID]],customers[#All],3,TRUE)</f>
        <v>Jamnagar</v>
      </c>
      <c r="M642" t="s">
        <v>505</v>
      </c>
      <c r="N642">
        <f>orders[[#This Row],[Price]]*orders[[#This Row],[Quantity]]</f>
        <v>5952</v>
      </c>
      <c r="O642" s="14">
        <f>((orders[[#This Row],[Delivery_Date]]+orders[[#This Row],[Delivery_Time]]) - (orders[[#This Row],[Order_Date]]+orders[[#This Row],[Order_Time]]))*24</f>
        <v>187.24972222239012</v>
      </c>
      <c r="W642" s="2">
        <v>4</v>
      </c>
      <c r="X642" s="13">
        <f>((orders[[#This Row],[Delivery_Date]]+orders[[#This Row],[Delivery_Time]]) - (orders[[#This Row],[Order_Date]]+orders[[#This Row],[Order_Time]]))*24</f>
        <v>187.24972222239012</v>
      </c>
      <c r="Y642" s="6">
        <f t="shared" si="9"/>
        <v>46.81243055559753</v>
      </c>
    </row>
    <row r="643" spans="1:25" x14ac:dyDescent="0.3">
      <c r="A643">
        <v>642</v>
      </c>
      <c r="B643" t="s">
        <v>108</v>
      </c>
      <c r="C643">
        <v>44</v>
      </c>
      <c r="D643">
        <f>VLOOKUP(orders[[#This Row],[Product_ID]],products[#All],4,TRUE)</f>
        <v>794</v>
      </c>
      <c r="E643">
        <v>5</v>
      </c>
      <c r="F643" t="str">
        <f>TEXT(orders[[#This Row],[Order_Date]],"mmm")</f>
        <v>Nov</v>
      </c>
      <c r="G643" s="4">
        <v>45232</v>
      </c>
      <c r="H643" s="5">
        <v>0.22643518518518518</v>
      </c>
      <c r="I643" s="4">
        <v>45237</v>
      </c>
      <c r="J643" s="5">
        <v>2.0729166666666667E-2</v>
      </c>
      <c r="K643" t="s">
        <v>547</v>
      </c>
      <c r="L643" t="str">
        <f>VLOOKUP(orders[[#This Row],[Customer_ID]],customers[#All],3,TRUE)</f>
        <v>Mehsana</v>
      </c>
      <c r="M643" t="s">
        <v>507</v>
      </c>
      <c r="N643">
        <f>orders[[#This Row],[Price]]*orders[[#This Row],[Quantity]]</f>
        <v>3970</v>
      </c>
      <c r="O643" s="14">
        <f>((orders[[#This Row],[Delivery_Date]]+orders[[#This Row],[Delivery_Time]]) - (orders[[#This Row],[Order_Date]]+orders[[#This Row],[Order_Time]]))*24</f>
        <v>115.06305555556901</v>
      </c>
      <c r="W643" s="3">
        <v>5</v>
      </c>
      <c r="X643" s="13">
        <f>((orders[[#This Row],[Delivery_Date]]+orders[[#This Row],[Delivery_Time]]) - (orders[[#This Row],[Order_Date]]+orders[[#This Row],[Order_Time]]))*24</f>
        <v>115.06305555556901</v>
      </c>
      <c r="Y643" s="6">
        <f t="shared" ref="Y643:Y706" si="10">X643/W643</f>
        <v>23.012611111113802</v>
      </c>
    </row>
    <row r="644" spans="1:25" x14ac:dyDescent="0.3">
      <c r="A644">
        <v>643</v>
      </c>
      <c r="B644" t="s">
        <v>311</v>
      </c>
      <c r="C644">
        <v>35</v>
      </c>
      <c r="D644">
        <f>VLOOKUP(orders[[#This Row],[Product_ID]],products[#All],4,TRUE)</f>
        <v>1865</v>
      </c>
      <c r="E644">
        <v>2</v>
      </c>
      <c r="F644" t="str">
        <f>TEXT(orders[[#This Row],[Order_Date]],"mmm")</f>
        <v>Feb</v>
      </c>
      <c r="G644" s="4">
        <v>44983</v>
      </c>
      <c r="H644" s="5">
        <v>0.54888888888888887</v>
      </c>
      <c r="I644" s="4">
        <v>44991</v>
      </c>
      <c r="J644" s="5">
        <v>0.8501157407407407</v>
      </c>
      <c r="K644" t="s">
        <v>562</v>
      </c>
      <c r="L644" t="str">
        <f>VLOOKUP(orders[[#This Row],[Customer_ID]],customers[#All],3,TRUE)</f>
        <v>Jamnagar</v>
      </c>
      <c r="M644" t="s">
        <v>518</v>
      </c>
      <c r="N644">
        <f>orders[[#This Row],[Price]]*orders[[#This Row],[Quantity]]</f>
        <v>3730</v>
      </c>
      <c r="O644" s="14">
        <f>((orders[[#This Row],[Delivery_Date]]+orders[[#This Row],[Delivery_Time]]) - (orders[[#This Row],[Order_Date]]+orders[[#This Row],[Order_Time]]))*24</f>
        <v>199.22944444441237</v>
      </c>
      <c r="W644" s="2">
        <v>2</v>
      </c>
      <c r="X644" s="13">
        <f>((orders[[#This Row],[Delivery_Date]]+orders[[#This Row],[Delivery_Time]]) - (orders[[#This Row],[Order_Date]]+orders[[#This Row],[Order_Time]]))*24</f>
        <v>199.22944444441237</v>
      </c>
      <c r="Y644" s="6">
        <f t="shared" si="10"/>
        <v>99.614722222206183</v>
      </c>
    </row>
    <row r="645" spans="1:25" x14ac:dyDescent="0.3">
      <c r="A645">
        <v>644</v>
      </c>
      <c r="B645" t="s">
        <v>252</v>
      </c>
      <c r="C645">
        <v>67</v>
      </c>
      <c r="D645">
        <f>VLOOKUP(orders[[#This Row],[Product_ID]],products[#All],4,TRUE)</f>
        <v>1374</v>
      </c>
      <c r="E645">
        <v>1</v>
      </c>
      <c r="F645" t="str">
        <f>TEXT(orders[[#This Row],[Order_Date]],"mmm")</f>
        <v>Sep</v>
      </c>
      <c r="G645" s="4">
        <v>45170</v>
      </c>
      <c r="H645" s="5">
        <v>0.62124999999999997</v>
      </c>
      <c r="I645" s="4">
        <v>45180</v>
      </c>
      <c r="J645" s="5">
        <v>0.47312500000000002</v>
      </c>
      <c r="K645" t="s">
        <v>361</v>
      </c>
      <c r="L645" t="str">
        <f>VLOOKUP(orders[[#This Row],[Customer_ID]],customers[#All],3,TRUE)</f>
        <v>Imphal</v>
      </c>
      <c r="M645" t="s">
        <v>505</v>
      </c>
      <c r="N645">
        <f>orders[[#This Row],[Price]]*orders[[#This Row],[Quantity]]</f>
        <v>1374</v>
      </c>
      <c r="O645" s="14">
        <f>((orders[[#This Row],[Delivery_Date]]+orders[[#This Row],[Delivery_Time]]) - (orders[[#This Row],[Order_Date]]+orders[[#This Row],[Order_Time]]))*24</f>
        <v>236.44500000000698</v>
      </c>
      <c r="W645" s="3">
        <v>1</v>
      </c>
      <c r="X645" s="13">
        <f>((orders[[#This Row],[Delivery_Date]]+orders[[#This Row],[Delivery_Time]]) - (orders[[#This Row],[Order_Date]]+orders[[#This Row],[Order_Time]]))*24</f>
        <v>236.44500000000698</v>
      </c>
      <c r="Y645" s="6">
        <f t="shared" si="10"/>
        <v>236.44500000000698</v>
      </c>
    </row>
    <row r="646" spans="1:25" x14ac:dyDescent="0.3">
      <c r="A646">
        <v>645</v>
      </c>
      <c r="B646" t="s">
        <v>168</v>
      </c>
      <c r="C646">
        <v>50</v>
      </c>
      <c r="D646">
        <f>VLOOKUP(orders[[#This Row],[Product_ID]],products[#All],4,TRUE)</f>
        <v>422</v>
      </c>
      <c r="E646">
        <v>3</v>
      </c>
      <c r="F646" t="str">
        <f>TEXT(orders[[#This Row],[Order_Date]],"mmm")</f>
        <v>Feb</v>
      </c>
      <c r="G646" s="4">
        <v>44984</v>
      </c>
      <c r="H646" s="5">
        <v>7.4062500000000003E-2</v>
      </c>
      <c r="I646" s="4">
        <v>44985</v>
      </c>
      <c r="J646" s="5">
        <v>8.8321759259259253E-2</v>
      </c>
      <c r="K646" t="s">
        <v>100</v>
      </c>
      <c r="L646" t="str">
        <f>VLOOKUP(orders[[#This Row],[Customer_ID]],customers[#All],3,TRUE)</f>
        <v>Indore</v>
      </c>
      <c r="M646" t="s">
        <v>518</v>
      </c>
      <c r="N646">
        <f>orders[[#This Row],[Price]]*orders[[#This Row],[Quantity]]</f>
        <v>1266</v>
      </c>
      <c r="O646" s="14">
        <f>((orders[[#This Row],[Delivery_Date]]+orders[[#This Row],[Delivery_Time]]) - (orders[[#This Row],[Order_Date]]+orders[[#This Row],[Order_Time]]))*24</f>
        <v>24.342222222068813</v>
      </c>
      <c r="W646" s="2">
        <v>3</v>
      </c>
      <c r="X646" s="13">
        <f>((orders[[#This Row],[Delivery_Date]]+orders[[#This Row],[Delivery_Time]]) - (orders[[#This Row],[Order_Date]]+orders[[#This Row],[Order_Time]]))*24</f>
        <v>24.342222222068813</v>
      </c>
      <c r="Y646" s="6">
        <f t="shared" si="10"/>
        <v>8.1140740740229376</v>
      </c>
    </row>
    <row r="647" spans="1:25" x14ac:dyDescent="0.3">
      <c r="A647">
        <v>646</v>
      </c>
      <c r="B647" t="s">
        <v>78</v>
      </c>
      <c r="C647">
        <v>38</v>
      </c>
      <c r="D647">
        <f>VLOOKUP(orders[[#This Row],[Product_ID]],products[#All],4,TRUE)</f>
        <v>562</v>
      </c>
      <c r="E647">
        <v>5</v>
      </c>
      <c r="F647" t="str">
        <f>TEXT(orders[[#This Row],[Order_Date]],"mmm")</f>
        <v>May</v>
      </c>
      <c r="G647" s="4">
        <v>45059</v>
      </c>
      <c r="H647" s="5">
        <v>0.68761574074074072</v>
      </c>
      <c r="I647" s="4">
        <v>45069</v>
      </c>
      <c r="J647" s="5">
        <v>0.38678240740740738</v>
      </c>
      <c r="K647" t="s">
        <v>697</v>
      </c>
      <c r="L647" t="str">
        <f>VLOOKUP(orders[[#This Row],[Customer_ID]],customers[#All],3,TRUE)</f>
        <v>Kolkata</v>
      </c>
      <c r="M647" t="s">
        <v>509</v>
      </c>
      <c r="N647">
        <f>orders[[#This Row],[Price]]*orders[[#This Row],[Quantity]]</f>
        <v>2810</v>
      </c>
      <c r="O647" s="14">
        <f>((orders[[#This Row],[Delivery_Date]]+orders[[#This Row],[Delivery_Time]]) - (orders[[#This Row],[Order_Date]]+orders[[#This Row],[Order_Time]]))*24</f>
        <v>232.77999999996973</v>
      </c>
      <c r="W647" s="3">
        <v>5</v>
      </c>
      <c r="X647" s="13">
        <f>((orders[[#This Row],[Delivery_Date]]+orders[[#This Row],[Delivery_Time]]) - (orders[[#This Row],[Order_Date]]+orders[[#This Row],[Order_Time]]))*24</f>
        <v>232.77999999996973</v>
      </c>
      <c r="Y647" s="6">
        <f t="shared" si="10"/>
        <v>46.555999999993944</v>
      </c>
    </row>
    <row r="648" spans="1:25" x14ac:dyDescent="0.3">
      <c r="A648">
        <v>647</v>
      </c>
      <c r="B648" t="s">
        <v>340</v>
      </c>
      <c r="C648">
        <v>21</v>
      </c>
      <c r="D648">
        <f>VLOOKUP(orders[[#This Row],[Product_ID]],products[#All],4,TRUE)</f>
        <v>1561</v>
      </c>
      <c r="E648">
        <v>5</v>
      </c>
      <c r="F648" t="str">
        <f>TEXT(orders[[#This Row],[Order_Date]],"mmm")</f>
        <v>Aug</v>
      </c>
      <c r="G648" s="4">
        <v>45163</v>
      </c>
      <c r="H648" s="5">
        <v>0.70862268518518523</v>
      </c>
      <c r="I648" s="4">
        <v>45164</v>
      </c>
      <c r="J648" s="5">
        <v>6.1851851851851852E-2</v>
      </c>
      <c r="K648" t="s">
        <v>444</v>
      </c>
      <c r="L648" t="str">
        <f>VLOOKUP(orders[[#This Row],[Customer_ID]],customers[#All],3,TRUE)</f>
        <v>Madhyamgram</v>
      </c>
      <c r="M648" t="s">
        <v>513</v>
      </c>
      <c r="N648">
        <f>orders[[#This Row],[Price]]*orders[[#This Row],[Quantity]]</f>
        <v>7805</v>
      </c>
      <c r="O648" s="14">
        <f>((orders[[#This Row],[Delivery_Date]]+orders[[#This Row],[Delivery_Time]]) - (orders[[#This Row],[Order_Date]]+orders[[#This Row],[Order_Time]]))*24</f>
        <v>8.4775000000954606</v>
      </c>
      <c r="W648" s="2">
        <v>5</v>
      </c>
      <c r="X648" s="13">
        <f>((orders[[#This Row],[Delivery_Date]]+orders[[#This Row],[Delivery_Time]]) - (orders[[#This Row],[Order_Date]]+orders[[#This Row],[Order_Time]]))*24</f>
        <v>8.4775000000954606</v>
      </c>
      <c r="Y648" s="6">
        <f t="shared" si="10"/>
        <v>1.6955000000190921</v>
      </c>
    </row>
    <row r="649" spans="1:25" x14ac:dyDescent="0.3">
      <c r="A649">
        <v>648</v>
      </c>
      <c r="B649" t="s">
        <v>203</v>
      </c>
      <c r="C649">
        <v>41</v>
      </c>
      <c r="D649">
        <f>VLOOKUP(orders[[#This Row],[Product_ID]],products[#All],4,TRUE)</f>
        <v>1977</v>
      </c>
      <c r="E649">
        <v>3</v>
      </c>
      <c r="F649" t="str">
        <f>TEXT(orders[[#This Row],[Order_Date]],"mmm")</f>
        <v>Nov</v>
      </c>
      <c r="G649" s="4">
        <v>45235</v>
      </c>
      <c r="H649" s="5">
        <v>0.79601851851851857</v>
      </c>
      <c r="I649" s="4">
        <v>45239</v>
      </c>
      <c r="J649" s="5">
        <v>0.35069444444444442</v>
      </c>
      <c r="K649" t="s">
        <v>554</v>
      </c>
      <c r="L649" t="str">
        <f>VLOOKUP(orders[[#This Row],[Customer_ID]],customers[#All],3,TRUE)</f>
        <v>Pallavaram</v>
      </c>
      <c r="M649" t="s">
        <v>507</v>
      </c>
      <c r="N649">
        <f>orders[[#This Row],[Price]]*orders[[#This Row],[Quantity]]</f>
        <v>5931</v>
      </c>
      <c r="O649" s="14">
        <f>((orders[[#This Row],[Delivery_Date]]+orders[[#This Row],[Delivery_Time]]) - (orders[[#This Row],[Order_Date]]+orders[[#This Row],[Order_Time]]))*24</f>
        <v>85.312222222157288</v>
      </c>
      <c r="W649" s="3">
        <v>3</v>
      </c>
      <c r="X649" s="13">
        <f>((orders[[#This Row],[Delivery_Date]]+orders[[#This Row],[Delivery_Time]]) - (orders[[#This Row],[Order_Date]]+orders[[#This Row],[Order_Time]]))*24</f>
        <v>85.312222222157288</v>
      </c>
      <c r="Y649" s="6">
        <f t="shared" si="10"/>
        <v>28.437407407385763</v>
      </c>
    </row>
    <row r="650" spans="1:25" x14ac:dyDescent="0.3">
      <c r="A650">
        <v>649</v>
      </c>
      <c r="B650" t="s">
        <v>266</v>
      </c>
      <c r="C650">
        <v>43</v>
      </c>
      <c r="D650">
        <f>VLOOKUP(orders[[#This Row],[Product_ID]],products[#All],4,TRUE)</f>
        <v>750</v>
      </c>
      <c r="E650">
        <v>3</v>
      </c>
      <c r="F650" t="str">
        <f>TEXT(orders[[#This Row],[Order_Date]],"mmm")</f>
        <v>Nov</v>
      </c>
      <c r="G650" s="4">
        <v>45232</v>
      </c>
      <c r="H650" s="5">
        <v>0.12894675925925925</v>
      </c>
      <c r="I650" s="4">
        <v>45241</v>
      </c>
      <c r="J650" s="5">
        <v>0.37170138888888887</v>
      </c>
      <c r="K650" t="s">
        <v>624</v>
      </c>
      <c r="L650" t="str">
        <f>VLOOKUP(orders[[#This Row],[Customer_ID]],customers[#All],3,TRUE)</f>
        <v>Bharatpur</v>
      </c>
      <c r="M650" t="s">
        <v>507</v>
      </c>
      <c r="N650">
        <f>orders[[#This Row],[Price]]*orders[[#This Row],[Quantity]]</f>
        <v>2250</v>
      </c>
      <c r="O650" s="14">
        <f>((orders[[#This Row],[Delivery_Date]]+orders[[#This Row],[Delivery_Time]]) - (orders[[#This Row],[Order_Date]]+orders[[#This Row],[Order_Time]]))*24</f>
        <v>221.82611111114966</v>
      </c>
      <c r="W650" s="2">
        <v>3</v>
      </c>
      <c r="X650" s="13">
        <f>((orders[[#This Row],[Delivery_Date]]+orders[[#This Row],[Delivery_Time]]) - (orders[[#This Row],[Order_Date]]+orders[[#This Row],[Order_Time]]))*24</f>
        <v>221.82611111114966</v>
      </c>
      <c r="Y650" s="6">
        <f t="shared" si="10"/>
        <v>73.942037037049886</v>
      </c>
    </row>
    <row r="651" spans="1:25" x14ac:dyDescent="0.3">
      <c r="A651">
        <v>650</v>
      </c>
      <c r="B651" t="s">
        <v>379</v>
      </c>
      <c r="C651">
        <v>32</v>
      </c>
      <c r="D651">
        <f>VLOOKUP(orders[[#This Row],[Product_ID]],products[#All],4,TRUE)</f>
        <v>1792</v>
      </c>
      <c r="E651">
        <v>3</v>
      </c>
      <c r="F651" t="str">
        <f>TEXT(orders[[#This Row],[Order_Date]],"mmm")</f>
        <v>Feb</v>
      </c>
      <c r="G651" s="4">
        <v>44980</v>
      </c>
      <c r="H651" s="5">
        <v>7.9664351851851847E-2</v>
      </c>
      <c r="I651" s="4">
        <v>44987</v>
      </c>
      <c r="J651" s="5">
        <v>0.13166666666666665</v>
      </c>
      <c r="K651" t="s">
        <v>508</v>
      </c>
      <c r="L651" t="str">
        <f>VLOOKUP(orders[[#This Row],[Customer_ID]],customers[#All],3,TRUE)</f>
        <v>Panchkula</v>
      </c>
      <c r="M651" t="s">
        <v>509</v>
      </c>
      <c r="N651">
        <f>orders[[#This Row],[Price]]*orders[[#This Row],[Quantity]]</f>
        <v>5376</v>
      </c>
      <c r="O651" s="14">
        <f>((orders[[#This Row],[Delivery_Date]]+orders[[#This Row],[Delivery_Time]]) - (orders[[#This Row],[Order_Date]]+orders[[#This Row],[Order_Time]]))*24</f>
        <v>169.24805555550847</v>
      </c>
      <c r="W651" s="3">
        <v>3</v>
      </c>
      <c r="X651" s="13">
        <f>((orders[[#This Row],[Delivery_Date]]+orders[[#This Row],[Delivery_Time]]) - (orders[[#This Row],[Order_Date]]+orders[[#This Row],[Order_Time]]))*24</f>
        <v>169.24805555550847</v>
      </c>
      <c r="Y651" s="6">
        <f t="shared" si="10"/>
        <v>56.416018518502824</v>
      </c>
    </row>
    <row r="652" spans="1:25" x14ac:dyDescent="0.3">
      <c r="A652">
        <v>651</v>
      </c>
      <c r="B652" t="s">
        <v>88</v>
      </c>
      <c r="C652">
        <v>11</v>
      </c>
      <c r="D652">
        <f>VLOOKUP(orders[[#This Row],[Product_ID]],products[#All],4,TRUE)</f>
        <v>1096</v>
      </c>
      <c r="E652">
        <v>4</v>
      </c>
      <c r="F652" t="str">
        <f>TEXT(orders[[#This Row],[Order_Date]],"mmm")</f>
        <v>Feb</v>
      </c>
      <c r="G652" s="4">
        <v>44970</v>
      </c>
      <c r="H652" s="5">
        <v>9.4768518518518516E-2</v>
      </c>
      <c r="I652" s="4">
        <v>44976</v>
      </c>
      <c r="J652" s="5">
        <v>0.49715277777777778</v>
      </c>
      <c r="K652" t="s">
        <v>552</v>
      </c>
      <c r="L652" t="str">
        <f>VLOOKUP(orders[[#This Row],[Customer_ID]],customers[#All],3,TRUE)</f>
        <v>Gangtok</v>
      </c>
      <c r="M652" t="s">
        <v>511</v>
      </c>
      <c r="N652">
        <f>orders[[#This Row],[Price]]*orders[[#This Row],[Quantity]]</f>
        <v>4384</v>
      </c>
      <c r="O652" s="14">
        <f>((orders[[#This Row],[Delivery_Date]]+orders[[#This Row],[Delivery_Time]]) - (orders[[#This Row],[Order_Date]]+orders[[#This Row],[Order_Time]]))*24</f>
        <v>153.65722222218756</v>
      </c>
      <c r="W652" s="2">
        <v>4</v>
      </c>
      <c r="X652" s="13">
        <f>((orders[[#This Row],[Delivery_Date]]+orders[[#This Row],[Delivery_Time]]) - (orders[[#This Row],[Order_Date]]+orders[[#This Row],[Order_Time]]))*24</f>
        <v>153.65722222218756</v>
      </c>
      <c r="Y652" s="6">
        <f t="shared" si="10"/>
        <v>38.414305555546889</v>
      </c>
    </row>
    <row r="653" spans="1:25" x14ac:dyDescent="0.3">
      <c r="A653">
        <v>652</v>
      </c>
      <c r="B653" t="s">
        <v>163</v>
      </c>
      <c r="C653">
        <v>21</v>
      </c>
      <c r="D653">
        <f>VLOOKUP(orders[[#This Row],[Product_ID]],products[#All],4,TRUE)</f>
        <v>1561</v>
      </c>
      <c r="E653">
        <v>2</v>
      </c>
      <c r="F653" t="str">
        <f>TEXT(orders[[#This Row],[Order_Date]],"mmm")</f>
        <v>Aug</v>
      </c>
      <c r="G653" s="4">
        <v>45166</v>
      </c>
      <c r="H653" s="5">
        <v>0.82024305555555554</v>
      </c>
      <c r="I653" s="4">
        <v>45172</v>
      </c>
      <c r="J653" s="5">
        <v>1.0532407407407407E-3</v>
      </c>
      <c r="K653" t="s">
        <v>492</v>
      </c>
      <c r="L653" t="str">
        <f>VLOOKUP(orders[[#This Row],[Customer_ID]],customers[#All],3,TRUE)</f>
        <v>Surat</v>
      </c>
      <c r="M653" t="s">
        <v>513</v>
      </c>
      <c r="N653">
        <f>orders[[#This Row],[Price]]*orders[[#This Row],[Quantity]]</f>
        <v>3122</v>
      </c>
      <c r="O653" s="14">
        <f>((orders[[#This Row],[Delivery_Date]]+orders[[#This Row],[Delivery_Time]]) - (orders[[#This Row],[Order_Date]]+orders[[#This Row],[Order_Time]]))*24</f>
        <v>124.3394444444566</v>
      </c>
      <c r="W653" s="3">
        <v>2</v>
      </c>
      <c r="X653" s="13">
        <f>((orders[[#This Row],[Delivery_Date]]+orders[[#This Row],[Delivery_Time]]) - (orders[[#This Row],[Order_Date]]+orders[[#This Row],[Order_Time]]))*24</f>
        <v>124.3394444444566</v>
      </c>
      <c r="Y653" s="6">
        <f t="shared" si="10"/>
        <v>62.169722222228302</v>
      </c>
    </row>
    <row r="654" spans="1:25" x14ac:dyDescent="0.3">
      <c r="A654">
        <v>653</v>
      </c>
      <c r="B654" t="s">
        <v>374</v>
      </c>
      <c r="C654">
        <v>17</v>
      </c>
      <c r="D654">
        <f>VLOOKUP(orders[[#This Row],[Product_ID]],products[#All],4,TRUE)</f>
        <v>1899</v>
      </c>
      <c r="E654">
        <v>4</v>
      </c>
      <c r="F654" t="str">
        <f>TEXT(orders[[#This Row],[Order_Date]],"mmm")</f>
        <v>Nov</v>
      </c>
      <c r="G654" s="4">
        <v>45259</v>
      </c>
      <c r="H654" s="5">
        <v>0.56813657407407403</v>
      </c>
      <c r="I654" s="4">
        <v>45261</v>
      </c>
      <c r="J654" s="5">
        <v>0.24457175925925925</v>
      </c>
      <c r="K654" t="s">
        <v>585</v>
      </c>
      <c r="L654" t="str">
        <f>VLOOKUP(orders[[#This Row],[Customer_ID]],customers[#All],3,TRUE)</f>
        <v>Gaya</v>
      </c>
      <c r="M654" t="s">
        <v>505</v>
      </c>
      <c r="N654">
        <f>orders[[#This Row],[Price]]*orders[[#This Row],[Quantity]]</f>
        <v>7596</v>
      </c>
      <c r="O654" s="14">
        <f>((orders[[#This Row],[Delivery_Date]]+orders[[#This Row],[Delivery_Time]]) - (orders[[#This Row],[Order_Date]]+orders[[#This Row],[Order_Time]]))*24</f>
        <v>40.234444444358815</v>
      </c>
      <c r="W654" s="2">
        <v>4</v>
      </c>
      <c r="X654" s="13">
        <f>((orders[[#This Row],[Delivery_Date]]+orders[[#This Row],[Delivery_Time]]) - (orders[[#This Row],[Order_Date]]+orders[[#This Row],[Order_Time]]))*24</f>
        <v>40.234444444358815</v>
      </c>
      <c r="Y654" s="6">
        <f t="shared" si="10"/>
        <v>10.058611111089704</v>
      </c>
    </row>
    <row r="655" spans="1:25" x14ac:dyDescent="0.3">
      <c r="A655">
        <v>654</v>
      </c>
      <c r="B655" t="s">
        <v>98</v>
      </c>
      <c r="C655">
        <v>64</v>
      </c>
      <c r="D655">
        <f>VLOOKUP(orders[[#This Row],[Product_ID]],products[#All],4,TRUE)</f>
        <v>1878</v>
      </c>
      <c r="E655">
        <v>2</v>
      </c>
      <c r="F655" t="str">
        <f>TEXT(orders[[#This Row],[Order_Date]],"mmm")</f>
        <v>Aug</v>
      </c>
      <c r="G655" s="4">
        <v>45167</v>
      </c>
      <c r="H655" s="5">
        <v>0.20364583333333333</v>
      </c>
      <c r="I655" s="4">
        <v>45171</v>
      </c>
      <c r="J655" s="5">
        <v>2.8622685185185185E-2</v>
      </c>
      <c r="K655" t="s">
        <v>579</v>
      </c>
      <c r="L655" t="str">
        <f>VLOOKUP(orders[[#This Row],[Customer_ID]],customers[#All],3,TRUE)</f>
        <v>Danapur</v>
      </c>
      <c r="M655" t="s">
        <v>513</v>
      </c>
      <c r="N655">
        <f>orders[[#This Row],[Price]]*orders[[#This Row],[Quantity]]</f>
        <v>3756</v>
      </c>
      <c r="O655" s="14">
        <f>((orders[[#This Row],[Delivery_Date]]+orders[[#This Row],[Delivery_Time]]) - (orders[[#This Row],[Order_Date]]+orders[[#This Row],[Order_Time]]))*24</f>
        <v>91.79944444441935</v>
      </c>
      <c r="W655" s="3">
        <v>2</v>
      </c>
      <c r="X655" s="13">
        <f>((orders[[#This Row],[Delivery_Date]]+orders[[#This Row],[Delivery_Time]]) - (orders[[#This Row],[Order_Date]]+orders[[#This Row],[Order_Time]]))*24</f>
        <v>91.79944444441935</v>
      </c>
      <c r="Y655" s="6">
        <f t="shared" si="10"/>
        <v>45.899722222209675</v>
      </c>
    </row>
    <row r="656" spans="1:25" x14ac:dyDescent="0.3">
      <c r="A656">
        <v>655</v>
      </c>
      <c r="B656" t="s">
        <v>78</v>
      </c>
      <c r="C656">
        <v>17</v>
      </c>
      <c r="D656">
        <f>VLOOKUP(orders[[#This Row],[Product_ID]],products[#All],4,TRUE)</f>
        <v>1899</v>
      </c>
      <c r="E656">
        <v>1</v>
      </c>
      <c r="F656" t="str">
        <f>TEXT(orders[[#This Row],[Order_Date]],"mmm")</f>
        <v>Nov</v>
      </c>
      <c r="G656" s="4">
        <v>45238</v>
      </c>
      <c r="H656" s="5">
        <v>0.88824074074074078</v>
      </c>
      <c r="I656" s="4">
        <v>45247</v>
      </c>
      <c r="J656" s="5">
        <v>0.79001157407407407</v>
      </c>
      <c r="K656" t="s">
        <v>599</v>
      </c>
      <c r="L656" t="str">
        <f>VLOOKUP(orders[[#This Row],[Customer_ID]],customers[#All],3,TRUE)</f>
        <v>Kolkata</v>
      </c>
      <c r="M656" t="s">
        <v>505</v>
      </c>
      <c r="N656">
        <f>orders[[#This Row],[Price]]*orders[[#This Row],[Quantity]]</f>
        <v>1899</v>
      </c>
      <c r="O656" s="14">
        <f>((orders[[#This Row],[Delivery_Date]]+orders[[#This Row],[Delivery_Time]]) - (orders[[#This Row],[Order_Date]]+orders[[#This Row],[Order_Time]]))*24</f>
        <v>213.6425000000163</v>
      </c>
      <c r="W656" s="2">
        <v>1</v>
      </c>
      <c r="X656" s="13">
        <f>((orders[[#This Row],[Delivery_Date]]+orders[[#This Row],[Delivery_Time]]) - (orders[[#This Row],[Order_Date]]+orders[[#This Row],[Order_Time]]))*24</f>
        <v>213.6425000000163</v>
      </c>
      <c r="Y656" s="6">
        <f t="shared" si="10"/>
        <v>213.6425000000163</v>
      </c>
    </row>
    <row r="657" spans="1:25" x14ac:dyDescent="0.3">
      <c r="A657">
        <v>656</v>
      </c>
      <c r="B657" t="s">
        <v>163</v>
      </c>
      <c r="C657">
        <v>68</v>
      </c>
      <c r="D657">
        <f>VLOOKUP(orders[[#This Row],[Product_ID]],products[#All],4,TRUE)</f>
        <v>597</v>
      </c>
      <c r="E657">
        <v>2</v>
      </c>
      <c r="F657" t="str">
        <f>TEXT(orders[[#This Row],[Order_Date]],"mmm")</f>
        <v>Feb</v>
      </c>
      <c r="G657" s="4">
        <v>44962</v>
      </c>
      <c r="H657" s="5">
        <v>0.77408564814814818</v>
      </c>
      <c r="I657" s="4">
        <v>44963</v>
      </c>
      <c r="J657" s="5">
        <v>0.1986111111111111</v>
      </c>
      <c r="K657" t="s">
        <v>692</v>
      </c>
      <c r="L657" t="str">
        <f>VLOOKUP(orders[[#This Row],[Customer_ID]],customers[#All],3,TRUE)</f>
        <v>Surat</v>
      </c>
      <c r="M657" t="s">
        <v>511</v>
      </c>
      <c r="N657">
        <f>orders[[#This Row],[Price]]*orders[[#This Row],[Quantity]]</f>
        <v>1194</v>
      </c>
      <c r="O657" s="14">
        <f>((orders[[#This Row],[Delivery_Date]]+orders[[#This Row],[Delivery_Time]]) - (orders[[#This Row],[Order_Date]]+orders[[#This Row],[Order_Time]]))*24</f>
        <v>10.188611111138016</v>
      </c>
      <c r="W657" s="3">
        <v>2</v>
      </c>
      <c r="X657" s="13">
        <f>((orders[[#This Row],[Delivery_Date]]+orders[[#This Row],[Delivery_Time]]) - (orders[[#This Row],[Order_Date]]+orders[[#This Row],[Order_Time]]))*24</f>
        <v>10.188611111138016</v>
      </c>
      <c r="Y657" s="6">
        <f t="shared" si="10"/>
        <v>5.094305555569008</v>
      </c>
    </row>
    <row r="658" spans="1:25" x14ac:dyDescent="0.3">
      <c r="A658">
        <v>657</v>
      </c>
      <c r="B658" t="s">
        <v>275</v>
      </c>
      <c r="C658">
        <v>13</v>
      </c>
      <c r="D658">
        <f>VLOOKUP(orders[[#This Row],[Product_ID]],products[#All],4,TRUE)</f>
        <v>1141</v>
      </c>
      <c r="E658">
        <v>3</v>
      </c>
      <c r="F658" t="str">
        <f>TEXT(orders[[#This Row],[Order_Date]],"mmm")</f>
        <v>Mar</v>
      </c>
      <c r="G658" s="4">
        <v>44988</v>
      </c>
      <c r="H658" s="5">
        <v>0.40130787037037036</v>
      </c>
      <c r="I658" s="4">
        <v>44993</v>
      </c>
      <c r="J658" s="5">
        <v>0.61707175925925928</v>
      </c>
      <c r="K658" t="s">
        <v>577</v>
      </c>
      <c r="L658" t="str">
        <f>VLOOKUP(orders[[#This Row],[Customer_ID]],customers[#All],3,TRUE)</f>
        <v>Imphal</v>
      </c>
      <c r="M658" t="s">
        <v>518</v>
      </c>
      <c r="N658">
        <f>orders[[#This Row],[Price]]*orders[[#This Row],[Quantity]]</f>
        <v>3423</v>
      </c>
      <c r="O658" s="14">
        <f>((orders[[#This Row],[Delivery_Date]]+orders[[#This Row],[Delivery_Time]]) - (orders[[#This Row],[Order_Date]]+orders[[#This Row],[Order_Time]]))*24</f>
        <v>125.1783333333442</v>
      </c>
      <c r="W658" s="2">
        <v>3</v>
      </c>
      <c r="X658" s="13">
        <f>((orders[[#This Row],[Delivery_Date]]+orders[[#This Row],[Delivery_Time]]) - (orders[[#This Row],[Order_Date]]+orders[[#This Row],[Order_Time]]))*24</f>
        <v>125.1783333333442</v>
      </c>
      <c r="Y658" s="6">
        <f t="shared" si="10"/>
        <v>41.726111111114733</v>
      </c>
    </row>
    <row r="659" spans="1:25" x14ac:dyDescent="0.3">
      <c r="A659">
        <v>658</v>
      </c>
      <c r="B659" t="s">
        <v>302</v>
      </c>
      <c r="C659">
        <v>21</v>
      </c>
      <c r="D659">
        <f>VLOOKUP(orders[[#This Row],[Product_ID]],products[#All],4,TRUE)</f>
        <v>1561</v>
      </c>
      <c r="E659">
        <v>3</v>
      </c>
      <c r="F659" t="str">
        <f>TEXT(orders[[#This Row],[Order_Date]],"mmm")</f>
        <v>Aug</v>
      </c>
      <c r="G659" s="4">
        <v>45160</v>
      </c>
      <c r="H659" s="5">
        <v>0.87148148148148152</v>
      </c>
      <c r="I659" s="4">
        <v>45169</v>
      </c>
      <c r="J659" s="5">
        <v>0.3709027777777778</v>
      </c>
      <c r="K659" t="s">
        <v>318</v>
      </c>
      <c r="L659" t="str">
        <f>VLOOKUP(orders[[#This Row],[Customer_ID]],customers[#All],3,TRUE)</f>
        <v>Kavali</v>
      </c>
      <c r="M659" t="s">
        <v>513</v>
      </c>
      <c r="N659">
        <f>orders[[#This Row],[Price]]*orders[[#This Row],[Quantity]]</f>
        <v>4683</v>
      </c>
      <c r="O659" s="14">
        <f>((orders[[#This Row],[Delivery_Date]]+orders[[#This Row],[Delivery_Time]]) - (orders[[#This Row],[Order_Date]]+orders[[#This Row],[Order_Time]]))*24</f>
        <v>203.98611111118225</v>
      </c>
      <c r="W659" s="3">
        <v>3</v>
      </c>
      <c r="X659" s="13">
        <f>((orders[[#This Row],[Delivery_Date]]+orders[[#This Row],[Delivery_Time]]) - (orders[[#This Row],[Order_Date]]+orders[[#This Row],[Order_Time]]))*24</f>
        <v>203.98611111118225</v>
      </c>
      <c r="Y659" s="6">
        <f t="shared" si="10"/>
        <v>67.995370370394085</v>
      </c>
    </row>
    <row r="660" spans="1:25" x14ac:dyDescent="0.3">
      <c r="A660">
        <v>659</v>
      </c>
      <c r="B660" t="s">
        <v>242</v>
      </c>
      <c r="C660">
        <v>19</v>
      </c>
      <c r="D660">
        <f>VLOOKUP(orders[[#This Row],[Product_ID]],products[#All],4,TRUE)</f>
        <v>1234</v>
      </c>
      <c r="E660">
        <v>5</v>
      </c>
      <c r="F660" t="str">
        <f>TEXT(orders[[#This Row],[Order_Date]],"mmm")</f>
        <v>Feb</v>
      </c>
      <c r="G660" s="4">
        <v>44962</v>
      </c>
      <c r="H660" s="5">
        <v>0.73953703703703699</v>
      </c>
      <c r="I660" s="4">
        <v>44969</v>
      </c>
      <c r="J660" s="5">
        <v>0.94285879629629632</v>
      </c>
      <c r="K660" t="s">
        <v>710</v>
      </c>
      <c r="L660" t="str">
        <f>VLOOKUP(orders[[#This Row],[Customer_ID]],customers[#All],3,TRUE)</f>
        <v>Guntakal</v>
      </c>
      <c r="M660" t="s">
        <v>511</v>
      </c>
      <c r="N660">
        <f>orders[[#This Row],[Price]]*orders[[#This Row],[Quantity]]</f>
        <v>6170</v>
      </c>
      <c r="O660" s="14">
        <f>((orders[[#This Row],[Delivery_Date]]+orders[[#This Row],[Delivery_Time]]) - (orders[[#This Row],[Order_Date]]+orders[[#This Row],[Order_Time]]))*24</f>
        <v>172.87972222227836</v>
      </c>
      <c r="W660" s="2">
        <v>5</v>
      </c>
      <c r="X660" s="13">
        <f>((orders[[#This Row],[Delivery_Date]]+orders[[#This Row],[Delivery_Time]]) - (orders[[#This Row],[Order_Date]]+orders[[#This Row],[Order_Time]]))*24</f>
        <v>172.87972222227836</v>
      </c>
      <c r="Y660" s="6">
        <f t="shared" si="10"/>
        <v>34.575944444455672</v>
      </c>
    </row>
    <row r="661" spans="1:25" x14ac:dyDescent="0.3">
      <c r="A661">
        <v>660</v>
      </c>
      <c r="B661" t="s">
        <v>266</v>
      </c>
      <c r="C661">
        <v>58</v>
      </c>
      <c r="D661">
        <f>VLOOKUP(orders[[#This Row],[Product_ID]],products[#All],4,TRUE)</f>
        <v>1492</v>
      </c>
      <c r="E661">
        <v>3</v>
      </c>
      <c r="F661" t="str">
        <f>TEXT(orders[[#This Row],[Order_Date]],"mmm")</f>
        <v>Feb</v>
      </c>
      <c r="G661" s="4">
        <v>44968</v>
      </c>
      <c r="H661" s="5">
        <v>0.25608796296296299</v>
      </c>
      <c r="I661" s="4">
        <v>44978</v>
      </c>
      <c r="J661" s="5">
        <v>0.86707175925925928</v>
      </c>
      <c r="K661" t="s">
        <v>549</v>
      </c>
      <c r="L661" t="str">
        <f>VLOOKUP(orders[[#This Row],[Customer_ID]],customers[#All],3,TRUE)</f>
        <v>Bharatpur</v>
      </c>
      <c r="M661" t="s">
        <v>511</v>
      </c>
      <c r="N661">
        <f>orders[[#This Row],[Price]]*orders[[#This Row],[Quantity]]</f>
        <v>4476</v>
      </c>
      <c r="O661" s="14">
        <f>((orders[[#This Row],[Delivery_Date]]+orders[[#This Row],[Delivery_Time]]) - (orders[[#This Row],[Order_Date]]+orders[[#This Row],[Order_Time]]))*24</f>
        <v>254.66361111123115</v>
      </c>
      <c r="W661" s="3">
        <v>3</v>
      </c>
      <c r="X661" s="13">
        <f>((orders[[#This Row],[Delivery_Date]]+orders[[#This Row],[Delivery_Time]]) - (orders[[#This Row],[Order_Date]]+orders[[#This Row],[Order_Time]]))*24</f>
        <v>254.66361111123115</v>
      </c>
      <c r="Y661" s="6">
        <f t="shared" si="10"/>
        <v>84.887870370410383</v>
      </c>
    </row>
    <row r="662" spans="1:25" x14ac:dyDescent="0.3">
      <c r="A662">
        <v>661</v>
      </c>
      <c r="B662" t="s">
        <v>93</v>
      </c>
      <c r="C662">
        <v>22</v>
      </c>
      <c r="D662">
        <f>VLOOKUP(orders[[#This Row],[Product_ID]],products[#All],4,TRUE)</f>
        <v>1639</v>
      </c>
      <c r="E662">
        <v>2</v>
      </c>
      <c r="F662" t="str">
        <f>TEXT(orders[[#This Row],[Order_Date]],"mmm")</f>
        <v>Jan</v>
      </c>
      <c r="G662" s="4">
        <v>44940</v>
      </c>
      <c r="H662" s="5">
        <v>0.99406249999999996</v>
      </c>
      <c r="I662" s="4">
        <v>44945</v>
      </c>
      <c r="J662" s="5">
        <v>0.41025462962962961</v>
      </c>
      <c r="K662" t="s">
        <v>508</v>
      </c>
      <c r="L662" t="str">
        <f>VLOOKUP(orders[[#This Row],[Customer_ID]],customers[#All],3,TRUE)</f>
        <v>Nizamabad</v>
      </c>
      <c r="M662" t="s">
        <v>528</v>
      </c>
      <c r="N662">
        <f>orders[[#This Row],[Price]]*orders[[#This Row],[Quantity]]</f>
        <v>3278</v>
      </c>
      <c r="O662" s="14">
        <f>((orders[[#This Row],[Delivery_Date]]+orders[[#This Row],[Delivery_Time]]) - (orders[[#This Row],[Order_Date]]+orders[[#This Row],[Order_Time]]))*24</f>
        <v>105.98861111100996</v>
      </c>
      <c r="W662" s="2">
        <v>2</v>
      </c>
      <c r="X662" s="13">
        <f>((orders[[#This Row],[Delivery_Date]]+orders[[#This Row],[Delivery_Time]]) - (orders[[#This Row],[Order_Date]]+orders[[#This Row],[Order_Time]]))*24</f>
        <v>105.98861111100996</v>
      </c>
      <c r="Y662" s="6">
        <f t="shared" si="10"/>
        <v>52.99430555550498</v>
      </c>
    </row>
    <row r="663" spans="1:25" x14ac:dyDescent="0.3">
      <c r="A663">
        <v>662</v>
      </c>
      <c r="B663" t="s">
        <v>336</v>
      </c>
      <c r="C663">
        <v>20</v>
      </c>
      <c r="D663">
        <f>VLOOKUP(orders[[#This Row],[Product_ID]],products[#All],4,TRUE)</f>
        <v>697</v>
      </c>
      <c r="E663">
        <v>3</v>
      </c>
      <c r="F663" t="str">
        <f>TEXT(orders[[#This Row],[Order_Date]],"mmm")</f>
        <v>Feb</v>
      </c>
      <c r="G663" s="4">
        <v>44966</v>
      </c>
      <c r="H663" s="5">
        <v>0.77074074074074073</v>
      </c>
      <c r="I663" s="4">
        <v>44975</v>
      </c>
      <c r="J663" s="5">
        <v>0.35269675925925925</v>
      </c>
      <c r="K663" t="s">
        <v>681</v>
      </c>
      <c r="L663" t="str">
        <f>VLOOKUP(orders[[#This Row],[Customer_ID]],customers[#All],3,TRUE)</f>
        <v>Kalyan-Dombivli</v>
      </c>
      <c r="M663" t="s">
        <v>505</v>
      </c>
      <c r="N663">
        <f>orders[[#This Row],[Price]]*orders[[#This Row],[Quantity]]</f>
        <v>2091</v>
      </c>
      <c r="O663" s="14">
        <f>((orders[[#This Row],[Delivery_Date]]+orders[[#This Row],[Delivery_Time]]) - (orders[[#This Row],[Order_Date]]+orders[[#This Row],[Order_Time]]))*24</f>
        <v>205.96694444445893</v>
      </c>
      <c r="W663" s="3">
        <v>3</v>
      </c>
      <c r="X663" s="13">
        <f>((orders[[#This Row],[Delivery_Date]]+orders[[#This Row],[Delivery_Time]]) - (orders[[#This Row],[Order_Date]]+orders[[#This Row],[Order_Time]]))*24</f>
        <v>205.96694444445893</v>
      </c>
      <c r="Y663" s="6">
        <f t="shared" si="10"/>
        <v>68.655648148152977</v>
      </c>
    </row>
    <row r="664" spans="1:25" x14ac:dyDescent="0.3">
      <c r="A664">
        <v>663</v>
      </c>
      <c r="B664" t="s">
        <v>461</v>
      </c>
      <c r="C664">
        <v>15</v>
      </c>
      <c r="D664">
        <f>VLOOKUP(orders[[#This Row],[Product_ID]],products[#All],4,TRUE)</f>
        <v>1488</v>
      </c>
      <c r="E664">
        <v>2</v>
      </c>
      <c r="F664" t="str">
        <f>TEXT(orders[[#This Row],[Order_Date]],"mmm")</f>
        <v>Oct</v>
      </c>
      <c r="G664" s="4">
        <v>45210</v>
      </c>
      <c r="H664" s="5">
        <v>0.61606481481481479</v>
      </c>
      <c r="I664" s="4">
        <v>45211</v>
      </c>
      <c r="J664" s="5">
        <v>0.9389467592592593</v>
      </c>
      <c r="K664" t="s">
        <v>656</v>
      </c>
      <c r="L664" t="str">
        <f>VLOOKUP(orders[[#This Row],[Customer_ID]],customers[#All],3,TRUE)</f>
        <v>Deoghar</v>
      </c>
      <c r="M664" t="s">
        <v>505</v>
      </c>
      <c r="N664">
        <f>orders[[#This Row],[Price]]*orders[[#This Row],[Quantity]]</f>
        <v>2976</v>
      </c>
      <c r="O664" s="14">
        <f>((orders[[#This Row],[Delivery_Date]]+orders[[#This Row],[Delivery_Time]]) - (orders[[#This Row],[Order_Date]]+orders[[#This Row],[Order_Time]]))*24</f>
        <v>31.749166666762903</v>
      </c>
      <c r="W664" s="2">
        <v>2</v>
      </c>
      <c r="X664" s="13">
        <f>((orders[[#This Row],[Delivery_Date]]+orders[[#This Row],[Delivery_Time]]) - (orders[[#This Row],[Order_Date]]+orders[[#This Row],[Order_Time]]))*24</f>
        <v>31.749166666762903</v>
      </c>
      <c r="Y664" s="6">
        <f t="shared" si="10"/>
        <v>15.874583333381452</v>
      </c>
    </row>
    <row r="665" spans="1:25" x14ac:dyDescent="0.3">
      <c r="A665">
        <v>664</v>
      </c>
      <c r="B665" t="s">
        <v>118</v>
      </c>
      <c r="C665">
        <v>24</v>
      </c>
      <c r="D665">
        <f>VLOOKUP(orders[[#This Row],[Product_ID]],products[#All],4,TRUE)</f>
        <v>535</v>
      </c>
      <c r="E665">
        <v>2</v>
      </c>
      <c r="F665" t="str">
        <f>TEXT(orders[[#This Row],[Order_Date]],"mmm")</f>
        <v>Jan</v>
      </c>
      <c r="G665" s="4">
        <v>44944</v>
      </c>
      <c r="H665" s="5">
        <v>0.49622685185185184</v>
      </c>
      <c r="I665" s="4">
        <v>44954</v>
      </c>
      <c r="J665" s="5">
        <v>0.84870370370370374</v>
      </c>
      <c r="K665" t="s">
        <v>619</v>
      </c>
      <c r="L665" t="str">
        <f>VLOOKUP(orders[[#This Row],[Customer_ID]],customers[#All],3,TRUE)</f>
        <v>Bidhannagar</v>
      </c>
      <c r="M665" t="s">
        <v>509</v>
      </c>
      <c r="N665">
        <f>orders[[#This Row],[Price]]*orders[[#This Row],[Quantity]]</f>
        <v>1070</v>
      </c>
      <c r="O665" s="14">
        <f>((orders[[#This Row],[Delivery_Date]]+orders[[#This Row],[Delivery_Time]]) - (orders[[#This Row],[Order_Date]]+orders[[#This Row],[Order_Time]]))*24</f>
        <v>248.45944444451015</v>
      </c>
      <c r="W665" s="3">
        <v>2</v>
      </c>
      <c r="X665" s="13">
        <f>((orders[[#This Row],[Delivery_Date]]+orders[[#This Row],[Delivery_Time]]) - (orders[[#This Row],[Order_Date]]+orders[[#This Row],[Order_Time]]))*24</f>
        <v>248.45944444451015</v>
      </c>
      <c r="Y665" s="6">
        <f t="shared" si="10"/>
        <v>124.22972222225508</v>
      </c>
    </row>
    <row r="666" spans="1:25" x14ac:dyDescent="0.3">
      <c r="A666">
        <v>665</v>
      </c>
      <c r="B666" t="s">
        <v>297</v>
      </c>
      <c r="C666">
        <v>62</v>
      </c>
      <c r="D666">
        <f>VLOOKUP(orders[[#This Row],[Product_ID]],products[#All],4,TRUE)</f>
        <v>1356</v>
      </c>
      <c r="E666">
        <v>5</v>
      </c>
      <c r="F666" t="str">
        <f>TEXT(orders[[#This Row],[Order_Date]],"mmm")</f>
        <v>Mar</v>
      </c>
      <c r="G666" s="4">
        <v>44990</v>
      </c>
      <c r="H666" s="5">
        <v>0.59956018518518517</v>
      </c>
      <c r="I666" s="4">
        <v>45000</v>
      </c>
      <c r="J666" s="5">
        <v>0.66253472222222221</v>
      </c>
      <c r="K666" t="s">
        <v>653</v>
      </c>
      <c r="L666" t="str">
        <f>VLOOKUP(orders[[#This Row],[Customer_ID]],customers[#All],3,TRUE)</f>
        <v>Satara</v>
      </c>
      <c r="M666" t="s">
        <v>518</v>
      </c>
      <c r="N666">
        <f>orders[[#This Row],[Price]]*orders[[#This Row],[Quantity]]</f>
        <v>6780</v>
      </c>
      <c r="O666" s="14">
        <f>((orders[[#This Row],[Delivery_Date]]+orders[[#This Row],[Delivery_Time]]) - (orders[[#This Row],[Order_Date]]+orders[[#This Row],[Order_Time]]))*24</f>
        <v>241.51138888893183</v>
      </c>
      <c r="W666" s="2">
        <v>5</v>
      </c>
      <c r="X666" s="13">
        <f>((orders[[#This Row],[Delivery_Date]]+orders[[#This Row],[Delivery_Time]]) - (orders[[#This Row],[Order_Date]]+orders[[#This Row],[Order_Time]]))*24</f>
        <v>241.51138888893183</v>
      </c>
      <c r="Y666" s="6">
        <f t="shared" si="10"/>
        <v>48.302277777786365</v>
      </c>
    </row>
    <row r="667" spans="1:25" x14ac:dyDescent="0.3">
      <c r="A667">
        <v>666</v>
      </c>
      <c r="B667" t="s">
        <v>163</v>
      </c>
      <c r="C667">
        <v>26</v>
      </c>
      <c r="D667">
        <f>VLOOKUP(orders[[#This Row],[Product_ID]],products[#All],4,TRUE)</f>
        <v>289</v>
      </c>
      <c r="E667">
        <v>5</v>
      </c>
      <c r="F667" t="str">
        <f>TEXT(orders[[#This Row],[Order_Date]],"mmm")</f>
        <v>Mar</v>
      </c>
      <c r="G667" s="4">
        <v>44987</v>
      </c>
      <c r="H667" s="5">
        <v>0.40354166666666669</v>
      </c>
      <c r="I667" s="4">
        <v>44993</v>
      </c>
      <c r="J667" s="5">
        <v>0.81128472222222225</v>
      </c>
      <c r="K667" t="s">
        <v>632</v>
      </c>
      <c r="L667" t="str">
        <f>VLOOKUP(orders[[#This Row],[Customer_ID]],customers[#All],3,TRUE)</f>
        <v>Surat</v>
      </c>
      <c r="M667" t="s">
        <v>518</v>
      </c>
      <c r="N667">
        <f>orders[[#This Row],[Price]]*orders[[#This Row],[Quantity]]</f>
        <v>1445</v>
      </c>
      <c r="O667" s="14">
        <f>((orders[[#This Row],[Delivery_Date]]+orders[[#This Row],[Delivery_Time]]) - (orders[[#This Row],[Order_Date]]+orders[[#This Row],[Order_Time]]))*24</f>
        <v>153.7858333333279</v>
      </c>
      <c r="W667" s="3">
        <v>5</v>
      </c>
      <c r="X667" s="13">
        <f>((orders[[#This Row],[Delivery_Date]]+orders[[#This Row],[Delivery_Time]]) - (orders[[#This Row],[Order_Date]]+orders[[#This Row],[Order_Time]]))*24</f>
        <v>153.7858333333279</v>
      </c>
      <c r="Y667" s="6">
        <f t="shared" si="10"/>
        <v>30.757166666665579</v>
      </c>
    </row>
    <row r="668" spans="1:25" x14ac:dyDescent="0.3">
      <c r="A668">
        <v>667</v>
      </c>
      <c r="B668" t="s">
        <v>261</v>
      </c>
      <c r="C668">
        <v>44</v>
      </c>
      <c r="D668">
        <f>VLOOKUP(orders[[#This Row],[Product_ID]],products[#All],4,TRUE)</f>
        <v>794</v>
      </c>
      <c r="E668">
        <v>3</v>
      </c>
      <c r="F668" t="str">
        <f>TEXT(orders[[#This Row],[Order_Date]],"mmm")</f>
        <v>Nov</v>
      </c>
      <c r="G668" s="4">
        <v>45234</v>
      </c>
      <c r="H668" s="5">
        <v>0.35206018518518517</v>
      </c>
      <c r="I668" s="4">
        <v>45237</v>
      </c>
      <c r="J668" s="5">
        <v>0.43818287037037035</v>
      </c>
      <c r="K668" t="s">
        <v>635</v>
      </c>
      <c r="L668" t="str">
        <f>VLOOKUP(orders[[#This Row],[Customer_ID]],customers[#All],3,TRUE)</f>
        <v>Dhanbad</v>
      </c>
      <c r="M668" t="s">
        <v>507</v>
      </c>
      <c r="N668">
        <f>orders[[#This Row],[Price]]*orders[[#This Row],[Quantity]]</f>
        <v>2382</v>
      </c>
      <c r="O668" s="14">
        <f>((orders[[#This Row],[Delivery_Date]]+orders[[#This Row],[Delivery_Time]]) - (orders[[#This Row],[Order_Date]]+orders[[#This Row],[Order_Time]]))*24</f>
        <v>74.066944444435649</v>
      </c>
      <c r="W668" s="2">
        <v>3</v>
      </c>
      <c r="X668" s="13">
        <f>((orders[[#This Row],[Delivery_Date]]+orders[[#This Row],[Delivery_Time]]) - (orders[[#This Row],[Order_Date]]+orders[[#This Row],[Order_Time]]))*24</f>
        <v>74.066944444435649</v>
      </c>
      <c r="Y668" s="6">
        <f t="shared" si="10"/>
        <v>24.68898148147855</v>
      </c>
    </row>
    <row r="669" spans="1:25" x14ac:dyDescent="0.3">
      <c r="A669">
        <v>668</v>
      </c>
      <c r="B669" t="s">
        <v>49</v>
      </c>
      <c r="C669">
        <v>55</v>
      </c>
      <c r="D669">
        <f>VLOOKUP(orders[[#This Row],[Product_ID]],products[#All],4,TRUE)</f>
        <v>1904</v>
      </c>
      <c r="E669">
        <v>2</v>
      </c>
      <c r="F669" t="str">
        <f>TEXT(orders[[#This Row],[Order_Date]],"mmm")</f>
        <v>Aug</v>
      </c>
      <c r="G669" s="4">
        <v>45159</v>
      </c>
      <c r="H669" s="5">
        <v>0.42353009259259261</v>
      </c>
      <c r="I669" s="4">
        <v>45168</v>
      </c>
      <c r="J669" s="5">
        <v>0.68945601851851857</v>
      </c>
      <c r="K669" t="s">
        <v>215</v>
      </c>
      <c r="L669" t="str">
        <f>VLOOKUP(orders[[#This Row],[Customer_ID]],customers[#All],3,TRUE)</f>
        <v>Madurai</v>
      </c>
      <c r="M669" t="s">
        <v>513</v>
      </c>
      <c r="N669">
        <f>orders[[#This Row],[Price]]*orders[[#This Row],[Quantity]]</f>
        <v>3808</v>
      </c>
      <c r="O669" s="14">
        <f>((orders[[#This Row],[Delivery_Date]]+orders[[#This Row],[Delivery_Time]]) - (orders[[#This Row],[Order_Date]]+orders[[#This Row],[Order_Time]]))*24</f>
        <v>222.38222222216427</v>
      </c>
      <c r="W669" s="3">
        <v>2</v>
      </c>
      <c r="X669" s="13">
        <f>((orders[[#This Row],[Delivery_Date]]+orders[[#This Row],[Delivery_Time]]) - (orders[[#This Row],[Order_Date]]+orders[[#This Row],[Order_Time]]))*24</f>
        <v>222.38222222216427</v>
      </c>
      <c r="Y669" s="6">
        <f t="shared" si="10"/>
        <v>111.19111111108214</v>
      </c>
    </row>
    <row r="670" spans="1:25" x14ac:dyDescent="0.3">
      <c r="A670">
        <v>669</v>
      </c>
      <c r="B670" t="s">
        <v>178</v>
      </c>
      <c r="C670">
        <v>68</v>
      </c>
      <c r="D670">
        <f>VLOOKUP(orders[[#This Row],[Product_ID]],products[#All],4,TRUE)</f>
        <v>597</v>
      </c>
      <c r="E670">
        <v>5</v>
      </c>
      <c r="F670" t="str">
        <f>TEXT(orders[[#This Row],[Order_Date]],"mmm")</f>
        <v>Feb</v>
      </c>
      <c r="G670" s="4">
        <v>44967</v>
      </c>
      <c r="H670" s="5">
        <v>0.29988425925925927</v>
      </c>
      <c r="I670" s="4">
        <v>44974</v>
      </c>
      <c r="J670" s="5">
        <v>0.41437499999999999</v>
      </c>
      <c r="K670" t="s">
        <v>526</v>
      </c>
      <c r="L670" t="str">
        <f>VLOOKUP(orders[[#This Row],[Customer_ID]],customers[#All],3,TRUE)</f>
        <v>Vellore</v>
      </c>
      <c r="M670" t="s">
        <v>511</v>
      </c>
      <c r="N670">
        <f>orders[[#This Row],[Price]]*orders[[#This Row],[Quantity]]</f>
        <v>2985</v>
      </c>
      <c r="O670" s="14">
        <f>((orders[[#This Row],[Delivery_Date]]+orders[[#This Row],[Delivery_Time]]) - (orders[[#This Row],[Order_Date]]+orders[[#This Row],[Order_Time]]))*24</f>
        <v>170.74777777784038</v>
      </c>
      <c r="W670" s="2">
        <v>5</v>
      </c>
      <c r="X670" s="13">
        <f>((orders[[#This Row],[Delivery_Date]]+orders[[#This Row],[Delivery_Time]]) - (orders[[#This Row],[Order_Date]]+orders[[#This Row],[Order_Time]]))*24</f>
        <v>170.74777777784038</v>
      </c>
      <c r="Y670" s="6">
        <f t="shared" si="10"/>
        <v>34.149555555568078</v>
      </c>
    </row>
    <row r="671" spans="1:25" x14ac:dyDescent="0.3">
      <c r="A671">
        <v>670</v>
      </c>
      <c r="B671" t="s">
        <v>283</v>
      </c>
      <c r="C671">
        <v>23</v>
      </c>
      <c r="D671">
        <f>VLOOKUP(orders[[#This Row],[Product_ID]],products[#All],4,TRUE)</f>
        <v>1098</v>
      </c>
      <c r="E671">
        <v>5</v>
      </c>
      <c r="F671" t="str">
        <f>TEXT(orders[[#This Row],[Order_Date]],"mmm")</f>
        <v>Jun</v>
      </c>
      <c r="G671" s="4">
        <v>45078</v>
      </c>
      <c r="H671" s="5">
        <v>0.2416550925925926</v>
      </c>
      <c r="I671" s="4">
        <v>45087</v>
      </c>
      <c r="J671" s="5">
        <v>0.21458333333333332</v>
      </c>
      <c r="K671" t="s">
        <v>395</v>
      </c>
      <c r="L671" t="str">
        <f>VLOOKUP(orders[[#This Row],[Customer_ID]],customers[#All],3,TRUE)</f>
        <v>Delhi</v>
      </c>
      <c r="M671" t="s">
        <v>505</v>
      </c>
      <c r="N671">
        <f>orders[[#This Row],[Price]]*orders[[#This Row],[Quantity]]</f>
        <v>5490</v>
      </c>
      <c r="O671" s="14">
        <f>((orders[[#This Row],[Delivery_Date]]+orders[[#This Row],[Delivery_Time]]) - (orders[[#This Row],[Order_Date]]+orders[[#This Row],[Order_Time]]))*24</f>
        <v>215.35027777781943</v>
      </c>
      <c r="W671" s="3">
        <v>5</v>
      </c>
      <c r="X671" s="13">
        <f>((orders[[#This Row],[Delivery_Date]]+orders[[#This Row],[Delivery_Time]]) - (orders[[#This Row],[Order_Date]]+orders[[#This Row],[Order_Time]]))*24</f>
        <v>215.35027777781943</v>
      </c>
      <c r="Y671" s="6">
        <f t="shared" si="10"/>
        <v>43.070055555563883</v>
      </c>
    </row>
    <row r="672" spans="1:25" x14ac:dyDescent="0.3">
      <c r="A672">
        <v>671</v>
      </c>
      <c r="B672" t="s">
        <v>292</v>
      </c>
      <c r="C672">
        <v>31</v>
      </c>
      <c r="D672">
        <f>VLOOKUP(orders[[#This Row],[Product_ID]],products[#All],4,TRUE)</f>
        <v>1804</v>
      </c>
      <c r="E672">
        <v>4</v>
      </c>
      <c r="F672" t="str">
        <f>TEXT(orders[[#This Row],[Order_Date]],"mmm")</f>
        <v>Dec</v>
      </c>
      <c r="G672" s="4">
        <v>45263</v>
      </c>
      <c r="H672" s="5">
        <v>0.28770833333333334</v>
      </c>
      <c r="I672" s="4">
        <v>45267</v>
      </c>
      <c r="J672" s="5">
        <v>0.96966435185185185</v>
      </c>
      <c r="K672" t="s">
        <v>519</v>
      </c>
      <c r="L672" t="str">
        <f>VLOOKUP(orders[[#This Row],[Customer_ID]],customers[#All],3,TRUE)</f>
        <v>Kalyan-Dombivli</v>
      </c>
      <c r="M672" t="s">
        <v>528</v>
      </c>
      <c r="N672">
        <f>orders[[#This Row],[Price]]*orders[[#This Row],[Quantity]]</f>
        <v>7216</v>
      </c>
      <c r="O672" s="14">
        <f>((orders[[#This Row],[Delivery_Date]]+orders[[#This Row],[Delivery_Time]]) - (orders[[#This Row],[Order_Date]]+orders[[#This Row],[Order_Time]]))*24</f>
        <v>112.36694444442401</v>
      </c>
      <c r="W672" s="2">
        <v>4</v>
      </c>
      <c r="X672" s="13">
        <f>((orders[[#This Row],[Delivery_Date]]+orders[[#This Row],[Delivery_Time]]) - (orders[[#This Row],[Order_Date]]+orders[[#This Row],[Order_Time]]))*24</f>
        <v>112.36694444442401</v>
      </c>
      <c r="Y672" s="6">
        <f t="shared" si="10"/>
        <v>28.091736111106002</v>
      </c>
    </row>
    <row r="673" spans="1:25" x14ac:dyDescent="0.3">
      <c r="A673">
        <v>672</v>
      </c>
      <c r="B673" t="s">
        <v>247</v>
      </c>
      <c r="C673">
        <v>44</v>
      </c>
      <c r="D673">
        <f>VLOOKUP(orders[[#This Row],[Product_ID]],products[#All],4,TRUE)</f>
        <v>794</v>
      </c>
      <c r="E673">
        <v>5</v>
      </c>
      <c r="F673" t="str">
        <f>TEXT(orders[[#This Row],[Order_Date]],"mmm")</f>
        <v>Nov</v>
      </c>
      <c r="G673" s="4">
        <v>45237</v>
      </c>
      <c r="H673" s="5">
        <v>0.58767361111111116</v>
      </c>
      <c r="I673" s="4">
        <v>45239</v>
      </c>
      <c r="J673" s="5">
        <v>0.28237268518518521</v>
      </c>
      <c r="K673" t="s">
        <v>671</v>
      </c>
      <c r="L673" t="str">
        <f>VLOOKUP(orders[[#This Row],[Customer_ID]],customers[#All],3,TRUE)</f>
        <v>Imphal</v>
      </c>
      <c r="M673" t="s">
        <v>507</v>
      </c>
      <c r="N673">
        <f>orders[[#This Row],[Price]]*orders[[#This Row],[Quantity]]</f>
        <v>3970</v>
      </c>
      <c r="O673" s="14">
        <f>((orders[[#This Row],[Delivery_Date]]+orders[[#This Row],[Delivery_Time]]) - (orders[[#This Row],[Order_Date]]+orders[[#This Row],[Order_Time]]))*24</f>
        <v>40.672777777828742</v>
      </c>
      <c r="W673" s="3">
        <v>5</v>
      </c>
      <c r="X673" s="13">
        <f>((orders[[#This Row],[Delivery_Date]]+orders[[#This Row],[Delivery_Time]]) - (orders[[#This Row],[Order_Date]]+orders[[#This Row],[Order_Time]]))*24</f>
        <v>40.672777777828742</v>
      </c>
      <c r="Y673" s="6">
        <f t="shared" si="10"/>
        <v>8.1345555555657487</v>
      </c>
    </row>
    <row r="674" spans="1:25" x14ac:dyDescent="0.3">
      <c r="A674">
        <v>673</v>
      </c>
      <c r="B674" t="s">
        <v>44</v>
      </c>
      <c r="C674">
        <v>33</v>
      </c>
      <c r="D674">
        <f>VLOOKUP(orders[[#This Row],[Product_ID]],products[#All],4,TRUE)</f>
        <v>314</v>
      </c>
      <c r="E674">
        <v>3</v>
      </c>
      <c r="F674" t="str">
        <f>TEXT(orders[[#This Row],[Order_Date]],"mmm")</f>
        <v>Feb</v>
      </c>
      <c r="G674" s="4">
        <v>44961</v>
      </c>
      <c r="H674" s="5">
        <v>0.24640046296296297</v>
      </c>
      <c r="I674" s="4">
        <v>44964</v>
      </c>
      <c r="J674" s="5">
        <v>0.1844675925925926</v>
      </c>
      <c r="K674" t="s">
        <v>376</v>
      </c>
      <c r="L674" t="str">
        <f>VLOOKUP(orders[[#This Row],[Customer_ID]],customers[#All],3,TRUE)</f>
        <v>Chinsurah</v>
      </c>
      <c r="M674" t="s">
        <v>511</v>
      </c>
      <c r="N674">
        <f>orders[[#This Row],[Price]]*orders[[#This Row],[Quantity]]</f>
        <v>942</v>
      </c>
      <c r="O674" s="14">
        <f>((orders[[#This Row],[Delivery_Date]]+orders[[#This Row],[Delivery_Time]]) - (orders[[#This Row],[Order_Date]]+orders[[#This Row],[Order_Time]]))*24</f>
        <v>70.513611110975035</v>
      </c>
      <c r="W674" s="2">
        <v>3</v>
      </c>
      <c r="X674" s="13">
        <f>((orders[[#This Row],[Delivery_Date]]+orders[[#This Row],[Delivery_Time]]) - (orders[[#This Row],[Order_Date]]+orders[[#This Row],[Order_Time]]))*24</f>
        <v>70.513611110975035</v>
      </c>
      <c r="Y674" s="6">
        <f t="shared" si="10"/>
        <v>23.504537036991678</v>
      </c>
    </row>
    <row r="675" spans="1:25" x14ac:dyDescent="0.3">
      <c r="A675">
        <v>674</v>
      </c>
      <c r="B675" t="s">
        <v>321</v>
      </c>
      <c r="C675">
        <v>68</v>
      </c>
      <c r="D675">
        <f>VLOOKUP(orders[[#This Row],[Product_ID]],products[#All],4,TRUE)</f>
        <v>597</v>
      </c>
      <c r="E675">
        <v>2</v>
      </c>
      <c r="F675" t="str">
        <f>TEXT(orders[[#This Row],[Order_Date]],"mmm")</f>
        <v>Feb</v>
      </c>
      <c r="G675" s="4">
        <v>44964</v>
      </c>
      <c r="H675" s="5">
        <v>0.40376157407407409</v>
      </c>
      <c r="I675" s="4">
        <v>44973</v>
      </c>
      <c r="J675" s="5">
        <v>0.98640046296296291</v>
      </c>
      <c r="K675" t="s">
        <v>608</v>
      </c>
      <c r="L675" t="str">
        <f>VLOOKUP(orders[[#This Row],[Customer_ID]],customers[#All],3,TRUE)</f>
        <v>North Dumdum</v>
      </c>
      <c r="M675" t="s">
        <v>511</v>
      </c>
      <c r="N675">
        <f>orders[[#This Row],[Price]]*orders[[#This Row],[Quantity]]</f>
        <v>1194</v>
      </c>
      <c r="O675" s="14">
        <f>((orders[[#This Row],[Delivery_Date]]+orders[[#This Row],[Delivery_Time]]) - (orders[[#This Row],[Order_Date]]+orders[[#This Row],[Order_Time]]))*24</f>
        <v>229.98333333333721</v>
      </c>
      <c r="W675" s="3">
        <v>2</v>
      </c>
      <c r="X675" s="13">
        <f>((orders[[#This Row],[Delivery_Date]]+orders[[#This Row],[Delivery_Time]]) - (orders[[#This Row],[Order_Date]]+orders[[#This Row],[Order_Time]]))*24</f>
        <v>229.98333333333721</v>
      </c>
      <c r="Y675" s="6">
        <f t="shared" si="10"/>
        <v>114.99166666666861</v>
      </c>
    </row>
    <row r="676" spans="1:25" x14ac:dyDescent="0.3">
      <c r="A676">
        <v>675</v>
      </c>
      <c r="B676" t="s">
        <v>261</v>
      </c>
      <c r="C676">
        <v>13</v>
      </c>
      <c r="D676">
        <f>VLOOKUP(orders[[#This Row],[Product_ID]],products[#All],4,TRUE)</f>
        <v>1141</v>
      </c>
      <c r="E676">
        <v>4</v>
      </c>
      <c r="F676" t="str">
        <f>TEXT(orders[[#This Row],[Order_Date]],"mmm")</f>
        <v>Feb</v>
      </c>
      <c r="G676" s="4">
        <v>44985</v>
      </c>
      <c r="H676" s="5">
        <v>0.33664351851851854</v>
      </c>
      <c r="I676" s="4">
        <v>44994</v>
      </c>
      <c r="J676" s="5">
        <v>0.99458333333333337</v>
      </c>
      <c r="K676" t="s">
        <v>711</v>
      </c>
      <c r="L676" t="str">
        <f>VLOOKUP(orders[[#This Row],[Customer_ID]],customers[#All],3,TRUE)</f>
        <v>Dhanbad</v>
      </c>
      <c r="M676" t="s">
        <v>518</v>
      </c>
      <c r="N676">
        <f>orders[[#This Row],[Price]]*orders[[#This Row],[Quantity]]</f>
        <v>4564</v>
      </c>
      <c r="O676" s="14">
        <f>((orders[[#This Row],[Delivery_Date]]+orders[[#This Row],[Delivery_Time]]) - (orders[[#This Row],[Order_Date]]+orders[[#This Row],[Order_Time]]))*24</f>
        <v>231.79055555560626</v>
      </c>
      <c r="W676" s="2">
        <v>4</v>
      </c>
      <c r="X676" s="13">
        <f>((orders[[#This Row],[Delivery_Date]]+orders[[#This Row],[Delivery_Time]]) - (orders[[#This Row],[Order_Date]]+orders[[#This Row],[Order_Time]]))*24</f>
        <v>231.79055555560626</v>
      </c>
      <c r="Y676" s="6">
        <f t="shared" si="10"/>
        <v>57.947638888901565</v>
      </c>
    </row>
    <row r="677" spans="1:25" x14ac:dyDescent="0.3">
      <c r="A677">
        <v>676</v>
      </c>
      <c r="B677" t="s">
        <v>193</v>
      </c>
      <c r="C677">
        <v>46</v>
      </c>
      <c r="D677">
        <f>VLOOKUP(orders[[#This Row],[Product_ID]],products[#All],4,TRUE)</f>
        <v>758</v>
      </c>
      <c r="E677">
        <v>4</v>
      </c>
      <c r="F677" t="str">
        <f>TEXT(orders[[#This Row],[Order_Date]],"mmm")</f>
        <v>Feb</v>
      </c>
      <c r="G677" s="4">
        <v>44975</v>
      </c>
      <c r="H677" s="5">
        <v>0.5294444444444445</v>
      </c>
      <c r="I677" s="4">
        <v>44977</v>
      </c>
      <c r="J677" s="5">
        <v>0.86981481481481482</v>
      </c>
      <c r="K677" t="s">
        <v>56</v>
      </c>
      <c r="L677" t="str">
        <f>VLOOKUP(orders[[#This Row],[Customer_ID]],customers[#All],3,TRUE)</f>
        <v>Aizawl</v>
      </c>
      <c r="M677" t="s">
        <v>505</v>
      </c>
      <c r="N677">
        <f>orders[[#This Row],[Price]]*orders[[#This Row],[Quantity]]</f>
        <v>3032</v>
      </c>
      <c r="O677" s="14">
        <f>((orders[[#This Row],[Delivery_Date]]+orders[[#This Row],[Delivery_Time]]) - (orders[[#This Row],[Order_Date]]+orders[[#This Row],[Order_Time]]))*24</f>
        <v>56.168888888962101</v>
      </c>
      <c r="W677" s="3">
        <v>4</v>
      </c>
      <c r="X677" s="13">
        <f>((orders[[#This Row],[Delivery_Date]]+orders[[#This Row],[Delivery_Time]]) - (orders[[#This Row],[Order_Date]]+orders[[#This Row],[Order_Time]]))*24</f>
        <v>56.168888888962101</v>
      </c>
      <c r="Y677" s="6">
        <f t="shared" si="10"/>
        <v>14.042222222240525</v>
      </c>
    </row>
    <row r="678" spans="1:25" x14ac:dyDescent="0.3">
      <c r="A678">
        <v>677</v>
      </c>
      <c r="B678" t="s">
        <v>227</v>
      </c>
      <c r="C678">
        <v>37</v>
      </c>
      <c r="D678">
        <f>VLOOKUP(orders[[#This Row],[Product_ID]],products[#All],4,TRUE)</f>
        <v>1428</v>
      </c>
      <c r="E678">
        <v>5</v>
      </c>
      <c r="F678" t="str">
        <f>TEXT(orders[[#This Row],[Order_Date]],"mmm")</f>
        <v>Nov</v>
      </c>
      <c r="G678" s="4">
        <v>45234</v>
      </c>
      <c r="H678" s="5">
        <v>0.32917824074074076</v>
      </c>
      <c r="I678" s="4">
        <v>45244</v>
      </c>
      <c r="J678" s="5">
        <v>0.23096064814814815</v>
      </c>
      <c r="K678" t="s">
        <v>552</v>
      </c>
      <c r="L678" t="str">
        <f>VLOOKUP(orders[[#This Row],[Customer_ID]],customers[#All],3,TRUE)</f>
        <v>Maheshtala</v>
      </c>
      <c r="M678" t="s">
        <v>507</v>
      </c>
      <c r="N678">
        <f>orders[[#This Row],[Price]]*orders[[#This Row],[Quantity]]</f>
        <v>7140</v>
      </c>
      <c r="O678" s="14">
        <f>((orders[[#This Row],[Delivery_Date]]+orders[[#This Row],[Delivery_Time]]) - (orders[[#This Row],[Order_Date]]+orders[[#This Row],[Order_Time]]))*24</f>
        <v>237.64277777785901</v>
      </c>
      <c r="W678" s="2">
        <v>5</v>
      </c>
      <c r="X678" s="13">
        <f>((orders[[#This Row],[Delivery_Date]]+orders[[#This Row],[Delivery_Time]]) - (orders[[#This Row],[Order_Date]]+orders[[#This Row],[Order_Time]]))*24</f>
        <v>237.64277777785901</v>
      </c>
      <c r="Y678" s="6">
        <f t="shared" si="10"/>
        <v>47.528555555571799</v>
      </c>
    </row>
    <row r="679" spans="1:25" x14ac:dyDescent="0.3">
      <c r="A679">
        <v>678</v>
      </c>
      <c r="B679" t="s">
        <v>103</v>
      </c>
      <c r="C679">
        <v>31</v>
      </c>
      <c r="D679">
        <f>VLOOKUP(orders[[#This Row],[Product_ID]],products[#All],4,TRUE)</f>
        <v>1804</v>
      </c>
      <c r="E679">
        <v>5</v>
      </c>
      <c r="F679" t="str">
        <f>TEXT(orders[[#This Row],[Order_Date]],"mmm")</f>
        <v>Sep</v>
      </c>
      <c r="G679" s="4">
        <v>45179</v>
      </c>
      <c r="H679" s="5">
        <v>0.59998842592592594</v>
      </c>
      <c r="I679" s="4">
        <v>45189</v>
      </c>
      <c r="J679" s="5">
        <v>0.42577546296296298</v>
      </c>
      <c r="K679" t="s">
        <v>599</v>
      </c>
      <c r="L679" t="str">
        <f>VLOOKUP(orders[[#This Row],[Customer_ID]],customers[#All],3,TRUE)</f>
        <v>Machilipatnam</v>
      </c>
      <c r="M679" t="s">
        <v>528</v>
      </c>
      <c r="N679">
        <f>orders[[#This Row],[Price]]*orders[[#This Row],[Quantity]]</f>
        <v>9020</v>
      </c>
      <c r="O679" s="14">
        <f>((orders[[#This Row],[Delivery_Date]]+orders[[#This Row],[Delivery_Time]]) - (orders[[#This Row],[Order_Date]]+orders[[#This Row],[Order_Time]]))*24</f>
        <v>235.81888888886897</v>
      </c>
      <c r="W679" s="3">
        <v>5</v>
      </c>
      <c r="X679" s="13">
        <f>((orders[[#This Row],[Delivery_Date]]+orders[[#This Row],[Delivery_Time]]) - (orders[[#This Row],[Order_Date]]+orders[[#This Row],[Order_Time]]))*24</f>
        <v>235.81888888886897</v>
      </c>
      <c r="Y679" s="6">
        <f t="shared" si="10"/>
        <v>47.163777777773795</v>
      </c>
    </row>
    <row r="680" spans="1:25" x14ac:dyDescent="0.3">
      <c r="A680">
        <v>679</v>
      </c>
      <c r="B680" t="s">
        <v>98</v>
      </c>
      <c r="C680">
        <v>56</v>
      </c>
      <c r="D680">
        <f>VLOOKUP(orders[[#This Row],[Product_ID]],products[#All],4,TRUE)</f>
        <v>1272</v>
      </c>
      <c r="E680">
        <v>2</v>
      </c>
      <c r="F680" t="str">
        <f>TEXT(orders[[#This Row],[Order_Date]],"mmm")</f>
        <v>Oct</v>
      </c>
      <c r="G680" s="4">
        <v>45204</v>
      </c>
      <c r="H680" s="5">
        <v>0.72869212962962959</v>
      </c>
      <c r="I680" s="4">
        <v>45213</v>
      </c>
      <c r="J680" s="5">
        <v>0.5403472222222222</v>
      </c>
      <c r="K680" t="s">
        <v>527</v>
      </c>
      <c r="L680" t="str">
        <f>VLOOKUP(orders[[#This Row],[Customer_ID]],customers[#All],3,TRUE)</f>
        <v>Danapur</v>
      </c>
      <c r="M680" t="s">
        <v>505</v>
      </c>
      <c r="N680">
        <f>orders[[#This Row],[Price]]*orders[[#This Row],[Quantity]]</f>
        <v>2544</v>
      </c>
      <c r="O680" s="14">
        <f>((orders[[#This Row],[Delivery_Date]]+orders[[#This Row],[Delivery_Time]]) - (orders[[#This Row],[Order_Date]]+orders[[#This Row],[Order_Time]]))*24</f>
        <v>211.47972222219687</v>
      </c>
      <c r="W680" s="2">
        <v>2</v>
      </c>
      <c r="X680" s="13">
        <f>((orders[[#This Row],[Delivery_Date]]+orders[[#This Row],[Delivery_Time]]) - (orders[[#This Row],[Order_Date]]+orders[[#This Row],[Order_Time]]))*24</f>
        <v>211.47972222219687</v>
      </c>
      <c r="Y680" s="6">
        <f t="shared" si="10"/>
        <v>105.73986111109843</v>
      </c>
    </row>
    <row r="681" spans="1:25" x14ac:dyDescent="0.3">
      <c r="A681">
        <v>680</v>
      </c>
      <c r="B681" t="s">
        <v>93</v>
      </c>
      <c r="C681">
        <v>56</v>
      </c>
      <c r="D681">
        <f>VLOOKUP(orders[[#This Row],[Product_ID]],products[#All],4,TRUE)</f>
        <v>1272</v>
      </c>
      <c r="E681">
        <v>1</v>
      </c>
      <c r="F681" t="str">
        <f>TEXT(orders[[#This Row],[Order_Date]],"mmm")</f>
        <v>Dec</v>
      </c>
      <c r="G681" s="4">
        <v>45262</v>
      </c>
      <c r="H681" s="5">
        <v>0.9309143518518519</v>
      </c>
      <c r="I681" s="4">
        <v>45268</v>
      </c>
      <c r="J681" s="5">
        <v>0.10636574074074075</v>
      </c>
      <c r="K681" t="s">
        <v>563</v>
      </c>
      <c r="L681" t="str">
        <f>VLOOKUP(orders[[#This Row],[Customer_ID]],customers[#All],3,TRUE)</f>
        <v>Nizamabad</v>
      </c>
      <c r="M681" t="s">
        <v>505</v>
      </c>
      <c r="N681">
        <f>orders[[#This Row],[Price]]*orders[[#This Row],[Quantity]]</f>
        <v>1272</v>
      </c>
      <c r="O681" s="14">
        <f>((orders[[#This Row],[Delivery_Date]]+orders[[#This Row],[Delivery_Time]]) - (orders[[#This Row],[Order_Date]]+orders[[#This Row],[Order_Time]]))*24</f>
        <v>124.21083333331626</v>
      </c>
      <c r="W681" s="3">
        <v>1</v>
      </c>
      <c r="X681" s="13">
        <f>((orders[[#This Row],[Delivery_Date]]+orders[[#This Row],[Delivery_Time]]) - (orders[[#This Row],[Order_Date]]+orders[[#This Row],[Order_Time]]))*24</f>
        <v>124.21083333331626</v>
      </c>
      <c r="Y681" s="6">
        <f t="shared" si="10"/>
        <v>124.21083333331626</v>
      </c>
    </row>
    <row r="682" spans="1:25" x14ac:dyDescent="0.3">
      <c r="A682">
        <v>681</v>
      </c>
      <c r="B682" t="s">
        <v>481</v>
      </c>
      <c r="C682">
        <v>23</v>
      </c>
      <c r="D682">
        <f>VLOOKUP(orders[[#This Row],[Product_ID]],products[#All],4,TRUE)</f>
        <v>1098</v>
      </c>
      <c r="E682">
        <v>5</v>
      </c>
      <c r="F682" t="str">
        <f>TEXT(orders[[#This Row],[Order_Date]],"mmm")</f>
        <v>Jan</v>
      </c>
      <c r="G682" s="4">
        <v>44955</v>
      </c>
      <c r="H682" s="5">
        <v>0.42229166666666668</v>
      </c>
      <c r="I682" s="4">
        <v>44962</v>
      </c>
      <c r="J682" s="5">
        <v>0.50101851851851853</v>
      </c>
      <c r="K682" t="s">
        <v>660</v>
      </c>
      <c r="L682" t="str">
        <f>VLOOKUP(orders[[#This Row],[Customer_ID]],customers[#All],3,TRUE)</f>
        <v>Cuttack</v>
      </c>
      <c r="M682" t="s">
        <v>505</v>
      </c>
      <c r="N682">
        <f>orders[[#This Row],[Price]]*orders[[#This Row],[Quantity]]</f>
        <v>5490</v>
      </c>
      <c r="O682" s="14">
        <f>((orders[[#This Row],[Delivery_Date]]+orders[[#This Row],[Delivery_Time]]) - (orders[[#This Row],[Order_Date]]+orders[[#This Row],[Order_Time]]))*24</f>
        <v>169.88944444432855</v>
      </c>
      <c r="W682" s="2">
        <v>5</v>
      </c>
      <c r="X682" s="13">
        <f>((orders[[#This Row],[Delivery_Date]]+orders[[#This Row],[Delivery_Time]]) - (orders[[#This Row],[Order_Date]]+orders[[#This Row],[Order_Time]]))*24</f>
        <v>169.88944444432855</v>
      </c>
      <c r="Y682" s="6">
        <f t="shared" si="10"/>
        <v>33.977888888865706</v>
      </c>
    </row>
    <row r="683" spans="1:25" x14ac:dyDescent="0.3">
      <c r="A683">
        <v>682</v>
      </c>
      <c r="B683" t="s">
        <v>271</v>
      </c>
      <c r="C683">
        <v>50</v>
      </c>
      <c r="D683">
        <f>VLOOKUP(orders[[#This Row],[Product_ID]],products[#All],4,TRUE)</f>
        <v>422</v>
      </c>
      <c r="E683">
        <v>5</v>
      </c>
      <c r="F683" t="str">
        <f>TEXT(orders[[#This Row],[Order_Date]],"mmm")</f>
        <v>Feb</v>
      </c>
      <c r="G683" s="4">
        <v>44983</v>
      </c>
      <c r="H683" s="5">
        <v>0.31337962962962962</v>
      </c>
      <c r="I683" s="4">
        <v>44990</v>
      </c>
      <c r="J683" s="5">
        <v>0.48093750000000002</v>
      </c>
      <c r="K683" t="s">
        <v>356</v>
      </c>
      <c r="L683" t="str">
        <f>VLOOKUP(orders[[#This Row],[Customer_ID]],customers[#All],3,TRUE)</f>
        <v>Bidhannagar</v>
      </c>
      <c r="M683" t="s">
        <v>518</v>
      </c>
      <c r="N683">
        <f>orders[[#This Row],[Price]]*orders[[#This Row],[Quantity]]</f>
        <v>2110</v>
      </c>
      <c r="O683" s="14">
        <f>((orders[[#This Row],[Delivery_Date]]+orders[[#This Row],[Delivery_Time]]) - (orders[[#This Row],[Order_Date]]+orders[[#This Row],[Order_Time]]))*24</f>
        <v>172.02138888876652</v>
      </c>
      <c r="W683" s="3">
        <v>5</v>
      </c>
      <c r="X683" s="13">
        <f>((orders[[#This Row],[Delivery_Date]]+orders[[#This Row],[Delivery_Time]]) - (orders[[#This Row],[Order_Date]]+orders[[#This Row],[Order_Time]]))*24</f>
        <v>172.02138888876652</v>
      </c>
      <c r="Y683" s="6">
        <f t="shared" si="10"/>
        <v>34.404277777753308</v>
      </c>
    </row>
    <row r="684" spans="1:25" x14ac:dyDescent="0.3">
      <c r="A684">
        <v>683</v>
      </c>
      <c r="B684" t="s">
        <v>123</v>
      </c>
      <c r="C684">
        <v>27</v>
      </c>
      <c r="D684">
        <f>VLOOKUP(orders[[#This Row],[Product_ID]],products[#All],4,TRUE)</f>
        <v>548</v>
      </c>
      <c r="E684">
        <v>3</v>
      </c>
      <c r="F684" t="str">
        <f>TEXT(orders[[#This Row],[Order_Date]],"mmm")</f>
        <v>Aug</v>
      </c>
      <c r="G684" s="4">
        <v>45161</v>
      </c>
      <c r="H684" s="5">
        <v>0.89372685185185186</v>
      </c>
      <c r="I684" s="4">
        <v>45168</v>
      </c>
      <c r="J684" s="5">
        <v>0.80912037037037032</v>
      </c>
      <c r="K684" t="s">
        <v>670</v>
      </c>
      <c r="L684" t="str">
        <f>VLOOKUP(orders[[#This Row],[Customer_ID]],customers[#All],3,TRUE)</f>
        <v>Kavali</v>
      </c>
      <c r="M684" t="s">
        <v>513</v>
      </c>
      <c r="N684">
        <f>orders[[#This Row],[Price]]*orders[[#This Row],[Quantity]]</f>
        <v>1644</v>
      </c>
      <c r="O684" s="14">
        <f>((orders[[#This Row],[Delivery_Date]]+orders[[#This Row],[Delivery_Time]]) - (orders[[#This Row],[Order_Date]]+orders[[#This Row],[Order_Time]]))*24</f>
        <v>165.96944444457768</v>
      </c>
      <c r="W684" s="2">
        <v>3</v>
      </c>
      <c r="X684" s="13">
        <f>((orders[[#This Row],[Delivery_Date]]+orders[[#This Row],[Delivery_Time]]) - (orders[[#This Row],[Order_Date]]+orders[[#This Row],[Order_Time]]))*24</f>
        <v>165.96944444457768</v>
      </c>
      <c r="Y684" s="6">
        <f t="shared" si="10"/>
        <v>55.323148148192558</v>
      </c>
    </row>
    <row r="685" spans="1:25" x14ac:dyDescent="0.3">
      <c r="A685">
        <v>684</v>
      </c>
      <c r="B685" t="s">
        <v>148</v>
      </c>
      <c r="C685">
        <v>70</v>
      </c>
      <c r="D685">
        <f>VLOOKUP(orders[[#This Row],[Product_ID]],products[#All],4,TRUE)</f>
        <v>866</v>
      </c>
      <c r="E685">
        <v>3</v>
      </c>
      <c r="F685" t="str">
        <f>TEXT(orders[[#This Row],[Order_Date]],"mmm")</f>
        <v>Sep</v>
      </c>
      <c r="G685" s="4">
        <v>45186</v>
      </c>
      <c r="H685" s="5">
        <v>6.5162037037037032E-2</v>
      </c>
      <c r="I685" s="4">
        <v>45194</v>
      </c>
      <c r="J685" s="5">
        <v>0.11434027777777778</v>
      </c>
      <c r="K685" t="s">
        <v>458</v>
      </c>
      <c r="L685" t="str">
        <f>VLOOKUP(orders[[#This Row],[Customer_ID]],customers[#All],3,TRUE)</f>
        <v>Haridwar</v>
      </c>
      <c r="M685" t="s">
        <v>509</v>
      </c>
      <c r="N685">
        <f>orders[[#This Row],[Price]]*orders[[#This Row],[Quantity]]</f>
        <v>2598</v>
      </c>
      <c r="O685" s="14">
        <f>((orders[[#This Row],[Delivery_Date]]+orders[[#This Row],[Delivery_Time]]) - (orders[[#This Row],[Order_Date]]+orders[[#This Row],[Order_Time]]))*24</f>
        <v>193.18027777777752</v>
      </c>
      <c r="W685" s="3">
        <v>3</v>
      </c>
      <c r="X685" s="13">
        <f>((orders[[#This Row],[Delivery_Date]]+orders[[#This Row],[Delivery_Time]]) - (orders[[#This Row],[Order_Date]]+orders[[#This Row],[Order_Time]]))*24</f>
        <v>193.18027777777752</v>
      </c>
      <c r="Y685" s="6">
        <f t="shared" si="10"/>
        <v>64.39342592592584</v>
      </c>
    </row>
    <row r="686" spans="1:25" x14ac:dyDescent="0.3">
      <c r="A686">
        <v>685</v>
      </c>
      <c r="B686" t="s">
        <v>271</v>
      </c>
      <c r="C686">
        <v>22</v>
      </c>
      <c r="D686">
        <f>VLOOKUP(orders[[#This Row],[Product_ID]],products[#All],4,TRUE)</f>
        <v>1639</v>
      </c>
      <c r="E686">
        <v>1</v>
      </c>
      <c r="F686" t="str">
        <f>TEXT(orders[[#This Row],[Order_Date]],"mmm")</f>
        <v>Sep</v>
      </c>
      <c r="G686" s="4">
        <v>45170</v>
      </c>
      <c r="H686" s="5">
        <v>0.87824074074074077</v>
      </c>
      <c r="I686" s="4">
        <v>45180</v>
      </c>
      <c r="J686" s="5">
        <v>0.35468749999999999</v>
      </c>
      <c r="K686" t="s">
        <v>712</v>
      </c>
      <c r="L686" t="str">
        <f>VLOOKUP(orders[[#This Row],[Customer_ID]],customers[#All],3,TRUE)</f>
        <v>Bidhannagar</v>
      </c>
      <c r="M686" t="s">
        <v>528</v>
      </c>
      <c r="N686">
        <f>orders[[#This Row],[Price]]*orders[[#This Row],[Quantity]]</f>
        <v>1639</v>
      </c>
      <c r="O686" s="14">
        <f>((orders[[#This Row],[Delivery_Date]]+orders[[#This Row],[Delivery_Time]]) - (orders[[#This Row],[Order_Date]]+orders[[#This Row],[Order_Time]]))*24</f>
        <v>227.43472222227138</v>
      </c>
      <c r="W686" s="2">
        <v>1</v>
      </c>
      <c r="X686" s="13">
        <f>((orders[[#This Row],[Delivery_Date]]+orders[[#This Row],[Delivery_Time]]) - (orders[[#This Row],[Order_Date]]+orders[[#This Row],[Order_Time]]))*24</f>
        <v>227.43472222227138</v>
      </c>
      <c r="Y686" s="6">
        <f t="shared" si="10"/>
        <v>227.43472222227138</v>
      </c>
    </row>
    <row r="687" spans="1:25" x14ac:dyDescent="0.3">
      <c r="A687">
        <v>686</v>
      </c>
      <c r="B687" t="s">
        <v>133</v>
      </c>
      <c r="C687">
        <v>50</v>
      </c>
      <c r="D687">
        <f>VLOOKUP(orders[[#This Row],[Product_ID]],products[#All],4,TRUE)</f>
        <v>422</v>
      </c>
      <c r="E687">
        <v>1</v>
      </c>
      <c r="F687" t="str">
        <f>TEXT(orders[[#This Row],[Order_Date]],"mmm")</f>
        <v>Mar</v>
      </c>
      <c r="G687" s="4">
        <v>44986</v>
      </c>
      <c r="H687" s="5">
        <v>0.68724537037037037</v>
      </c>
      <c r="I687" s="4">
        <v>44996</v>
      </c>
      <c r="J687" s="5">
        <v>0.90137731481481487</v>
      </c>
      <c r="K687" t="s">
        <v>504</v>
      </c>
      <c r="L687" t="str">
        <f>VLOOKUP(orders[[#This Row],[Customer_ID]],customers[#All],3,TRUE)</f>
        <v>Farrukhabad</v>
      </c>
      <c r="M687" t="s">
        <v>518</v>
      </c>
      <c r="N687">
        <f>orders[[#This Row],[Price]]*orders[[#This Row],[Quantity]]</f>
        <v>422</v>
      </c>
      <c r="O687" s="14">
        <f>((orders[[#This Row],[Delivery_Date]]+orders[[#This Row],[Delivery_Time]]) - (orders[[#This Row],[Order_Date]]+orders[[#This Row],[Order_Time]]))*24</f>
        <v>245.13916666677687</v>
      </c>
      <c r="W687" s="3">
        <v>1</v>
      </c>
      <c r="X687" s="13">
        <f>((orders[[#This Row],[Delivery_Date]]+orders[[#This Row],[Delivery_Time]]) - (orders[[#This Row],[Order_Date]]+orders[[#This Row],[Order_Time]]))*24</f>
        <v>245.13916666677687</v>
      </c>
      <c r="Y687" s="6">
        <f t="shared" si="10"/>
        <v>245.13916666677687</v>
      </c>
    </row>
    <row r="688" spans="1:25" x14ac:dyDescent="0.3">
      <c r="A688">
        <v>687</v>
      </c>
      <c r="B688" t="s">
        <v>481</v>
      </c>
      <c r="C688">
        <v>8</v>
      </c>
      <c r="D688">
        <f>VLOOKUP(orders[[#This Row],[Product_ID]],products[#All],4,TRUE)</f>
        <v>252</v>
      </c>
      <c r="E688">
        <v>5</v>
      </c>
      <c r="F688" t="str">
        <f>TEXT(orders[[#This Row],[Order_Date]],"mmm")</f>
        <v>Mar</v>
      </c>
      <c r="G688" s="4">
        <v>45000</v>
      </c>
      <c r="H688" s="5">
        <v>0.74809027777777781</v>
      </c>
      <c r="I688" s="4">
        <v>45004</v>
      </c>
      <c r="J688" s="5">
        <v>0.20201388888888888</v>
      </c>
      <c r="K688" t="s">
        <v>713</v>
      </c>
      <c r="L688" t="str">
        <f>VLOOKUP(orders[[#This Row],[Customer_ID]],customers[#All],3,TRUE)</f>
        <v>Cuttack</v>
      </c>
      <c r="M688" t="s">
        <v>505</v>
      </c>
      <c r="N688">
        <f>orders[[#This Row],[Price]]*orders[[#This Row],[Quantity]]</f>
        <v>1260</v>
      </c>
      <c r="O688" s="14">
        <f>((orders[[#This Row],[Delivery_Date]]+orders[[#This Row],[Delivery_Time]]) - (orders[[#This Row],[Order_Date]]+orders[[#This Row],[Order_Time]]))*24</f>
        <v>82.89416666678153</v>
      </c>
      <c r="W688" s="2">
        <v>5</v>
      </c>
      <c r="X688" s="13">
        <f>((orders[[#This Row],[Delivery_Date]]+orders[[#This Row],[Delivery_Time]]) - (orders[[#This Row],[Order_Date]]+orders[[#This Row],[Order_Time]]))*24</f>
        <v>82.89416666678153</v>
      </c>
      <c r="Y688" s="6">
        <f t="shared" si="10"/>
        <v>16.578833333356307</v>
      </c>
    </row>
    <row r="689" spans="1:25" x14ac:dyDescent="0.3">
      <c r="A689">
        <v>688</v>
      </c>
      <c r="B689" t="s">
        <v>78</v>
      </c>
      <c r="C689">
        <v>54</v>
      </c>
      <c r="D689">
        <f>VLOOKUP(orders[[#This Row],[Product_ID]],products[#All],4,TRUE)</f>
        <v>1236</v>
      </c>
      <c r="E689">
        <v>2</v>
      </c>
      <c r="F689" t="str">
        <f>TEXT(orders[[#This Row],[Order_Date]],"mmm")</f>
        <v>Jan</v>
      </c>
      <c r="G689" s="4">
        <v>44954</v>
      </c>
      <c r="H689" s="5">
        <v>0.79313657407407412</v>
      </c>
      <c r="I689" s="4">
        <v>44956</v>
      </c>
      <c r="J689" s="5">
        <v>0.57733796296296291</v>
      </c>
      <c r="K689" t="s">
        <v>603</v>
      </c>
      <c r="L689" t="str">
        <f>VLOOKUP(orders[[#This Row],[Customer_ID]],customers[#All],3,TRUE)</f>
        <v>Kolkata</v>
      </c>
      <c r="M689" t="s">
        <v>505</v>
      </c>
      <c r="N689">
        <f>orders[[#This Row],[Price]]*orders[[#This Row],[Quantity]]</f>
        <v>2472</v>
      </c>
      <c r="O689" s="14">
        <f>((orders[[#This Row],[Delivery_Date]]+orders[[#This Row],[Delivery_Time]]) - (orders[[#This Row],[Order_Date]]+orders[[#This Row],[Order_Time]]))*24</f>
        <v>42.820833333302289</v>
      </c>
      <c r="W689" s="3">
        <v>2</v>
      </c>
      <c r="X689" s="13">
        <f>((orders[[#This Row],[Delivery_Date]]+orders[[#This Row],[Delivery_Time]]) - (orders[[#This Row],[Order_Date]]+orders[[#This Row],[Order_Time]]))*24</f>
        <v>42.820833333302289</v>
      </c>
      <c r="Y689" s="6">
        <f t="shared" si="10"/>
        <v>21.410416666651145</v>
      </c>
    </row>
    <row r="690" spans="1:25" x14ac:dyDescent="0.3">
      <c r="A690">
        <v>689</v>
      </c>
      <c r="B690" t="s">
        <v>232</v>
      </c>
      <c r="C690">
        <v>66</v>
      </c>
      <c r="D690">
        <f>VLOOKUP(orders[[#This Row],[Product_ID]],products[#All],4,TRUE)</f>
        <v>610</v>
      </c>
      <c r="E690">
        <v>4</v>
      </c>
      <c r="F690" t="str">
        <f>TEXT(orders[[#This Row],[Order_Date]],"mmm")</f>
        <v>Mar</v>
      </c>
      <c r="G690" s="4">
        <v>44987</v>
      </c>
      <c r="H690" s="5">
        <v>0.24493055555555557</v>
      </c>
      <c r="I690" s="4">
        <v>44992</v>
      </c>
      <c r="J690" s="5">
        <v>0.45864583333333331</v>
      </c>
      <c r="K690" t="s">
        <v>710</v>
      </c>
      <c r="L690" t="str">
        <f>VLOOKUP(orders[[#This Row],[Customer_ID]],customers[#All],3,TRUE)</f>
        <v>Guna</v>
      </c>
      <c r="M690" t="s">
        <v>518</v>
      </c>
      <c r="N690">
        <f>orders[[#This Row],[Price]]*orders[[#This Row],[Quantity]]</f>
        <v>2440</v>
      </c>
      <c r="O690" s="14">
        <f>((orders[[#This Row],[Delivery_Date]]+orders[[#This Row],[Delivery_Time]]) - (orders[[#This Row],[Order_Date]]+orders[[#This Row],[Order_Time]]))*24</f>
        <v>125.12916666670935</v>
      </c>
      <c r="W690" s="2">
        <v>4</v>
      </c>
      <c r="X690" s="13">
        <f>((orders[[#This Row],[Delivery_Date]]+orders[[#This Row],[Delivery_Time]]) - (orders[[#This Row],[Order_Date]]+orders[[#This Row],[Order_Time]]))*24</f>
        <v>125.12916666670935</v>
      </c>
      <c r="Y690" s="6">
        <f t="shared" si="10"/>
        <v>31.282291666677338</v>
      </c>
    </row>
    <row r="691" spans="1:25" x14ac:dyDescent="0.3">
      <c r="A691">
        <v>690</v>
      </c>
      <c r="B691" t="s">
        <v>408</v>
      </c>
      <c r="C691">
        <v>48</v>
      </c>
      <c r="D691">
        <f>VLOOKUP(orders[[#This Row],[Product_ID]],products[#All],4,TRUE)</f>
        <v>433</v>
      </c>
      <c r="E691">
        <v>2</v>
      </c>
      <c r="F691" t="str">
        <f>TEXT(orders[[#This Row],[Order_Date]],"mmm")</f>
        <v>Nov</v>
      </c>
      <c r="G691" s="4">
        <v>45232</v>
      </c>
      <c r="H691" s="5">
        <v>0.88431712962962961</v>
      </c>
      <c r="I691" s="4">
        <v>45235</v>
      </c>
      <c r="J691" s="5">
        <v>0.89777777777777779</v>
      </c>
      <c r="K691" t="s">
        <v>714</v>
      </c>
      <c r="L691" t="str">
        <f>VLOOKUP(orders[[#This Row],[Customer_ID]],customers[#All],3,TRUE)</f>
        <v>Raurkela Industrial Township</v>
      </c>
      <c r="M691" t="s">
        <v>507</v>
      </c>
      <c r="N691">
        <f>orders[[#This Row],[Price]]*orders[[#This Row],[Quantity]]</f>
        <v>866</v>
      </c>
      <c r="O691" s="14">
        <f>((orders[[#This Row],[Delivery_Date]]+orders[[#This Row],[Delivery_Time]]) - (orders[[#This Row],[Order_Date]]+orders[[#This Row],[Order_Time]]))*24</f>
        <v>72.323055555461906</v>
      </c>
      <c r="W691" s="3">
        <v>2</v>
      </c>
      <c r="X691" s="13">
        <f>((orders[[#This Row],[Delivery_Date]]+orders[[#This Row],[Delivery_Time]]) - (orders[[#This Row],[Order_Date]]+orders[[#This Row],[Order_Time]]))*24</f>
        <v>72.323055555461906</v>
      </c>
      <c r="Y691" s="6">
        <f t="shared" si="10"/>
        <v>36.161527777730953</v>
      </c>
    </row>
    <row r="692" spans="1:25" x14ac:dyDescent="0.3">
      <c r="A692">
        <v>691</v>
      </c>
      <c r="B692" t="s">
        <v>13</v>
      </c>
      <c r="C692">
        <v>48</v>
      </c>
      <c r="D692">
        <f>VLOOKUP(orders[[#This Row],[Product_ID]],products[#All],4,TRUE)</f>
        <v>433</v>
      </c>
      <c r="E692">
        <v>5</v>
      </c>
      <c r="F692" t="str">
        <f>TEXT(orders[[#This Row],[Order_Date]],"mmm")</f>
        <v>Nov</v>
      </c>
      <c r="G692" s="4">
        <v>45236</v>
      </c>
      <c r="H692" s="5">
        <v>0.22410879629629629</v>
      </c>
      <c r="I692" s="4">
        <v>45240</v>
      </c>
      <c r="J692" s="5">
        <v>0.46418981481481481</v>
      </c>
      <c r="K692" t="s">
        <v>624</v>
      </c>
      <c r="L692" t="str">
        <f>VLOOKUP(orders[[#This Row],[Customer_ID]],customers[#All],3,TRUE)</f>
        <v>Bulandshahr</v>
      </c>
      <c r="M692" t="s">
        <v>507</v>
      </c>
      <c r="N692">
        <f>orders[[#This Row],[Price]]*orders[[#This Row],[Quantity]]</f>
        <v>2165</v>
      </c>
      <c r="O692" s="14">
        <f>((orders[[#This Row],[Delivery_Date]]+orders[[#This Row],[Delivery_Time]]) - (orders[[#This Row],[Order_Date]]+orders[[#This Row],[Order_Time]]))*24</f>
        <v>101.76194444450084</v>
      </c>
      <c r="W692" s="2">
        <v>5</v>
      </c>
      <c r="X692" s="13">
        <f>((orders[[#This Row],[Delivery_Date]]+orders[[#This Row],[Delivery_Time]]) - (orders[[#This Row],[Order_Date]]+orders[[#This Row],[Order_Time]]))*24</f>
        <v>101.76194444450084</v>
      </c>
      <c r="Y692" s="6">
        <f t="shared" si="10"/>
        <v>20.352388888900169</v>
      </c>
    </row>
    <row r="693" spans="1:25" x14ac:dyDescent="0.3">
      <c r="A693">
        <v>692</v>
      </c>
      <c r="B693" t="s">
        <v>178</v>
      </c>
      <c r="C693">
        <v>15</v>
      </c>
      <c r="D693">
        <f>VLOOKUP(orders[[#This Row],[Product_ID]],products[#All],4,TRUE)</f>
        <v>1488</v>
      </c>
      <c r="E693">
        <v>2</v>
      </c>
      <c r="F693" t="str">
        <f>TEXT(orders[[#This Row],[Order_Date]],"mmm")</f>
        <v>Aug</v>
      </c>
      <c r="G693" s="4">
        <v>45149</v>
      </c>
      <c r="H693" s="5">
        <v>0.29508101851851853</v>
      </c>
      <c r="I693" s="4">
        <v>45156</v>
      </c>
      <c r="J693" s="5">
        <v>0.28098379629629627</v>
      </c>
      <c r="K693" t="s">
        <v>351</v>
      </c>
      <c r="L693" t="str">
        <f>VLOOKUP(orders[[#This Row],[Customer_ID]],customers[#All],3,TRUE)</f>
        <v>Vellore</v>
      </c>
      <c r="M693" t="s">
        <v>505</v>
      </c>
      <c r="N693">
        <f>orders[[#This Row],[Price]]*orders[[#This Row],[Quantity]]</f>
        <v>2976</v>
      </c>
      <c r="O693" s="14">
        <f>((orders[[#This Row],[Delivery_Date]]+orders[[#This Row],[Delivery_Time]]) - (orders[[#This Row],[Order_Date]]+orders[[#This Row],[Order_Time]]))*24</f>
        <v>167.66166666668141</v>
      </c>
      <c r="W693" s="3">
        <v>2</v>
      </c>
      <c r="X693" s="13">
        <f>((orders[[#This Row],[Delivery_Date]]+orders[[#This Row],[Delivery_Time]]) - (orders[[#This Row],[Order_Date]]+orders[[#This Row],[Order_Time]]))*24</f>
        <v>167.66166666668141</v>
      </c>
      <c r="Y693" s="6">
        <f t="shared" si="10"/>
        <v>83.830833333340706</v>
      </c>
    </row>
    <row r="694" spans="1:25" x14ac:dyDescent="0.3">
      <c r="A694">
        <v>693</v>
      </c>
      <c r="B694" t="s">
        <v>208</v>
      </c>
      <c r="C694">
        <v>4</v>
      </c>
      <c r="D694">
        <f>VLOOKUP(orders[[#This Row],[Product_ID]],products[#All],4,TRUE)</f>
        <v>1199</v>
      </c>
      <c r="E694">
        <v>5</v>
      </c>
      <c r="F694" t="str">
        <f>TEXT(orders[[#This Row],[Order_Date]],"mmm")</f>
        <v>Nov</v>
      </c>
      <c r="G694" s="4">
        <v>45234</v>
      </c>
      <c r="H694" s="5">
        <v>0.99230324074074072</v>
      </c>
      <c r="I694" s="4">
        <v>45237</v>
      </c>
      <c r="J694" s="5">
        <v>0.23017361111111112</v>
      </c>
      <c r="K694" t="s">
        <v>666</v>
      </c>
      <c r="L694" t="str">
        <f>VLOOKUP(orders[[#This Row],[Customer_ID]],customers[#All],3,TRUE)</f>
        <v>Karaikudi</v>
      </c>
      <c r="M694" t="s">
        <v>507</v>
      </c>
      <c r="N694">
        <f>orders[[#This Row],[Price]]*orders[[#This Row],[Quantity]]</f>
        <v>5995</v>
      </c>
      <c r="O694" s="14">
        <f>((orders[[#This Row],[Delivery_Date]]+orders[[#This Row],[Delivery_Time]]) - (orders[[#This Row],[Order_Date]]+orders[[#This Row],[Order_Time]]))*24</f>
        <v>53.708888888941146</v>
      </c>
      <c r="W694" s="2">
        <v>5</v>
      </c>
      <c r="X694" s="13">
        <f>((orders[[#This Row],[Delivery_Date]]+orders[[#This Row],[Delivery_Time]]) - (orders[[#This Row],[Order_Date]]+orders[[#This Row],[Order_Time]]))*24</f>
        <v>53.708888888941146</v>
      </c>
      <c r="Y694" s="6">
        <f t="shared" si="10"/>
        <v>10.741777777788229</v>
      </c>
    </row>
    <row r="695" spans="1:25" x14ac:dyDescent="0.3">
      <c r="A695">
        <v>694</v>
      </c>
      <c r="B695" t="s">
        <v>93</v>
      </c>
      <c r="C695">
        <v>23</v>
      </c>
      <c r="D695">
        <f>VLOOKUP(orders[[#This Row],[Product_ID]],products[#All],4,TRUE)</f>
        <v>1098</v>
      </c>
      <c r="E695">
        <v>2</v>
      </c>
      <c r="F695" t="str">
        <f>TEXT(orders[[#This Row],[Order_Date]],"mmm")</f>
        <v>Apr</v>
      </c>
      <c r="G695" s="4">
        <v>45031</v>
      </c>
      <c r="H695" s="5">
        <v>0.81003472222222217</v>
      </c>
      <c r="I695" s="4">
        <v>45037</v>
      </c>
      <c r="J695" s="5">
        <v>0.70753472222222225</v>
      </c>
      <c r="K695" t="s">
        <v>547</v>
      </c>
      <c r="L695" t="str">
        <f>VLOOKUP(orders[[#This Row],[Customer_ID]],customers[#All],3,TRUE)</f>
        <v>Nizamabad</v>
      </c>
      <c r="M695" t="s">
        <v>505</v>
      </c>
      <c r="N695">
        <f>orders[[#This Row],[Price]]*orders[[#This Row],[Quantity]]</f>
        <v>2196</v>
      </c>
      <c r="O695" s="14">
        <f>((orders[[#This Row],[Delivery_Date]]+orders[[#This Row],[Delivery_Time]]) - (orders[[#This Row],[Order_Date]]+orders[[#This Row],[Order_Time]]))*24</f>
        <v>141.53999999997905</v>
      </c>
      <c r="W695" s="3">
        <v>2</v>
      </c>
      <c r="X695" s="13">
        <f>((orders[[#This Row],[Delivery_Date]]+orders[[#This Row],[Delivery_Time]]) - (orders[[#This Row],[Order_Date]]+orders[[#This Row],[Order_Time]]))*24</f>
        <v>141.53999999997905</v>
      </c>
      <c r="Y695" s="6">
        <f t="shared" si="10"/>
        <v>70.769999999989523</v>
      </c>
    </row>
    <row r="696" spans="1:25" x14ac:dyDescent="0.3">
      <c r="A696">
        <v>695</v>
      </c>
      <c r="B696" t="s">
        <v>232</v>
      </c>
      <c r="C696">
        <v>23</v>
      </c>
      <c r="D696">
        <f>VLOOKUP(orders[[#This Row],[Product_ID]],products[#All],4,TRUE)</f>
        <v>1098</v>
      </c>
      <c r="E696">
        <v>4</v>
      </c>
      <c r="F696" t="str">
        <f>TEXT(orders[[#This Row],[Order_Date]],"mmm")</f>
        <v>Mar</v>
      </c>
      <c r="G696" s="4">
        <v>44990</v>
      </c>
      <c r="H696" s="5">
        <v>0.69226851851851856</v>
      </c>
      <c r="I696" s="4">
        <v>44999</v>
      </c>
      <c r="J696" s="5">
        <v>0.70953703703703708</v>
      </c>
      <c r="K696" t="s">
        <v>249</v>
      </c>
      <c r="L696" t="str">
        <f>VLOOKUP(orders[[#This Row],[Customer_ID]],customers[#All],3,TRUE)</f>
        <v>Guna</v>
      </c>
      <c r="M696" t="s">
        <v>505</v>
      </c>
      <c r="N696">
        <f>orders[[#This Row],[Price]]*orders[[#This Row],[Quantity]]</f>
        <v>4392</v>
      </c>
      <c r="O696" s="14">
        <f>((orders[[#This Row],[Delivery_Date]]+orders[[#This Row],[Delivery_Time]]) - (orders[[#This Row],[Order_Date]]+orders[[#This Row],[Order_Time]]))*24</f>
        <v>216.41444444441004</v>
      </c>
      <c r="W696" s="2">
        <v>4</v>
      </c>
      <c r="X696" s="13">
        <f>((orders[[#This Row],[Delivery_Date]]+orders[[#This Row],[Delivery_Time]]) - (orders[[#This Row],[Order_Date]]+orders[[#This Row],[Order_Time]]))*24</f>
        <v>216.41444444441004</v>
      </c>
      <c r="Y696" s="6">
        <f t="shared" si="10"/>
        <v>54.103611111102509</v>
      </c>
    </row>
    <row r="697" spans="1:25" x14ac:dyDescent="0.3">
      <c r="A697">
        <v>696</v>
      </c>
      <c r="B697" t="s">
        <v>232</v>
      </c>
      <c r="C697">
        <v>13</v>
      </c>
      <c r="D697">
        <f>VLOOKUP(orders[[#This Row],[Product_ID]],products[#All],4,TRUE)</f>
        <v>1141</v>
      </c>
      <c r="E697">
        <v>3</v>
      </c>
      <c r="F697" t="str">
        <f>TEXT(orders[[#This Row],[Order_Date]],"mmm")</f>
        <v>Mar</v>
      </c>
      <c r="G697" s="4">
        <v>44992</v>
      </c>
      <c r="H697" s="5">
        <v>0.11274305555555555</v>
      </c>
      <c r="I697" s="4">
        <v>44999</v>
      </c>
      <c r="J697" s="5">
        <v>0.63107638888888884</v>
      </c>
      <c r="K697" t="s">
        <v>715</v>
      </c>
      <c r="L697" t="str">
        <f>VLOOKUP(orders[[#This Row],[Customer_ID]],customers[#All],3,TRUE)</f>
        <v>Guna</v>
      </c>
      <c r="M697" t="s">
        <v>518</v>
      </c>
      <c r="N697">
        <f>orders[[#This Row],[Price]]*orders[[#This Row],[Quantity]]</f>
        <v>3423</v>
      </c>
      <c r="O697" s="14">
        <f>((orders[[#This Row],[Delivery_Date]]+orders[[#This Row],[Delivery_Time]]) - (orders[[#This Row],[Order_Date]]+orders[[#This Row],[Order_Time]]))*24</f>
        <v>180.44000000000233</v>
      </c>
      <c r="W697" s="3">
        <v>3</v>
      </c>
      <c r="X697" s="13">
        <f>((orders[[#This Row],[Delivery_Date]]+orders[[#This Row],[Delivery_Time]]) - (orders[[#This Row],[Order_Date]]+orders[[#This Row],[Order_Time]]))*24</f>
        <v>180.44000000000233</v>
      </c>
      <c r="Y697" s="6">
        <f t="shared" si="10"/>
        <v>60.146666666667443</v>
      </c>
    </row>
    <row r="698" spans="1:25" x14ac:dyDescent="0.3">
      <c r="A698">
        <v>697</v>
      </c>
      <c r="B698" t="s">
        <v>133</v>
      </c>
      <c r="C698">
        <v>66</v>
      </c>
      <c r="D698">
        <f>VLOOKUP(orders[[#This Row],[Product_ID]],products[#All],4,TRUE)</f>
        <v>610</v>
      </c>
      <c r="E698">
        <v>1</v>
      </c>
      <c r="F698" t="str">
        <f>TEXT(orders[[#This Row],[Order_Date]],"mmm")</f>
        <v>Mar</v>
      </c>
      <c r="G698" s="4">
        <v>44988</v>
      </c>
      <c r="H698" s="5">
        <v>0.59751157407407407</v>
      </c>
      <c r="I698" s="4">
        <v>44992</v>
      </c>
      <c r="J698" s="5">
        <v>0.63495370370370374</v>
      </c>
      <c r="K698" t="s">
        <v>573</v>
      </c>
      <c r="L698" t="str">
        <f>VLOOKUP(orders[[#This Row],[Customer_ID]],customers[#All],3,TRUE)</f>
        <v>Farrukhabad</v>
      </c>
      <c r="M698" t="s">
        <v>518</v>
      </c>
      <c r="N698">
        <f>orders[[#This Row],[Price]]*orders[[#This Row],[Quantity]]</f>
        <v>610</v>
      </c>
      <c r="O698" s="14">
        <f>((orders[[#This Row],[Delivery_Date]]+orders[[#This Row],[Delivery_Time]]) - (orders[[#This Row],[Order_Date]]+orders[[#This Row],[Order_Time]]))*24</f>
        <v>96.898611111100763</v>
      </c>
      <c r="W698" s="2">
        <v>1</v>
      </c>
      <c r="X698" s="13">
        <f>((orders[[#This Row],[Delivery_Date]]+orders[[#This Row],[Delivery_Time]]) - (orders[[#This Row],[Order_Date]]+orders[[#This Row],[Order_Time]]))*24</f>
        <v>96.898611111100763</v>
      </c>
      <c r="Y698" s="6">
        <f t="shared" si="10"/>
        <v>96.898611111100763</v>
      </c>
    </row>
    <row r="699" spans="1:25" x14ac:dyDescent="0.3">
      <c r="A699">
        <v>698</v>
      </c>
      <c r="B699" t="s">
        <v>297</v>
      </c>
      <c r="C699">
        <v>64</v>
      </c>
      <c r="D699">
        <f>VLOOKUP(orders[[#This Row],[Product_ID]],products[#All],4,TRUE)</f>
        <v>1878</v>
      </c>
      <c r="E699">
        <v>3</v>
      </c>
      <c r="F699" t="str">
        <f>TEXT(orders[[#This Row],[Order_Date]],"mmm")</f>
        <v>Aug</v>
      </c>
      <c r="G699" s="4">
        <v>45167</v>
      </c>
      <c r="H699" s="5">
        <v>0.86401620370370369</v>
      </c>
      <c r="I699" s="4">
        <v>45175</v>
      </c>
      <c r="J699" s="5">
        <v>0.62515046296296295</v>
      </c>
      <c r="K699" t="s">
        <v>572</v>
      </c>
      <c r="L699" t="str">
        <f>VLOOKUP(orders[[#This Row],[Customer_ID]],customers[#All],3,TRUE)</f>
        <v>Satara</v>
      </c>
      <c r="M699" t="s">
        <v>513</v>
      </c>
      <c r="N699">
        <f>orders[[#This Row],[Price]]*orders[[#This Row],[Quantity]]</f>
        <v>5634</v>
      </c>
      <c r="O699" s="14">
        <f>((orders[[#This Row],[Delivery_Date]]+orders[[#This Row],[Delivery_Time]]) - (orders[[#This Row],[Order_Date]]+orders[[#This Row],[Order_Time]]))*24</f>
        <v>186.26722222217359</v>
      </c>
      <c r="W699" s="3">
        <v>3</v>
      </c>
      <c r="X699" s="13">
        <f>((orders[[#This Row],[Delivery_Date]]+orders[[#This Row],[Delivery_Time]]) - (orders[[#This Row],[Order_Date]]+orders[[#This Row],[Order_Time]]))*24</f>
        <v>186.26722222217359</v>
      </c>
      <c r="Y699" s="6">
        <f t="shared" si="10"/>
        <v>62.089074074057862</v>
      </c>
    </row>
    <row r="700" spans="1:25" x14ac:dyDescent="0.3">
      <c r="A700">
        <v>699</v>
      </c>
      <c r="B700" t="s">
        <v>59</v>
      </c>
      <c r="C700">
        <v>1</v>
      </c>
      <c r="D700">
        <f>VLOOKUP(orders[[#This Row],[Product_ID]],products[#All],4,TRUE)</f>
        <v>1935</v>
      </c>
      <c r="E700">
        <v>4</v>
      </c>
      <c r="F700" t="str">
        <f>TEXT(orders[[#This Row],[Order_Date]],"mmm")</f>
        <v>Jun</v>
      </c>
      <c r="G700" s="4">
        <v>45079</v>
      </c>
      <c r="H700" s="5">
        <v>0.51023148148148145</v>
      </c>
      <c r="I700" s="4">
        <v>45086</v>
      </c>
      <c r="J700" s="5">
        <v>0.96461805555555558</v>
      </c>
      <c r="K700" t="s">
        <v>554</v>
      </c>
      <c r="L700" t="str">
        <f>VLOOKUP(orders[[#This Row],[Customer_ID]],customers[#All],3,TRUE)</f>
        <v>Orai</v>
      </c>
      <c r="M700" t="s">
        <v>528</v>
      </c>
      <c r="N700">
        <f>orders[[#This Row],[Price]]*orders[[#This Row],[Quantity]]</f>
        <v>7740</v>
      </c>
      <c r="O700" s="14">
        <f>((orders[[#This Row],[Delivery_Date]]+orders[[#This Row],[Delivery_Time]]) - (orders[[#This Row],[Order_Date]]+orders[[#This Row],[Order_Time]]))*24</f>
        <v>178.90527777787065</v>
      </c>
      <c r="W700" s="2">
        <v>4</v>
      </c>
      <c r="X700" s="13">
        <f>((orders[[#This Row],[Delivery_Date]]+orders[[#This Row],[Delivery_Time]]) - (orders[[#This Row],[Order_Date]]+orders[[#This Row],[Order_Time]]))*24</f>
        <v>178.90527777787065</v>
      </c>
      <c r="Y700" s="6">
        <f t="shared" si="10"/>
        <v>44.726319444467663</v>
      </c>
    </row>
    <row r="701" spans="1:25" x14ac:dyDescent="0.3">
      <c r="A701">
        <v>700</v>
      </c>
      <c r="B701" t="s">
        <v>34</v>
      </c>
      <c r="C701">
        <v>6</v>
      </c>
      <c r="D701">
        <f>VLOOKUP(orders[[#This Row],[Product_ID]],products[#All],4,TRUE)</f>
        <v>1112</v>
      </c>
      <c r="E701">
        <v>1</v>
      </c>
      <c r="F701" t="str">
        <f>TEXT(orders[[#This Row],[Order_Date]],"mmm")</f>
        <v>Mar</v>
      </c>
      <c r="G701" s="4">
        <v>44989</v>
      </c>
      <c r="H701" s="5">
        <v>0.76246527777777773</v>
      </c>
      <c r="I701" s="4">
        <v>44994</v>
      </c>
      <c r="J701" s="5">
        <v>0.57160879629629635</v>
      </c>
      <c r="K701" t="s">
        <v>561</v>
      </c>
      <c r="L701" t="str">
        <f>VLOOKUP(orders[[#This Row],[Customer_ID]],customers[#All],3,TRUE)</f>
        <v>Karimnagar</v>
      </c>
      <c r="M701" t="s">
        <v>518</v>
      </c>
      <c r="N701">
        <f>orders[[#This Row],[Price]]*orders[[#This Row],[Quantity]]</f>
        <v>1112</v>
      </c>
      <c r="O701" s="14">
        <f>((orders[[#This Row],[Delivery_Date]]+orders[[#This Row],[Delivery_Time]]) - (orders[[#This Row],[Order_Date]]+orders[[#This Row],[Order_Time]]))*24</f>
        <v>115.41944444429828</v>
      </c>
      <c r="W701" s="3">
        <v>1</v>
      </c>
      <c r="X701" s="13">
        <f>((orders[[#This Row],[Delivery_Date]]+orders[[#This Row],[Delivery_Time]]) - (orders[[#This Row],[Order_Date]]+orders[[#This Row],[Order_Time]]))*24</f>
        <v>115.41944444429828</v>
      </c>
      <c r="Y701" s="6">
        <f t="shared" si="10"/>
        <v>115.41944444429828</v>
      </c>
    </row>
    <row r="702" spans="1:25" x14ac:dyDescent="0.3">
      <c r="A702">
        <v>701</v>
      </c>
      <c r="B702" t="s">
        <v>393</v>
      </c>
      <c r="C702">
        <v>41</v>
      </c>
      <c r="D702">
        <f>VLOOKUP(orders[[#This Row],[Product_ID]],products[#All],4,TRUE)</f>
        <v>1977</v>
      </c>
      <c r="E702">
        <v>5</v>
      </c>
      <c r="F702" t="str">
        <f>TEXT(orders[[#This Row],[Order_Date]],"mmm")</f>
        <v>Nov</v>
      </c>
      <c r="G702" s="4">
        <v>45237</v>
      </c>
      <c r="H702" s="5">
        <v>0.45664351851851853</v>
      </c>
      <c r="I702" s="4">
        <v>45241</v>
      </c>
      <c r="J702" s="5">
        <v>0.20585648148148147</v>
      </c>
      <c r="K702" t="s">
        <v>649</v>
      </c>
      <c r="L702" t="str">
        <f>VLOOKUP(orders[[#This Row],[Customer_ID]],customers[#All],3,TRUE)</f>
        <v>Bhopal</v>
      </c>
      <c r="M702" t="s">
        <v>507</v>
      </c>
      <c r="N702">
        <f>orders[[#This Row],[Price]]*orders[[#This Row],[Quantity]]</f>
        <v>9885</v>
      </c>
      <c r="O702" s="14">
        <f>((orders[[#This Row],[Delivery_Date]]+orders[[#This Row],[Delivery_Time]]) - (orders[[#This Row],[Order_Date]]+orders[[#This Row],[Order_Time]]))*24</f>
        <v>89.981111111061182</v>
      </c>
      <c r="W702" s="2">
        <v>5</v>
      </c>
      <c r="X702" s="13">
        <f>((orders[[#This Row],[Delivery_Date]]+orders[[#This Row],[Delivery_Time]]) - (orders[[#This Row],[Order_Date]]+orders[[#This Row],[Order_Time]]))*24</f>
        <v>89.981111111061182</v>
      </c>
      <c r="Y702" s="6">
        <f t="shared" si="10"/>
        <v>17.996222222212236</v>
      </c>
    </row>
    <row r="703" spans="1:25" x14ac:dyDescent="0.3">
      <c r="A703">
        <v>702</v>
      </c>
      <c r="B703" t="s">
        <v>331</v>
      </c>
      <c r="C703">
        <v>60</v>
      </c>
      <c r="D703">
        <f>VLOOKUP(orders[[#This Row],[Product_ID]],products[#All],4,TRUE)</f>
        <v>827</v>
      </c>
      <c r="E703">
        <v>1</v>
      </c>
      <c r="F703" t="str">
        <f>TEXT(orders[[#This Row],[Order_Date]],"mmm")</f>
        <v>Nov</v>
      </c>
      <c r="G703" s="4">
        <v>45240</v>
      </c>
      <c r="H703" s="5">
        <v>0.36416666666666669</v>
      </c>
      <c r="I703" s="4">
        <v>45248</v>
      </c>
      <c r="J703" s="5">
        <v>0.26817129629629627</v>
      </c>
      <c r="K703" t="s">
        <v>684</v>
      </c>
      <c r="L703" t="str">
        <f>VLOOKUP(orders[[#This Row],[Customer_ID]],customers[#All],3,TRUE)</f>
        <v>Anand</v>
      </c>
      <c r="M703" t="s">
        <v>507</v>
      </c>
      <c r="N703">
        <f>orders[[#This Row],[Price]]*orders[[#This Row],[Quantity]]</f>
        <v>827</v>
      </c>
      <c r="O703" s="14">
        <f>((orders[[#This Row],[Delivery_Date]]+orders[[#This Row],[Delivery_Time]]) - (orders[[#This Row],[Order_Date]]+orders[[#This Row],[Order_Time]]))*24</f>
        <v>189.69611111108679</v>
      </c>
      <c r="W703" s="3">
        <v>1</v>
      </c>
      <c r="X703" s="13">
        <f>((orders[[#This Row],[Delivery_Date]]+orders[[#This Row],[Delivery_Time]]) - (orders[[#This Row],[Order_Date]]+orders[[#This Row],[Order_Time]]))*24</f>
        <v>189.69611111108679</v>
      </c>
      <c r="Y703" s="6">
        <f t="shared" si="10"/>
        <v>189.69611111108679</v>
      </c>
    </row>
    <row r="704" spans="1:25" x14ac:dyDescent="0.3">
      <c r="A704">
        <v>703</v>
      </c>
      <c r="B704" t="s">
        <v>345</v>
      </c>
      <c r="C704">
        <v>53</v>
      </c>
      <c r="D704">
        <f>VLOOKUP(orders[[#This Row],[Product_ID]],products[#All],4,TRUE)</f>
        <v>1672</v>
      </c>
      <c r="E704">
        <v>4</v>
      </c>
      <c r="F704" t="str">
        <f>TEXT(orders[[#This Row],[Order_Date]],"mmm")</f>
        <v>Aug</v>
      </c>
      <c r="G704" s="4">
        <v>45161</v>
      </c>
      <c r="H704" s="5">
        <v>0.68031249999999999</v>
      </c>
      <c r="I704" s="4">
        <v>45170</v>
      </c>
      <c r="J704" s="5">
        <v>0.25839120370370372</v>
      </c>
      <c r="K704" t="s">
        <v>522</v>
      </c>
      <c r="L704" t="str">
        <f>VLOOKUP(orders[[#This Row],[Customer_ID]],customers[#All],3,TRUE)</f>
        <v>Bhatpara</v>
      </c>
      <c r="M704" t="s">
        <v>513</v>
      </c>
      <c r="N704">
        <f>orders[[#This Row],[Price]]*orders[[#This Row],[Quantity]]</f>
        <v>6688</v>
      </c>
      <c r="O704" s="14">
        <f>((orders[[#This Row],[Delivery_Date]]+orders[[#This Row],[Delivery_Time]]) - (orders[[#This Row],[Order_Date]]+orders[[#This Row],[Order_Time]]))*24</f>
        <v>205.87388888880378</v>
      </c>
      <c r="W704" s="2">
        <v>4</v>
      </c>
      <c r="X704" s="13">
        <f>((orders[[#This Row],[Delivery_Date]]+orders[[#This Row],[Delivery_Time]]) - (orders[[#This Row],[Order_Date]]+orders[[#This Row],[Order_Time]]))*24</f>
        <v>205.87388888880378</v>
      </c>
      <c r="Y704" s="6">
        <f t="shared" si="10"/>
        <v>51.468472222200944</v>
      </c>
    </row>
    <row r="705" spans="1:25" x14ac:dyDescent="0.3">
      <c r="A705">
        <v>704</v>
      </c>
      <c r="B705" t="s">
        <v>302</v>
      </c>
      <c r="C705">
        <v>55</v>
      </c>
      <c r="D705">
        <f>VLOOKUP(orders[[#This Row],[Product_ID]],products[#All],4,TRUE)</f>
        <v>1904</v>
      </c>
      <c r="E705">
        <v>4</v>
      </c>
      <c r="F705" t="str">
        <f>TEXT(orders[[#This Row],[Order_Date]],"mmm")</f>
        <v>Aug</v>
      </c>
      <c r="G705" s="4">
        <v>45167</v>
      </c>
      <c r="H705" s="5">
        <v>0.10219907407407407</v>
      </c>
      <c r="I705" s="4">
        <v>45168</v>
      </c>
      <c r="J705" s="5">
        <v>0.56706018518518519</v>
      </c>
      <c r="K705" t="s">
        <v>685</v>
      </c>
      <c r="L705" t="str">
        <f>VLOOKUP(orders[[#This Row],[Customer_ID]],customers[#All],3,TRUE)</f>
        <v>Kavali</v>
      </c>
      <c r="M705" t="s">
        <v>513</v>
      </c>
      <c r="N705">
        <f>orders[[#This Row],[Price]]*orders[[#This Row],[Quantity]]</f>
        <v>7616</v>
      </c>
      <c r="O705" s="14">
        <f>((orders[[#This Row],[Delivery_Date]]+orders[[#This Row],[Delivery_Time]]) - (orders[[#This Row],[Order_Date]]+orders[[#This Row],[Order_Time]]))*24</f>
        <v>35.156666666502133</v>
      </c>
      <c r="W705" s="3">
        <v>4</v>
      </c>
      <c r="X705" s="13">
        <f>((orders[[#This Row],[Delivery_Date]]+orders[[#This Row],[Delivery_Time]]) - (orders[[#This Row],[Order_Date]]+orders[[#This Row],[Order_Time]]))*24</f>
        <v>35.156666666502133</v>
      </c>
      <c r="Y705" s="6">
        <f t="shared" si="10"/>
        <v>8.7891666666255333</v>
      </c>
    </row>
    <row r="706" spans="1:25" x14ac:dyDescent="0.3">
      <c r="A706">
        <v>705</v>
      </c>
      <c r="B706" t="s">
        <v>24</v>
      </c>
      <c r="C706">
        <v>7</v>
      </c>
      <c r="D706">
        <f>VLOOKUP(orders[[#This Row],[Product_ID]],products[#All],4,TRUE)</f>
        <v>409</v>
      </c>
      <c r="E706">
        <v>1</v>
      </c>
      <c r="F706" t="str">
        <f>TEXT(orders[[#This Row],[Order_Date]],"mmm")</f>
        <v>Mar</v>
      </c>
      <c r="G706" s="4">
        <v>44990</v>
      </c>
      <c r="H706" s="5">
        <v>0.76251157407407411</v>
      </c>
      <c r="I706" s="4">
        <v>44999</v>
      </c>
      <c r="J706" s="5">
        <v>0.74802083333333336</v>
      </c>
      <c r="K706" t="s">
        <v>689</v>
      </c>
      <c r="L706" t="str">
        <f>VLOOKUP(orders[[#This Row],[Customer_ID]],customers[#All],3,TRUE)</f>
        <v>Miryalaguda</v>
      </c>
      <c r="M706" t="s">
        <v>518</v>
      </c>
      <c r="N706">
        <f>orders[[#This Row],[Price]]*orders[[#This Row],[Quantity]]</f>
        <v>409</v>
      </c>
      <c r="O706" s="14">
        <f>((orders[[#This Row],[Delivery_Date]]+orders[[#This Row],[Delivery_Time]]) - (orders[[#This Row],[Order_Date]]+orders[[#This Row],[Order_Time]]))*24</f>
        <v>215.65222222229932</v>
      </c>
      <c r="W706" s="2">
        <v>1</v>
      </c>
      <c r="X706" s="13">
        <f>((orders[[#This Row],[Delivery_Date]]+orders[[#This Row],[Delivery_Time]]) - (orders[[#This Row],[Order_Date]]+orders[[#This Row],[Order_Time]]))*24</f>
        <v>215.65222222229932</v>
      </c>
      <c r="Y706" s="6">
        <f t="shared" si="10"/>
        <v>215.65222222229932</v>
      </c>
    </row>
    <row r="707" spans="1:25" x14ac:dyDescent="0.3">
      <c r="A707">
        <v>706</v>
      </c>
      <c r="B707" t="s">
        <v>447</v>
      </c>
      <c r="C707">
        <v>67</v>
      </c>
      <c r="D707">
        <f>VLOOKUP(orders[[#This Row],[Product_ID]],products[#All],4,TRUE)</f>
        <v>1374</v>
      </c>
      <c r="E707">
        <v>2</v>
      </c>
      <c r="F707" t="str">
        <f>TEXT(orders[[#This Row],[Order_Date]],"mmm")</f>
        <v>Apr</v>
      </c>
      <c r="G707" s="4">
        <v>45042</v>
      </c>
      <c r="H707" s="5">
        <v>0.23276620370370371</v>
      </c>
      <c r="I707" s="4">
        <v>45050</v>
      </c>
      <c r="J707" s="5">
        <v>0.55081018518518521</v>
      </c>
      <c r="K707" t="s">
        <v>51</v>
      </c>
      <c r="L707" t="str">
        <f>VLOOKUP(orders[[#This Row],[Customer_ID]],customers[#All],3,TRUE)</f>
        <v>New Delhi</v>
      </c>
      <c r="M707" t="s">
        <v>505</v>
      </c>
      <c r="N707">
        <f>orders[[#This Row],[Price]]*orders[[#This Row],[Quantity]]</f>
        <v>2748</v>
      </c>
      <c r="O707" s="14">
        <f>((orders[[#This Row],[Delivery_Date]]+orders[[#This Row],[Delivery_Time]]) - (orders[[#This Row],[Order_Date]]+orders[[#This Row],[Order_Time]]))*24</f>
        <v>199.63305555557599</v>
      </c>
      <c r="W707" s="3">
        <v>2</v>
      </c>
      <c r="X707" s="13">
        <f>((orders[[#This Row],[Delivery_Date]]+orders[[#This Row],[Delivery_Time]]) - (orders[[#This Row],[Order_Date]]+orders[[#This Row],[Order_Time]]))*24</f>
        <v>199.63305555557599</v>
      </c>
      <c r="Y707" s="6">
        <f t="shared" ref="Y707:Y770" si="11">X707/W707</f>
        <v>99.816527777787996</v>
      </c>
    </row>
    <row r="708" spans="1:25" x14ac:dyDescent="0.3">
      <c r="A708">
        <v>707</v>
      </c>
      <c r="B708" t="s">
        <v>183</v>
      </c>
      <c r="C708">
        <v>70</v>
      </c>
      <c r="D708">
        <f>VLOOKUP(orders[[#This Row],[Product_ID]],products[#All],4,TRUE)</f>
        <v>866</v>
      </c>
      <c r="E708">
        <v>4</v>
      </c>
      <c r="F708" t="str">
        <f>TEXT(orders[[#This Row],[Order_Date]],"mmm")</f>
        <v>Feb</v>
      </c>
      <c r="G708" s="4">
        <v>44960</v>
      </c>
      <c r="H708" s="5">
        <v>0.26210648148148147</v>
      </c>
      <c r="I708" s="4">
        <v>44969</v>
      </c>
      <c r="J708" s="5">
        <v>4.4664351851851851E-2</v>
      </c>
      <c r="K708" t="s">
        <v>638</v>
      </c>
      <c r="L708" t="str">
        <f>VLOOKUP(orders[[#This Row],[Customer_ID]],customers[#All],3,TRUE)</f>
        <v>Dibrugarh</v>
      </c>
      <c r="M708" t="s">
        <v>509</v>
      </c>
      <c r="N708">
        <f>orders[[#This Row],[Price]]*orders[[#This Row],[Quantity]]</f>
        <v>3464</v>
      </c>
      <c r="O708" s="14">
        <f>((orders[[#This Row],[Delivery_Date]]+orders[[#This Row],[Delivery_Time]]) - (orders[[#This Row],[Order_Date]]+orders[[#This Row],[Order_Time]]))*24</f>
        <v>210.78138888889225</v>
      </c>
      <c r="W708" s="2">
        <v>4</v>
      </c>
      <c r="X708" s="13">
        <f>((orders[[#This Row],[Delivery_Date]]+orders[[#This Row],[Delivery_Time]]) - (orders[[#This Row],[Order_Date]]+orders[[#This Row],[Order_Time]]))*24</f>
        <v>210.78138888889225</v>
      </c>
      <c r="Y708" s="6">
        <f t="shared" si="11"/>
        <v>52.695347222223063</v>
      </c>
    </row>
    <row r="709" spans="1:25" x14ac:dyDescent="0.3">
      <c r="A709">
        <v>708</v>
      </c>
      <c r="B709" t="s">
        <v>13</v>
      </c>
      <c r="C709">
        <v>62</v>
      </c>
      <c r="D709">
        <f>VLOOKUP(orders[[#This Row],[Product_ID]],products[#All],4,TRUE)</f>
        <v>1356</v>
      </c>
      <c r="E709">
        <v>3</v>
      </c>
      <c r="F709" t="str">
        <f>TEXT(orders[[#This Row],[Order_Date]],"mmm")</f>
        <v>Mar</v>
      </c>
      <c r="G709" s="4">
        <v>44988</v>
      </c>
      <c r="H709" s="5">
        <v>0.45781250000000001</v>
      </c>
      <c r="I709" s="4">
        <v>44997</v>
      </c>
      <c r="J709" s="5">
        <v>0.21221064814814813</v>
      </c>
      <c r="K709" t="s">
        <v>572</v>
      </c>
      <c r="L709" t="str">
        <f>VLOOKUP(orders[[#This Row],[Customer_ID]],customers[#All],3,TRUE)</f>
        <v>Bulandshahr</v>
      </c>
      <c r="M709" t="s">
        <v>518</v>
      </c>
      <c r="N709">
        <f>orders[[#This Row],[Price]]*orders[[#This Row],[Quantity]]</f>
        <v>4068</v>
      </c>
      <c r="O709" s="14">
        <f>((orders[[#This Row],[Delivery_Date]]+orders[[#This Row],[Delivery_Time]]) - (orders[[#This Row],[Order_Date]]+orders[[#This Row],[Order_Time]]))*24</f>
        <v>210.10555555560859</v>
      </c>
      <c r="W709" s="3">
        <v>3</v>
      </c>
      <c r="X709" s="13">
        <f>((orders[[#This Row],[Delivery_Date]]+orders[[#This Row],[Delivery_Time]]) - (orders[[#This Row],[Order_Date]]+orders[[#This Row],[Order_Time]]))*24</f>
        <v>210.10555555560859</v>
      </c>
      <c r="Y709" s="6">
        <f t="shared" si="11"/>
        <v>70.035185185202863</v>
      </c>
    </row>
    <row r="710" spans="1:25" x14ac:dyDescent="0.3">
      <c r="A710">
        <v>709</v>
      </c>
      <c r="B710" t="s">
        <v>83</v>
      </c>
      <c r="C710">
        <v>53</v>
      </c>
      <c r="D710">
        <f>VLOOKUP(orders[[#This Row],[Product_ID]],products[#All],4,TRUE)</f>
        <v>1672</v>
      </c>
      <c r="E710">
        <v>5</v>
      </c>
      <c r="F710" t="str">
        <f>TEXT(orders[[#This Row],[Order_Date]],"mmm")</f>
        <v>Aug</v>
      </c>
      <c r="G710" s="4">
        <v>45167</v>
      </c>
      <c r="H710" s="5">
        <v>0.19311342592592592</v>
      </c>
      <c r="I710" s="4">
        <v>45176</v>
      </c>
      <c r="J710" s="5">
        <v>0.72864583333333333</v>
      </c>
      <c r="K710" t="s">
        <v>80</v>
      </c>
      <c r="L710" t="str">
        <f>VLOOKUP(orders[[#This Row],[Customer_ID]],customers[#All],3,TRUE)</f>
        <v>Tenali</v>
      </c>
      <c r="M710" t="s">
        <v>513</v>
      </c>
      <c r="N710">
        <f>orders[[#This Row],[Price]]*orders[[#This Row],[Quantity]]</f>
        <v>8360</v>
      </c>
      <c r="O710" s="14">
        <f>((orders[[#This Row],[Delivery_Date]]+orders[[#This Row],[Delivery_Time]]) - (orders[[#This Row],[Order_Date]]+orders[[#This Row],[Order_Time]]))*24</f>
        <v>228.85277777770534</v>
      </c>
      <c r="W710" s="2">
        <v>5</v>
      </c>
      <c r="X710" s="13">
        <f>((orders[[#This Row],[Delivery_Date]]+orders[[#This Row],[Delivery_Time]]) - (orders[[#This Row],[Order_Date]]+orders[[#This Row],[Order_Time]]))*24</f>
        <v>228.85277777770534</v>
      </c>
      <c r="Y710" s="6">
        <f t="shared" si="11"/>
        <v>45.770555555541065</v>
      </c>
    </row>
    <row r="711" spans="1:25" x14ac:dyDescent="0.3">
      <c r="A711">
        <v>710</v>
      </c>
      <c r="B711" t="s">
        <v>428</v>
      </c>
      <c r="C711">
        <v>54</v>
      </c>
      <c r="D711">
        <f>VLOOKUP(orders[[#This Row],[Product_ID]],products[#All],4,TRUE)</f>
        <v>1236</v>
      </c>
      <c r="E711">
        <v>5</v>
      </c>
      <c r="F711" t="str">
        <f>TEXT(orders[[#This Row],[Order_Date]],"mmm")</f>
        <v>May</v>
      </c>
      <c r="G711" s="4">
        <v>45068</v>
      </c>
      <c r="H711" s="5">
        <v>6.4618055555555554E-2</v>
      </c>
      <c r="I711" s="4">
        <v>45075</v>
      </c>
      <c r="J711" s="5">
        <v>7.2129629629629627E-2</v>
      </c>
      <c r="K711" t="s">
        <v>599</v>
      </c>
      <c r="L711" t="str">
        <f>VLOOKUP(orders[[#This Row],[Customer_ID]],customers[#All],3,TRUE)</f>
        <v>North Dumdum</v>
      </c>
      <c r="M711" t="s">
        <v>505</v>
      </c>
      <c r="N711">
        <f>orders[[#This Row],[Price]]*orders[[#This Row],[Quantity]]</f>
        <v>6180</v>
      </c>
      <c r="O711" s="14">
        <f>((orders[[#This Row],[Delivery_Date]]+orders[[#This Row],[Delivery_Time]]) - (orders[[#This Row],[Order_Date]]+orders[[#This Row],[Order_Time]]))*24</f>
        <v>168.18027777783573</v>
      </c>
      <c r="W711" s="3">
        <v>5</v>
      </c>
      <c r="X711" s="13">
        <f>((orders[[#This Row],[Delivery_Date]]+orders[[#This Row],[Delivery_Time]]) - (orders[[#This Row],[Order_Date]]+orders[[#This Row],[Order_Time]]))*24</f>
        <v>168.18027777783573</v>
      </c>
      <c r="Y711" s="6">
        <f t="shared" si="11"/>
        <v>33.636055555567147</v>
      </c>
    </row>
    <row r="712" spans="1:25" x14ac:dyDescent="0.3">
      <c r="A712">
        <v>711</v>
      </c>
      <c r="B712" t="s">
        <v>456</v>
      </c>
      <c r="C712">
        <v>68</v>
      </c>
      <c r="D712">
        <f>VLOOKUP(orders[[#This Row],[Product_ID]],products[#All],4,TRUE)</f>
        <v>597</v>
      </c>
      <c r="E712">
        <v>3</v>
      </c>
      <c r="F712" t="str">
        <f>TEXT(orders[[#This Row],[Order_Date]],"mmm")</f>
        <v>Feb</v>
      </c>
      <c r="G712" s="4">
        <v>44961</v>
      </c>
      <c r="H712" s="5">
        <v>0.71907407407407409</v>
      </c>
      <c r="I712" s="4">
        <v>44963</v>
      </c>
      <c r="J712" s="5">
        <v>0.61866898148148153</v>
      </c>
      <c r="K712" t="s">
        <v>351</v>
      </c>
      <c r="L712" t="str">
        <f>VLOOKUP(orders[[#This Row],[Customer_ID]],customers[#All],3,TRUE)</f>
        <v>Tumkur</v>
      </c>
      <c r="M712" t="s">
        <v>511</v>
      </c>
      <c r="N712">
        <f>orders[[#This Row],[Price]]*orders[[#This Row],[Quantity]]</f>
        <v>1791</v>
      </c>
      <c r="O712" s="14">
        <f>((orders[[#This Row],[Delivery_Date]]+orders[[#This Row],[Delivery_Time]]) - (orders[[#This Row],[Order_Date]]+orders[[#This Row],[Order_Time]]))*24</f>
        <v>45.590277777635492</v>
      </c>
      <c r="W712" s="2">
        <v>3</v>
      </c>
      <c r="X712" s="13">
        <f>((orders[[#This Row],[Delivery_Date]]+orders[[#This Row],[Delivery_Time]]) - (orders[[#This Row],[Order_Date]]+orders[[#This Row],[Order_Time]]))*24</f>
        <v>45.590277777635492</v>
      </c>
      <c r="Y712" s="6">
        <f t="shared" si="11"/>
        <v>15.196759259211831</v>
      </c>
    </row>
    <row r="713" spans="1:25" x14ac:dyDescent="0.3">
      <c r="A713">
        <v>712</v>
      </c>
      <c r="B713" t="s">
        <v>283</v>
      </c>
      <c r="C713">
        <v>65</v>
      </c>
      <c r="D713">
        <f>VLOOKUP(orders[[#This Row],[Product_ID]],products[#All],4,TRUE)</f>
        <v>1895</v>
      </c>
      <c r="E713">
        <v>5</v>
      </c>
      <c r="F713" t="str">
        <f>TEXT(orders[[#This Row],[Order_Date]],"mmm")</f>
        <v>Jul</v>
      </c>
      <c r="G713" s="4">
        <v>45118</v>
      </c>
      <c r="H713" s="5">
        <v>0.54180555555555554</v>
      </c>
      <c r="I713" s="4">
        <v>45120</v>
      </c>
      <c r="J713" s="5">
        <v>0.27427083333333335</v>
      </c>
      <c r="K713" t="s">
        <v>681</v>
      </c>
      <c r="L713" t="str">
        <f>VLOOKUP(orders[[#This Row],[Customer_ID]],customers[#All],3,TRUE)</f>
        <v>Delhi</v>
      </c>
      <c r="M713" t="s">
        <v>528</v>
      </c>
      <c r="N713">
        <f>orders[[#This Row],[Price]]*orders[[#This Row],[Quantity]]</f>
        <v>9475</v>
      </c>
      <c r="O713" s="14">
        <f>((orders[[#This Row],[Delivery_Date]]+orders[[#This Row],[Delivery_Time]]) - (orders[[#This Row],[Order_Date]]+orders[[#This Row],[Order_Time]]))*24</f>
        <v>41.579166666604578</v>
      </c>
      <c r="W713" s="3">
        <v>5</v>
      </c>
      <c r="X713" s="13">
        <f>((orders[[#This Row],[Delivery_Date]]+orders[[#This Row],[Delivery_Time]]) - (orders[[#This Row],[Order_Date]]+orders[[#This Row],[Order_Time]]))*24</f>
        <v>41.579166666604578</v>
      </c>
      <c r="Y713" s="6">
        <f t="shared" si="11"/>
        <v>8.3158333333209153</v>
      </c>
    </row>
    <row r="714" spans="1:25" x14ac:dyDescent="0.3">
      <c r="A714">
        <v>713</v>
      </c>
      <c r="B714" t="s">
        <v>398</v>
      </c>
      <c r="C714">
        <v>37</v>
      </c>
      <c r="D714">
        <f>VLOOKUP(orders[[#This Row],[Product_ID]],products[#All],4,TRUE)</f>
        <v>1428</v>
      </c>
      <c r="E714">
        <v>3</v>
      </c>
      <c r="F714" t="str">
        <f>TEXT(orders[[#This Row],[Order_Date]],"mmm")</f>
        <v>Nov</v>
      </c>
      <c r="G714" s="4">
        <v>45238</v>
      </c>
      <c r="H714" s="5">
        <v>0.97525462962962961</v>
      </c>
      <c r="I714" s="4">
        <v>45245</v>
      </c>
      <c r="J714" s="5">
        <v>0.95232638888888888</v>
      </c>
      <c r="K714" t="s">
        <v>351</v>
      </c>
      <c r="L714" t="str">
        <f>VLOOKUP(orders[[#This Row],[Customer_ID]],customers[#All],3,TRUE)</f>
        <v>Ratlam</v>
      </c>
      <c r="M714" t="s">
        <v>507</v>
      </c>
      <c r="N714">
        <f>orders[[#This Row],[Price]]*orders[[#This Row],[Quantity]]</f>
        <v>4284</v>
      </c>
      <c r="O714" s="14">
        <f>((orders[[#This Row],[Delivery_Date]]+orders[[#This Row],[Delivery_Time]]) - (orders[[#This Row],[Order_Date]]+orders[[#This Row],[Order_Time]]))*24</f>
        <v>167.44972222228535</v>
      </c>
      <c r="W714" s="2">
        <v>3</v>
      </c>
      <c r="X714" s="13">
        <f>((orders[[#This Row],[Delivery_Date]]+orders[[#This Row],[Delivery_Time]]) - (orders[[#This Row],[Order_Date]]+orders[[#This Row],[Order_Time]]))*24</f>
        <v>167.44972222228535</v>
      </c>
      <c r="Y714" s="6">
        <f t="shared" si="11"/>
        <v>55.816574074095115</v>
      </c>
    </row>
    <row r="715" spans="1:25" x14ac:dyDescent="0.3">
      <c r="A715">
        <v>714</v>
      </c>
      <c r="B715" t="s">
        <v>266</v>
      </c>
      <c r="C715">
        <v>63</v>
      </c>
      <c r="D715">
        <f>VLOOKUP(orders[[#This Row],[Product_ID]],products[#All],4,TRUE)</f>
        <v>1348</v>
      </c>
      <c r="E715">
        <v>2</v>
      </c>
      <c r="F715" t="str">
        <f>TEXT(orders[[#This Row],[Order_Date]],"mmm")</f>
        <v>Jun</v>
      </c>
      <c r="G715" s="4">
        <v>45078</v>
      </c>
      <c r="H715" s="5">
        <v>0.8112152777777778</v>
      </c>
      <c r="I715" s="4">
        <v>45080</v>
      </c>
      <c r="J715" s="5">
        <v>0.32917824074074076</v>
      </c>
      <c r="K715" t="s">
        <v>716</v>
      </c>
      <c r="L715" t="str">
        <f>VLOOKUP(orders[[#This Row],[Customer_ID]],customers[#All],3,TRUE)</f>
        <v>Bharatpur</v>
      </c>
      <c r="M715" t="s">
        <v>528</v>
      </c>
      <c r="N715">
        <f>orders[[#This Row],[Price]]*orders[[#This Row],[Quantity]]</f>
        <v>2696</v>
      </c>
      <c r="O715" s="14">
        <f>((orders[[#This Row],[Delivery_Date]]+orders[[#This Row],[Delivery_Time]]) - (orders[[#This Row],[Order_Date]]+orders[[#This Row],[Order_Time]]))*24</f>
        <v>36.431111111131031</v>
      </c>
      <c r="W715" s="3">
        <v>2</v>
      </c>
      <c r="X715" s="13">
        <f>((orders[[#This Row],[Delivery_Date]]+orders[[#This Row],[Delivery_Time]]) - (orders[[#This Row],[Order_Date]]+orders[[#This Row],[Order_Time]]))*24</f>
        <v>36.431111111131031</v>
      </c>
      <c r="Y715" s="6">
        <f t="shared" si="11"/>
        <v>18.215555555565516</v>
      </c>
    </row>
    <row r="716" spans="1:25" x14ac:dyDescent="0.3">
      <c r="A716">
        <v>715</v>
      </c>
      <c r="B716" t="s">
        <v>340</v>
      </c>
      <c r="C716">
        <v>38</v>
      </c>
      <c r="D716">
        <f>VLOOKUP(orders[[#This Row],[Product_ID]],products[#All],4,TRUE)</f>
        <v>562</v>
      </c>
      <c r="E716">
        <v>4</v>
      </c>
      <c r="F716" t="str">
        <f>TEXT(orders[[#This Row],[Order_Date]],"mmm")</f>
        <v>Apr</v>
      </c>
      <c r="G716" s="4">
        <v>45030</v>
      </c>
      <c r="H716" s="5">
        <v>0.21994212962962964</v>
      </c>
      <c r="I716" s="4">
        <v>45037</v>
      </c>
      <c r="J716" s="5">
        <v>0.69410879629629629</v>
      </c>
      <c r="K716" t="s">
        <v>85</v>
      </c>
      <c r="L716" t="str">
        <f>VLOOKUP(orders[[#This Row],[Customer_ID]],customers[#All],3,TRUE)</f>
        <v>Madhyamgram</v>
      </c>
      <c r="M716" t="s">
        <v>509</v>
      </c>
      <c r="N716">
        <f>orders[[#This Row],[Price]]*orders[[#This Row],[Quantity]]</f>
        <v>2248</v>
      </c>
      <c r="O716" s="14">
        <f>((orders[[#This Row],[Delivery_Date]]+orders[[#This Row],[Delivery_Time]]) - (orders[[#This Row],[Order_Date]]+orders[[#This Row],[Order_Time]]))*24</f>
        <v>179.38000000000466</v>
      </c>
      <c r="W716" s="2">
        <v>4</v>
      </c>
      <c r="X716" s="13">
        <f>((orders[[#This Row],[Delivery_Date]]+orders[[#This Row],[Delivery_Time]]) - (orders[[#This Row],[Order_Date]]+orders[[#This Row],[Order_Time]]))*24</f>
        <v>179.38000000000466</v>
      </c>
      <c r="Y716" s="6">
        <f t="shared" si="11"/>
        <v>44.845000000001164</v>
      </c>
    </row>
    <row r="717" spans="1:25" x14ac:dyDescent="0.3">
      <c r="A717">
        <v>716</v>
      </c>
      <c r="B717" t="s">
        <v>374</v>
      </c>
      <c r="C717">
        <v>40</v>
      </c>
      <c r="D717">
        <f>VLOOKUP(orders[[#This Row],[Product_ID]],products[#All],4,TRUE)</f>
        <v>1923</v>
      </c>
      <c r="E717">
        <v>3</v>
      </c>
      <c r="F717" t="str">
        <f>TEXT(orders[[#This Row],[Order_Date]],"mmm")</f>
        <v>Aug</v>
      </c>
      <c r="G717" s="4">
        <v>45157</v>
      </c>
      <c r="H717" s="5">
        <v>0.97097222222222224</v>
      </c>
      <c r="I717" s="4">
        <v>45164</v>
      </c>
      <c r="J717" s="5">
        <v>6.94212962962963E-2</v>
      </c>
      <c r="K717" t="s">
        <v>41</v>
      </c>
      <c r="L717" t="str">
        <f>VLOOKUP(orders[[#This Row],[Customer_ID]],customers[#All],3,TRUE)</f>
        <v>Gaya</v>
      </c>
      <c r="M717" t="s">
        <v>505</v>
      </c>
      <c r="N717">
        <f>orders[[#This Row],[Price]]*orders[[#This Row],[Quantity]]</f>
        <v>5769</v>
      </c>
      <c r="O717" s="14">
        <f>((orders[[#This Row],[Delivery_Date]]+orders[[#This Row],[Delivery_Time]]) - (orders[[#This Row],[Order_Date]]+orders[[#This Row],[Order_Time]]))*24</f>
        <v>146.36277777777286</v>
      </c>
      <c r="W717" s="3">
        <v>3</v>
      </c>
      <c r="X717" s="13">
        <f>((orders[[#This Row],[Delivery_Date]]+orders[[#This Row],[Delivery_Time]]) - (orders[[#This Row],[Order_Date]]+orders[[#This Row],[Order_Time]]))*24</f>
        <v>146.36277777777286</v>
      </c>
      <c r="Y717" s="6">
        <f t="shared" si="11"/>
        <v>48.787592592590954</v>
      </c>
    </row>
    <row r="718" spans="1:25" x14ac:dyDescent="0.3">
      <c r="A718">
        <v>717</v>
      </c>
      <c r="B718" t="s">
        <v>292</v>
      </c>
      <c r="C718">
        <v>67</v>
      </c>
      <c r="D718">
        <f>VLOOKUP(orders[[#This Row],[Product_ID]],products[#All],4,TRUE)</f>
        <v>1374</v>
      </c>
      <c r="E718">
        <v>5</v>
      </c>
      <c r="F718" t="str">
        <f>TEXT(orders[[#This Row],[Order_Date]],"mmm")</f>
        <v>Jun</v>
      </c>
      <c r="G718" s="4">
        <v>45102</v>
      </c>
      <c r="H718" s="5">
        <v>0.26287037037037037</v>
      </c>
      <c r="I718" s="4">
        <v>45103</v>
      </c>
      <c r="J718" s="5">
        <v>0.97277777777777774</v>
      </c>
      <c r="K718" t="s">
        <v>717</v>
      </c>
      <c r="L718" t="str">
        <f>VLOOKUP(orders[[#This Row],[Customer_ID]],customers[#All],3,TRUE)</f>
        <v>Kalyan-Dombivli</v>
      </c>
      <c r="M718" t="s">
        <v>505</v>
      </c>
      <c r="N718">
        <f>orders[[#This Row],[Price]]*orders[[#This Row],[Quantity]]</f>
        <v>6870</v>
      </c>
      <c r="O718" s="14">
        <f>((orders[[#This Row],[Delivery_Date]]+orders[[#This Row],[Delivery_Time]]) - (orders[[#This Row],[Order_Date]]+orders[[#This Row],[Order_Time]]))*24</f>
        <v>41.037777777761221</v>
      </c>
      <c r="W718" s="2">
        <v>5</v>
      </c>
      <c r="X718" s="13">
        <f>((orders[[#This Row],[Delivery_Date]]+orders[[#This Row],[Delivery_Time]]) - (orders[[#This Row],[Order_Date]]+orders[[#This Row],[Order_Time]]))*24</f>
        <v>41.037777777761221</v>
      </c>
      <c r="Y718" s="6">
        <f t="shared" si="11"/>
        <v>8.2075555555522435</v>
      </c>
    </row>
    <row r="719" spans="1:25" x14ac:dyDescent="0.3">
      <c r="A719">
        <v>718</v>
      </c>
      <c r="B719" t="s">
        <v>143</v>
      </c>
      <c r="C719">
        <v>49</v>
      </c>
      <c r="D719">
        <f>VLOOKUP(orders[[#This Row],[Product_ID]],products[#All],4,TRUE)</f>
        <v>903</v>
      </c>
      <c r="E719">
        <v>1</v>
      </c>
      <c r="F719" t="str">
        <f>TEXT(orders[[#This Row],[Order_Date]],"mmm")</f>
        <v>Feb</v>
      </c>
      <c r="G719" s="4">
        <v>44966</v>
      </c>
      <c r="H719" s="5">
        <v>0.2177662037037037</v>
      </c>
      <c r="I719" s="4">
        <v>44970</v>
      </c>
      <c r="J719" s="5">
        <v>0.26533564814814814</v>
      </c>
      <c r="K719" t="s">
        <v>718</v>
      </c>
      <c r="L719" t="str">
        <f>VLOOKUP(orders[[#This Row],[Customer_ID]],customers[#All],3,TRUE)</f>
        <v>Noida</v>
      </c>
      <c r="M719" t="s">
        <v>511</v>
      </c>
      <c r="N719">
        <f>orders[[#This Row],[Price]]*orders[[#This Row],[Quantity]]</f>
        <v>903</v>
      </c>
      <c r="O719" s="14">
        <f>((orders[[#This Row],[Delivery_Date]]+orders[[#This Row],[Delivery_Time]]) - (orders[[#This Row],[Order_Date]]+orders[[#This Row],[Order_Time]]))*24</f>
        <v>97.141666666546371</v>
      </c>
      <c r="W719" s="3">
        <v>1</v>
      </c>
      <c r="X719" s="13">
        <f>((orders[[#This Row],[Delivery_Date]]+orders[[#This Row],[Delivery_Time]]) - (orders[[#This Row],[Order_Date]]+orders[[#This Row],[Order_Time]]))*24</f>
        <v>97.141666666546371</v>
      </c>
      <c r="Y719" s="6">
        <f t="shared" si="11"/>
        <v>97.141666666546371</v>
      </c>
    </row>
    <row r="720" spans="1:25" x14ac:dyDescent="0.3">
      <c r="A720">
        <v>719</v>
      </c>
      <c r="B720" t="s">
        <v>452</v>
      </c>
      <c r="C720">
        <v>57</v>
      </c>
      <c r="D720">
        <f>VLOOKUP(orders[[#This Row],[Product_ID]],products[#All],4,TRUE)</f>
        <v>1582</v>
      </c>
      <c r="E720">
        <v>3</v>
      </c>
      <c r="F720" t="str">
        <f>TEXT(orders[[#This Row],[Order_Date]],"mmm")</f>
        <v>Jul</v>
      </c>
      <c r="G720" s="4">
        <v>45119</v>
      </c>
      <c r="H720" s="5">
        <v>0.3228125</v>
      </c>
      <c r="I720" s="4">
        <v>45126</v>
      </c>
      <c r="J720" s="5">
        <v>7.7361111111111117E-2</v>
      </c>
      <c r="K720" t="s">
        <v>492</v>
      </c>
      <c r="L720" t="str">
        <f>VLOOKUP(orders[[#This Row],[Customer_ID]],customers[#All],3,TRUE)</f>
        <v>Dibrugarh</v>
      </c>
      <c r="M720" t="s">
        <v>509</v>
      </c>
      <c r="N720">
        <f>orders[[#This Row],[Price]]*orders[[#This Row],[Quantity]]</f>
        <v>4746</v>
      </c>
      <c r="O720" s="14">
        <f>((orders[[#This Row],[Delivery_Date]]+orders[[#This Row],[Delivery_Time]]) - (orders[[#This Row],[Order_Date]]+orders[[#This Row],[Order_Time]]))*24</f>
        <v>162.10916666669073</v>
      </c>
      <c r="W720" s="2">
        <v>3</v>
      </c>
      <c r="X720" s="13">
        <f>((orders[[#This Row],[Delivery_Date]]+orders[[#This Row],[Delivery_Time]]) - (orders[[#This Row],[Order_Date]]+orders[[#This Row],[Order_Time]]))*24</f>
        <v>162.10916666669073</v>
      </c>
      <c r="Y720" s="6">
        <f t="shared" si="11"/>
        <v>54.036388888896909</v>
      </c>
    </row>
    <row r="721" spans="1:25" x14ac:dyDescent="0.3">
      <c r="A721">
        <v>720</v>
      </c>
      <c r="B721" t="s">
        <v>227</v>
      </c>
      <c r="C721">
        <v>22</v>
      </c>
      <c r="D721">
        <f>VLOOKUP(orders[[#This Row],[Product_ID]],products[#All],4,TRUE)</f>
        <v>1639</v>
      </c>
      <c r="E721">
        <v>5</v>
      </c>
      <c r="F721" t="str">
        <f>TEXT(orders[[#This Row],[Order_Date]],"mmm")</f>
        <v>Dec</v>
      </c>
      <c r="G721" s="4">
        <v>45275</v>
      </c>
      <c r="H721" s="5">
        <v>0.61297453703703708</v>
      </c>
      <c r="I721" s="4">
        <v>45280</v>
      </c>
      <c r="J721" s="5">
        <v>0.25495370370370368</v>
      </c>
      <c r="K721" t="s">
        <v>180</v>
      </c>
      <c r="L721" t="str">
        <f>VLOOKUP(orders[[#This Row],[Customer_ID]],customers[#All],3,TRUE)</f>
        <v>Maheshtala</v>
      </c>
      <c r="M721" t="s">
        <v>528</v>
      </c>
      <c r="N721">
        <f>orders[[#This Row],[Price]]*orders[[#This Row],[Quantity]]</f>
        <v>8195</v>
      </c>
      <c r="O721" s="14">
        <f>((orders[[#This Row],[Delivery_Date]]+orders[[#This Row],[Delivery_Time]]) - (orders[[#This Row],[Order_Date]]+orders[[#This Row],[Order_Time]]))*24</f>
        <v>111.40750000008848</v>
      </c>
      <c r="W721" s="3">
        <v>5</v>
      </c>
      <c r="X721" s="13">
        <f>((orders[[#This Row],[Delivery_Date]]+orders[[#This Row],[Delivery_Time]]) - (orders[[#This Row],[Order_Date]]+orders[[#This Row],[Order_Time]]))*24</f>
        <v>111.40750000008848</v>
      </c>
      <c r="Y721" s="6">
        <f t="shared" si="11"/>
        <v>22.281500000017694</v>
      </c>
    </row>
    <row r="722" spans="1:25" x14ac:dyDescent="0.3">
      <c r="A722">
        <v>721</v>
      </c>
      <c r="B722" t="s">
        <v>113</v>
      </c>
      <c r="C722">
        <v>3</v>
      </c>
      <c r="D722">
        <f>VLOOKUP(orders[[#This Row],[Product_ID]],products[#All],4,TRUE)</f>
        <v>1534</v>
      </c>
      <c r="E722">
        <v>5</v>
      </c>
      <c r="F722" t="str">
        <f>TEXT(orders[[#This Row],[Order_Date]],"mmm")</f>
        <v>Feb</v>
      </c>
      <c r="G722" s="4">
        <v>44964</v>
      </c>
      <c r="H722" s="5">
        <v>0.1446875</v>
      </c>
      <c r="I722" s="4">
        <v>44974</v>
      </c>
      <c r="J722" s="5">
        <v>0.76946759259259256</v>
      </c>
      <c r="K722" t="s">
        <v>719</v>
      </c>
      <c r="L722" t="str">
        <f>VLOOKUP(orders[[#This Row],[Customer_ID]],customers[#All],3,TRUE)</f>
        <v>Khandwa</v>
      </c>
      <c r="M722" t="s">
        <v>511</v>
      </c>
      <c r="N722">
        <f>orders[[#This Row],[Price]]*orders[[#This Row],[Quantity]]</f>
        <v>7670</v>
      </c>
      <c r="O722" s="14">
        <f>((orders[[#This Row],[Delivery_Date]]+orders[[#This Row],[Delivery_Time]]) - (orders[[#This Row],[Order_Date]]+orders[[#This Row],[Order_Time]]))*24</f>
        <v>254.99472222238546</v>
      </c>
      <c r="W722" s="2">
        <v>5</v>
      </c>
      <c r="X722" s="13">
        <f>((orders[[#This Row],[Delivery_Date]]+orders[[#This Row],[Delivery_Time]]) - (orders[[#This Row],[Order_Date]]+orders[[#This Row],[Order_Time]]))*24</f>
        <v>254.99472222238546</v>
      </c>
      <c r="Y722" s="6">
        <f t="shared" si="11"/>
        <v>50.99894444447709</v>
      </c>
    </row>
    <row r="723" spans="1:25" x14ac:dyDescent="0.3">
      <c r="A723">
        <v>722</v>
      </c>
      <c r="B723" t="s">
        <v>222</v>
      </c>
      <c r="C723">
        <v>13</v>
      </c>
      <c r="D723">
        <f>VLOOKUP(orders[[#This Row],[Product_ID]],products[#All],4,TRUE)</f>
        <v>1141</v>
      </c>
      <c r="E723">
        <v>5</v>
      </c>
      <c r="F723" t="str">
        <f>TEXT(orders[[#This Row],[Order_Date]],"mmm")</f>
        <v>Mar</v>
      </c>
      <c r="G723" s="4">
        <v>44987</v>
      </c>
      <c r="H723" s="5">
        <v>0.72945601851851849</v>
      </c>
      <c r="I723" s="4">
        <v>44993</v>
      </c>
      <c r="J723" s="5">
        <v>0.33817129629629628</v>
      </c>
      <c r="K723" t="s">
        <v>720</v>
      </c>
      <c r="L723" t="str">
        <f>VLOOKUP(orders[[#This Row],[Customer_ID]],customers[#All],3,TRUE)</f>
        <v>Agra</v>
      </c>
      <c r="M723" t="s">
        <v>518</v>
      </c>
      <c r="N723">
        <f>orders[[#This Row],[Price]]*orders[[#This Row],[Quantity]]</f>
        <v>5705</v>
      </c>
      <c r="O723" s="14">
        <f>((orders[[#This Row],[Delivery_Date]]+orders[[#This Row],[Delivery_Time]]) - (orders[[#This Row],[Order_Date]]+orders[[#This Row],[Order_Time]]))*24</f>
        <v>134.60916666663252</v>
      </c>
      <c r="W723" s="3">
        <v>5</v>
      </c>
      <c r="X723" s="13">
        <f>((orders[[#This Row],[Delivery_Date]]+orders[[#This Row],[Delivery_Time]]) - (orders[[#This Row],[Order_Date]]+orders[[#This Row],[Order_Time]]))*24</f>
        <v>134.60916666663252</v>
      </c>
      <c r="Y723" s="6">
        <f t="shared" si="11"/>
        <v>26.921833333326504</v>
      </c>
    </row>
    <row r="724" spans="1:25" x14ac:dyDescent="0.3">
      <c r="A724">
        <v>723</v>
      </c>
      <c r="B724" t="s">
        <v>227</v>
      </c>
      <c r="C724">
        <v>14</v>
      </c>
      <c r="D724">
        <f>VLOOKUP(orders[[#This Row],[Product_ID]],products[#All],4,TRUE)</f>
        <v>1915</v>
      </c>
      <c r="E724">
        <v>3</v>
      </c>
      <c r="F724" t="str">
        <f>TEXT(orders[[#This Row],[Order_Date]],"mmm")</f>
        <v>Feb</v>
      </c>
      <c r="G724" s="4">
        <v>44961</v>
      </c>
      <c r="H724" s="5">
        <v>0.75065972222222221</v>
      </c>
      <c r="I724" s="4">
        <v>44962</v>
      </c>
      <c r="J724" s="5">
        <v>3.9907407407407405E-2</v>
      </c>
      <c r="K724" t="s">
        <v>701</v>
      </c>
      <c r="L724" t="str">
        <f>VLOOKUP(orders[[#This Row],[Customer_ID]],customers[#All],3,TRUE)</f>
        <v>Maheshtala</v>
      </c>
      <c r="M724" t="s">
        <v>509</v>
      </c>
      <c r="N724">
        <f>orders[[#This Row],[Price]]*orders[[#This Row],[Quantity]]</f>
        <v>5745</v>
      </c>
      <c r="O724" s="14">
        <f>((orders[[#This Row],[Delivery_Date]]+orders[[#This Row],[Delivery_Time]]) - (orders[[#This Row],[Order_Date]]+orders[[#This Row],[Order_Time]]))*24</f>
        <v>6.9419444444356486</v>
      </c>
      <c r="W724" s="2">
        <v>3</v>
      </c>
      <c r="X724" s="13">
        <f>((orders[[#This Row],[Delivery_Date]]+orders[[#This Row],[Delivery_Time]]) - (orders[[#This Row],[Order_Date]]+orders[[#This Row],[Order_Time]]))*24</f>
        <v>6.9419444444356486</v>
      </c>
      <c r="Y724" s="6">
        <f t="shared" si="11"/>
        <v>2.3139814814785495</v>
      </c>
    </row>
    <row r="725" spans="1:25" x14ac:dyDescent="0.3">
      <c r="A725">
        <v>724</v>
      </c>
      <c r="B725" t="s">
        <v>292</v>
      </c>
      <c r="C725">
        <v>51</v>
      </c>
      <c r="D725">
        <f>VLOOKUP(orders[[#This Row],[Product_ID]],products[#All],4,TRUE)</f>
        <v>1084</v>
      </c>
      <c r="E725">
        <v>1</v>
      </c>
      <c r="F725" t="str">
        <f>TEXT(orders[[#This Row],[Order_Date]],"mmm")</f>
        <v>Apr</v>
      </c>
      <c r="G725" s="4">
        <v>45024</v>
      </c>
      <c r="H725" s="5">
        <v>0.95993055555555551</v>
      </c>
      <c r="I725" s="4">
        <v>45032</v>
      </c>
      <c r="J725" s="5">
        <v>0.33355324074074072</v>
      </c>
      <c r="K725" t="s">
        <v>205</v>
      </c>
      <c r="L725" t="str">
        <f>VLOOKUP(orders[[#This Row],[Customer_ID]],customers[#All],3,TRUE)</f>
        <v>Kalyan-Dombivli</v>
      </c>
      <c r="M725" t="s">
        <v>528</v>
      </c>
      <c r="N725">
        <f>orders[[#This Row],[Price]]*orders[[#This Row],[Quantity]]</f>
        <v>1084</v>
      </c>
      <c r="O725" s="14">
        <f>((orders[[#This Row],[Delivery_Date]]+orders[[#This Row],[Delivery_Time]]) - (orders[[#This Row],[Order_Date]]+orders[[#This Row],[Order_Time]]))*24</f>
        <v>176.96694444457535</v>
      </c>
      <c r="W725" s="3">
        <v>1</v>
      </c>
      <c r="X725" s="13">
        <f>((orders[[#This Row],[Delivery_Date]]+orders[[#This Row],[Delivery_Time]]) - (orders[[#This Row],[Order_Date]]+orders[[#This Row],[Order_Time]]))*24</f>
        <v>176.96694444457535</v>
      </c>
      <c r="Y725" s="6">
        <f t="shared" si="11"/>
        <v>176.96694444457535</v>
      </c>
    </row>
    <row r="726" spans="1:25" x14ac:dyDescent="0.3">
      <c r="A726">
        <v>725</v>
      </c>
      <c r="B726" t="s">
        <v>178</v>
      </c>
      <c r="C726">
        <v>35</v>
      </c>
      <c r="D726">
        <f>VLOOKUP(orders[[#This Row],[Product_ID]],products[#All],4,TRUE)</f>
        <v>1865</v>
      </c>
      <c r="E726">
        <v>3</v>
      </c>
      <c r="F726" t="str">
        <f>TEXT(orders[[#This Row],[Order_Date]],"mmm")</f>
        <v>Mar</v>
      </c>
      <c r="G726" s="4">
        <v>44991</v>
      </c>
      <c r="H726" s="5">
        <v>0.9745138888888889</v>
      </c>
      <c r="I726" s="4">
        <v>44996</v>
      </c>
      <c r="J726" s="5">
        <v>0.83596064814814819</v>
      </c>
      <c r="K726" t="s">
        <v>575</v>
      </c>
      <c r="L726" t="str">
        <f>VLOOKUP(orders[[#This Row],[Customer_ID]],customers[#All],3,TRUE)</f>
        <v>Vellore</v>
      </c>
      <c r="M726" t="s">
        <v>518</v>
      </c>
      <c r="N726">
        <f>orders[[#This Row],[Price]]*orders[[#This Row],[Quantity]]</f>
        <v>5595</v>
      </c>
      <c r="O726" s="14">
        <f>((orders[[#This Row],[Delivery_Date]]+orders[[#This Row],[Delivery_Time]]) - (orders[[#This Row],[Order_Date]]+orders[[#This Row],[Order_Time]]))*24</f>
        <v>116.67472222214565</v>
      </c>
      <c r="W726" s="2">
        <v>3</v>
      </c>
      <c r="X726" s="13">
        <f>((orders[[#This Row],[Delivery_Date]]+orders[[#This Row],[Delivery_Time]]) - (orders[[#This Row],[Order_Date]]+orders[[#This Row],[Order_Time]]))*24</f>
        <v>116.67472222214565</v>
      </c>
      <c r="Y726" s="6">
        <f t="shared" si="11"/>
        <v>38.891574074048549</v>
      </c>
    </row>
    <row r="727" spans="1:25" x14ac:dyDescent="0.3">
      <c r="A727">
        <v>726</v>
      </c>
      <c r="B727" t="s">
        <v>222</v>
      </c>
      <c r="C727">
        <v>34</v>
      </c>
      <c r="D727">
        <f>VLOOKUP(orders[[#This Row],[Product_ID]],products[#All],4,TRUE)</f>
        <v>1335</v>
      </c>
      <c r="E727">
        <v>2</v>
      </c>
      <c r="F727" t="str">
        <f>TEXT(orders[[#This Row],[Order_Date]],"mmm")</f>
        <v>Aug</v>
      </c>
      <c r="G727" s="4">
        <v>45159</v>
      </c>
      <c r="H727" s="5">
        <v>0.79896990740740736</v>
      </c>
      <c r="I727" s="4">
        <v>45169</v>
      </c>
      <c r="J727" s="5">
        <v>0.78782407407407407</v>
      </c>
      <c r="K727" t="s">
        <v>667</v>
      </c>
      <c r="L727" t="str">
        <f>VLOOKUP(orders[[#This Row],[Customer_ID]],customers[#All],3,TRUE)</f>
        <v>Agra</v>
      </c>
      <c r="M727" t="s">
        <v>513</v>
      </c>
      <c r="N727">
        <f>orders[[#This Row],[Price]]*orders[[#This Row],[Quantity]]</f>
        <v>2670</v>
      </c>
      <c r="O727" s="14">
        <f>((orders[[#This Row],[Delivery_Date]]+orders[[#This Row],[Delivery_Time]]) - (orders[[#This Row],[Order_Date]]+orders[[#This Row],[Order_Time]]))*24</f>
        <v>239.7324999999837</v>
      </c>
      <c r="W727" s="3">
        <v>2</v>
      </c>
      <c r="X727" s="13">
        <f>((orders[[#This Row],[Delivery_Date]]+orders[[#This Row],[Delivery_Time]]) - (orders[[#This Row],[Order_Date]]+orders[[#This Row],[Order_Time]]))*24</f>
        <v>239.7324999999837</v>
      </c>
      <c r="Y727" s="6">
        <f t="shared" si="11"/>
        <v>119.86624999999185</v>
      </c>
    </row>
    <row r="728" spans="1:25" x14ac:dyDescent="0.3">
      <c r="A728">
        <v>727</v>
      </c>
      <c r="B728" t="s">
        <v>302</v>
      </c>
      <c r="C728">
        <v>12</v>
      </c>
      <c r="D728">
        <f>VLOOKUP(orders[[#This Row],[Product_ID]],products[#All],4,TRUE)</f>
        <v>672</v>
      </c>
      <c r="E728">
        <v>5</v>
      </c>
      <c r="F728" t="str">
        <f>TEXT(orders[[#This Row],[Order_Date]],"mmm")</f>
        <v>Nov</v>
      </c>
      <c r="G728" s="4">
        <v>45248</v>
      </c>
      <c r="H728" s="5">
        <v>6.7395833333333335E-2</v>
      </c>
      <c r="I728" s="4">
        <v>45252</v>
      </c>
      <c r="J728" s="5">
        <v>0.68231481481481482</v>
      </c>
      <c r="K728" t="s">
        <v>333</v>
      </c>
      <c r="L728" t="str">
        <f>VLOOKUP(orders[[#This Row],[Customer_ID]],customers[#All],3,TRUE)</f>
        <v>Kavali</v>
      </c>
      <c r="M728" t="s">
        <v>505</v>
      </c>
      <c r="N728">
        <f>orders[[#This Row],[Price]]*orders[[#This Row],[Quantity]]</f>
        <v>3360</v>
      </c>
      <c r="O728" s="14">
        <f>((orders[[#This Row],[Delivery_Date]]+orders[[#This Row],[Delivery_Time]]) - (orders[[#This Row],[Order_Date]]+orders[[#This Row],[Order_Time]]))*24</f>
        <v>110.75805555557599</v>
      </c>
      <c r="W728" s="2">
        <v>5</v>
      </c>
      <c r="X728" s="13">
        <f>((orders[[#This Row],[Delivery_Date]]+orders[[#This Row],[Delivery_Time]]) - (orders[[#This Row],[Order_Date]]+orders[[#This Row],[Order_Time]]))*24</f>
        <v>110.75805555557599</v>
      </c>
      <c r="Y728" s="6">
        <f t="shared" si="11"/>
        <v>22.151611111115198</v>
      </c>
    </row>
    <row r="729" spans="1:25" x14ac:dyDescent="0.3">
      <c r="A729">
        <v>728</v>
      </c>
      <c r="B729" t="s">
        <v>359</v>
      </c>
      <c r="C729">
        <v>52</v>
      </c>
      <c r="D729">
        <f>VLOOKUP(orders[[#This Row],[Product_ID]],products[#All],4,TRUE)</f>
        <v>236</v>
      </c>
      <c r="E729">
        <v>2</v>
      </c>
      <c r="F729" t="str">
        <f>TEXT(orders[[#This Row],[Order_Date]],"mmm")</f>
        <v>Feb</v>
      </c>
      <c r="G729" s="4">
        <v>44965</v>
      </c>
      <c r="H729" s="5">
        <v>0.57344907407407408</v>
      </c>
      <c r="I729" s="4">
        <v>44968</v>
      </c>
      <c r="J729" s="5">
        <v>0.67171296296296301</v>
      </c>
      <c r="K729" t="s">
        <v>9</v>
      </c>
      <c r="L729" t="str">
        <f>VLOOKUP(orders[[#This Row],[Customer_ID]],customers[#All],3,TRUE)</f>
        <v>Parbhani</v>
      </c>
      <c r="M729" t="s">
        <v>511</v>
      </c>
      <c r="N729">
        <f>orders[[#This Row],[Price]]*orders[[#This Row],[Quantity]]</f>
        <v>472</v>
      </c>
      <c r="O729" s="14">
        <f>((orders[[#This Row],[Delivery_Date]]+orders[[#This Row],[Delivery_Time]]) - (orders[[#This Row],[Order_Date]]+orders[[#This Row],[Order_Time]]))*24</f>
        <v>74.358333333337214</v>
      </c>
      <c r="W729" s="3">
        <v>2</v>
      </c>
      <c r="X729" s="13">
        <f>((orders[[#This Row],[Delivery_Date]]+orders[[#This Row],[Delivery_Time]]) - (orders[[#This Row],[Order_Date]]+orders[[#This Row],[Order_Time]]))*24</f>
        <v>74.358333333337214</v>
      </c>
      <c r="Y729" s="6">
        <f t="shared" si="11"/>
        <v>37.179166666668607</v>
      </c>
    </row>
    <row r="730" spans="1:25" x14ac:dyDescent="0.3">
      <c r="A730">
        <v>729</v>
      </c>
      <c r="B730" t="s">
        <v>153</v>
      </c>
      <c r="C730">
        <v>17</v>
      </c>
      <c r="D730">
        <f>VLOOKUP(orders[[#This Row],[Product_ID]],products[#All],4,TRUE)</f>
        <v>1899</v>
      </c>
      <c r="E730">
        <v>1</v>
      </c>
      <c r="F730" t="str">
        <f>TEXT(orders[[#This Row],[Order_Date]],"mmm")</f>
        <v>Feb</v>
      </c>
      <c r="G730" s="4">
        <v>44980</v>
      </c>
      <c r="H730" s="5">
        <v>0.76380787037037035</v>
      </c>
      <c r="I730" s="4">
        <v>44982</v>
      </c>
      <c r="J730" s="5">
        <v>0.49396990740740743</v>
      </c>
      <c r="K730" t="s">
        <v>531</v>
      </c>
      <c r="L730" t="str">
        <f>VLOOKUP(orders[[#This Row],[Customer_ID]],customers[#All],3,TRUE)</f>
        <v>Sambhal</v>
      </c>
      <c r="M730" t="s">
        <v>505</v>
      </c>
      <c r="N730">
        <f>orders[[#This Row],[Price]]*orders[[#This Row],[Quantity]]</f>
        <v>1899</v>
      </c>
      <c r="O730" s="14">
        <f>((orders[[#This Row],[Delivery_Date]]+orders[[#This Row],[Delivery_Time]]) - (orders[[#This Row],[Order_Date]]+orders[[#This Row],[Order_Time]]))*24</f>
        <v>41.523888889001682</v>
      </c>
      <c r="W730" s="2">
        <v>1</v>
      </c>
      <c r="X730" s="13">
        <f>((orders[[#This Row],[Delivery_Date]]+orders[[#This Row],[Delivery_Time]]) - (orders[[#This Row],[Order_Date]]+orders[[#This Row],[Order_Time]]))*24</f>
        <v>41.523888889001682</v>
      </c>
      <c r="Y730" s="6">
        <f t="shared" si="11"/>
        <v>41.523888889001682</v>
      </c>
    </row>
    <row r="731" spans="1:25" x14ac:dyDescent="0.3">
      <c r="A731">
        <v>730</v>
      </c>
      <c r="B731" t="s">
        <v>476</v>
      </c>
      <c r="C731">
        <v>59</v>
      </c>
      <c r="D731">
        <f>VLOOKUP(orders[[#This Row],[Product_ID]],products[#All],4,TRUE)</f>
        <v>811</v>
      </c>
      <c r="E731">
        <v>1</v>
      </c>
      <c r="F731" t="str">
        <f>TEXT(orders[[#This Row],[Order_Date]],"mmm")</f>
        <v>Aug</v>
      </c>
      <c r="G731" s="4">
        <v>45160</v>
      </c>
      <c r="H731" s="5">
        <v>8.6145833333333338E-2</v>
      </c>
      <c r="I731" s="4">
        <v>45163</v>
      </c>
      <c r="J731" s="5">
        <v>0.94409722222222225</v>
      </c>
      <c r="K731" t="s">
        <v>700</v>
      </c>
      <c r="L731" t="str">
        <f>VLOOKUP(orders[[#This Row],[Customer_ID]],customers[#All],3,TRUE)</f>
        <v>Sri Ganganagar</v>
      </c>
      <c r="M731" t="s">
        <v>513</v>
      </c>
      <c r="N731">
        <f>orders[[#This Row],[Price]]*orders[[#This Row],[Quantity]]</f>
        <v>811</v>
      </c>
      <c r="O731" s="14">
        <f>((orders[[#This Row],[Delivery_Date]]+orders[[#This Row],[Delivery_Time]]) - (orders[[#This Row],[Order_Date]]+orders[[#This Row],[Order_Time]]))*24</f>
        <v>92.590833333379123</v>
      </c>
      <c r="W731" s="3">
        <v>1</v>
      </c>
      <c r="X731" s="13">
        <f>((orders[[#This Row],[Delivery_Date]]+orders[[#This Row],[Delivery_Time]]) - (orders[[#This Row],[Order_Date]]+orders[[#This Row],[Order_Time]]))*24</f>
        <v>92.590833333379123</v>
      </c>
      <c r="Y731" s="6">
        <f t="shared" si="11"/>
        <v>92.590833333379123</v>
      </c>
    </row>
    <row r="732" spans="1:25" x14ac:dyDescent="0.3">
      <c r="A732">
        <v>731</v>
      </c>
      <c r="B732" t="s">
        <v>408</v>
      </c>
      <c r="C732">
        <v>59</v>
      </c>
      <c r="D732">
        <f>VLOOKUP(orders[[#This Row],[Product_ID]],products[#All],4,TRUE)</f>
        <v>811</v>
      </c>
      <c r="E732">
        <v>5</v>
      </c>
      <c r="F732" t="str">
        <f>TEXT(orders[[#This Row],[Order_Date]],"mmm")</f>
        <v>Aug</v>
      </c>
      <c r="G732" s="4">
        <v>45163</v>
      </c>
      <c r="H732" s="5">
        <v>0.50092592592592589</v>
      </c>
      <c r="I732" s="4">
        <v>45171</v>
      </c>
      <c r="J732" s="5">
        <v>0.46008101851851851</v>
      </c>
      <c r="K732" t="s">
        <v>15</v>
      </c>
      <c r="L732" t="str">
        <f>VLOOKUP(orders[[#This Row],[Customer_ID]],customers[#All],3,TRUE)</f>
        <v>Raurkela Industrial Township</v>
      </c>
      <c r="M732" t="s">
        <v>513</v>
      </c>
      <c r="N732">
        <f>orders[[#This Row],[Price]]*orders[[#This Row],[Quantity]]</f>
        <v>4055</v>
      </c>
      <c r="O732" s="14">
        <f>((orders[[#This Row],[Delivery_Date]]+orders[[#This Row],[Delivery_Time]]) - (orders[[#This Row],[Order_Date]]+orders[[#This Row],[Order_Time]]))*24</f>
        <v>191.01972222235054</v>
      </c>
      <c r="W732" s="2">
        <v>5</v>
      </c>
      <c r="X732" s="13">
        <f>((orders[[#This Row],[Delivery_Date]]+orders[[#This Row],[Delivery_Time]]) - (orders[[#This Row],[Order_Date]]+orders[[#This Row],[Order_Time]]))*24</f>
        <v>191.01972222235054</v>
      </c>
      <c r="Y732" s="6">
        <f t="shared" si="11"/>
        <v>38.20394444447011</v>
      </c>
    </row>
    <row r="733" spans="1:25" x14ac:dyDescent="0.3">
      <c r="A733">
        <v>732</v>
      </c>
      <c r="B733" t="s">
        <v>428</v>
      </c>
      <c r="C733">
        <v>1</v>
      </c>
      <c r="D733">
        <f>VLOOKUP(orders[[#This Row],[Product_ID]],products[#All],4,TRUE)</f>
        <v>1935</v>
      </c>
      <c r="E733">
        <v>2</v>
      </c>
      <c r="F733" t="str">
        <f>TEXT(orders[[#This Row],[Order_Date]],"mmm")</f>
        <v>Oct</v>
      </c>
      <c r="G733" s="4">
        <v>45215</v>
      </c>
      <c r="H733" s="5">
        <v>0.69944444444444442</v>
      </c>
      <c r="I733" s="4">
        <v>45220</v>
      </c>
      <c r="J733" s="5">
        <v>0.7890625</v>
      </c>
      <c r="K733" t="s">
        <v>691</v>
      </c>
      <c r="L733" t="str">
        <f>VLOOKUP(orders[[#This Row],[Customer_ID]],customers[#All],3,TRUE)</f>
        <v>North Dumdum</v>
      </c>
      <c r="M733" t="s">
        <v>528</v>
      </c>
      <c r="N733">
        <f>orders[[#This Row],[Price]]*orders[[#This Row],[Quantity]]</f>
        <v>3870</v>
      </c>
      <c r="O733" s="14">
        <f>((orders[[#This Row],[Delivery_Date]]+orders[[#This Row],[Delivery_Time]]) - (orders[[#This Row],[Order_Date]]+orders[[#This Row],[Order_Time]]))*24</f>
        <v>122.1508333333768</v>
      </c>
      <c r="W733" s="3">
        <v>2</v>
      </c>
      <c r="X733" s="13">
        <f>((orders[[#This Row],[Delivery_Date]]+orders[[#This Row],[Delivery_Time]]) - (orders[[#This Row],[Order_Date]]+orders[[#This Row],[Order_Time]]))*24</f>
        <v>122.1508333333768</v>
      </c>
      <c r="Y733" s="6">
        <f t="shared" si="11"/>
        <v>61.075416666688398</v>
      </c>
    </row>
    <row r="734" spans="1:25" x14ac:dyDescent="0.3">
      <c r="A734">
        <v>733</v>
      </c>
      <c r="B734" t="s">
        <v>297</v>
      </c>
      <c r="C734">
        <v>32</v>
      </c>
      <c r="D734">
        <f>VLOOKUP(orders[[#This Row],[Product_ID]],products[#All],4,TRUE)</f>
        <v>1792</v>
      </c>
      <c r="E734">
        <v>3</v>
      </c>
      <c r="F734" t="str">
        <f>TEXT(orders[[#This Row],[Order_Date]],"mmm")</f>
        <v>Apr</v>
      </c>
      <c r="G734" s="4">
        <v>45017</v>
      </c>
      <c r="H734" s="5">
        <v>3.5844907407407409E-2</v>
      </c>
      <c r="I734" s="4">
        <v>45019</v>
      </c>
      <c r="J734" s="5">
        <v>0.10188657407407407</v>
      </c>
      <c r="K734" t="s">
        <v>526</v>
      </c>
      <c r="L734" t="str">
        <f>VLOOKUP(orders[[#This Row],[Customer_ID]],customers[#All],3,TRUE)</f>
        <v>Satara</v>
      </c>
      <c r="M734" t="s">
        <v>509</v>
      </c>
      <c r="N734">
        <f>orders[[#This Row],[Price]]*orders[[#This Row],[Quantity]]</f>
        <v>5376</v>
      </c>
      <c r="O734" s="14">
        <f>((orders[[#This Row],[Delivery_Date]]+orders[[#This Row],[Delivery_Time]]) - (orders[[#This Row],[Order_Date]]+orders[[#This Row],[Order_Time]]))*24</f>
        <v>49.58500000013737</v>
      </c>
      <c r="W734" s="2">
        <v>3</v>
      </c>
      <c r="X734" s="13">
        <f>((orders[[#This Row],[Delivery_Date]]+orders[[#This Row],[Delivery_Time]]) - (orders[[#This Row],[Order_Date]]+orders[[#This Row],[Order_Time]]))*24</f>
        <v>49.58500000013737</v>
      </c>
      <c r="Y734" s="6">
        <f t="shared" si="11"/>
        <v>16.528333333379123</v>
      </c>
    </row>
    <row r="735" spans="1:25" x14ac:dyDescent="0.3">
      <c r="A735">
        <v>734</v>
      </c>
      <c r="B735" t="s">
        <v>44</v>
      </c>
      <c r="C735">
        <v>49</v>
      </c>
      <c r="D735">
        <f>VLOOKUP(orders[[#This Row],[Product_ID]],products[#All],4,TRUE)</f>
        <v>903</v>
      </c>
      <c r="E735">
        <v>3</v>
      </c>
      <c r="F735" t="str">
        <f>TEXT(orders[[#This Row],[Order_Date]],"mmm")</f>
        <v>Feb</v>
      </c>
      <c r="G735" s="4">
        <v>44968</v>
      </c>
      <c r="H735" s="5">
        <v>0.48931712962962964</v>
      </c>
      <c r="I735" s="4">
        <v>44971</v>
      </c>
      <c r="J735" s="5">
        <v>0.37923611111111111</v>
      </c>
      <c r="K735" t="s">
        <v>515</v>
      </c>
      <c r="L735" t="str">
        <f>VLOOKUP(orders[[#This Row],[Customer_ID]],customers[#All],3,TRUE)</f>
        <v>Chinsurah</v>
      </c>
      <c r="M735" t="s">
        <v>511</v>
      </c>
      <c r="N735">
        <f>orders[[#This Row],[Price]]*orders[[#This Row],[Quantity]]</f>
        <v>2709</v>
      </c>
      <c r="O735" s="14">
        <f>((orders[[#This Row],[Delivery_Date]]+orders[[#This Row],[Delivery_Time]]) - (orders[[#This Row],[Order_Date]]+orders[[#This Row],[Order_Time]]))*24</f>
        <v>69.358055555610918</v>
      </c>
      <c r="W735" s="3">
        <v>3</v>
      </c>
      <c r="X735" s="13">
        <f>((orders[[#This Row],[Delivery_Date]]+orders[[#This Row],[Delivery_Time]]) - (orders[[#This Row],[Order_Date]]+orders[[#This Row],[Order_Time]]))*24</f>
        <v>69.358055555610918</v>
      </c>
      <c r="Y735" s="6">
        <f t="shared" si="11"/>
        <v>23.119351851870306</v>
      </c>
    </row>
    <row r="736" spans="1:25" x14ac:dyDescent="0.3">
      <c r="A736">
        <v>735</v>
      </c>
      <c r="B736" t="s">
        <v>188</v>
      </c>
      <c r="C736">
        <v>56</v>
      </c>
      <c r="D736">
        <f>VLOOKUP(orders[[#This Row],[Product_ID]],products[#All],4,TRUE)</f>
        <v>1272</v>
      </c>
      <c r="E736">
        <v>1</v>
      </c>
      <c r="F736" t="str">
        <f>TEXT(orders[[#This Row],[Order_Date]],"mmm")</f>
        <v>Feb</v>
      </c>
      <c r="G736" s="4">
        <v>44959</v>
      </c>
      <c r="H736" s="5">
        <v>0.30724537037037036</v>
      </c>
      <c r="I736" s="4">
        <v>44961</v>
      </c>
      <c r="J736" s="5">
        <v>0.24858796296296296</v>
      </c>
      <c r="K736" t="s">
        <v>532</v>
      </c>
      <c r="L736" t="str">
        <f>VLOOKUP(orders[[#This Row],[Customer_ID]],customers[#All],3,TRUE)</f>
        <v>Davanagere</v>
      </c>
      <c r="M736" t="s">
        <v>505</v>
      </c>
      <c r="N736">
        <f>orders[[#This Row],[Price]]*orders[[#This Row],[Quantity]]</f>
        <v>1272</v>
      </c>
      <c r="O736" s="14">
        <f>((orders[[#This Row],[Delivery_Date]]+orders[[#This Row],[Delivery_Time]]) - (orders[[#This Row],[Order_Date]]+orders[[#This Row],[Order_Time]]))*24</f>
        <v>46.59222222212702</v>
      </c>
      <c r="W736" s="2">
        <v>1</v>
      </c>
      <c r="X736" s="13">
        <f>((orders[[#This Row],[Delivery_Date]]+orders[[#This Row],[Delivery_Time]]) - (orders[[#This Row],[Order_Date]]+orders[[#This Row],[Order_Time]]))*24</f>
        <v>46.59222222212702</v>
      </c>
      <c r="Y736" s="6">
        <f t="shared" si="11"/>
        <v>46.59222222212702</v>
      </c>
    </row>
    <row r="737" spans="1:25" x14ac:dyDescent="0.3">
      <c r="A737">
        <v>736</v>
      </c>
      <c r="B737" t="s">
        <v>44</v>
      </c>
      <c r="C737">
        <v>70</v>
      </c>
      <c r="D737">
        <f>VLOOKUP(orders[[#This Row],[Product_ID]],products[#All],4,TRUE)</f>
        <v>866</v>
      </c>
      <c r="E737">
        <v>5</v>
      </c>
      <c r="F737" t="str">
        <f>TEXT(orders[[#This Row],[Order_Date]],"mmm")</f>
        <v>May</v>
      </c>
      <c r="G737" s="4">
        <v>45048</v>
      </c>
      <c r="H737" s="5">
        <v>0.15768518518518518</v>
      </c>
      <c r="I737" s="4">
        <v>45057</v>
      </c>
      <c r="J737" s="5">
        <v>0.19356481481481483</v>
      </c>
      <c r="K737" t="s">
        <v>666</v>
      </c>
      <c r="L737" t="str">
        <f>VLOOKUP(orders[[#This Row],[Customer_ID]],customers[#All],3,TRUE)</f>
        <v>Chinsurah</v>
      </c>
      <c r="M737" t="s">
        <v>509</v>
      </c>
      <c r="N737">
        <f>orders[[#This Row],[Price]]*orders[[#This Row],[Quantity]]</f>
        <v>4330</v>
      </c>
      <c r="O737" s="14">
        <f>((orders[[#This Row],[Delivery_Date]]+orders[[#This Row],[Delivery_Time]]) - (orders[[#This Row],[Order_Date]]+orders[[#This Row],[Order_Time]]))*24</f>
        <v>216.86111111106584</v>
      </c>
      <c r="W737" s="3">
        <v>5</v>
      </c>
      <c r="X737" s="13">
        <f>((orders[[#This Row],[Delivery_Date]]+orders[[#This Row],[Delivery_Time]]) - (orders[[#This Row],[Order_Date]]+orders[[#This Row],[Order_Time]]))*24</f>
        <v>216.86111111106584</v>
      </c>
      <c r="Y737" s="6">
        <f t="shared" si="11"/>
        <v>43.372222222213168</v>
      </c>
    </row>
    <row r="738" spans="1:25" x14ac:dyDescent="0.3">
      <c r="A738">
        <v>737</v>
      </c>
      <c r="B738" t="s">
        <v>336</v>
      </c>
      <c r="C738">
        <v>46</v>
      </c>
      <c r="D738">
        <f>VLOOKUP(orders[[#This Row],[Product_ID]],products[#All],4,TRUE)</f>
        <v>758</v>
      </c>
      <c r="E738">
        <v>5</v>
      </c>
      <c r="F738" t="str">
        <f>TEXT(orders[[#This Row],[Order_Date]],"mmm")</f>
        <v>Sep</v>
      </c>
      <c r="G738" s="4">
        <v>45183</v>
      </c>
      <c r="H738" s="5">
        <v>0.31655092592592593</v>
      </c>
      <c r="I738" s="4">
        <v>45186</v>
      </c>
      <c r="J738" s="5">
        <v>0.56741898148148151</v>
      </c>
      <c r="K738" t="s">
        <v>585</v>
      </c>
      <c r="L738" t="str">
        <f>VLOOKUP(orders[[#This Row],[Customer_ID]],customers[#All],3,TRUE)</f>
        <v>Kalyan-Dombivli</v>
      </c>
      <c r="M738" t="s">
        <v>505</v>
      </c>
      <c r="N738">
        <f>orders[[#This Row],[Price]]*orders[[#This Row],[Quantity]]</f>
        <v>3790</v>
      </c>
      <c r="O738" s="14">
        <f>((orders[[#This Row],[Delivery_Date]]+orders[[#This Row],[Delivery_Time]]) - (orders[[#This Row],[Order_Date]]+orders[[#This Row],[Order_Time]]))*24</f>
        <v>78.020833333313931</v>
      </c>
      <c r="W738" s="2">
        <v>5</v>
      </c>
      <c r="X738" s="13">
        <f>((orders[[#This Row],[Delivery_Date]]+orders[[#This Row],[Delivery_Time]]) - (orders[[#This Row],[Order_Date]]+orders[[#This Row],[Order_Time]]))*24</f>
        <v>78.020833333313931</v>
      </c>
      <c r="Y738" s="6">
        <f t="shared" si="11"/>
        <v>15.604166666662787</v>
      </c>
    </row>
    <row r="739" spans="1:25" x14ac:dyDescent="0.3">
      <c r="A739">
        <v>738</v>
      </c>
      <c r="B739" t="s">
        <v>481</v>
      </c>
      <c r="C739">
        <v>16</v>
      </c>
      <c r="D739">
        <f>VLOOKUP(orders[[#This Row],[Product_ID]],products[#All],4,TRUE)</f>
        <v>1721</v>
      </c>
      <c r="E739">
        <v>5</v>
      </c>
      <c r="F739" t="str">
        <f>TEXT(orders[[#This Row],[Order_Date]],"mmm")</f>
        <v>Mar</v>
      </c>
      <c r="G739" s="4">
        <v>44988</v>
      </c>
      <c r="H739" s="5">
        <v>0.68307870370370372</v>
      </c>
      <c r="I739" s="4">
        <v>44994</v>
      </c>
      <c r="J739" s="5">
        <v>6.7037037037037034E-2</v>
      </c>
      <c r="K739" t="s">
        <v>229</v>
      </c>
      <c r="L739" t="str">
        <f>VLOOKUP(orders[[#This Row],[Customer_ID]],customers[#All],3,TRUE)</f>
        <v>Cuttack</v>
      </c>
      <c r="M739" t="s">
        <v>518</v>
      </c>
      <c r="N739">
        <f>orders[[#This Row],[Price]]*orders[[#This Row],[Quantity]]</f>
        <v>8605</v>
      </c>
      <c r="O739" s="14">
        <f>((orders[[#This Row],[Delivery_Date]]+orders[[#This Row],[Delivery_Time]]) - (orders[[#This Row],[Order_Date]]+orders[[#This Row],[Order_Time]]))*24</f>
        <v>129.2149999999674</v>
      </c>
      <c r="W739" s="3">
        <v>5</v>
      </c>
      <c r="X739" s="13">
        <f>((orders[[#This Row],[Delivery_Date]]+orders[[#This Row],[Delivery_Time]]) - (orders[[#This Row],[Order_Date]]+orders[[#This Row],[Order_Time]]))*24</f>
        <v>129.2149999999674</v>
      </c>
      <c r="Y739" s="6">
        <f t="shared" si="11"/>
        <v>25.842999999993481</v>
      </c>
    </row>
    <row r="740" spans="1:25" x14ac:dyDescent="0.3">
      <c r="A740">
        <v>739</v>
      </c>
      <c r="B740" t="s">
        <v>461</v>
      </c>
      <c r="C740">
        <v>24</v>
      </c>
      <c r="D740">
        <f>VLOOKUP(orders[[#This Row],[Product_ID]],products[#All],4,TRUE)</f>
        <v>535</v>
      </c>
      <c r="E740">
        <v>5</v>
      </c>
      <c r="F740" t="str">
        <f>TEXT(orders[[#This Row],[Order_Date]],"mmm")</f>
        <v>Jan</v>
      </c>
      <c r="G740" s="4">
        <v>44956</v>
      </c>
      <c r="H740" s="5">
        <v>0.40543981481481484</v>
      </c>
      <c r="I740" s="4">
        <v>44960</v>
      </c>
      <c r="J740" s="5">
        <v>0.43996527777777777</v>
      </c>
      <c r="K740" t="s">
        <v>555</v>
      </c>
      <c r="L740" t="str">
        <f>VLOOKUP(orders[[#This Row],[Customer_ID]],customers[#All],3,TRUE)</f>
        <v>Deoghar</v>
      </c>
      <c r="M740" t="s">
        <v>509</v>
      </c>
      <c r="N740">
        <f>orders[[#This Row],[Price]]*orders[[#This Row],[Quantity]]</f>
        <v>2675</v>
      </c>
      <c r="O740" s="14">
        <f>((orders[[#This Row],[Delivery_Date]]+orders[[#This Row],[Delivery_Time]]) - (orders[[#This Row],[Order_Date]]+orders[[#This Row],[Order_Time]]))*24</f>
        <v>96.828611111151986</v>
      </c>
      <c r="W740" s="2">
        <v>5</v>
      </c>
      <c r="X740" s="13">
        <f>((orders[[#This Row],[Delivery_Date]]+orders[[#This Row],[Delivery_Time]]) - (orders[[#This Row],[Order_Date]]+orders[[#This Row],[Order_Time]]))*24</f>
        <v>96.828611111151986</v>
      </c>
      <c r="Y740" s="6">
        <f t="shared" si="11"/>
        <v>19.365722222230396</v>
      </c>
    </row>
    <row r="741" spans="1:25" x14ac:dyDescent="0.3">
      <c r="A741">
        <v>740</v>
      </c>
      <c r="B741" t="s">
        <v>24</v>
      </c>
      <c r="C741">
        <v>56</v>
      </c>
      <c r="D741">
        <f>VLOOKUP(orders[[#This Row],[Product_ID]],products[#All],4,TRUE)</f>
        <v>1272</v>
      </c>
      <c r="E741">
        <v>4</v>
      </c>
      <c r="F741" t="str">
        <f>TEXT(orders[[#This Row],[Order_Date]],"mmm")</f>
        <v>Nov</v>
      </c>
      <c r="G741" s="4">
        <v>45237</v>
      </c>
      <c r="H741" s="5">
        <v>0.67497685185185186</v>
      </c>
      <c r="I741" s="4">
        <v>45242</v>
      </c>
      <c r="J741" s="5">
        <v>0.42211805555555554</v>
      </c>
      <c r="K741" t="s">
        <v>710</v>
      </c>
      <c r="L741" t="str">
        <f>VLOOKUP(orders[[#This Row],[Customer_ID]],customers[#All],3,TRUE)</f>
        <v>Miryalaguda</v>
      </c>
      <c r="M741" t="s">
        <v>505</v>
      </c>
      <c r="N741">
        <f>orders[[#This Row],[Price]]*orders[[#This Row],[Quantity]]</f>
        <v>5088</v>
      </c>
      <c r="O741" s="14">
        <f>((orders[[#This Row],[Delivery_Date]]+orders[[#This Row],[Delivery_Time]]) - (orders[[#This Row],[Order_Date]]+orders[[#This Row],[Order_Time]]))*24</f>
        <v>113.93138888891554</v>
      </c>
      <c r="W741" s="3">
        <v>4</v>
      </c>
      <c r="X741" s="13">
        <f>((orders[[#This Row],[Delivery_Date]]+orders[[#This Row],[Delivery_Time]]) - (orders[[#This Row],[Order_Date]]+orders[[#This Row],[Order_Time]]))*24</f>
        <v>113.93138888891554</v>
      </c>
      <c r="Y741" s="6">
        <f t="shared" si="11"/>
        <v>28.482847222228884</v>
      </c>
    </row>
    <row r="742" spans="1:25" x14ac:dyDescent="0.3">
      <c r="A742">
        <v>741</v>
      </c>
      <c r="B742" t="s">
        <v>354</v>
      </c>
      <c r="C742">
        <v>53</v>
      </c>
      <c r="D742">
        <f>VLOOKUP(orders[[#This Row],[Product_ID]],products[#All],4,TRUE)</f>
        <v>1672</v>
      </c>
      <c r="E742">
        <v>5</v>
      </c>
      <c r="F742" t="str">
        <f>TEXT(orders[[#This Row],[Order_Date]],"mmm")</f>
        <v>Aug</v>
      </c>
      <c r="G742" s="4">
        <v>45161</v>
      </c>
      <c r="H742" s="5">
        <v>0.53274305555555557</v>
      </c>
      <c r="I742" s="4">
        <v>45170</v>
      </c>
      <c r="J742" s="5">
        <v>0.90091435185185187</v>
      </c>
      <c r="K742" t="s">
        <v>633</v>
      </c>
      <c r="L742" t="str">
        <f>VLOOKUP(orders[[#This Row],[Customer_ID]],customers[#All],3,TRUE)</f>
        <v>Hyderabad</v>
      </c>
      <c r="M742" t="s">
        <v>513</v>
      </c>
      <c r="N742">
        <f>orders[[#This Row],[Price]]*orders[[#This Row],[Quantity]]</f>
        <v>8360</v>
      </c>
      <c r="O742" s="14">
        <f>((orders[[#This Row],[Delivery_Date]]+orders[[#This Row],[Delivery_Time]]) - (orders[[#This Row],[Order_Date]]+orders[[#This Row],[Order_Time]]))*24</f>
        <v>224.83611111104256</v>
      </c>
      <c r="W742" s="2">
        <v>5</v>
      </c>
      <c r="X742" s="13">
        <f>((orders[[#This Row],[Delivery_Date]]+orders[[#This Row],[Delivery_Time]]) - (orders[[#This Row],[Order_Date]]+orders[[#This Row],[Order_Time]]))*24</f>
        <v>224.83611111104256</v>
      </c>
      <c r="Y742" s="6">
        <f t="shared" si="11"/>
        <v>44.967222222208513</v>
      </c>
    </row>
    <row r="743" spans="1:25" x14ac:dyDescent="0.3">
      <c r="A743">
        <v>742</v>
      </c>
      <c r="B743" t="s">
        <v>437</v>
      </c>
      <c r="C743">
        <v>53</v>
      </c>
      <c r="D743">
        <f>VLOOKUP(orders[[#This Row],[Product_ID]],products[#All],4,TRUE)</f>
        <v>1672</v>
      </c>
      <c r="E743">
        <v>5</v>
      </c>
      <c r="F743" t="str">
        <f>TEXT(orders[[#This Row],[Order_Date]],"mmm")</f>
        <v>Aug</v>
      </c>
      <c r="G743" s="4">
        <v>45162</v>
      </c>
      <c r="H743" s="5">
        <v>0.82646990740740744</v>
      </c>
      <c r="I743" s="4">
        <v>45164</v>
      </c>
      <c r="J743" s="5">
        <v>0.6653472222222222</v>
      </c>
      <c r="K743" t="s">
        <v>9</v>
      </c>
      <c r="L743" t="str">
        <f>VLOOKUP(orders[[#This Row],[Customer_ID]],customers[#All],3,TRUE)</f>
        <v>Nellore</v>
      </c>
      <c r="M743" t="s">
        <v>513</v>
      </c>
      <c r="N743">
        <f>orders[[#This Row],[Price]]*orders[[#This Row],[Quantity]]</f>
        <v>8360</v>
      </c>
      <c r="O743" s="14">
        <f>((orders[[#This Row],[Delivery_Date]]+orders[[#This Row],[Delivery_Time]]) - (orders[[#This Row],[Order_Date]]+orders[[#This Row],[Order_Time]]))*24</f>
        <v>44.133055555634201</v>
      </c>
      <c r="W743" s="3">
        <v>5</v>
      </c>
      <c r="X743" s="13">
        <f>((orders[[#This Row],[Delivery_Date]]+orders[[#This Row],[Delivery_Time]]) - (orders[[#This Row],[Order_Date]]+orders[[#This Row],[Order_Time]]))*24</f>
        <v>44.133055555634201</v>
      </c>
      <c r="Y743" s="6">
        <f t="shared" si="11"/>
        <v>8.8266111111268408</v>
      </c>
    </row>
    <row r="744" spans="1:25" x14ac:dyDescent="0.3">
      <c r="A744">
        <v>743</v>
      </c>
      <c r="B744" t="s">
        <v>227</v>
      </c>
      <c r="C744">
        <v>4</v>
      </c>
      <c r="D744">
        <f>VLOOKUP(orders[[#This Row],[Product_ID]],products[#All],4,TRUE)</f>
        <v>1199</v>
      </c>
      <c r="E744">
        <v>2</v>
      </c>
      <c r="F744" t="str">
        <f>TEXT(orders[[#This Row],[Order_Date]],"mmm")</f>
        <v>Nov</v>
      </c>
      <c r="G744" s="4">
        <v>45239</v>
      </c>
      <c r="H744" s="5">
        <v>0.56119212962962961</v>
      </c>
      <c r="I744" s="4">
        <v>45243</v>
      </c>
      <c r="J744" s="5">
        <v>5.3055555555555557E-2</v>
      </c>
      <c r="K744" t="s">
        <v>351</v>
      </c>
      <c r="L744" t="str">
        <f>VLOOKUP(orders[[#This Row],[Customer_ID]],customers[#All],3,TRUE)</f>
        <v>Maheshtala</v>
      </c>
      <c r="M744" t="s">
        <v>507</v>
      </c>
      <c r="N744">
        <f>orders[[#This Row],[Price]]*orders[[#This Row],[Quantity]]</f>
        <v>2398</v>
      </c>
      <c r="O744" s="14">
        <f>((orders[[#This Row],[Delivery_Date]]+orders[[#This Row],[Delivery_Time]]) - (orders[[#This Row],[Order_Date]]+orders[[#This Row],[Order_Time]]))*24</f>
        <v>83.804722222150303</v>
      </c>
      <c r="W744" s="2">
        <v>2</v>
      </c>
      <c r="X744" s="13">
        <f>((orders[[#This Row],[Delivery_Date]]+orders[[#This Row],[Delivery_Time]]) - (orders[[#This Row],[Order_Date]]+orders[[#This Row],[Order_Time]]))*24</f>
        <v>83.804722222150303</v>
      </c>
      <c r="Y744" s="6">
        <f t="shared" si="11"/>
        <v>41.902361111075152</v>
      </c>
    </row>
    <row r="745" spans="1:25" x14ac:dyDescent="0.3">
      <c r="A745">
        <v>744</v>
      </c>
      <c r="B745" t="s">
        <v>118</v>
      </c>
      <c r="C745">
        <v>45</v>
      </c>
      <c r="D745">
        <f>VLOOKUP(orders[[#This Row],[Product_ID]],products[#All],4,TRUE)</f>
        <v>722</v>
      </c>
      <c r="E745">
        <v>4</v>
      </c>
      <c r="F745" t="str">
        <f>TEXT(orders[[#This Row],[Order_Date]],"mmm")</f>
        <v>Oct</v>
      </c>
      <c r="G745" s="4">
        <v>45212</v>
      </c>
      <c r="H745" s="5">
        <v>0.7453819444444445</v>
      </c>
      <c r="I745" s="4">
        <v>45213</v>
      </c>
      <c r="J745" s="5">
        <v>0.33478009259259262</v>
      </c>
      <c r="K745" t="s">
        <v>629</v>
      </c>
      <c r="L745" t="str">
        <f>VLOOKUP(orders[[#This Row],[Customer_ID]],customers[#All],3,TRUE)</f>
        <v>Bidhannagar</v>
      </c>
      <c r="M745" t="s">
        <v>509</v>
      </c>
      <c r="N745">
        <f>orders[[#This Row],[Price]]*orders[[#This Row],[Quantity]]</f>
        <v>2888</v>
      </c>
      <c r="O745" s="14">
        <f>((orders[[#This Row],[Delivery_Date]]+orders[[#This Row],[Delivery_Time]]) - (orders[[#This Row],[Order_Date]]+orders[[#This Row],[Order_Time]]))*24</f>
        <v>14.145555555587634</v>
      </c>
      <c r="W745" s="3">
        <v>4</v>
      </c>
      <c r="X745" s="13">
        <f>((orders[[#This Row],[Delivery_Date]]+orders[[#This Row],[Delivery_Time]]) - (orders[[#This Row],[Order_Date]]+orders[[#This Row],[Order_Time]]))*24</f>
        <v>14.145555555587634</v>
      </c>
      <c r="Y745" s="6">
        <f t="shared" si="11"/>
        <v>3.5363888888969086</v>
      </c>
    </row>
    <row r="746" spans="1:25" x14ac:dyDescent="0.3">
      <c r="A746">
        <v>745</v>
      </c>
      <c r="B746" t="s">
        <v>261</v>
      </c>
      <c r="C746">
        <v>44</v>
      </c>
      <c r="D746">
        <f>VLOOKUP(orders[[#This Row],[Product_ID]],products[#All],4,TRUE)</f>
        <v>794</v>
      </c>
      <c r="E746">
        <v>1</v>
      </c>
      <c r="F746" t="str">
        <f>TEXT(orders[[#This Row],[Order_Date]],"mmm")</f>
        <v>Nov</v>
      </c>
      <c r="G746" s="4">
        <v>45237</v>
      </c>
      <c r="H746" s="5">
        <v>0.38363425925925926</v>
      </c>
      <c r="I746" s="4">
        <v>45239</v>
      </c>
      <c r="J746" s="5">
        <v>2.087962962962963E-2</v>
      </c>
      <c r="K746" t="s">
        <v>80</v>
      </c>
      <c r="L746" t="str">
        <f>VLOOKUP(orders[[#This Row],[Customer_ID]],customers[#All],3,TRUE)</f>
        <v>Dhanbad</v>
      </c>
      <c r="M746" t="s">
        <v>507</v>
      </c>
      <c r="N746">
        <f>orders[[#This Row],[Price]]*orders[[#This Row],[Quantity]]</f>
        <v>794</v>
      </c>
      <c r="O746" s="14">
        <f>((orders[[#This Row],[Delivery_Date]]+orders[[#This Row],[Delivery_Time]]) - (orders[[#This Row],[Order_Date]]+orders[[#This Row],[Order_Time]]))*24</f>
        <v>39.293888888787478</v>
      </c>
      <c r="W746" s="2">
        <v>1</v>
      </c>
      <c r="X746" s="13">
        <f>((orders[[#This Row],[Delivery_Date]]+orders[[#This Row],[Delivery_Time]]) - (orders[[#This Row],[Order_Date]]+orders[[#This Row],[Order_Time]]))*24</f>
        <v>39.293888888787478</v>
      </c>
      <c r="Y746" s="6">
        <f t="shared" si="11"/>
        <v>39.293888888787478</v>
      </c>
    </row>
    <row r="747" spans="1:25" x14ac:dyDescent="0.3">
      <c r="A747">
        <v>746</v>
      </c>
      <c r="B747" t="s">
        <v>256</v>
      </c>
      <c r="C747">
        <v>35</v>
      </c>
      <c r="D747">
        <f>VLOOKUP(orders[[#This Row],[Product_ID]],products[#All],4,TRUE)</f>
        <v>1865</v>
      </c>
      <c r="E747">
        <v>2</v>
      </c>
      <c r="F747" t="str">
        <f>TEXT(orders[[#This Row],[Order_Date]],"mmm")</f>
        <v>Mar</v>
      </c>
      <c r="G747" s="4">
        <v>44987</v>
      </c>
      <c r="H747" s="5">
        <v>0.22464120370370369</v>
      </c>
      <c r="I747" s="4">
        <v>44991</v>
      </c>
      <c r="J747" s="5">
        <v>0.2671412037037037</v>
      </c>
      <c r="K747" t="s">
        <v>361</v>
      </c>
      <c r="L747" t="str">
        <f>VLOOKUP(orders[[#This Row],[Customer_ID]],customers[#All],3,TRUE)</f>
        <v>Kota</v>
      </c>
      <c r="M747" t="s">
        <v>518</v>
      </c>
      <c r="N747">
        <f>orders[[#This Row],[Price]]*orders[[#This Row],[Quantity]]</f>
        <v>3730</v>
      </c>
      <c r="O747" s="14">
        <f>((orders[[#This Row],[Delivery_Date]]+orders[[#This Row],[Delivery_Time]]) - (orders[[#This Row],[Order_Date]]+orders[[#This Row],[Order_Time]]))*24</f>
        <v>97.019999999902211</v>
      </c>
      <c r="W747" s="3">
        <v>2</v>
      </c>
      <c r="X747" s="13">
        <f>((orders[[#This Row],[Delivery_Date]]+orders[[#This Row],[Delivery_Time]]) - (orders[[#This Row],[Order_Date]]+orders[[#This Row],[Order_Time]]))*24</f>
        <v>97.019999999902211</v>
      </c>
      <c r="Y747" s="6">
        <f t="shared" si="11"/>
        <v>48.509999999951106</v>
      </c>
    </row>
    <row r="748" spans="1:25" x14ac:dyDescent="0.3">
      <c r="A748">
        <v>747</v>
      </c>
      <c r="B748" t="s">
        <v>49</v>
      </c>
      <c r="C748">
        <v>6</v>
      </c>
      <c r="D748">
        <f>VLOOKUP(orders[[#This Row],[Product_ID]],products[#All],4,TRUE)</f>
        <v>1112</v>
      </c>
      <c r="E748">
        <v>4</v>
      </c>
      <c r="F748" t="str">
        <f>TEXT(orders[[#This Row],[Order_Date]],"mmm")</f>
        <v>Mar</v>
      </c>
      <c r="G748" s="4">
        <v>44991</v>
      </c>
      <c r="H748" s="5">
        <v>0.15513888888888888</v>
      </c>
      <c r="I748" s="4">
        <v>44996</v>
      </c>
      <c r="J748" s="5">
        <v>0.69346064814814812</v>
      </c>
      <c r="K748" t="s">
        <v>263</v>
      </c>
      <c r="L748" t="str">
        <f>VLOOKUP(orders[[#This Row],[Customer_ID]],customers[#All],3,TRUE)</f>
        <v>Madurai</v>
      </c>
      <c r="M748" t="s">
        <v>518</v>
      </c>
      <c r="N748">
        <f>orders[[#This Row],[Price]]*orders[[#This Row],[Quantity]]</f>
        <v>4448</v>
      </c>
      <c r="O748" s="14">
        <f>((orders[[#This Row],[Delivery_Date]]+orders[[#This Row],[Delivery_Time]]) - (orders[[#This Row],[Order_Date]]+orders[[#This Row],[Order_Time]]))*24</f>
        <v>132.91972222208278</v>
      </c>
      <c r="W748" s="2">
        <v>4</v>
      </c>
      <c r="X748" s="13">
        <f>((orders[[#This Row],[Delivery_Date]]+orders[[#This Row],[Delivery_Time]]) - (orders[[#This Row],[Order_Date]]+orders[[#This Row],[Order_Time]]))*24</f>
        <v>132.91972222208278</v>
      </c>
      <c r="Y748" s="6">
        <f t="shared" si="11"/>
        <v>33.229930555520696</v>
      </c>
    </row>
    <row r="749" spans="1:25" x14ac:dyDescent="0.3">
      <c r="A749">
        <v>748</v>
      </c>
      <c r="B749" t="s">
        <v>388</v>
      </c>
      <c r="C749">
        <v>26</v>
      </c>
      <c r="D749">
        <f>VLOOKUP(orders[[#This Row],[Product_ID]],products[#All],4,TRUE)</f>
        <v>289</v>
      </c>
      <c r="E749">
        <v>1</v>
      </c>
      <c r="F749" t="str">
        <f>TEXT(orders[[#This Row],[Order_Date]],"mmm")</f>
        <v>Mar</v>
      </c>
      <c r="G749" s="4">
        <v>44991</v>
      </c>
      <c r="H749" s="5">
        <v>0.46796296296296297</v>
      </c>
      <c r="I749" s="4">
        <v>44992</v>
      </c>
      <c r="J749" s="5">
        <v>0.85185185185185186</v>
      </c>
      <c r="K749" t="s">
        <v>85</v>
      </c>
      <c r="L749" t="str">
        <f>VLOOKUP(orders[[#This Row],[Customer_ID]],customers[#All],3,TRUE)</f>
        <v>Bhilai</v>
      </c>
      <c r="M749" t="s">
        <v>518</v>
      </c>
      <c r="N749">
        <f>orders[[#This Row],[Price]]*orders[[#This Row],[Quantity]]</f>
        <v>289</v>
      </c>
      <c r="O749" s="14">
        <f>((orders[[#This Row],[Delivery_Date]]+orders[[#This Row],[Delivery_Time]]) - (orders[[#This Row],[Order_Date]]+orders[[#This Row],[Order_Time]]))*24</f>
        <v>33.213333333435003</v>
      </c>
      <c r="W749" s="3">
        <v>1</v>
      </c>
      <c r="X749" s="13">
        <f>((orders[[#This Row],[Delivery_Date]]+orders[[#This Row],[Delivery_Time]]) - (orders[[#This Row],[Order_Date]]+orders[[#This Row],[Order_Time]]))*24</f>
        <v>33.213333333435003</v>
      </c>
      <c r="Y749" s="6">
        <f t="shared" si="11"/>
        <v>33.213333333435003</v>
      </c>
    </row>
    <row r="750" spans="1:25" x14ac:dyDescent="0.3">
      <c r="A750">
        <v>749</v>
      </c>
      <c r="B750" t="s">
        <v>486</v>
      </c>
      <c r="C750">
        <v>12</v>
      </c>
      <c r="D750">
        <f>VLOOKUP(orders[[#This Row],[Product_ID]],products[#All],4,TRUE)</f>
        <v>672</v>
      </c>
      <c r="E750">
        <v>2</v>
      </c>
      <c r="F750" t="str">
        <f>TEXT(orders[[#This Row],[Order_Date]],"mmm")</f>
        <v>Jun</v>
      </c>
      <c r="G750" s="4">
        <v>45096</v>
      </c>
      <c r="H750" s="5">
        <v>0.5508912037037037</v>
      </c>
      <c r="I750" s="4">
        <v>45101</v>
      </c>
      <c r="J750" s="5">
        <v>0.15084490740740741</v>
      </c>
      <c r="K750" t="s">
        <v>514</v>
      </c>
      <c r="L750" t="str">
        <f>VLOOKUP(orders[[#This Row],[Customer_ID]],customers[#All],3,TRUE)</f>
        <v>Dhanbad</v>
      </c>
      <c r="M750" t="s">
        <v>505</v>
      </c>
      <c r="N750">
        <f>orders[[#This Row],[Price]]*orders[[#This Row],[Quantity]]</f>
        <v>1344</v>
      </c>
      <c r="O750" s="14">
        <f>((orders[[#This Row],[Delivery_Date]]+orders[[#This Row],[Delivery_Time]]) - (orders[[#This Row],[Order_Date]]+orders[[#This Row],[Order_Time]]))*24</f>
        <v>110.39888888894347</v>
      </c>
      <c r="W750" s="2">
        <v>2</v>
      </c>
      <c r="X750" s="13">
        <f>((orders[[#This Row],[Delivery_Date]]+orders[[#This Row],[Delivery_Time]]) - (orders[[#This Row],[Order_Date]]+orders[[#This Row],[Order_Time]]))*24</f>
        <v>110.39888888894347</v>
      </c>
      <c r="Y750" s="6">
        <f t="shared" si="11"/>
        <v>55.199444444471737</v>
      </c>
    </row>
    <row r="751" spans="1:25" x14ac:dyDescent="0.3">
      <c r="A751">
        <v>750</v>
      </c>
      <c r="B751" t="s">
        <v>113</v>
      </c>
      <c r="C751">
        <v>19</v>
      </c>
      <c r="D751">
        <f>VLOOKUP(orders[[#This Row],[Product_ID]],products[#All],4,TRUE)</f>
        <v>1234</v>
      </c>
      <c r="E751">
        <v>3</v>
      </c>
      <c r="F751" t="str">
        <f>TEXT(orders[[#This Row],[Order_Date]],"mmm")</f>
        <v>Feb</v>
      </c>
      <c r="G751" s="4">
        <v>44965</v>
      </c>
      <c r="H751" s="5">
        <v>0.39075231481481482</v>
      </c>
      <c r="I751" s="4">
        <v>44971</v>
      </c>
      <c r="J751" s="5">
        <v>0.93381944444444442</v>
      </c>
      <c r="K751" t="s">
        <v>669</v>
      </c>
      <c r="L751" t="str">
        <f>VLOOKUP(orders[[#This Row],[Customer_ID]],customers[#All],3,TRUE)</f>
        <v>Khandwa</v>
      </c>
      <c r="M751" t="s">
        <v>511</v>
      </c>
      <c r="N751">
        <f>orders[[#This Row],[Price]]*orders[[#This Row],[Quantity]]</f>
        <v>3702</v>
      </c>
      <c r="O751" s="14">
        <f>((orders[[#This Row],[Delivery_Date]]+orders[[#This Row],[Delivery_Time]]) - (orders[[#This Row],[Order_Date]]+orders[[#This Row],[Order_Time]]))*24</f>
        <v>157.03361111105187</v>
      </c>
      <c r="W751" s="3">
        <v>3</v>
      </c>
      <c r="X751" s="13">
        <f>((orders[[#This Row],[Delivery_Date]]+orders[[#This Row],[Delivery_Time]]) - (orders[[#This Row],[Order_Date]]+orders[[#This Row],[Order_Time]]))*24</f>
        <v>157.03361111105187</v>
      </c>
      <c r="Y751" s="6">
        <f t="shared" si="11"/>
        <v>52.34453703701729</v>
      </c>
    </row>
    <row r="752" spans="1:25" x14ac:dyDescent="0.3">
      <c r="A752">
        <v>751</v>
      </c>
      <c r="B752" t="s">
        <v>413</v>
      </c>
      <c r="C752">
        <v>23</v>
      </c>
      <c r="D752">
        <f>VLOOKUP(orders[[#This Row],[Product_ID]],products[#All],4,TRUE)</f>
        <v>1098</v>
      </c>
      <c r="E752">
        <v>5</v>
      </c>
      <c r="F752" t="str">
        <f>TEXT(orders[[#This Row],[Order_Date]],"mmm")</f>
        <v>Apr</v>
      </c>
      <c r="G752" s="4">
        <v>45026</v>
      </c>
      <c r="H752" s="5">
        <v>0.30039351851851853</v>
      </c>
      <c r="I752" s="4">
        <v>45031</v>
      </c>
      <c r="J752" s="5">
        <v>7.8171296296296294E-2</v>
      </c>
      <c r="K752" t="s">
        <v>520</v>
      </c>
      <c r="L752" t="str">
        <f>VLOOKUP(orders[[#This Row],[Customer_ID]],customers[#All],3,TRUE)</f>
        <v>Tiruchirappalli</v>
      </c>
      <c r="M752" t="s">
        <v>505</v>
      </c>
      <c r="N752">
        <f>orders[[#This Row],[Price]]*orders[[#This Row],[Quantity]]</f>
        <v>5490</v>
      </c>
      <c r="O752" s="14">
        <f>((orders[[#This Row],[Delivery_Date]]+orders[[#This Row],[Delivery_Time]]) - (orders[[#This Row],[Order_Date]]+orders[[#This Row],[Order_Time]]))*24</f>
        <v>114.66666666674428</v>
      </c>
      <c r="W752" s="2">
        <v>5</v>
      </c>
      <c r="X752" s="13">
        <f>((orders[[#This Row],[Delivery_Date]]+orders[[#This Row],[Delivery_Time]]) - (orders[[#This Row],[Order_Date]]+orders[[#This Row],[Order_Time]]))*24</f>
        <v>114.66666666674428</v>
      </c>
      <c r="Y752" s="6">
        <f t="shared" si="11"/>
        <v>22.933333333348855</v>
      </c>
    </row>
    <row r="753" spans="1:25" x14ac:dyDescent="0.3">
      <c r="A753">
        <v>752</v>
      </c>
      <c r="B753" t="s">
        <v>173</v>
      </c>
      <c r="C753">
        <v>3</v>
      </c>
      <c r="D753">
        <f>VLOOKUP(orders[[#This Row],[Product_ID]],products[#All],4,TRUE)</f>
        <v>1534</v>
      </c>
      <c r="E753">
        <v>5</v>
      </c>
      <c r="F753" t="str">
        <f>TEXT(orders[[#This Row],[Order_Date]],"mmm")</f>
        <v>Feb</v>
      </c>
      <c r="G753" s="4">
        <v>44967</v>
      </c>
      <c r="H753" s="5">
        <v>0.48473379629629632</v>
      </c>
      <c r="I753" s="4">
        <v>44969</v>
      </c>
      <c r="J753" s="5">
        <v>0.44164351851851852</v>
      </c>
      <c r="K753" t="s">
        <v>557</v>
      </c>
      <c r="L753" t="str">
        <f>VLOOKUP(orders[[#This Row],[Customer_ID]],customers[#All],3,TRUE)</f>
        <v>Bhatpara</v>
      </c>
      <c r="M753" t="s">
        <v>511</v>
      </c>
      <c r="N753">
        <f>orders[[#This Row],[Price]]*orders[[#This Row],[Quantity]]</f>
        <v>7670</v>
      </c>
      <c r="O753" s="14">
        <f>((orders[[#This Row],[Delivery_Date]]+orders[[#This Row],[Delivery_Time]]) - (orders[[#This Row],[Order_Date]]+orders[[#This Row],[Order_Time]]))*24</f>
        <v>46.965833333437331</v>
      </c>
      <c r="W753" s="3">
        <v>5</v>
      </c>
      <c r="X753" s="13">
        <f>((orders[[#This Row],[Delivery_Date]]+orders[[#This Row],[Delivery_Time]]) - (orders[[#This Row],[Order_Date]]+orders[[#This Row],[Order_Time]]))*24</f>
        <v>46.965833333437331</v>
      </c>
      <c r="Y753" s="6">
        <f t="shared" si="11"/>
        <v>9.3931666666874669</v>
      </c>
    </row>
    <row r="754" spans="1:25" x14ac:dyDescent="0.3">
      <c r="A754">
        <v>753</v>
      </c>
      <c r="B754" t="s">
        <v>227</v>
      </c>
      <c r="C754">
        <v>60</v>
      </c>
      <c r="D754">
        <f>VLOOKUP(orders[[#This Row],[Product_ID]],products[#All],4,TRUE)</f>
        <v>827</v>
      </c>
      <c r="E754">
        <v>1</v>
      </c>
      <c r="F754" t="str">
        <f>TEXT(orders[[#This Row],[Order_Date]],"mmm")</f>
        <v>Nov</v>
      </c>
      <c r="G754" s="4">
        <v>45236</v>
      </c>
      <c r="H754" s="5">
        <v>0.28863425925925928</v>
      </c>
      <c r="I754" s="4">
        <v>45242</v>
      </c>
      <c r="J754" s="5">
        <v>0.20070601851851852</v>
      </c>
      <c r="K754" t="s">
        <v>651</v>
      </c>
      <c r="L754" t="str">
        <f>VLOOKUP(orders[[#This Row],[Customer_ID]],customers[#All],3,TRUE)</f>
        <v>Maheshtala</v>
      </c>
      <c r="M754" t="s">
        <v>507</v>
      </c>
      <c r="N754">
        <f>orders[[#This Row],[Price]]*orders[[#This Row],[Quantity]]</f>
        <v>827</v>
      </c>
      <c r="O754" s="14">
        <f>((orders[[#This Row],[Delivery_Date]]+orders[[#This Row],[Delivery_Time]]) - (orders[[#This Row],[Order_Date]]+orders[[#This Row],[Order_Time]]))*24</f>
        <v>141.88972222222947</v>
      </c>
      <c r="W754" s="2">
        <v>1</v>
      </c>
      <c r="X754" s="13">
        <f>((orders[[#This Row],[Delivery_Date]]+orders[[#This Row],[Delivery_Time]]) - (orders[[#This Row],[Order_Date]]+orders[[#This Row],[Order_Time]]))*24</f>
        <v>141.88972222222947</v>
      </c>
      <c r="Y754" s="6">
        <f t="shared" si="11"/>
        <v>141.88972222222947</v>
      </c>
    </row>
    <row r="755" spans="1:25" x14ac:dyDescent="0.3">
      <c r="A755">
        <v>754</v>
      </c>
      <c r="B755" t="s">
        <v>408</v>
      </c>
      <c r="C755">
        <v>51</v>
      </c>
      <c r="D755">
        <f>VLOOKUP(orders[[#This Row],[Product_ID]],products[#All],4,TRUE)</f>
        <v>1084</v>
      </c>
      <c r="E755">
        <v>2</v>
      </c>
      <c r="F755" t="str">
        <f>TEXT(orders[[#This Row],[Order_Date]],"mmm")</f>
        <v>Nov</v>
      </c>
      <c r="G755" s="4">
        <v>45231</v>
      </c>
      <c r="H755" s="5">
        <v>0.86149305555555555</v>
      </c>
      <c r="I755" s="4">
        <v>45238</v>
      </c>
      <c r="J755" s="5">
        <v>0.92584490740740744</v>
      </c>
      <c r="K755" t="s">
        <v>689</v>
      </c>
      <c r="L755" t="str">
        <f>VLOOKUP(orders[[#This Row],[Customer_ID]],customers[#All],3,TRUE)</f>
        <v>Raurkela Industrial Township</v>
      </c>
      <c r="M755" t="s">
        <v>528</v>
      </c>
      <c r="N755">
        <f>orders[[#This Row],[Price]]*orders[[#This Row],[Quantity]]</f>
        <v>2168</v>
      </c>
      <c r="O755" s="14">
        <f>((orders[[#This Row],[Delivery_Date]]+orders[[#This Row],[Delivery_Time]]) - (orders[[#This Row],[Order_Date]]+orders[[#This Row],[Order_Time]]))*24</f>
        <v>169.54444444435649</v>
      </c>
      <c r="W755" s="3">
        <v>2</v>
      </c>
      <c r="X755" s="13">
        <f>((orders[[#This Row],[Delivery_Date]]+orders[[#This Row],[Delivery_Time]]) - (orders[[#This Row],[Order_Date]]+orders[[#This Row],[Order_Time]]))*24</f>
        <v>169.54444444435649</v>
      </c>
      <c r="Y755" s="6">
        <f t="shared" si="11"/>
        <v>84.772222222178243</v>
      </c>
    </row>
    <row r="756" spans="1:25" x14ac:dyDescent="0.3">
      <c r="A756">
        <v>755</v>
      </c>
      <c r="B756" t="s">
        <v>188</v>
      </c>
      <c r="C756">
        <v>6</v>
      </c>
      <c r="D756">
        <f>VLOOKUP(orders[[#This Row],[Product_ID]],products[#All],4,TRUE)</f>
        <v>1112</v>
      </c>
      <c r="E756">
        <v>5</v>
      </c>
      <c r="F756" t="str">
        <f>TEXT(orders[[#This Row],[Order_Date]],"mmm")</f>
        <v>Feb</v>
      </c>
      <c r="G756" s="4">
        <v>44984</v>
      </c>
      <c r="H756" s="5">
        <v>0.68988425925925922</v>
      </c>
      <c r="I756" s="4">
        <v>44991</v>
      </c>
      <c r="J756" s="5">
        <v>9.5046296296296295E-2</v>
      </c>
      <c r="K756" t="s">
        <v>564</v>
      </c>
      <c r="L756" t="str">
        <f>VLOOKUP(orders[[#This Row],[Customer_ID]],customers[#All],3,TRUE)</f>
        <v>Davanagere</v>
      </c>
      <c r="M756" t="s">
        <v>518</v>
      </c>
      <c r="N756">
        <f>orders[[#This Row],[Price]]*orders[[#This Row],[Quantity]]</f>
        <v>5560</v>
      </c>
      <c r="O756" s="14">
        <f>((orders[[#This Row],[Delivery_Date]]+orders[[#This Row],[Delivery_Time]]) - (orders[[#This Row],[Order_Date]]+orders[[#This Row],[Order_Time]]))*24</f>
        <v>153.72388888889691</v>
      </c>
      <c r="W756" s="2">
        <v>5</v>
      </c>
      <c r="X756" s="13">
        <f>((orders[[#This Row],[Delivery_Date]]+orders[[#This Row],[Delivery_Time]]) - (orders[[#This Row],[Order_Date]]+orders[[#This Row],[Order_Time]]))*24</f>
        <v>153.72388888889691</v>
      </c>
      <c r="Y756" s="6">
        <f t="shared" si="11"/>
        <v>30.744777777779383</v>
      </c>
    </row>
    <row r="757" spans="1:25" x14ac:dyDescent="0.3">
      <c r="A757">
        <v>756</v>
      </c>
      <c r="B757" t="s">
        <v>173</v>
      </c>
      <c r="C757">
        <v>51</v>
      </c>
      <c r="D757">
        <f>VLOOKUP(orders[[#This Row],[Product_ID]],products[#All],4,TRUE)</f>
        <v>1084</v>
      </c>
      <c r="E757">
        <v>4</v>
      </c>
      <c r="F757" t="str">
        <f>TEXT(orders[[#This Row],[Order_Date]],"mmm")</f>
        <v>Jul</v>
      </c>
      <c r="G757" s="4">
        <v>45136</v>
      </c>
      <c r="H757" s="5">
        <v>0.7676736111111111</v>
      </c>
      <c r="I757" s="4">
        <v>45141</v>
      </c>
      <c r="J757" s="5">
        <v>0.41391203703703705</v>
      </c>
      <c r="K757" t="s">
        <v>682</v>
      </c>
      <c r="L757" t="str">
        <f>VLOOKUP(orders[[#This Row],[Customer_ID]],customers[#All],3,TRUE)</f>
        <v>Bhatpara</v>
      </c>
      <c r="M757" t="s">
        <v>528</v>
      </c>
      <c r="N757">
        <f>orders[[#This Row],[Price]]*orders[[#This Row],[Quantity]]</f>
        <v>4336</v>
      </c>
      <c r="O757" s="14">
        <f>((orders[[#This Row],[Delivery_Date]]+orders[[#This Row],[Delivery_Time]]) - (orders[[#This Row],[Order_Date]]+orders[[#This Row],[Order_Time]]))*24</f>
        <v>111.50972222228302</v>
      </c>
      <c r="W757" s="3">
        <v>4</v>
      </c>
      <c r="X757" s="13">
        <f>((orders[[#This Row],[Delivery_Date]]+orders[[#This Row],[Delivery_Time]]) - (orders[[#This Row],[Order_Date]]+orders[[#This Row],[Order_Time]]))*24</f>
        <v>111.50972222228302</v>
      </c>
      <c r="Y757" s="6">
        <f t="shared" si="11"/>
        <v>27.877430555570754</v>
      </c>
    </row>
    <row r="758" spans="1:25" x14ac:dyDescent="0.3">
      <c r="A758">
        <v>757</v>
      </c>
      <c r="B758" t="s">
        <v>7</v>
      </c>
      <c r="C758">
        <v>2</v>
      </c>
      <c r="D758">
        <f>VLOOKUP(orders[[#This Row],[Product_ID]],products[#All],4,TRUE)</f>
        <v>441</v>
      </c>
      <c r="E758">
        <v>3</v>
      </c>
      <c r="F758" t="str">
        <f>TEXT(orders[[#This Row],[Order_Date]],"mmm")</f>
        <v>Feb</v>
      </c>
      <c r="G758" s="4">
        <v>44969</v>
      </c>
      <c r="H758" s="5">
        <v>0.4332523148148148</v>
      </c>
      <c r="I758" s="4">
        <v>44977</v>
      </c>
      <c r="J758" s="5">
        <v>0.19476851851851851</v>
      </c>
      <c r="K758" t="s">
        <v>558</v>
      </c>
      <c r="L758" t="e">
        <f>VLOOKUP(orders[[#This Row],[Customer_ID]],customers[#All],3,TRUE)</f>
        <v>#N/A</v>
      </c>
      <c r="M758" t="s">
        <v>511</v>
      </c>
      <c r="N758">
        <f>orders[[#This Row],[Price]]*orders[[#This Row],[Quantity]]</f>
        <v>1323</v>
      </c>
      <c r="O758" s="14">
        <f>((orders[[#This Row],[Delivery_Date]]+orders[[#This Row],[Delivery_Time]]) - (orders[[#This Row],[Order_Date]]+orders[[#This Row],[Order_Time]]))*24</f>
        <v>186.2763888888876</v>
      </c>
      <c r="W758" s="2">
        <v>3</v>
      </c>
      <c r="X758" s="13">
        <f>((orders[[#This Row],[Delivery_Date]]+orders[[#This Row],[Delivery_Time]]) - (orders[[#This Row],[Order_Date]]+orders[[#This Row],[Order_Time]]))*24</f>
        <v>186.2763888888876</v>
      </c>
      <c r="Y758" s="6">
        <f t="shared" si="11"/>
        <v>62.092129629629198</v>
      </c>
    </row>
    <row r="759" spans="1:25" x14ac:dyDescent="0.3">
      <c r="A759">
        <v>758</v>
      </c>
      <c r="B759" t="s">
        <v>218</v>
      </c>
      <c r="C759">
        <v>40</v>
      </c>
      <c r="D759">
        <f>VLOOKUP(orders[[#This Row],[Product_ID]],products[#All],4,TRUE)</f>
        <v>1923</v>
      </c>
      <c r="E759">
        <v>5</v>
      </c>
      <c r="F759" t="str">
        <f>TEXT(orders[[#This Row],[Order_Date]],"mmm")</f>
        <v>Oct</v>
      </c>
      <c r="G759" s="4">
        <v>45215</v>
      </c>
      <c r="H759" s="5">
        <v>0.38363425925925926</v>
      </c>
      <c r="I759" s="4">
        <v>45219</v>
      </c>
      <c r="J759" s="5">
        <v>0.15761574074074075</v>
      </c>
      <c r="K759" t="s">
        <v>215</v>
      </c>
      <c r="L759" t="str">
        <f>VLOOKUP(orders[[#This Row],[Customer_ID]],customers[#All],3,TRUE)</f>
        <v>Vellore</v>
      </c>
      <c r="M759" t="s">
        <v>505</v>
      </c>
      <c r="N759">
        <f>orders[[#This Row],[Price]]*orders[[#This Row],[Quantity]]</f>
        <v>9615</v>
      </c>
      <c r="O759" s="14">
        <f>((orders[[#This Row],[Delivery_Date]]+orders[[#This Row],[Delivery_Time]]) - (orders[[#This Row],[Order_Date]]+orders[[#This Row],[Order_Time]]))*24</f>
        <v>90.575555555464234</v>
      </c>
      <c r="W759" s="3">
        <v>5</v>
      </c>
      <c r="X759" s="13">
        <f>((orders[[#This Row],[Delivery_Date]]+orders[[#This Row],[Delivery_Time]]) - (orders[[#This Row],[Order_Date]]+orders[[#This Row],[Order_Time]]))*24</f>
        <v>90.575555555464234</v>
      </c>
      <c r="Y759" s="6">
        <f t="shared" si="11"/>
        <v>18.115111111092848</v>
      </c>
    </row>
    <row r="760" spans="1:25" x14ac:dyDescent="0.3">
      <c r="A760">
        <v>759</v>
      </c>
      <c r="B760" t="s">
        <v>413</v>
      </c>
      <c r="C760">
        <v>48</v>
      </c>
      <c r="D760">
        <f>VLOOKUP(orders[[#This Row],[Product_ID]],products[#All],4,TRUE)</f>
        <v>433</v>
      </c>
      <c r="E760">
        <v>5</v>
      </c>
      <c r="F760" t="str">
        <f>TEXT(orders[[#This Row],[Order_Date]],"mmm")</f>
        <v>Nov</v>
      </c>
      <c r="G760" s="4">
        <v>45232</v>
      </c>
      <c r="H760" s="5">
        <v>0.25849537037037035</v>
      </c>
      <c r="I760" s="4">
        <v>45241</v>
      </c>
      <c r="J760" s="5">
        <v>0.25481481481481483</v>
      </c>
      <c r="K760" t="s">
        <v>525</v>
      </c>
      <c r="L760" t="str">
        <f>VLOOKUP(orders[[#This Row],[Customer_ID]],customers[#All],3,TRUE)</f>
        <v>Tiruchirappalli</v>
      </c>
      <c r="M760" t="s">
        <v>507</v>
      </c>
      <c r="N760">
        <f>orders[[#This Row],[Price]]*orders[[#This Row],[Quantity]]</f>
        <v>2165</v>
      </c>
      <c r="O760" s="14">
        <f>((orders[[#This Row],[Delivery_Date]]+orders[[#This Row],[Delivery_Time]]) - (orders[[#This Row],[Order_Date]]+orders[[#This Row],[Order_Time]]))*24</f>
        <v>215.9116666666232</v>
      </c>
      <c r="W760" s="2">
        <v>5</v>
      </c>
      <c r="X760" s="13">
        <f>((orders[[#This Row],[Delivery_Date]]+orders[[#This Row],[Delivery_Time]]) - (orders[[#This Row],[Order_Date]]+orders[[#This Row],[Order_Time]]))*24</f>
        <v>215.9116666666232</v>
      </c>
      <c r="Y760" s="6">
        <f t="shared" si="11"/>
        <v>43.182333333324642</v>
      </c>
    </row>
    <row r="761" spans="1:25" x14ac:dyDescent="0.3">
      <c r="A761">
        <v>760</v>
      </c>
      <c r="B761" t="s">
        <v>218</v>
      </c>
      <c r="C761">
        <v>18</v>
      </c>
      <c r="D761">
        <f>VLOOKUP(orders[[#This Row],[Product_ID]],products[#All],4,TRUE)</f>
        <v>781</v>
      </c>
      <c r="E761">
        <v>1</v>
      </c>
      <c r="F761" t="str">
        <f>TEXT(orders[[#This Row],[Order_Date]],"mmm")</f>
        <v>Sep</v>
      </c>
      <c r="G761" s="4">
        <v>45188</v>
      </c>
      <c r="H761" s="5">
        <v>0.10283564814814815</v>
      </c>
      <c r="I761" s="4">
        <v>45190</v>
      </c>
      <c r="J761" s="5">
        <v>0.56224537037037037</v>
      </c>
      <c r="K761" t="s">
        <v>666</v>
      </c>
      <c r="L761" t="str">
        <f>VLOOKUP(orders[[#This Row],[Customer_ID]],customers[#All],3,TRUE)</f>
        <v>Vellore</v>
      </c>
      <c r="M761" t="s">
        <v>509</v>
      </c>
      <c r="N761">
        <f>orders[[#This Row],[Price]]*orders[[#This Row],[Quantity]]</f>
        <v>781</v>
      </c>
      <c r="O761" s="14">
        <f>((orders[[#This Row],[Delivery_Date]]+orders[[#This Row],[Delivery_Time]]) - (orders[[#This Row],[Order_Date]]+orders[[#This Row],[Order_Time]]))*24</f>
        <v>59.025833333318587</v>
      </c>
      <c r="W761" s="3">
        <v>1</v>
      </c>
      <c r="X761" s="13">
        <f>((orders[[#This Row],[Delivery_Date]]+orders[[#This Row],[Delivery_Time]]) - (orders[[#This Row],[Order_Date]]+orders[[#This Row],[Order_Time]]))*24</f>
        <v>59.025833333318587</v>
      </c>
      <c r="Y761" s="6">
        <f t="shared" si="11"/>
        <v>59.025833333318587</v>
      </c>
    </row>
    <row r="762" spans="1:25" x14ac:dyDescent="0.3">
      <c r="A762">
        <v>761</v>
      </c>
      <c r="B762" t="s">
        <v>44</v>
      </c>
      <c r="C762">
        <v>24</v>
      </c>
      <c r="D762">
        <f>VLOOKUP(orders[[#This Row],[Product_ID]],products[#All],4,TRUE)</f>
        <v>535</v>
      </c>
      <c r="E762">
        <v>5</v>
      </c>
      <c r="F762" t="str">
        <f>TEXT(orders[[#This Row],[Order_Date]],"mmm")</f>
        <v>Apr</v>
      </c>
      <c r="G762" s="4">
        <v>45034</v>
      </c>
      <c r="H762" s="5">
        <v>0.14251157407407408</v>
      </c>
      <c r="I762" s="4">
        <v>45041</v>
      </c>
      <c r="J762" s="5">
        <v>0.4956712962962963</v>
      </c>
      <c r="K762" t="s">
        <v>516</v>
      </c>
      <c r="L762" t="str">
        <f>VLOOKUP(orders[[#This Row],[Customer_ID]],customers[#All],3,TRUE)</f>
        <v>Chinsurah</v>
      </c>
      <c r="M762" t="s">
        <v>509</v>
      </c>
      <c r="N762">
        <f>orders[[#This Row],[Price]]*orders[[#This Row],[Quantity]]</f>
        <v>2675</v>
      </c>
      <c r="O762" s="14">
        <f>((orders[[#This Row],[Delivery_Date]]+orders[[#This Row],[Delivery_Time]]) - (orders[[#This Row],[Order_Date]]+orders[[#This Row],[Order_Time]]))*24</f>
        <v>176.47583333338844</v>
      </c>
      <c r="W762" s="2">
        <v>5</v>
      </c>
      <c r="X762" s="13">
        <f>((orders[[#This Row],[Delivery_Date]]+orders[[#This Row],[Delivery_Time]]) - (orders[[#This Row],[Order_Date]]+orders[[#This Row],[Order_Time]]))*24</f>
        <v>176.47583333338844</v>
      </c>
      <c r="Y762" s="6">
        <f t="shared" si="11"/>
        <v>35.295166666677687</v>
      </c>
    </row>
    <row r="763" spans="1:25" x14ac:dyDescent="0.3">
      <c r="A763">
        <v>762</v>
      </c>
      <c r="B763" t="s">
        <v>316</v>
      </c>
      <c r="C763">
        <v>50</v>
      </c>
      <c r="D763">
        <f>VLOOKUP(orders[[#This Row],[Product_ID]],products[#All],4,TRUE)</f>
        <v>422</v>
      </c>
      <c r="E763">
        <v>1</v>
      </c>
      <c r="F763" t="str">
        <f>TEXT(orders[[#This Row],[Order_Date]],"mmm")</f>
        <v>Feb</v>
      </c>
      <c r="G763" s="4">
        <v>44983</v>
      </c>
      <c r="H763" s="5">
        <v>0.42452546296296295</v>
      </c>
      <c r="I763" s="4">
        <v>44986</v>
      </c>
      <c r="J763" s="5">
        <v>0.16412037037037036</v>
      </c>
      <c r="K763" t="s">
        <v>637</v>
      </c>
      <c r="L763" t="str">
        <f>VLOOKUP(orders[[#This Row],[Customer_ID]],customers[#All],3,TRUE)</f>
        <v>Srikakulam</v>
      </c>
      <c r="M763" t="s">
        <v>518</v>
      </c>
      <c r="N763">
        <f>orders[[#This Row],[Price]]*orders[[#This Row],[Quantity]]</f>
        <v>422</v>
      </c>
      <c r="O763" s="14">
        <f>((orders[[#This Row],[Delivery_Date]]+orders[[#This Row],[Delivery_Time]]) - (orders[[#This Row],[Order_Date]]+orders[[#This Row],[Order_Time]]))*24</f>
        <v>65.750277777726296</v>
      </c>
      <c r="W763" s="3">
        <v>1</v>
      </c>
      <c r="X763" s="13">
        <f>((orders[[#This Row],[Delivery_Date]]+orders[[#This Row],[Delivery_Time]]) - (orders[[#This Row],[Order_Date]]+orders[[#This Row],[Order_Time]]))*24</f>
        <v>65.750277777726296</v>
      </c>
      <c r="Y763" s="6">
        <f t="shared" si="11"/>
        <v>65.750277777726296</v>
      </c>
    </row>
    <row r="764" spans="1:25" x14ac:dyDescent="0.3">
      <c r="A764">
        <v>763</v>
      </c>
      <c r="B764" t="s">
        <v>345</v>
      </c>
      <c r="C764">
        <v>29</v>
      </c>
      <c r="D764">
        <f>VLOOKUP(orders[[#This Row],[Product_ID]],products[#All],4,TRUE)</f>
        <v>1252</v>
      </c>
      <c r="E764">
        <v>4</v>
      </c>
      <c r="F764" t="str">
        <f>TEXT(orders[[#This Row],[Order_Date]],"mmm")</f>
        <v>Mar</v>
      </c>
      <c r="G764" s="4">
        <v>44987</v>
      </c>
      <c r="H764" s="5">
        <v>0.64038194444444441</v>
      </c>
      <c r="I764" s="4">
        <v>44989</v>
      </c>
      <c r="J764" s="5">
        <v>0.18758101851851852</v>
      </c>
      <c r="K764" t="s">
        <v>439</v>
      </c>
      <c r="L764" t="str">
        <f>VLOOKUP(orders[[#This Row],[Customer_ID]],customers[#All],3,TRUE)</f>
        <v>Bhatpara</v>
      </c>
      <c r="M764" t="s">
        <v>518</v>
      </c>
      <c r="N764">
        <f>orders[[#This Row],[Price]]*orders[[#This Row],[Quantity]]</f>
        <v>5008</v>
      </c>
      <c r="O764" s="14">
        <f>((orders[[#This Row],[Delivery_Date]]+orders[[#This Row],[Delivery_Time]]) - (orders[[#This Row],[Order_Date]]+orders[[#This Row],[Order_Time]]))*24</f>
        <v>37.132777777675074</v>
      </c>
      <c r="W764" s="2">
        <v>4</v>
      </c>
      <c r="X764" s="13">
        <f>((orders[[#This Row],[Delivery_Date]]+orders[[#This Row],[Delivery_Time]]) - (orders[[#This Row],[Order_Date]]+orders[[#This Row],[Order_Time]]))*24</f>
        <v>37.132777777675074</v>
      </c>
      <c r="Y764" s="6">
        <f t="shared" si="11"/>
        <v>9.2831944444187684</v>
      </c>
    </row>
    <row r="765" spans="1:25" x14ac:dyDescent="0.3">
      <c r="A765">
        <v>764</v>
      </c>
      <c r="B765" t="s">
        <v>198</v>
      </c>
      <c r="C765">
        <v>65</v>
      </c>
      <c r="D765">
        <f>VLOOKUP(orders[[#This Row],[Product_ID]],products[#All],4,TRUE)</f>
        <v>1895</v>
      </c>
      <c r="E765">
        <v>3</v>
      </c>
      <c r="F765" t="str">
        <f>TEXT(orders[[#This Row],[Order_Date]],"mmm")</f>
        <v>Aug</v>
      </c>
      <c r="G765" s="4">
        <v>45139</v>
      </c>
      <c r="H765" s="5">
        <v>0.83305555555555555</v>
      </c>
      <c r="I765" s="4">
        <v>45143</v>
      </c>
      <c r="J765" s="5">
        <v>0.39208333333333334</v>
      </c>
      <c r="K765" t="s">
        <v>555</v>
      </c>
      <c r="L765" t="str">
        <f>VLOOKUP(orders[[#This Row],[Customer_ID]],customers[#All],3,TRUE)</f>
        <v>Kamarhati</v>
      </c>
      <c r="M765" t="s">
        <v>528</v>
      </c>
      <c r="N765">
        <f>orders[[#This Row],[Price]]*orders[[#This Row],[Quantity]]</f>
        <v>5685</v>
      </c>
      <c r="O765" s="14">
        <f>((orders[[#This Row],[Delivery_Date]]+orders[[#This Row],[Delivery_Time]]) - (orders[[#This Row],[Order_Date]]+orders[[#This Row],[Order_Time]]))*24</f>
        <v>85.416666666569654</v>
      </c>
      <c r="W765" s="3">
        <v>3</v>
      </c>
      <c r="X765" s="13">
        <f>((orders[[#This Row],[Delivery_Date]]+orders[[#This Row],[Delivery_Time]]) - (orders[[#This Row],[Order_Date]]+orders[[#This Row],[Order_Time]]))*24</f>
        <v>85.416666666569654</v>
      </c>
      <c r="Y765" s="6">
        <f t="shared" si="11"/>
        <v>28.472222222189885</v>
      </c>
    </row>
    <row r="766" spans="1:25" x14ac:dyDescent="0.3">
      <c r="A766">
        <v>765</v>
      </c>
      <c r="B766" t="s">
        <v>275</v>
      </c>
      <c r="C766">
        <v>41</v>
      </c>
      <c r="D766">
        <f>VLOOKUP(orders[[#This Row],[Product_ID]],products[#All],4,TRUE)</f>
        <v>1977</v>
      </c>
      <c r="E766">
        <v>2</v>
      </c>
      <c r="F766" t="str">
        <f>TEXT(orders[[#This Row],[Order_Date]],"mmm")</f>
        <v>Nov</v>
      </c>
      <c r="G766" s="4">
        <v>45233</v>
      </c>
      <c r="H766" s="5">
        <v>0.10949074074074074</v>
      </c>
      <c r="I766" s="4">
        <v>45236</v>
      </c>
      <c r="J766" s="5">
        <v>0.16142361111111111</v>
      </c>
      <c r="K766" t="s">
        <v>516</v>
      </c>
      <c r="L766" t="str">
        <f>VLOOKUP(orders[[#This Row],[Customer_ID]],customers[#All],3,TRUE)</f>
        <v>Imphal</v>
      </c>
      <c r="M766" t="s">
        <v>507</v>
      </c>
      <c r="N766">
        <f>orders[[#This Row],[Price]]*orders[[#This Row],[Quantity]]</f>
        <v>3954</v>
      </c>
      <c r="O766" s="14">
        <f>((orders[[#This Row],[Delivery_Date]]+orders[[#This Row],[Delivery_Time]]) - (orders[[#This Row],[Order_Date]]+orders[[#This Row],[Order_Time]]))*24</f>
        <v>73.246388888976071</v>
      </c>
      <c r="W766" s="2">
        <v>2</v>
      </c>
      <c r="X766" s="13">
        <f>((orders[[#This Row],[Delivery_Date]]+orders[[#This Row],[Delivery_Time]]) - (orders[[#This Row],[Order_Date]]+orders[[#This Row],[Order_Time]]))*24</f>
        <v>73.246388888976071</v>
      </c>
      <c r="Y766" s="6">
        <f t="shared" si="11"/>
        <v>36.623194444488036</v>
      </c>
    </row>
    <row r="767" spans="1:25" x14ac:dyDescent="0.3">
      <c r="A767">
        <v>766</v>
      </c>
      <c r="B767" t="s">
        <v>379</v>
      </c>
      <c r="C767">
        <v>1</v>
      </c>
      <c r="D767">
        <f>VLOOKUP(orders[[#This Row],[Product_ID]],products[#All],4,TRUE)</f>
        <v>1935</v>
      </c>
      <c r="E767">
        <v>4</v>
      </c>
      <c r="F767" t="str">
        <f>TEXT(orders[[#This Row],[Order_Date]],"mmm")</f>
        <v>Jul</v>
      </c>
      <c r="G767" s="4">
        <v>45109</v>
      </c>
      <c r="H767" s="5">
        <v>0.68672453703703706</v>
      </c>
      <c r="I767" s="4">
        <v>45114</v>
      </c>
      <c r="J767" s="5">
        <v>1.3703703703703704E-2</v>
      </c>
      <c r="K767" t="s">
        <v>546</v>
      </c>
      <c r="L767" t="str">
        <f>VLOOKUP(orders[[#This Row],[Customer_ID]],customers[#All],3,TRUE)</f>
        <v>Panchkula</v>
      </c>
      <c r="M767" t="s">
        <v>528</v>
      </c>
      <c r="N767">
        <f>orders[[#This Row],[Price]]*orders[[#This Row],[Quantity]]</f>
        <v>7740</v>
      </c>
      <c r="O767" s="14">
        <f>((orders[[#This Row],[Delivery_Date]]+orders[[#This Row],[Delivery_Time]]) - (orders[[#This Row],[Order_Date]]+orders[[#This Row],[Order_Time]]))*24</f>
        <v>103.8475000000326</v>
      </c>
      <c r="W767" s="3">
        <v>4</v>
      </c>
      <c r="X767" s="13">
        <f>((orders[[#This Row],[Delivery_Date]]+orders[[#This Row],[Delivery_Time]]) - (orders[[#This Row],[Order_Date]]+orders[[#This Row],[Order_Time]]))*24</f>
        <v>103.8475000000326</v>
      </c>
      <c r="Y767" s="6">
        <f t="shared" si="11"/>
        <v>25.961875000008149</v>
      </c>
    </row>
    <row r="768" spans="1:25" x14ac:dyDescent="0.3">
      <c r="A768">
        <v>767</v>
      </c>
      <c r="B768" t="s">
        <v>379</v>
      </c>
      <c r="C768">
        <v>13</v>
      </c>
      <c r="D768">
        <f>VLOOKUP(orders[[#This Row],[Product_ID]],products[#All],4,TRUE)</f>
        <v>1141</v>
      </c>
      <c r="E768">
        <v>2</v>
      </c>
      <c r="F768" t="str">
        <f>TEXT(orders[[#This Row],[Order_Date]],"mmm")</f>
        <v>Mar</v>
      </c>
      <c r="G768" s="4">
        <v>44988</v>
      </c>
      <c r="H768" s="5">
        <v>9.8067129629629629E-2</v>
      </c>
      <c r="I768" s="4">
        <v>44989</v>
      </c>
      <c r="J768" s="5">
        <v>1.0335648148148148E-2</v>
      </c>
      <c r="K768" t="s">
        <v>567</v>
      </c>
      <c r="L768" t="str">
        <f>VLOOKUP(orders[[#This Row],[Customer_ID]],customers[#All],3,TRUE)</f>
        <v>Panchkula</v>
      </c>
      <c r="M768" t="s">
        <v>518</v>
      </c>
      <c r="N768">
        <f>orders[[#This Row],[Price]]*orders[[#This Row],[Quantity]]</f>
        <v>2282</v>
      </c>
      <c r="O768" s="14">
        <f>((orders[[#This Row],[Delivery_Date]]+orders[[#This Row],[Delivery_Time]]) - (orders[[#This Row],[Order_Date]]+orders[[#This Row],[Order_Time]]))*24</f>
        <v>21.894444444507826</v>
      </c>
      <c r="W768" s="2">
        <v>2</v>
      </c>
      <c r="X768" s="13">
        <f>((orders[[#This Row],[Delivery_Date]]+orders[[#This Row],[Delivery_Time]]) - (orders[[#This Row],[Order_Date]]+orders[[#This Row],[Order_Time]]))*24</f>
        <v>21.894444444507826</v>
      </c>
      <c r="Y768" s="6">
        <f t="shared" si="11"/>
        <v>10.947222222253913</v>
      </c>
    </row>
    <row r="769" spans="1:25" x14ac:dyDescent="0.3">
      <c r="A769">
        <v>768</v>
      </c>
      <c r="B769" t="s">
        <v>428</v>
      </c>
      <c r="C769">
        <v>1</v>
      </c>
      <c r="D769">
        <f>VLOOKUP(orders[[#This Row],[Product_ID]],products[#All],4,TRUE)</f>
        <v>1935</v>
      </c>
      <c r="E769">
        <v>1</v>
      </c>
      <c r="F769" t="str">
        <f>TEXT(orders[[#This Row],[Order_Date]],"mmm")</f>
        <v>Nov</v>
      </c>
      <c r="G769" s="4">
        <v>45241</v>
      </c>
      <c r="H769" s="5">
        <v>0.7761689814814815</v>
      </c>
      <c r="I769" s="4">
        <v>45246</v>
      </c>
      <c r="J769" s="5">
        <v>0.51368055555555558</v>
      </c>
      <c r="K769" t="s">
        <v>580</v>
      </c>
      <c r="L769" t="str">
        <f>VLOOKUP(orders[[#This Row],[Customer_ID]],customers[#All],3,TRUE)</f>
        <v>North Dumdum</v>
      </c>
      <c r="M769" t="s">
        <v>528</v>
      </c>
      <c r="N769">
        <f>orders[[#This Row],[Price]]*orders[[#This Row],[Quantity]]</f>
        <v>1935</v>
      </c>
      <c r="O769" s="14">
        <f>((orders[[#This Row],[Delivery_Date]]+orders[[#This Row],[Delivery_Time]]) - (orders[[#This Row],[Order_Date]]+orders[[#This Row],[Order_Time]]))*24</f>
        <v>113.70027777773794</v>
      </c>
      <c r="W769" s="3">
        <v>1</v>
      </c>
      <c r="X769" s="13">
        <f>((orders[[#This Row],[Delivery_Date]]+orders[[#This Row],[Delivery_Time]]) - (orders[[#This Row],[Order_Date]]+orders[[#This Row],[Order_Time]]))*24</f>
        <v>113.70027777773794</v>
      </c>
      <c r="Y769" s="6">
        <f t="shared" si="11"/>
        <v>113.70027777773794</v>
      </c>
    </row>
    <row r="770" spans="1:25" x14ac:dyDescent="0.3">
      <c r="A770">
        <v>769</v>
      </c>
      <c r="B770" t="s">
        <v>148</v>
      </c>
      <c r="C770">
        <v>28</v>
      </c>
      <c r="D770">
        <f>VLOOKUP(orders[[#This Row],[Product_ID]],products[#All],4,TRUE)</f>
        <v>1778</v>
      </c>
      <c r="E770">
        <v>2</v>
      </c>
      <c r="F770" t="str">
        <f>TEXT(orders[[#This Row],[Order_Date]],"mmm")</f>
        <v>Aug</v>
      </c>
      <c r="G770" s="4">
        <v>45163</v>
      </c>
      <c r="H770" s="5">
        <v>0.40114583333333331</v>
      </c>
      <c r="I770" s="4">
        <v>45171</v>
      </c>
      <c r="J770" s="5">
        <v>0.84050925925925923</v>
      </c>
      <c r="K770" t="s">
        <v>662</v>
      </c>
      <c r="L770" t="str">
        <f>VLOOKUP(orders[[#This Row],[Customer_ID]],customers[#All],3,TRUE)</f>
        <v>Haridwar</v>
      </c>
      <c r="M770" t="s">
        <v>513</v>
      </c>
      <c r="N770">
        <f>orders[[#This Row],[Price]]*orders[[#This Row],[Quantity]]</f>
        <v>3556</v>
      </c>
      <c r="O770" s="14">
        <f>((orders[[#This Row],[Delivery_Date]]+orders[[#This Row],[Delivery_Time]]) - (orders[[#This Row],[Order_Date]]+orders[[#This Row],[Order_Time]]))*24</f>
        <v>202.5447222221992</v>
      </c>
      <c r="W770" s="2">
        <v>2</v>
      </c>
      <c r="X770" s="13">
        <f>((orders[[#This Row],[Delivery_Date]]+orders[[#This Row],[Delivery_Time]]) - (orders[[#This Row],[Order_Date]]+orders[[#This Row],[Order_Time]]))*24</f>
        <v>202.5447222221992</v>
      </c>
      <c r="Y770" s="6">
        <f t="shared" si="11"/>
        <v>101.2723611110996</v>
      </c>
    </row>
    <row r="771" spans="1:25" x14ac:dyDescent="0.3">
      <c r="A771">
        <v>770</v>
      </c>
      <c r="B771" t="s">
        <v>393</v>
      </c>
      <c r="C771">
        <v>25</v>
      </c>
      <c r="D771">
        <f>VLOOKUP(orders[[#This Row],[Product_ID]],products[#All],4,TRUE)</f>
        <v>1202</v>
      </c>
      <c r="E771">
        <v>3</v>
      </c>
      <c r="F771" t="str">
        <f>TEXT(orders[[#This Row],[Order_Date]],"mmm")</f>
        <v>May</v>
      </c>
      <c r="G771" s="4">
        <v>45075</v>
      </c>
      <c r="H771" s="5">
        <v>1.4548611111111111E-2</v>
      </c>
      <c r="I771" s="4">
        <v>45084</v>
      </c>
      <c r="J771" s="5">
        <v>0.4022222222222222</v>
      </c>
      <c r="K771" t="s">
        <v>205</v>
      </c>
      <c r="L771" t="str">
        <f>VLOOKUP(orders[[#This Row],[Customer_ID]],customers[#All],3,TRUE)</f>
        <v>Bhopal</v>
      </c>
      <c r="M771" t="s">
        <v>505</v>
      </c>
      <c r="N771">
        <f>orders[[#This Row],[Price]]*orders[[#This Row],[Quantity]]</f>
        <v>3606</v>
      </c>
      <c r="O771" s="14">
        <f>((orders[[#This Row],[Delivery_Date]]+orders[[#This Row],[Delivery_Time]]) - (orders[[#This Row],[Order_Date]]+orders[[#This Row],[Order_Time]]))*24</f>
        <v>225.30416666652309</v>
      </c>
      <c r="W771" s="3">
        <v>3</v>
      </c>
      <c r="X771" s="13">
        <f>((orders[[#This Row],[Delivery_Date]]+orders[[#This Row],[Delivery_Time]]) - (orders[[#This Row],[Order_Date]]+orders[[#This Row],[Order_Time]]))*24</f>
        <v>225.30416666652309</v>
      </c>
      <c r="Y771" s="6">
        <f t="shared" ref="Y771:Y834" si="12">X771/W771</f>
        <v>75.101388888841029</v>
      </c>
    </row>
    <row r="772" spans="1:25" x14ac:dyDescent="0.3">
      <c r="A772">
        <v>771</v>
      </c>
      <c r="B772" t="s">
        <v>279</v>
      </c>
      <c r="C772">
        <v>9</v>
      </c>
      <c r="D772">
        <f>VLOOKUP(orders[[#This Row],[Product_ID]],products[#All],4,TRUE)</f>
        <v>1605</v>
      </c>
      <c r="E772">
        <v>2</v>
      </c>
      <c r="F772" t="str">
        <f>TEXT(orders[[#This Row],[Order_Date]],"mmm")</f>
        <v>Aug</v>
      </c>
      <c r="G772" s="4">
        <v>45164</v>
      </c>
      <c r="H772" s="5">
        <v>0.70841435185185186</v>
      </c>
      <c r="I772" s="4">
        <v>45170</v>
      </c>
      <c r="J772" s="5">
        <v>0.45435185185185184</v>
      </c>
      <c r="K772" t="s">
        <v>524</v>
      </c>
      <c r="L772" t="str">
        <f>VLOOKUP(orders[[#This Row],[Customer_ID]],customers[#All],3,TRUE)</f>
        <v>Haridwar</v>
      </c>
      <c r="M772" t="s">
        <v>513</v>
      </c>
      <c r="N772">
        <f>orders[[#This Row],[Price]]*orders[[#This Row],[Quantity]]</f>
        <v>3210</v>
      </c>
      <c r="O772" s="14">
        <f>((orders[[#This Row],[Delivery_Date]]+orders[[#This Row],[Delivery_Time]]) - (orders[[#This Row],[Order_Date]]+orders[[#This Row],[Order_Time]]))*24</f>
        <v>137.90250000008382</v>
      </c>
      <c r="W772" s="2">
        <v>2</v>
      </c>
      <c r="X772" s="13">
        <f>((orders[[#This Row],[Delivery_Date]]+orders[[#This Row],[Delivery_Time]]) - (orders[[#This Row],[Order_Date]]+orders[[#This Row],[Order_Time]]))*24</f>
        <v>137.90250000008382</v>
      </c>
      <c r="Y772" s="6">
        <f t="shared" si="12"/>
        <v>68.95125000004191</v>
      </c>
    </row>
    <row r="773" spans="1:25" x14ac:dyDescent="0.3">
      <c r="A773">
        <v>772</v>
      </c>
      <c r="B773" t="s">
        <v>418</v>
      </c>
      <c r="C773">
        <v>35</v>
      </c>
      <c r="D773">
        <f>VLOOKUP(orders[[#This Row],[Product_ID]],products[#All],4,TRUE)</f>
        <v>1865</v>
      </c>
      <c r="E773">
        <v>5</v>
      </c>
      <c r="F773" t="str">
        <f>TEXT(orders[[#This Row],[Order_Date]],"mmm")</f>
        <v>Mar</v>
      </c>
      <c r="G773" s="4">
        <v>44986</v>
      </c>
      <c r="H773" s="5">
        <v>0.21048611111111112</v>
      </c>
      <c r="I773" s="4">
        <v>44989</v>
      </c>
      <c r="J773" s="5">
        <v>0.34728009259259257</v>
      </c>
      <c r="K773" t="s">
        <v>105</v>
      </c>
      <c r="L773" t="str">
        <f>VLOOKUP(orders[[#This Row],[Customer_ID]],customers[#All],3,TRUE)</f>
        <v>Raipur</v>
      </c>
      <c r="M773" t="s">
        <v>518</v>
      </c>
      <c r="N773">
        <f>orders[[#This Row],[Price]]*orders[[#This Row],[Quantity]]</f>
        <v>9325</v>
      </c>
      <c r="O773" s="14">
        <f>((orders[[#This Row],[Delivery_Date]]+orders[[#This Row],[Delivery_Time]]) - (orders[[#This Row],[Order_Date]]+orders[[#This Row],[Order_Time]]))*24</f>
        <v>75.283055555541068</v>
      </c>
      <c r="W773" s="3">
        <v>5</v>
      </c>
      <c r="X773" s="13">
        <f>((orders[[#This Row],[Delivery_Date]]+orders[[#This Row],[Delivery_Time]]) - (orders[[#This Row],[Order_Date]]+orders[[#This Row],[Order_Time]]))*24</f>
        <v>75.283055555541068</v>
      </c>
      <c r="Y773" s="6">
        <f t="shared" si="12"/>
        <v>15.056611111108214</v>
      </c>
    </row>
    <row r="774" spans="1:25" x14ac:dyDescent="0.3">
      <c r="A774">
        <v>773</v>
      </c>
      <c r="B774" t="s">
        <v>158</v>
      </c>
      <c r="C774">
        <v>39</v>
      </c>
      <c r="D774">
        <f>VLOOKUP(orders[[#This Row],[Product_ID]],products[#All],4,TRUE)</f>
        <v>387</v>
      </c>
      <c r="E774">
        <v>4</v>
      </c>
      <c r="F774" t="str">
        <f>TEXT(orders[[#This Row],[Order_Date]],"mmm")</f>
        <v>Jan</v>
      </c>
      <c r="G774" s="4">
        <v>44933</v>
      </c>
      <c r="H774" s="5">
        <v>9.1249999999999998E-2</v>
      </c>
      <c r="I774" s="4">
        <v>44939</v>
      </c>
      <c r="J774" s="5">
        <v>0.99159722222222224</v>
      </c>
      <c r="K774" t="s">
        <v>210</v>
      </c>
      <c r="L774" t="str">
        <f>VLOOKUP(orders[[#This Row],[Customer_ID]],customers[#All],3,TRUE)</f>
        <v>Sasaram</v>
      </c>
      <c r="M774" t="s">
        <v>528</v>
      </c>
      <c r="N774">
        <f>orders[[#This Row],[Price]]*orders[[#This Row],[Quantity]]</f>
        <v>1548</v>
      </c>
      <c r="O774" s="14">
        <f>((orders[[#This Row],[Delivery_Date]]+orders[[#This Row],[Delivery_Time]]) - (orders[[#This Row],[Order_Date]]+orders[[#This Row],[Order_Time]]))*24</f>
        <v>165.60833333339542</v>
      </c>
      <c r="W774" s="2">
        <v>4</v>
      </c>
      <c r="X774" s="13">
        <f>((orders[[#This Row],[Delivery_Date]]+orders[[#This Row],[Delivery_Time]]) - (orders[[#This Row],[Order_Date]]+orders[[#This Row],[Order_Time]]))*24</f>
        <v>165.60833333339542</v>
      </c>
      <c r="Y774" s="6">
        <f t="shared" si="12"/>
        <v>41.402083333348855</v>
      </c>
    </row>
    <row r="775" spans="1:25" x14ac:dyDescent="0.3">
      <c r="A775">
        <v>774</v>
      </c>
      <c r="B775" t="s">
        <v>256</v>
      </c>
      <c r="C775">
        <v>65</v>
      </c>
      <c r="D775">
        <f>VLOOKUP(orders[[#This Row],[Product_ID]],products[#All],4,TRUE)</f>
        <v>1895</v>
      </c>
      <c r="E775">
        <v>5</v>
      </c>
      <c r="F775" t="str">
        <f>TEXT(orders[[#This Row],[Order_Date]],"mmm")</f>
        <v>Jun</v>
      </c>
      <c r="G775" s="4">
        <v>45094</v>
      </c>
      <c r="H775" s="5">
        <v>0.89468749999999997</v>
      </c>
      <c r="I775" s="4">
        <v>45104</v>
      </c>
      <c r="J775" s="5">
        <v>0.12592592592592591</v>
      </c>
      <c r="K775" t="s">
        <v>613</v>
      </c>
      <c r="L775" t="str">
        <f>VLOOKUP(orders[[#This Row],[Customer_ID]],customers[#All],3,TRUE)</f>
        <v>Kota</v>
      </c>
      <c r="M775" t="s">
        <v>528</v>
      </c>
      <c r="N775">
        <f>orders[[#This Row],[Price]]*orders[[#This Row],[Quantity]]</f>
        <v>9475</v>
      </c>
      <c r="O775" s="14">
        <f>((orders[[#This Row],[Delivery_Date]]+orders[[#This Row],[Delivery_Time]]) - (orders[[#This Row],[Order_Date]]+orders[[#This Row],[Order_Time]]))*24</f>
        <v>221.54972222226206</v>
      </c>
      <c r="W775" s="3">
        <v>5</v>
      </c>
      <c r="X775" s="13">
        <f>((orders[[#This Row],[Delivery_Date]]+orders[[#This Row],[Delivery_Time]]) - (orders[[#This Row],[Order_Date]]+orders[[#This Row],[Order_Time]]))*24</f>
        <v>221.54972222226206</v>
      </c>
      <c r="Y775" s="6">
        <f t="shared" si="12"/>
        <v>44.309944444452412</v>
      </c>
    </row>
    <row r="776" spans="1:25" x14ac:dyDescent="0.3">
      <c r="A776">
        <v>775</v>
      </c>
      <c r="B776" t="s">
        <v>379</v>
      </c>
      <c r="C776">
        <v>45</v>
      </c>
      <c r="D776">
        <f>VLOOKUP(orders[[#This Row],[Product_ID]],products[#All],4,TRUE)</f>
        <v>722</v>
      </c>
      <c r="E776">
        <v>1</v>
      </c>
      <c r="F776" t="str">
        <f>TEXT(orders[[#This Row],[Order_Date]],"mmm")</f>
        <v>Feb</v>
      </c>
      <c r="G776" s="4">
        <v>44976</v>
      </c>
      <c r="H776" s="5">
        <v>0.15844907407407408</v>
      </c>
      <c r="I776" s="4">
        <v>44981</v>
      </c>
      <c r="J776" s="5">
        <v>0.98040509259259256</v>
      </c>
      <c r="K776" t="s">
        <v>333</v>
      </c>
      <c r="L776" t="str">
        <f>VLOOKUP(orders[[#This Row],[Customer_ID]],customers[#All],3,TRUE)</f>
        <v>Panchkula</v>
      </c>
      <c r="M776" t="s">
        <v>509</v>
      </c>
      <c r="N776">
        <f>orders[[#This Row],[Price]]*orders[[#This Row],[Quantity]]</f>
        <v>722</v>
      </c>
      <c r="O776" s="14">
        <f>((orders[[#This Row],[Delivery_Date]]+orders[[#This Row],[Delivery_Time]]) - (orders[[#This Row],[Order_Date]]+orders[[#This Row],[Order_Time]]))*24</f>
        <v>139.72694444458466</v>
      </c>
      <c r="W776" s="2">
        <v>1</v>
      </c>
      <c r="X776" s="13">
        <f>((orders[[#This Row],[Delivery_Date]]+orders[[#This Row],[Delivery_Time]]) - (orders[[#This Row],[Order_Date]]+orders[[#This Row],[Order_Time]]))*24</f>
        <v>139.72694444458466</v>
      </c>
      <c r="Y776" s="6">
        <f t="shared" si="12"/>
        <v>139.72694444458466</v>
      </c>
    </row>
    <row r="777" spans="1:25" x14ac:dyDescent="0.3">
      <c r="A777">
        <v>776</v>
      </c>
      <c r="B777" t="s">
        <v>256</v>
      </c>
      <c r="C777">
        <v>43</v>
      </c>
      <c r="D777">
        <f>VLOOKUP(orders[[#This Row],[Product_ID]],products[#All],4,TRUE)</f>
        <v>750</v>
      </c>
      <c r="E777">
        <v>1</v>
      </c>
      <c r="F777" t="str">
        <f>TEXT(orders[[#This Row],[Order_Date]],"mmm")</f>
        <v>Nov</v>
      </c>
      <c r="G777" s="4">
        <v>45239</v>
      </c>
      <c r="H777" s="5">
        <v>0.3117361111111111</v>
      </c>
      <c r="I777" s="4">
        <v>45242</v>
      </c>
      <c r="J777" s="5">
        <v>0.90212962962962961</v>
      </c>
      <c r="K777" t="s">
        <v>635</v>
      </c>
      <c r="L777" t="str">
        <f>VLOOKUP(orders[[#This Row],[Customer_ID]],customers[#All],3,TRUE)</f>
        <v>Kota</v>
      </c>
      <c r="M777" t="s">
        <v>507</v>
      </c>
      <c r="N777">
        <f>orders[[#This Row],[Price]]*orders[[#This Row],[Quantity]]</f>
        <v>750</v>
      </c>
      <c r="O777" s="14">
        <f>((orders[[#This Row],[Delivery_Date]]+orders[[#This Row],[Delivery_Time]]) - (orders[[#This Row],[Order_Date]]+orders[[#This Row],[Order_Time]]))*24</f>
        <v>86.169444444298279</v>
      </c>
      <c r="W777" s="3">
        <v>1</v>
      </c>
      <c r="X777" s="13">
        <f>((orders[[#This Row],[Delivery_Date]]+orders[[#This Row],[Delivery_Time]]) - (orders[[#This Row],[Order_Date]]+orders[[#This Row],[Order_Time]]))*24</f>
        <v>86.169444444298279</v>
      </c>
      <c r="Y777" s="6">
        <f t="shared" si="12"/>
        <v>86.169444444298279</v>
      </c>
    </row>
    <row r="778" spans="1:25" x14ac:dyDescent="0.3">
      <c r="A778">
        <v>777</v>
      </c>
      <c r="B778" t="s">
        <v>83</v>
      </c>
      <c r="C778">
        <v>70</v>
      </c>
      <c r="D778">
        <f>VLOOKUP(orders[[#This Row],[Product_ID]],products[#All],4,TRUE)</f>
        <v>866</v>
      </c>
      <c r="E778">
        <v>3</v>
      </c>
      <c r="F778" t="str">
        <f>TEXT(orders[[#This Row],[Order_Date]],"mmm")</f>
        <v>Feb</v>
      </c>
      <c r="G778" s="4">
        <v>44981</v>
      </c>
      <c r="H778" s="5">
        <v>0.64857638888888891</v>
      </c>
      <c r="I778" s="4">
        <v>44984</v>
      </c>
      <c r="J778" s="5">
        <v>0.47892361111111109</v>
      </c>
      <c r="K778" t="s">
        <v>690</v>
      </c>
      <c r="L778" t="str">
        <f>VLOOKUP(orders[[#This Row],[Customer_ID]],customers[#All],3,TRUE)</f>
        <v>Tenali</v>
      </c>
      <c r="M778" t="s">
        <v>509</v>
      </c>
      <c r="N778">
        <f>orders[[#This Row],[Price]]*orders[[#This Row],[Quantity]]</f>
        <v>2598</v>
      </c>
      <c r="O778" s="14">
        <f>((orders[[#This Row],[Delivery_Date]]+orders[[#This Row],[Delivery_Time]]) - (orders[[#This Row],[Order_Date]]+orders[[#This Row],[Order_Time]]))*24</f>
        <v>67.928333333227783</v>
      </c>
      <c r="W778" s="2">
        <v>3</v>
      </c>
      <c r="X778" s="13">
        <f>((orders[[#This Row],[Delivery_Date]]+orders[[#This Row],[Delivery_Time]]) - (orders[[#This Row],[Order_Date]]+orders[[#This Row],[Order_Time]]))*24</f>
        <v>67.928333333227783</v>
      </c>
      <c r="Y778" s="6">
        <f t="shared" si="12"/>
        <v>22.642777777742594</v>
      </c>
    </row>
    <row r="779" spans="1:25" x14ac:dyDescent="0.3">
      <c r="A779">
        <v>778</v>
      </c>
      <c r="B779" t="s">
        <v>168</v>
      </c>
      <c r="C779">
        <v>61</v>
      </c>
      <c r="D779">
        <f>VLOOKUP(orders[[#This Row],[Product_ID]],products[#All],4,TRUE)</f>
        <v>810</v>
      </c>
      <c r="E779">
        <v>4</v>
      </c>
      <c r="F779" t="str">
        <f>TEXT(orders[[#This Row],[Order_Date]],"mmm")</f>
        <v>May</v>
      </c>
      <c r="G779" s="4">
        <v>45056</v>
      </c>
      <c r="H779" s="5">
        <v>0.16574074074074074</v>
      </c>
      <c r="I779" s="4">
        <v>45059</v>
      </c>
      <c r="J779" s="5">
        <v>0.49811342592592595</v>
      </c>
      <c r="K779" t="s">
        <v>641</v>
      </c>
      <c r="L779" t="str">
        <f>VLOOKUP(orders[[#This Row],[Customer_ID]],customers[#All],3,TRUE)</f>
        <v>Indore</v>
      </c>
      <c r="M779" t="s">
        <v>505</v>
      </c>
      <c r="N779">
        <f>orders[[#This Row],[Price]]*orders[[#This Row],[Quantity]]</f>
        <v>3240</v>
      </c>
      <c r="O779" s="14">
        <f>((orders[[#This Row],[Delivery_Date]]+orders[[#This Row],[Delivery_Time]]) - (orders[[#This Row],[Order_Date]]+orders[[#This Row],[Order_Time]]))*24</f>
        <v>79.976944444526453</v>
      </c>
      <c r="W779" s="3">
        <v>4</v>
      </c>
      <c r="X779" s="13">
        <f>((orders[[#This Row],[Delivery_Date]]+orders[[#This Row],[Delivery_Time]]) - (orders[[#This Row],[Order_Date]]+orders[[#This Row],[Order_Time]]))*24</f>
        <v>79.976944444526453</v>
      </c>
      <c r="Y779" s="6">
        <f t="shared" si="12"/>
        <v>19.994236111131613</v>
      </c>
    </row>
    <row r="780" spans="1:25" x14ac:dyDescent="0.3">
      <c r="A780">
        <v>779</v>
      </c>
      <c r="B780" t="s">
        <v>261</v>
      </c>
      <c r="C780">
        <v>3</v>
      </c>
      <c r="D780">
        <f>VLOOKUP(orders[[#This Row],[Product_ID]],products[#All],4,TRUE)</f>
        <v>1534</v>
      </c>
      <c r="E780">
        <v>1</v>
      </c>
      <c r="F780" t="str">
        <f>TEXT(orders[[#This Row],[Order_Date]],"mmm")</f>
        <v>Feb</v>
      </c>
      <c r="G780" s="4">
        <v>44963</v>
      </c>
      <c r="H780" s="5">
        <v>0.26848379629629632</v>
      </c>
      <c r="I780" s="4">
        <v>44965</v>
      </c>
      <c r="J780" s="5">
        <v>0.11934027777777778</v>
      </c>
      <c r="K780" t="s">
        <v>621</v>
      </c>
      <c r="L780" t="str">
        <f>VLOOKUP(orders[[#This Row],[Customer_ID]],customers[#All],3,TRUE)</f>
        <v>Dhanbad</v>
      </c>
      <c r="M780" t="s">
        <v>511</v>
      </c>
      <c r="N780">
        <f>orders[[#This Row],[Price]]*orders[[#This Row],[Quantity]]</f>
        <v>1534</v>
      </c>
      <c r="O780" s="14">
        <f>((orders[[#This Row],[Delivery_Date]]+orders[[#This Row],[Delivery_Time]]) - (orders[[#This Row],[Order_Date]]+orders[[#This Row],[Order_Time]]))*24</f>
        <v>44.420555555610918</v>
      </c>
      <c r="W780" s="2">
        <v>1</v>
      </c>
      <c r="X780" s="13">
        <f>((orders[[#This Row],[Delivery_Date]]+orders[[#This Row],[Delivery_Time]]) - (orders[[#This Row],[Order_Date]]+orders[[#This Row],[Order_Time]]))*24</f>
        <v>44.420555555610918</v>
      </c>
      <c r="Y780" s="6">
        <f t="shared" si="12"/>
        <v>44.420555555610918</v>
      </c>
    </row>
    <row r="781" spans="1:25" x14ac:dyDescent="0.3">
      <c r="A781">
        <v>780</v>
      </c>
      <c r="B781" t="s">
        <v>345</v>
      </c>
      <c r="C781">
        <v>33</v>
      </c>
      <c r="D781">
        <f>VLOOKUP(orders[[#This Row],[Product_ID]],products[#All],4,TRUE)</f>
        <v>314</v>
      </c>
      <c r="E781">
        <v>2</v>
      </c>
      <c r="F781" t="str">
        <f>TEXT(orders[[#This Row],[Order_Date]],"mmm")</f>
        <v>Feb</v>
      </c>
      <c r="G781" s="4">
        <v>44967</v>
      </c>
      <c r="H781" s="5">
        <v>0.47975694444444444</v>
      </c>
      <c r="I781" s="4">
        <v>44970</v>
      </c>
      <c r="J781" s="5">
        <v>0.18640046296296298</v>
      </c>
      <c r="K781" t="s">
        <v>657</v>
      </c>
      <c r="L781" t="str">
        <f>VLOOKUP(orders[[#This Row],[Customer_ID]],customers[#All],3,TRUE)</f>
        <v>Bhatpara</v>
      </c>
      <c r="M781" t="s">
        <v>511</v>
      </c>
      <c r="N781">
        <f>orders[[#This Row],[Price]]*orders[[#This Row],[Quantity]]</f>
        <v>628</v>
      </c>
      <c r="O781" s="14">
        <f>((orders[[#This Row],[Delivery_Date]]+orders[[#This Row],[Delivery_Time]]) - (orders[[#This Row],[Order_Date]]+orders[[#This Row],[Order_Time]]))*24</f>
        <v>64.959444444451947</v>
      </c>
      <c r="W781" s="3">
        <v>2</v>
      </c>
      <c r="X781" s="13">
        <f>((orders[[#This Row],[Delivery_Date]]+orders[[#This Row],[Delivery_Time]]) - (orders[[#This Row],[Order_Date]]+orders[[#This Row],[Order_Time]]))*24</f>
        <v>64.959444444451947</v>
      </c>
      <c r="Y781" s="6">
        <f t="shared" si="12"/>
        <v>32.479722222225973</v>
      </c>
    </row>
    <row r="782" spans="1:25" x14ac:dyDescent="0.3">
      <c r="A782">
        <v>781</v>
      </c>
      <c r="B782" t="s">
        <v>413</v>
      </c>
      <c r="C782">
        <v>40</v>
      </c>
      <c r="D782">
        <f>VLOOKUP(orders[[#This Row],[Product_ID]],products[#All],4,TRUE)</f>
        <v>1923</v>
      </c>
      <c r="E782">
        <v>2</v>
      </c>
      <c r="F782" t="str">
        <f>TEXT(orders[[#This Row],[Order_Date]],"mmm")</f>
        <v>Sep</v>
      </c>
      <c r="G782" s="4">
        <v>45196</v>
      </c>
      <c r="H782" s="5">
        <v>0.64372685185185186</v>
      </c>
      <c r="I782" s="4">
        <v>45204</v>
      </c>
      <c r="J782" s="5">
        <v>0.81907407407407407</v>
      </c>
      <c r="K782" t="s">
        <v>648</v>
      </c>
      <c r="L782" t="str">
        <f>VLOOKUP(orders[[#This Row],[Customer_ID]],customers[#All],3,TRUE)</f>
        <v>Tiruchirappalli</v>
      </c>
      <c r="M782" t="s">
        <v>505</v>
      </c>
      <c r="N782">
        <f>orders[[#This Row],[Price]]*orders[[#This Row],[Quantity]]</f>
        <v>3846</v>
      </c>
      <c r="O782" s="14">
        <f>((orders[[#This Row],[Delivery_Date]]+orders[[#This Row],[Delivery_Time]]) - (orders[[#This Row],[Order_Date]]+orders[[#This Row],[Order_Time]]))*24</f>
        <v>196.20833333343035</v>
      </c>
      <c r="W782" s="2">
        <v>2</v>
      </c>
      <c r="X782" s="13">
        <f>((orders[[#This Row],[Delivery_Date]]+orders[[#This Row],[Delivery_Time]]) - (orders[[#This Row],[Order_Date]]+orders[[#This Row],[Order_Time]]))*24</f>
        <v>196.20833333343035</v>
      </c>
      <c r="Y782" s="6">
        <f t="shared" si="12"/>
        <v>98.104166666715173</v>
      </c>
    </row>
    <row r="783" spans="1:25" x14ac:dyDescent="0.3">
      <c r="A783">
        <v>782</v>
      </c>
      <c r="B783" t="s">
        <v>428</v>
      </c>
      <c r="C783">
        <v>22</v>
      </c>
      <c r="D783">
        <f>VLOOKUP(orders[[#This Row],[Product_ID]],products[#All],4,TRUE)</f>
        <v>1639</v>
      </c>
      <c r="E783">
        <v>4</v>
      </c>
      <c r="F783" t="str">
        <f>TEXT(orders[[#This Row],[Order_Date]],"mmm")</f>
        <v>Apr</v>
      </c>
      <c r="G783" s="4">
        <v>45034</v>
      </c>
      <c r="H783" s="5">
        <v>0.23703703703703705</v>
      </c>
      <c r="I783" s="4">
        <v>45042</v>
      </c>
      <c r="J783" s="5">
        <v>0.80936342592592592</v>
      </c>
      <c r="K783" t="s">
        <v>663</v>
      </c>
      <c r="L783" t="str">
        <f>VLOOKUP(orders[[#This Row],[Customer_ID]],customers[#All],3,TRUE)</f>
        <v>North Dumdum</v>
      </c>
      <c r="M783" t="s">
        <v>528</v>
      </c>
      <c r="N783">
        <f>orders[[#This Row],[Price]]*orders[[#This Row],[Quantity]]</f>
        <v>6556</v>
      </c>
      <c r="O783" s="14">
        <f>((orders[[#This Row],[Delivery_Date]]+orders[[#This Row],[Delivery_Time]]) - (orders[[#This Row],[Order_Date]]+orders[[#This Row],[Order_Time]]))*24</f>
        <v>205.73583333345596</v>
      </c>
      <c r="W783" s="3">
        <v>4</v>
      </c>
      <c r="X783" s="13">
        <f>((orders[[#This Row],[Delivery_Date]]+orders[[#This Row],[Delivery_Time]]) - (orders[[#This Row],[Order_Date]]+orders[[#This Row],[Order_Time]]))*24</f>
        <v>205.73583333345596</v>
      </c>
      <c r="Y783" s="6">
        <f t="shared" si="12"/>
        <v>51.433958333363989</v>
      </c>
    </row>
    <row r="784" spans="1:25" x14ac:dyDescent="0.3">
      <c r="A784">
        <v>783</v>
      </c>
      <c r="B784" t="s">
        <v>123</v>
      </c>
      <c r="C784">
        <v>55</v>
      </c>
      <c r="D784">
        <f>VLOOKUP(orders[[#This Row],[Product_ID]],products[#All],4,TRUE)</f>
        <v>1904</v>
      </c>
      <c r="E784">
        <v>5</v>
      </c>
      <c r="F784" t="str">
        <f>TEXT(orders[[#This Row],[Order_Date]],"mmm")</f>
        <v>Aug</v>
      </c>
      <c r="G784" s="4">
        <v>45166</v>
      </c>
      <c r="H784" s="5">
        <v>0.18850694444444444</v>
      </c>
      <c r="I784" s="4">
        <v>45167</v>
      </c>
      <c r="J784" s="5">
        <v>0.21586805555555555</v>
      </c>
      <c r="K784" t="s">
        <v>721</v>
      </c>
      <c r="L784" t="str">
        <f>VLOOKUP(orders[[#This Row],[Customer_ID]],customers[#All],3,TRUE)</f>
        <v>Kavali</v>
      </c>
      <c r="M784" t="s">
        <v>513</v>
      </c>
      <c r="N784">
        <f>orders[[#This Row],[Price]]*orders[[#This Row],[Quantity]]</f>
        <v>9520</v>
      </c>
      <c r="O784" s="14">
        <f>((orders[[#This Row],[Delivery_Date]]+orders[[#This Row],[Delivery_Time]]) - (orders[[#This Row],[Order_Date]]+orders[[#This Row],[Order_Time]]))*24</f>
        <v>24.656666666676756</v>
      </c>
      <c r="W784" s="2">
        <v>5</v>
      </c>
      <c r="X784" s="13">
        <f>((orders[[#This Row],[Delivery_Date]]+orders[[#This Row],[Delivery_Time]]) - (orders[[#This Row],[Order_Date]]+orders[[#This Row],[Order_Time]]))*24</f>
        <v>24.656666666676756</v>
      </c>
      <c r="Y784" s="6">
        <f t="shared" si="12"/>
        <v>4.9313333333353508</v>
      </c>
    </row>
    <row r="785" spans="1:25" x14ac:dyDescent="0.3">
      <c r="A785">
        <v>784</v>
      </c>
      <c r="B785" t="s">
        <v>213</v>
      </c>
      <c r="C785">
        <v>56</v>
      </c>
      <c r="D785">
        <f>VLOOKUP(orders[[#This Row],[Product_ID]],products[#All],4,TRUE)</f>
        <v>1272</v>
      </c>
      <c r="E785">
        <v>2</v>
      </c>
      <c r="F785" t="str">
        <f>TEXT(orders[[#This Row],[Order_Date]],"mmm")</f>
        <v>Jun</v>
      </c>
      <c r="G785" s="4">
        <v>45079</v>
      </c>
      <c r="H785" s="5">
        <v>0.35129629629629627</v>
      </c>
      <c r="I785" s="4">
        <v>45084</v>
      </c>
      <c r="J785" s="5">
        <v>0.26133101851851853</v>
      </c>
      <c r="K785" t="s">
        <v>625</v>
      </c>
      <c r="L785" t="str">
        <f>VLOOKUP(orders[[#This Row],[Customer_ID]],customers[#All],3,TRUE)</f>
        <v>Ajmer</v>
      </c>
      <c r="M785" t="s">
        <v>505</v>
      </c>
      <c r="N785">
        <f>orders[[#This Row],[Price]]*orders[[#This Row],[Quantity]]</f>
        <v>2544</v>
      </c>
      <c r="O785" s="14">
        <f>((orders[[#This Row],[Delivery_Date]]+orders[[#This Row],[Delivery_Time]]) - (orders[[#This Row],[Order_Date]]+orders[[#This Row],[Order_Time]]))*24</f>
        <v>117.84083333326271</v>
      </c>
      <c r="W785" s="3">
        <v>2</v>
      </c>
      <c r="X785" s="13">
        <f>((orders[[#This Row],[Delivery_Date]]+orders[[#This Row],[Delivery_Time]]) - (orders[[#This Row],[Order_Date]]+orders[[#This Row],[Order_Time]]))*24</f>
        <v>117.84083333326271</v>
      </c>
      <c r="Y785" s="6">
        <f t="shared" si="12"/>
        <v>58.920416666631354</v>
      </c>
    </row>
    <row r="786" spans="1:25" x14ac:dyDescent="0.3">
      <c r="A786">
        <v>785</v>
      </c>
      <c r="B786" t="s">
        <v>261</v>
      </c>
      <c r="C786">
        <v>47</v>
      </c>
      <c r="D786">
        <f>VLOOKUP(orders[[#This Row],[Product_ID]],products[#All],4,TRUE)</f>
        <v>1638</v>
      </c>
      <c r="E786">
        <v>5</v>
      </c>
      <c r="F786" t="str">
        <f>TEXT(orders[[#This Row],[Order_Date]],"mmm")</f>
        <v>Feb</v>
      </c>
      <c r="G786" s="4">
        <v>44983</v>
      </c>
      <c r="H786" s="5">
        <v>0.73719907407407403</v>
      </c>
      <c r="I786" s="4">
        <v>44986</v>
      </c>
      <c r="J786" s="5">
        <v>0.54818287037037039</v>
      </c>
      <c r="K786" t="s">
        <v>596</v>
      </c>
      <c r="L786" t="str">
        <f>VLOOKUP(orders[[#This Row],[Customer_ID]],customers[#All],3,TRUE)</f>
        <v>Dhanbad</v>
      </c>
      <c r="M786" t="s">
        <v>518</v>
      </c>
      <c r="N786">
        <f>orders[[#This Row],[Price]]*orders[[#This Row],[Quantity]]</f>
        <v>8190</v>
      </c>
      <c r="O786" s="14">
        <f>((orders[[#This Row],[Delivery_Date]]+orders[[#This Row],[Delivery_Time]]) - (orders[[#This Row],[Order_Date]]+orders[[#This Row],[Order_Time]]))*24</f>
        <v>67.463611111161299</v>
      </c>
      <c r="W786" s="2">
        <v>5</v>
      </c>
      <c r="X786" s="13">
        <f>((orders[[#This Row],[Delivery_Date]]+orders[[#This Row],[Delivery_Time]]) - (orders[[#This Row],[Order_Date]]+orders[[#This Row],[Order_Time]]))*24</f>
        <v>67.463611111161299</v>
      </c>
      <c r="Y786" s="6">
        <f t="shared" si="12"/>
        <v>13.49272222223226</v>
      </c>
    </row>
    <row r="787" spans="1:25" x14ac:dyDescent="0.3">
      <c r="A787">
        <v>786</v>
      </c>
      <c r="B787" t="s">
        <v>18</v>
      </c>
      <c r="C787">
        <v>47</v>
      </c>
      <c r="D787">
        <f>VLOOKUP(orders[[#This Row],[Product_ID]],products[#All],4,TRUE)</f>
        <v>1638</v>
      </c>
      <c r="E787">
        <v>1</v>
      </c>
      <c r="F787" t="str">
        <f>TEXT(orders[[#This Row],[Order_Date]],"mmm")</f>
        <v>Mar</v>
      </c>
      <c r="G787" s="4">
        <v>44990</v>
      </c>
      <c r="H787" s="5">
        <v>0.94936342592592593</v>
      </c>
      <c r="I787" s="4">
        <v>44992</v>
      </c>
      <c r="J787" s="5">
        <v>0.3033912037037037</v>
      </c>
      <c r="K787" t="s">
        <v>578</v>
      </c>
      <c r="L787" t="str">
        <f>VLOOKUP(orders[[#This Row],[Customer_ID]],customers[#All],3,TRUE)</f>
        <v>Bilaspur</v>
      </c>
      <c r="M787" t="s">
        <v>518</v>
      </c>
      <c r="N787">
        <f>orders[[#This Row],[Price]]*orders[[#This Row],[Quantity]]</f>
        <v>1638</v>
      </c>
      <c r="O787" s="14">
        <f>((orders[[#This Row],[Delivery_Date]]+orders[[#This Row],[Delivery_Time]]) - (orders[[#This Row],[Order_Date]]+orders[[#This Row],[Order_Time]]))*24</f>
        <v>32.496666666702367</v>
      </c>
      <c r="W787" s="3">
        <v>1</v>
      </c>
      <c r="X787" s="13">
        <f>((orders[[#This Row],[Delivery_Date]]+orders[[#This Row],[Delivery_Time]]) - (orders[[#This Row],[Order_Date]]+orders[[#This Row],[Order_Time]]))*24</f>
        <v>32.496666666702367</v>
      </c>
      <c r="Y787" s="6">
        <f t="shared" si="12"/>
        <v>32.496666666702367</v>
      </c>
    </row>
    <row r="788" spans="1:25" x14ac:dyDescent="0.3">
      <c r="A788">
        <v>787</v>
      </c>
      <c r="B788" t="s">
        <v>340</v>
      </c>
      <c r="C788">
        <v>9</v>
      </c>
      <c r="D788">
        <f>VLOOKUP(orders[[#This Row],[Product_ID]],products[#All],4,TRUE)</f>
        <v>1605</v>
      </c>
      <c r="E788">
        <v>1</v>
      </c>
      <c r="F788" t="str">
        <f>TEXT(orders[[#This Row],[Order_Date]],"mmm")</f>
        <v>Aug</v>
      </c>
      <c r="G788" s="4">
        <v>45163</v>
      </c>
      <c r="H788" s="5">
        <v>0.90430555555555558</v>
      </c>
      <c r="I788" s="4">
        <v>45165</v>
      </c>
      <c r="J788" s="5">
        <v>0.59096064814814819</v>
      </c>
      <c r="K788" t="s">
        <v>686</v>
      </c>
      <c r="L788" t="str">
        <f>VLOOKUP(orders[[#This Row],[Customer_ID]],customers[#All],3,TRUE)</f>
        <v>Madhyamgram</v>
      </c>
      <c r="M788" t="s">
        <v>513</v>
      </c>
      <c r="N788">
        <f>orders[[#This Row],[Price]]*orders[[#This Row],[Quantity]]</f>
        <v>1605</v>
      </c>
      <c r="O788" s="14">
        <f>((orders[[#This Row],[Delivery_Date]]+orders[[#This Row],[Delivery_Time]]) - (orders[[#This Row],[Order_Date]]+orders[[#This Row],[Order_Time]]))*24</f>
        <v>40.479722222371493</v>
      </c>
      <c r="W788" s="2">
        <v>1</v>
      </c>
      <c r="X788" s="13">
        <f>((orders[[#This Row],[Delivery_Date]]+orders[[#This Row],[Delivery_Time]]) - (orders[[#This Row],[Order_Date]]+orders[[#This Row],[Order_Time]]))*24</f>
        <v>40.479722222371493</v>
      </c>
      <c r="Y788" s="6">
        <f t="shared" si="12"/>
        <v>40.479722222371493</v>
      </c>
    </row>
    <row r="789" spans="1:25" x14ac:dyDescent="0.3">
      <c r="A789">
        <v>788</v>
      </c>
      <c r="B789" t="s">
        <v>486</v>
      </c>
      <c r="C789">
        <v>53</v>
      </c>
      <c r="D789">
        <f>VLOOKUP(orders[[#This Row],[Product_ID]],products[#All],4,TRUE)</f>
        <v>1672</v>
      </c>
      <c r="E789">
        <v>3</v>
      </c>
      <c r="F789" t="str">
        <f>TEXT(orders[[#This Row],[Order_Date]],"mmm")</f>
        <v>Aug</v>
      </c>
      <c r="G789" s="4">
        <v>45162</v>
      </c>
      <c r="H789" s="5">
        <v>0.20761574074074074</v>
      </c>
      <c r="I789" s="4">
        <v>45165</v>
      </c>
      <c r="J789" s="5">
        <v>0.37282407407407409</v>
      </c>
      <c r="K789" t="s">
        <v>621</v>
      </c>
      <c r="L789" t="str">
        <f>VLOOKUP(orders[[#This Row],[Customer_ID]],customers[#All],3,TRUE)</f>
        <v>Dhanbad</v>
      </c>
      <c r="M789" t="s">
        <v>513</v>
      </c>
      <c r="N789">
        <f>orders[[#This Row],[Price]]*orders[[#This Row],[Quantity]]</f>
        <v>5016</v>
      </c>
      <c r="O789" s="14">
        <f>((orders[[#This Row],[Delivery_Date]]+orders[[#This Row],[Delivery_Time]]) - (orders[[#This Row],[Order_Date]]+orders[[#This Row],[Order_Time]]))*24</f>
        <v>75.964999999967404</v>
      </c>
      <c r="W789" s="3">
        <v>3</v>
      </c>
      <c r="X789" s="13">
        <f>((orders[[#This Row],[Delivery_Date]]+orders[[#This Row],[Delivery_Time]]) - (orders[[#This Row],[Order_Date]]+orders[[#This Row],[Order_Time]]))*24</f>
        <v>75.964999999967404</v>
      </c>
      <c r="Y789" s="6">
        <f t="shared" si="12"/>
        <v>25.321666666655801</v>
      </c>
    </row>
    <row r="790" spans="1:25" x14ac:dyDescent="0.3">
      <c r="A790">
        <v>789</v>
      </c>
      <c r="B790" t="s">
        <v>242</v>
      </c>
      <c r="C790">
        <v>58</v>
      </c>
      <c r="D790">
        <f>VLOOKUP(orders[[#This Row],[Product_ID]],products[#All],4,TRUE)</f>
        <v>1492</v>
      </c>
      <c r="E790">
        <v>4</v>
      </c>
      <c r="F790" t="str">
        <f>TEXT(orders[[#This Row],[Order_Date]],"mmm")</f>
        <v>Feb</v>
      </c>
      <c r="G790" s="4">
        <v>44965</v>
      </c>
      <c r="H790" s="5">
        <v>0.76361111111111113</v>
      </c>
      <c r="I790" s="4">
        <v>44972</v>
      </c>
      <c r="J790" s="5">
        <v>0.33369212962962963</v>
      </c>
      <c r="K790" t="s">
        <v>557</v>
      </c>
      <c r="L790" t="str">
        <f>VLOOKUP(orders[[#This Row],[Customer_ID]],customers[#All],3,TRUE)</f>
        <v>Guntakal</v>
      </c>
      <c r="M790" t="s">
        <v>511</v>
      </c>
      <c r="N790">
        <f>orders[[#This Row],[Price]]*orders[[#This Row],[Quantity]]</f>
        <v>5968</v>
      </c>
      <c r="O790" s="14">
        <f>((orders[[#This Row],[Delivery_Date]]+orders[[#This Row],[Delivery_Time]]) - (orders[[#This Row],[Order_Date]]+orders[[#This Row],[Order_Time]]))*24</f>
        <v>157.68194444436813</v>
      </c>
      <c r="W790" s="2">
        <v>4</v>
      </c>
      <c r="X790" s="13">
        <f>((orders[[#This Row],[Delivery_Date]]+orders[[#This Row],[Delivery_Time]]) - (orders[[#This Row],[Order_Date]]+orders[[#This Row],[Order_Time]]))*24</f>
        <v>157.68194444436813</v>
      </c>
      <c r="Y790" s="6">
        <f t="shared" si="12"/>
        <v>39.420486111092032</v>
      </c>
    </row>
    <row r="791" spans="1:25" x14ac:dyDescent="0.3">
      <c r="A791">
        <v>790</v>
      </c>
      <c r="B791" t="s">
        <v>232</v>
      </c>
      <c r="C791">
        <v>26</v>
      </c>
      <c r="D791">
        <f>VLOOKUP(orders[[#This Row],[Product_ID]],products[#All],4,TRUE)</f>
        <v>289</v>
      </c>
      <c r="E791">
        <v>2</v>
      </c>
      <c r="F791" t="str">
        <f>TEXT(orders[[#This Row],[Order_Date]],"mmm")</f>
        <v>Feb</v>
      </c>
      <c r="G791" s="4">
        <v>44985</v>
      </c>
      <c r="H791" s="5">
        <v>0.25241898148148151</v>
      </c>
      <c r="I791" s="4">
        <v>44993</v>
      </c>
      <c r="J791" s="5">
        <v>0.18099537037037036</v>
      </c>
      <c r="K791" t="s">
        <v>608</v>
      </c>
      <c r="L791" t="str">
        <f>VLOOKUP(orders[[#This Row],[Customer_ID]],customers[#All],3,TRUE)</f>
        <v>Guna</v>
      </c>
      <c r="M791" t="s">
        <v>518</v>
      </c>
      <c r="N791">
        <f>orders[[#This Row],[Price]]*orders[[#This Row],[Quantity]]</f>
        <v>578</v>
      </c>
      <c r="O791" s="14">
        <f>((orders[[#This Row],[Delivery_Date]]+orders[[#This Row],[Delivery_Time]]) - (orders[[#This Row],[Order_Date]]+orders[[#This Row],[Order_Time]]))*24</f>
        <v>190.28583333338611</v>
      </c>
      <c r="W791" s="3">
        <v>2</v>
      </c>
      <c r="X791" s="13">
        <f>((orders[[#This Row],[Delivery_Date]]+orders[[#This Row],[Delivery_Time]]) - (orders[[#This Row],[Order_Date]]+orders[[#This Row],[Order_Time]]))*24</f>
        <v>190.28583333338611</v>
      </c>
      <c r="Y791" s="6">
        <f t="shared" si="12"/>
        <v>95.142916666693054</v>
      </c>
    </row>
    <row r="792" spans="1:25" x14ac:dyDescent="0.3">
      <c r="A792">
        <v>791</v>
      </c>
      <c r="B792" t="s">
        <v>456</v>
      </c>
      <c r="C792">
        <v>51</v>
      </c>
      <c r="D792">
        <f>VLOOKUP(orders[[#This Row],[Product_ID]],products[#All],4,TRUE)</f>
        <v>1084</v>
      </c>
      <c r="E792">
        <v>2</v>
      </c>
      <c r="F792" t="str">
        <f>TEXT(orders[[#This Row],[Order_Date]],"mmm")</f>
        <v>May</v>
      </c>
      <c r="G792" s="4">
        <v>45052</v>
      </c>
      <c r="H792" s="5">
        <v>0.1040625</v>
      </c>
      <c r="I792" s="4">
        <v>45055</v>
      </c>
      <c r="J792" s="5">
        <v>0.28736111111111112</v>
      </c>
      <c r="K792" t="s">
        <v>385</v>
      </c>
      <c r="L792" t="str">
        <f>VLOOKUP(orders[[#This Row],[Customer_ID]],customers[#All],3,TRUE)</f>
        <v>Tumkur</v>
      </c>
      <c r="M792" t="s">
        <v>528</v>
      </c>
      <c r="N792">
        <f>orders[[#This Row],[Price]]*orders[[#This Row],[Quantity]]</f>
        <v>2168</v>
      </c>
      <c r="O792" s="14">
        <f>((orders[[#This Row],[Delivery_Date]]+orders[[#This Row],[Delivery_Time]]) - (orders[[#This Row],[Order_Date]]+orders[[#This Row],[Order_Time]]))*24</f>
        <v>76.399166666669771</v>
      </c>
      <c r="W792" s="2">
        <v>2</v>
      </c>
      <c r="X792" s="13">
        <f>((orders[[#This Row],[Delivery_Date]]+orders[[#This Row],[Delivery_Time]]) - (orders[[#This Row],[Order_Date]]+orders[[#This Row],[Order_Time]]))*24</f>
        <v>76.399166666669771</v>
      </c>
      <c r="Y792" s="6">
        <f t="shared" si="12"/>
        <v>38.199583333334886</v>
      </c>
    </row>
    <row r="793" spans="1:25" x14ac:dyDescent="0.3">
      <c r="A793">
        <v>792</v>
      </c>
      <c r="B793" t="s">
        <v>78</v>
      </c>
      <c r="C793">
        <v>43</v>
      </c>
      <c r="D793">
        <f>VLOOKUP(orders[[#This Row],[Product_ID]],products[#All],4,TRUE)</f>
        <v>750</v>
      </c>
      <c r="E793">
        <v>2</v>
      </c>
      <c r="F793" t="str">
        <f>TEXT(orders[[#This Row],[Order_Date]],"mmm")</f>
        <v>Nov</v>
      </c>
      <c r="G793" s="4">
        <v>45239</v>
      </c>
      <c r="H793" s="5">
        <v>0.29231481481481481</v>
      </c>
      <c r="I793" s="4">
        <v>45240</v>
      </c>
      <c r="J793" s="5">
        <v>0.21819444444444444</v>
      </c>
      <c r="K793" t="s">
        <v>553</v>
      </c>
      <c r="L793" t="str">
        <f>VLOOKUP(orders[[#This Row],[Customer_ID]],customers[#All],3,TRUE)</f>
        <v>Kolkata</v>
      </c>
      <c r="M793" t="s">
        <v>507</v>
      </c>
      <c r="N793">
        <f>orders[[#This Row],[Price]]*orders[[#This Row],[Quantity]]</f>
        <v>1500</v>
      </c>
      <c r="O793" s="14">
        <f>((orders[[#This Row],[Delivery_Date]]+orders[[#This Row],[Delivery_Time]]) - (orders[[#This Row],[Order_Date]]+orders[[#This Row],[Order_Time]]))*24</f>
        <v>22.221111111051869</v>
      </c>
      <c r="W793" s="3">
        <v>2</v>
      </c>
      <c r="X793" s="13">
        <f>((orders[[#This Row],[Delivery_Date]]+orders[[#This Row],[Delivery_Time]]) - (orders[[#This Row],[Order_Date]]+orders[[#This Row],[Order_Time]]))*24</f>
        <v>22.221111111051869</v>
      </c>
      <c r="Y793" s="6">
        <f t="shared" si="12"/>
        <v>11.110555555525934</v>
      </c>
    </row>
    <row r="794" spans="1:25" x14ac:dyDescent="0.3">
      <c r="A794">
        <v>793</v>
      </c>
      <c r="B794" t="s">
        <v>466</v>
      </c>
      <c r="C794">
        <v>58</v>
      </c>
      <c r="D794">
        <f>VLOOKUP(orders[[#This Row],[Product_ID]],products[#All],4,TRUE)</f>
        <v>1492</v>
      </c>
      <c r="E794">
        <v>5</v>
      </c>
      <c r="F794" t="str">
        <f>TEXT(orders[[#This Row],[Order_Date]],"mmm")</f>
        <v>Feb</v>
      </c>
      <c r="G794" s="4">
        <v>44962</v>
      </c>
      <c r="H794" s="5">
        <v>0.73421296296296301</v>
      </c>
      <c r="I794" s="4">
        <v>44972</v>
      </c>
      <c r="J794" s="5">
        <v>6.1307870370370374E-2</v>
      </c>
      <c r="K794" t="s">
        <v>679</v>
      </c>
      <c r="L794" t="str">
        <f>VLOOKUP(orders[[#This Row],[Customer_ID]],customers[#All],3,TRUE)</f>
        <v>Warangal</v>
      </c>
      <c r="M794" t="s">
        <v>511</v>
      </c>
      <c r="N794">
        <f>orders[[#This Row],[Price]]*orders[[#This Row],[Quantity]]</f>
        <v>7460</v>
      </c>
      <c r="O794" s="14">
        <f>((orders[[#This Row],[Delivery_Date]]+orders[[#This Row],[Delivery_Time]]) - (orders[[#This Row],[Order_Date]]+orders[[#This Row],[Order_Time]]))*24</f>
        <v>223.85027777776122</v>
      </c>
      <c r="W794" s="2">
        <v>5</v>
      </c>
      <c r="X794" s="13">
        <f>((orders[[#This Row],[Delivery_Date]]+orders[[#This Row],[Delivery_Time]]) - (orders[[#This Row],[Order_Date]]+orders[[#This Row],[Order_Time]]))*24</f>
        <v>223.85027777776122</v>
      </c>
      <c r="Y794" s="6">
        <f t="shared" si="12"/>
        <v>44.770055555552247</v>
      </c>
    </row>
    <row r="795" spans="1:25" x14ac:dyDescent="0.3">
      <c r="A795">
        <v>794</v>
      </c>
      <c r="B795" t="s">
        <v>388</v>
      </c>
      <c r="C795">
        <v>13</v>
      </c>
      <c r="D795">
        <f>VLOOKUP(orders[[#This Row],[Product_ID]],products[#All],4,TRUE)</f>
        <v>1141</v>
      </c>
      <c r="E795">
        <v>4</v>
      </c>
      <c r="F795" t="str">
        <f>TEXT(orders[[#This Row],[Order_Date]],"mmm")</f>
        <v>Mar</v>
      </c>
      <c r="G795" s="4">
        <v>44989</v>
      </c>
      <c r="H795" s="5">
        <v>0.71664351851851849</v>
      </c>
      <c r="I795" s="4">
        <v>44994</v>
      </c>
      <c r="J795" s="5">
        <v>0.61881944444444448</v>
      </c>
      <c r="K795" t="s">
        <v>663</v>
      </c>
      <c r="L795" t="str">
        <f>VLOOKUP(orders[[#This Row],[Customer_ID]],customers[#All],3,TRUE)</f>
        <v>Bhilai</v>
      </c>
      <c r="M795" t="s">
        <v>518</v>
      </c>
      <c r="N795">
        <f>orders[[#This Row],[Price]]*orders[[#This Row],[Quantity]]</f>
        <v>4564</v>
      </c>
      <c r="O795" s="14">
        <f>((orders[[#This Row],[Delivery_Date]]+orders[[#This Row],[Delivery_Time]]) - (orders[[#This Row],[Order_Date]]+orders[[#This Row],[Order_Time]]))*24</f>
        <v>117.65222222224111</v>
      </c>
      <c r="W795" s="3">
        <v>4</v>
      </c>
      <c r="X795" s="13">
        <f>((orders[[#This Row],[Delivery_Date]]+orders[[#This Row],[Delivery_Time]]) - (orders[[#This Row],[Order_Date]]+orders[[#This Row],[Order_Time]]))*24</f>
        <v>117.65222222224111</v>
      </c>
      <c r="Y795" s="6">
        <f t="shared" si="12"/>
        <v>29.413055555560277</v>
      </c>
    </row>
    <row r="796" spans="1:25" x14ac:dyDescent="0.3">
      <c r="A796">
        <v>795</v>
      </c>
      <c r="B796" t="s">
        <v>345</v>
      </c>
      <c r="C796">
        <v>7</v>
      </c>
      <c r="D796">
        <f>VLOOKUP(orders[[#This Row],[Product_ID]],products[#All],4,TRUE)</f>
        <v>409</v>
      </c>
      <c r="E796">
        <v>1</v>
      </c>
      <c r="F796" t="str">
        <f>TEXT(orders[[#This Row],[Order_Date]],"mmm")</f>
        <v>Mar</v>
      </c>
      <c r="G796" s="4">
        <v>44988</v>
      </c>
      <c r="H796" s="5">
        <v>0.74902777777777774</v>
      </c>
      <c r="I796" s="4">
        <v>44992</v>
      </c>
      <c r="J796" s="5">
        <v>0.9290046296296296</v>
      </c>
      <c r="K796" t="s">
        <v>602</v>
      </c>
      <c r="L796" t="str">
        <f>VLOOKUP(orders[[#This Row],[Customer_ID]],customers[#All],3,TRUE)</f>
        <v>Bhatpara</v>
      </c>
      <c r="M796" t="s">
        <v>518</v>
      </c>
      <c r="N796">
        <f>orders[[#This Row],[Price]]*orders[[#This Row],[Quantity]]</f>
        <v>409</v>
      </c>
      <c r="O796" s="14">
        <f>((orders[[#This Row],[Delivery_Date]]+orders[[#This Row],[Delivery_Time]]) - (orders[[#This Row],[Order_Date]]+orders[[#This Row],[Order_Time]]))*24</f>
        <v>100.31944444449618</v>
      </c>
      <c r="W796" s="2">
        <v>1</v>
      </c>
      <c r="X796" s="13">
        <f>((orders[[#This Row],[Delivery_Date]]+orders[[#This Row],[Delivery_Time]]) - (orders[[#This Row],[Order_Date]]+orders[[#This Row],[Order_Time]]))*24</f>
        <v>100.31944444449618</v>
      </c>
      <c r="Y796" s="6">
        <f t="shared" si="12"/>
        <v>100.31944444449618</v>
      </c>
    </row>
    <row r="797" spans="1:25" x14ac:dyDescent="0.3">
      <c r="A797">
        <v>796</v>
      </c>
      <c r="B797" t="s">
        <v>13</v>
      </c>
      <c r="C797">
        <v>61</v>
      </c>
      <c r="D797">
        <f>VLOOKUP(orders[[#This Row],[Product_ID]],products[#All],4,TRUE)</f>
        <v>810</v>
      </c>
      <c r="E797">
        <v>4</v>
      </c>
      <c r="F797" t="str">
        <f>TEXT(orders[[#This Row],[Order_Date]],"mmm")</f>
        <v>May</v>
      </c>
      <c r="G797" s="4">
        <v>45051</v>
      </c>
      <c r="H797" s="5">
        <v>0.32877314814814818</v>
      </c>
      <c r="I797" s="4">
        <v>45060</v>
      </c>
      <c r="J797" s="5">
        <v>0.33917824074074077</v>
      </c>
      <c r="K797" t="s">
        <v>510</v>
      </c>
      <c r="L797" t="str">
        <f>VLOOKUP(orders[[#This Row],[Customer_ID]],customers[#All],3,TRUE)</f>
        <v>Bulandshahr</v>
      </c>
      <c r="M797" t="s">
        <v>505</v>
      </c>
      <c r="N797">
        <f>orders[[#This Row],[Price]]*orders[[#This Row],[Quantity]]</f>
        <v>3240</v>
      </c>
      <c r="O797" s="14">
        <f>((orders[[#This Row],[Delivery_Date]]+orders[[#This Row],[Delivery_Time]]) - (orders[[#This Row],[Order_Date]]+orders[[#This Row],[Order_Time]]))*24</f>
        <v>216.2497222222737</v>
      </c>
      <c r="W797" s="3">
        <v>4</v>
      </c>
      <c r="X797" s="13">
        <f>((orders[[#This Row],[Delivery_Date]]+orders[[#This Row],[Delivery_Time]]) - (orders[[#This Row],[Order_Date]]+orders[[#This Row],[Order_Time]]))*24</f>
        <v>216.2497222222737</v>
      </c>
      <c r="Y797" s="6">
        <f t="shared" si="12"/>
        <v>54.062430555568426</v>
      </c>
    </row>
    <row r="798" spans="1:25" x14ac:dyDescent="0.3">
      <c r="A798">
        <v>797</v>
      </c>
      <c r="B798" t="s">
        <v>237</v>
      </c>
      <c r="C798">
        <v>13</v>
      </c>
      <c r="D798">
        <f>VLOOKUP(orders[[#This Row],[Product_ID]],products[#All],4,TRUE)</f>
        <v>1141</v>
      </c>
      <c r="E798">
        <v>2</v>
      </c>
      <c r="F798" t="str">
        <f>TEXT(orders[[#This Row],[Order_Date]],"mmm")</f>
        <v>Mar</v>
      </c>
      <c r="G798" s="4">
        <v>44988</v>
      </c>
      <c r="H798" s="5">
        <v>0.87349537037037039</v>
      </c>
      <c r="I798" s="4">
        <v>44995</v>
      </c>
      <c r="J798" s="5">
        <v>0.18684027777777779</v>
      </c>
      <c r="K798" t="s">
        <v>605</v>
      </c>
      <c r="L798" t="str">
        <f>VLOOKUP(orders[[#This Row],[Customer_ID]],customers[#All],3,TRUE)</f>
        <v>Jorhat</v>
      </c>
      <c r="M798" t="s">
        <v>518</v>
      </c>
      <c r="N798">
        <f>orders[[#This Row],[Price]]*orders[[#This Row],[Quantity]]</f>
        <v>2282</v>
      </c>
      <c r="O798" s="14">
        <f>((orders[[#This Row],[Delivery_Date]]+orders[[#This Row],[Delivery_Time]]) - (orders[[#This Row],[Order_Date]]+orders[[#This Row],[Order_Time]]))*24</f>
        <v>151.52027777780313</v>
      </c>
      <c r="W798" s="2">
        <v>2</v>
      </c>
      <c r="X798" s="13">
        <f>((orders[[#This Row],[Delivery_Date]]+orders[[#This Row],[Delivery_Time]]) - (orders[[#This Row],[Order_Date]]+orders[[#This Row],[Order_Time]]))*24</f>
        <v>151.52027777780313</v>
      </c>
      <c r="Y798" s="6">
        <f t="shared" si="12"/>
        <v>75.760138888901565</v>
      </c>
    </row>
    <row r="799" spans="1:25" x14ac:dyDescent="0.3">
      <c r="A799">
        <v>798</v>
      </c>
      <c r="B799" t="s">
        <v>218</v>
      </c>
      <c r="C799">
        <v>30</v>
      </c>
      <c r="D799">
        <f>VLOOKUP(orders[[#This Row],[Product_ID]],products[#All],4,TRUE)</f>
        <v>751</v>
      </c>
      <c r="E799">
        <v>5</v>
      </c>
      <c r="F799" t="str">
        <f>TEXT(orders[[#This Row],[Order_Date]],"mmm")</f>
        <v>Dec</v>
      </c>
      <c r="G799" s="4">
        <v>45277</v>
      </c>
      <c r="H799" s="5">
        <v>0.73284722222222221</v>
      </c>
      <c r="I799" s="4">
        <v>45286</v>
      </c>
      <c r="J799" s="5">
        <v>7.7881944444444448E-2</v>
      </c>
      <c r="K799" t="s">
        <v>366</v>
      </c>
      <c r="L799" t="str">
        <f>VLOOKUP(orders[[#This Row],[Customer_ID]],customers[#All],3,TRUE)</f>
        <v>Vellore</v>
      </c>
      <c r="M799" t="s">
        <v>505</v>
      </c>
      <c r="N799">
        <f>orders[[#This Row],[Price]]*orders[[#This Row],[Quantity]]</f>
        <v>3755</v>
      </c>
      <c r="O799" s="14">
        <f>((orders[[#This Row],[Delivery_Date]]+orders[[#This Row],[Delivery_Time]]) - (orders[[#This Row],[Order_Date]]+orders[[#This Row],[Order_Time]]))*24</f>
        <v>200.28083333338145</v>
      </c>
      <c r="W799" s="3">
        <v>5</v>
      </c>
      <c r="X799" s="13">
        <f>((orders[[#This Row],[Delivery_Date]]+orders[[#This Row],[Delivery_Time]]) - (orders[[#This Row],[Order_Date]]+orders[[#This Row],[Order_Time]]))*24</f>
        <v>200.28083333338145</v>
      </c>
      <c r="Y799" s="6">
        <f t="shared" si="12"/>
        <v>40.05616666667629</v>
      </c>
    </row>
    <row r="800" spans="1:25" x14ac:dyDescent="0.3">
      <c r="A800">
        <v>799</v>
      </c>
      <c r="B800" t="s">
        <v>413</v>
      </c>
      <c r="C800">
        <v>32</v>
      </c>
      <c r="D800">
        <f>VLOOKUP(orders[[#This Row],[Product_ID]],products[#All],4,TRUE)</f>
        <v>1792</v>
      </c>
      <c r="E800">
        <v>5</v>
      </c>
      <c r="F800" t="str">
        <f>TEXT(orders[[#This Row],[Order_Date]],"mmm")</f>
        <v>Oct</v>
      </c>
      <c r="G800" s="4">
        <v>45221</v>
      </c>
      <c r="H800" s="5">
        <v>7.649305555555555E-2</v>
      </c>
      <c r="I800" s="4">
        <v>45231</v>
      </c>
      <c r="J800" s="5">
        <v>0.84891203703703699</v>
      </c>
      <c r="K800" t="s">
        <v>642</v>
      </c>
      <c r="L800" t="str">
        <f>VLOOKUP(orders[[#This Row],[Customer_ID]],customers[#All],3,TRUE)</f>
        <v>Tiruchirappalli</v>
      </c>
      <c r="M800" t="s">
        <v>509</v>
      </c>
      <c r="N800">
        <f>orders[[#This Row],[Price]]*orders[[#This Row],[Quantity]]</f>
        <v>8960</v>
      </c>
      <c r="O800" s="14">
        <f>((orders[[#This Row],[Delivery_Date]]+orders[[#This Row],[Delivery_Time]]) - (orders[[#This Row],[Order_Date]]+orders[[#This Row],[Order_Time]]))*24</f>
        <v>258.53805555560393</v>
      </c>
      <c r="W800" s="2">
        <v>5</v>
      </c>
      <c r="X800" s="13">
        <f>((orders[[#This Row],[Delivery_Date]]+orders[[#This Row],[Delivery_Time]]) - (orders[[#This Row],[Order_Date]]+orders[[#This Row],[Order_Time]]))*24</f>
        <v>258.53805555560393</v>
      </c>
      <c r="Y800" s="6">
        <f t="shared" si="12"/>
        <v>51.707611111120784</v>
      </c>
    </row>
    <row r="801" spans="1:25" x14ac:dyDescent="0.3">
      <c r="A801">
        <v>800</v>
      </c>
      <c r="B801" t="s">
        <v>73</v>
      </c>
      <c r="C801">
        <v>24</v>
      </c>
      <c r="D801">
        <f>VLOOKUP(orders[[#This Row],[Product_ID]],products[#All],4,TRUE)</f>
        <v>535</v>
      </c>
      <c r="E801">
        <v>5</v>
      </c>
      <c r="F801" t="str">
        <f>TEXT(orders[[#This Row],[Order_Date]],"mmm")</f>
        <v>Jun</v>
      </c>
      <c r="G801" s="4">
        <v>45094</v>
      </c>
      <c r="H801" s="5">
        <v>0.90997685185185184</v>
      </c>
      <c r="I801" s="4">
        <v>45098</v>
      </c>
      <c r="J801" s="5">
        <v>0.30068287037037039</v>
      </c>
      <c r="K801" t="s">
        <v>105</v>
      </c>
      <c r="L801" t="str">
        <f>VLOOKUP(orders[[#This Row],[Customer_ID]],customers[#All],3,TRUE)</f>
        <v>Panvel</v>
      </c>
      <c r="M801" t="s">
        <v>509</v>
      </c>
      <c r="N801">
        <f>orders[[#This Row],[Price]]*orders[[#This Row],[Quantity]]</f>
        <v>2675</v>
      </c>
      <c r="O801" s="14">
        <f>((orders[[#This Row],[Delivery_Date]]+orders[[#This Row],[Delivery_Time]]) - (orders[[#This Row],[Order_Date]]+orders[[#This Row],[Order_Time]]))*24</f>
        <v>81.376944444549736</v>
      </c>
      <c r="W801" s="3">
        <v>5</v>
      </c>
      <c r="X801" s="13">
        <f>((orders[[#This Row],[Delivery_Date]]+orders[[#This Row],[Delivery_Time]]) - (orders[[#This Row],[Order_Date]]+orders[[#This Row],[Order_Time]]))*24</f>
        <v>81.376944444549736</v>
      </c>
      <c r="Y801" s="6">
        <f t="shared" si="12"/>
        <v>16.275388888909948</v>
      </c>
    </row>
    <row r="802" spans="1:25" x14ac:dyDescent="0.3">
      <c r="A802">
        <v>801</v>
      </c>
      <c r="B802" t="s">
        <v>288</v>
      </c>
      <c r="C802">
        <v>35</v>
      </c>
      <c r="D802">
        <f>VLOOKUP(orders[[#This Row],[Product_ID]],products[#All],4,TRUE)</f>
        <v>1865</v>
      </c>
      <c r="E802">
        <v>1</v>
      </c>
      <c r="F802" t="str">
        <f>TEXT(orders[[#This Row],[Order_Date]],"mmm")</f>
        <v>Mar</v>
      </c>
      <c r="G802" s="4">
        <v>44992</v>
      </c>
      <c r="H802" s="5">
        <v>0.8026388888888889</v>
      </c>
      <c r="I802" s="4">
        <v>45000</v>
      </c>
      <c r="J802" s="5">
        <v>0.27444444444444444</v>
      </c>
      <c r="K802" t="s">
        <v>722</v>
      </c>
      <c r="L802" t="str">
        <f>VLOOKUP(orders[[#This Row],[Customer_ID]],customers[#All],3,TRUE)</f>
        <v>Guntakal</v>
      </c>
      <c r="M802" t="s">
        <v>518</v>
      </c>
      <c r="N802">
        <f>orders[[#This Row],[Price]]*orders[[#This Row],[Quantity]]</f>
        <v>1865</v>
      </c>
      <c r="O802" s="14">
        <f>((orders[[#This Row],[Delivery_Date]]+orders[[#This Row],[Delivery_Time]]) - (orders[[#This Row],[Order_Date]]+orders[[#This Row],[Order_Time]]))*24</f>
        <v>179.32333333336283</v>
      </c>
      <c r="W802" s="2">
        <v>1</v>
      </c>
      <c r="X802" s="13">
        <f>((orders[[#This Row],[Delivery_Date]]+orders[[#This Row],[Delivery_Time]]) - (orders[[#This Row],[Order_Date]]+orders[[#This Row],[Order_Time]]))*24</f>
        <v>179.32333333336283</v>
      </c>
      <c r="Y802" s="6">
        <f t="shared" si="12"/>
        <v>179.32333333336283</v>
      </c>
    </row>
    <row r="803" spans="1:25" x14ac:dyDescent="0.3">
      <c r="A803">
        <v>802</v>
      </c>
      <c r="B803" t="s">
        <v>476</v>
      </c>
      <c r="C803">
        <v>45</v>
      </c>
      <c r="D803">
        <f>VLOOKUP(orders[[#This Row],[Product_ID]],products[#All],4,TRUE)</f>
        <v>722</v>
      </c>
      <c r="E803">
        <v>3</v>
      </c>
      <c r="F803" t="str">
        <f>TEXT(orders[[#This Row],[Order_Date]],"mmm")</f>
        <v>Mar</v>
      </c>
      <c r="G803" s="4">
        <v>45008</v>
      </c>
      <c r="H803" s="5">
        <v>0.52596064814814814</v>
      </c>
      <c r="I803" s="4">
        <v>45011</v>
      </c>
      <c r="J803" s="5">
        <v>0.26319444444444445</v>
      </c>
      <c r="K803" t="s">
        <v>185</v>
      </c>
      <c r="L803" t="str">
        <f>VLOOKUP(orders[[#This Row],[Customer_ID]],customers[#All],3,TRUE)</f>
        <v>Sri Ganganagar</v>
      </c>
      <c r="M803" t="s">
        <v>509</v>
      </c>
      <c r="N803">
        <f>orders[[#This Row],[Price]]*orders[[#This Row],[Quantity]]</f>
        <v>2166</v>
      </c>
      <c r="O803" s="14">
        <f>((orders[[#This Row],[Delivery_Date]]+orders[[#This Row],[Delivery_Time]]) - (orders[[#This Row],[Order_Date]]+orders[[#This Row],[Order_Time]]))*24</f>
        <v>65.693611111084465</v>
      </c>
      <c r="W803" s="3">
        <v>3</v>
      </c>
      <c r="X803" s="13">
        <f>((orders[[#This Row],[Delivery_Date]]+orders[[#This Row],[Delivery_Time]]) - (orders[[#This Row],[Order_Date]]+orders[[#This Row],[Order_Time]]))*24</f>
        <v>65.693611111084465</v>
      </c>
      <c r="Y803" s="6">
        <f t="shared" si="12"/>
        <v>21.897870370361488</v>
      </c>
    </row>
    <row r="804" spans="1:25" x14ac:dyDescent="0.3">
      <c r="A804">
        <v>803</v>
      </c>
      <c r="B804" t="s">
        <v>203</v>
      </c>
      <c r="C804">
        <v>26</v>
      </c>
      <c r="D804">
        <f>VLOOKUP(orders[[#This Row],[Product_ID]],products[#All],4,TRUE)</f>
        <v>289</v>
      </c>
      <c r="E804">
        <v>1</v>
      </c>
      <c r="F804" t="str">
        <f>TEXT(orders[[#This Row],[Order_Date]],"mmm")</f>
        <v>Mar</v>
      </c>
      <c r="G804" s="4">
        <v>44988</v>
      </c>
      <c r="H804" s="5">
        <v>0.50263888888888886</v>
      </c>
      <c r="I804" s="4">
        <v>44995</v>
      </c>
      <c r="J804" s="5">
        <v>0.11811342592592593</v>
      </c>
      <c r="K804" t="s">
        <v>540</v>
      </c>
      <c r="L804" t="str">
        <f>VLOOKUP(orders[[#This Row],[Customer_ID]],customers[#All],3,TRUE)</f>
        <v>Pallavaram</v>
      </c>
      <c r="M804" t="s">
        <v>518</v>
      </c>
      <c r="N804">
        <f>orders[[#This Row],[Price]]*orders[[#This Row],[Quantity]]</f>
        <v>289</v>
      </c>
      <c r="O804" s="14">
        <f>((orders[[#This Row],[Delivery_Date]]+orders[[#This Row],[Delivery_Time]]) - (orders[[#This Row],[Order_Date]]+orders[[#This Row],[Order_Time]]))*24</f>
        <v>158.77138888888294</v>
      </c>
      <c r="W804" s="2">
        <v>1</v>
      </c>
      <c r="X804" s="13">
        <f>((orders[[#This Row],[Delivery_Date]]+orders[[#This Row],[Delivery_Time]]) - (orders[[#This Row],[Order_Date]]+orders[[#This Row],[Order_Time]]))*24</f>
        <v>158.77138888888294</v>
      </c>
      <c r="Y804" s="6">
        <f t="shared" si="12"/>
        <v>158.77138888888294</v>
      </c>
    </row>
    <row r="805" spans="1:25" x14ac:dyDescent="0.3">
      <c r="A805">
        <v>804</v>
      </c>
      <c r="B805" t="s">
        <v>49</v>
      </c>
      <c r="C805">
        <v>3</v>
      </c>
      <c r="D805">
        <f>VLOOKUP(orders[[#This Row],[Product_ID]],products[#All],4,TRUE)</f>
        <v>1534</v>
      </c>
      <c r="E805">
        <v>3</v>
      </c>
      <c r="F805" t="str">
        <f>TEXT(orders[[#This Row],[Order_Date]],"mmm")</f>
        <v>Feb</v>
      </c>
      <c r="G805" s="4">
        <v>44962</v>
      </c>
      <c r="H805" s="5">
        <v>0.23423611111111112</v>
      </c>
      <c r="I805" s="4">
        <v>44964</v>
      </c>
      <c r="J805" s="5">
        <v>8.2037037037037033E-2</v>
      </c>
      <c r="K805" t="s">
        <v>463</v>
      </c>
      <c r="L805" t="str">
        <f>VLOOKUP(orders[[#This Row],[Customer_ID]],customers[#All],3,TRUE)</f>
        <v>Madurai</v>
      </c>
      <c r="M805" t="s">
        <v>511</v>
      </c>
      <c r="N805">
        <f>orders[[#This Row],[Price]]*orders[[#This Row],[Quantity]]</f>
        <v>4602</v>
      </c>
      <c r="O805" s="14">
        <f>((orders[[#This Row],[Delivery_Date]]+orders[[#This Row],[Delivery_Time]]) - (orders[[#This Row],[Order_Date]]+orders[[#This Row],[Order_Time]]))*24</f>
        <v>44.347222222248092</v>
      </c>
      <c r="W805" s="3">
        <v>3</v>
      </c>
      <c r="X805" s="13">
        <f>((orders[[#This Row],[Delivery_Date]]+orders[[#This Row],[Delivery_Time]]) - (orders[[#This Row],[Order_Date]]+orders[[#This Row],[Order_Time]]))*24</f>
        <v>44.347222222248092</v>
      </c>
      <c r="Y805" s="6">
        <f t="shared" si="12"/>
        <v>14.782407407416031</v>
      </c>
    </row>
    <row r="806" spans="1:25" x14ac:dyDescent="0.3">
      <c r="A806">
        <v>805</v>
      </c>
      <c r="B806" t="s">
        <v>143</v>
      </c>
      <c r="C806">
        <v>24</v>
      </c>
      <c r="D806">
        <f>VLOOKUP(orders[[#This Row],[Product_ID]],products[#All],4,TRUE)</f>
        <v>535</v>
      </c>
      <c r="E806">
        <v>3</v>
      </c>
      <c r="F806" t="str">
        <f>TEXT(orders[[#This Row],[Order_Date]],"mmm")</f>
        <v>Jun</v>
      </c>
      <c r="G806" s="4">
        <v>45088</v>
      </c>
      <c r="H806" s="5">
        <v>0.61050925925925925</v>
      </c>
      <c r="I806" s="4">
        <v>45091</v>
      </c>
      <c r="J806" s="5">
        <v>0.7550810185185185</v>
      </c>
      <c r="K806" t="s">
        <v>614</v>
      </c>
      <c r="L806" t="str">
        <f>VLOOKUP(orders[[#This Row],[Customer_ID]],customers[#All],3,TRUE)</f>
        <v>Noida</v>
      </c>
      <c r="M806" t="s">
        <v>509</v>
      </c>
      <c r="N806">
        <f>orders[[#This Row],[Price]]*orders[[#This Row],[Quantity]]</f>
        <v>1605</v>
      </c>
      <c r="O806" s="14">
        <f>((orders[[#This Row],[Delivery_Date]]+orders[[#This Row],[Delivery_Time]]) - (orders[[#This Row],[Order_Date]]+orders[[#This Row],[Order_Time]]))*24</f>
        <v>75.469722222187556</v>
      </c>
      <c r="W806" s="2">
        <v>3</v>
      </c>
      <c r="X806" s="13">
        <f>((orders[[#This Row],[Delivery_Date]]+orders[[#This Row],[Delivery_Time]]) - (orders[[#This Row],[Order_Date]]+orders[[#This Row],[Order_Time]]))*24</f>
        <v>75.469722222187556</v>
      </c>
      <c r="Y806" s="6">
        <f t="shared" si="12"/>
        <v>25.156574074062519</v>
      </c>
    </row>
    <row r="807" spans="1:25" x14ac:dyDescent="0.3">
      <c r="A807">
        <v>806</v>
      </c>
      <c r="B807" t="s">
        <v>432</v>
      </c>
      <c r="C807">
        <v>29</v>
      </c>
      <c r="D807">
        <f>VLOOKUP(orders[[#This Row],[Product_ID]],products[#All],4,TRUE)</f>
        <v>1252</v>
      </c>
      <c r="E807">
        <v>2</v>
      </c>
      <c r="F807" t="str">
        <f>TEXT(orders[[#This Row],[Order_Date]],"mmm")</f>
        <v>Feb</v>
      </c>
      <c r="G807" s="4">
        <v>44985</v>
      </c>
      <c r="H807" s="5">
        <v>0.5426157407407407</v>
      </c>
      <c r="I807" s="4">
        <v>44993</v>
      </c>
      <c r="J807" s="5">
        <v>0.27706018518518516</v>
      </c>
      <c r="K807" t="s">
        <v>579</v>
      </c>
      <c r="L807" t="str">
        <f>VLOOKUP(orders[[#This Row],[Customer_ID]],customers[#All],3,TRUE)</f>
        <v xml:space="preserve">Khora </v>
      </c>
      <c r="M807" t="s">
        <v>518</v>
      </c>
      <c r="N807">
        <f>orders[[#This Row],[Price]]*orders[[#This Row],[Quantity]]</f>
        <v>2504</v>
      </c>
      <c r="O807" s="14">
        <f>((orders[[#This Row],[Delivery_Date]]+orders[[#This Row],[Delivery_Time]]) - (orders[[#This Row],[Order_Date]]+orders[[#This Row],[Order_Time]]))*24</f>
        <v>185.62666666670702</v>
      </c>
      <c r="W807" s="3">
        <v>2</v>
      </c>
      <c r="X807" s="13">
        <f>((orders[[#This Row],[Delivery_Date]]+orders[[#This Row],[Delivery_Time]]) - (orders[[#This Row],[Order_Date]]+orders[[#This Row],[Order_Time]]))*24</f>
        <v>185.62666666670702</v>
      </c>
      <c r="Y807" s="6">
        <f t="shared" si="12"/>
        <v>92.813333333353512</v>
      </c>
    </row>
    <row r="808" spans="1:25" x14ac:dyDescent="0.3">
      <c r="A808">
        <v>807</v>
      </c>
      <c r="B808" t="s">
        <v>34</v>
      </c>
      <c r="C808">
        <v>40</v>
      </c>
      <c r="D808">
        <f>VLOOKUP(orders[[#This Row],[Product_ID]],products[#All],4,TRUE)</f>
        <v>1923</v>
      </c>
      <c r="E808">
        <v>4</v>
      </c>
      <c r="F808" t="str">
        <f>TEXT(orders[[#This Row],[Order_Date]],"mmm")</f>
        <v>Nov</v>
      </c>
      <c r="G808" s="4">
        <v>45259</v>
      </c>
      <c r="H808" s="5">
        <v>0.68077546296296299</v>
      </c>
      <c r="I808" s="4">
        <v>45269</v>
      </c>
      <c r="J808" s="5">
        <v>0.13190972222222222</v>
      </c>
      <c r="K808" t="s">
        <v>395</v>
      </c>
      <c r="L808" t="str">
        <f>VLOOKUP(orders[[#This Row],[Customer_ID]],customers[#All],3,TRUE)</f>
        <v>Karimnagar</v>
      </c>
      <c r="M808" t="s">
        <v>505</v>
      </c>
      <c r="N808">
        <f>orders[[#This Row],[Price]]*orders[[#This Row],[Quantity]]</f>
        <v>7692</v>
      </c>
      <c r="O808" s="14">
        <f>((orders[[#This Row],[Delivery_Date]]+orders[[#This Row],[Delivery_Time]]) - (orders[[#This Row],[Order_Date]]+orders[[#This Row],[Order_Time]]))*24</f>
        <v>226.82722222222947</v>
      </c>
      <c r="W808" s="2">
        <v>4</v>
      </c>
      <c r="X808" s="13">
        <f>((orders[[#This Row],[Delivery_Date]]+orders[[#This Row],[Delivery_Time]]) - (orders[[#This Row],[Order_Date]]+orders[[#This Row],[Order_Time]]))*24</f>
        <v>226.82722222222947</v>
      </c>
      <c r="Y808" s="6">
        <f t="shared" si="12"/>
        <v>56.706805555557366</v>
      </c>
    </row>
    <row r="809" spans="1:25" x14ac:dyDescent="0.3">
      <c r="A809">
        <v>808</v>
      </c>
      <c r="B809" t="s">
        <v>13</v>
      </c>
      <c r="C809">
        <v>9</v>
      </c>
      <c r="D809">
        <f>VLOOKUP(orders[[#This Row],[Product_ID]],products[#All],4,TRUE)</f>
        <v>1605</v>
      </c>
      <c r="E809">
        <v>2</v>
      </c>
      <c r="F809" t="str">
        <f>TEXT(orders[[#This Row],[Order_Date]],"mmm")</f>
        <v>Aug</v>
      </c>
      <c r="G809" s="4">
        <v>45167</v>
      </c>
      <c r="H809" s="5">
        <v>0.65045138888888887</v>
      </c>
      <c r="I809" s="4">
        <v>45168</v>
      </c>
      <c r="J809" s="5">
        <v>0.42454861111111108</v>
      </c>
      <c r="K809" t="s">
        <v>410</v>
      </c>
      <c r="L809" t="str">
        <f>VLOOKUP(orders[[#This Row],[Customer_ID]],customers[#All],3,TRUE)</f>
        <v>Bulandshahr</v>
      </c>
      <c r="M809" t="s">
        <v>513</v>
      </c>
      <c r="N809">
        <f>orders[[#This Row],[Price]]*orders[[#This Row],[Quantity]]</f>
        <v>3210</v>
      </c>
      <c r="O809" s="14">
        <f>((orders[[#This Row],[Delivery_Date]]+orders[[#This Row],[Delivery_Time]]) - (orders[[#This Row],[Order_Date]]+orders[[#This Row],[Order_Time]]))*24</f>
        <v>18.578333333367482</v>
      </c>
      <c r="W809" s="3">
        <v>2</v>
      </c>
      <c r="X809" s="13">
        <f>((orders[[#This Row],[Delivery_Date]]+orders[[#This Row],[Delivery_Time]]) - (orders[[#This Row],[Order_Date]]+orders[[#This Row],[Order_Time]]))*24</f>
        <v>18.578333333367482</v>
      </c>
      <c r="Y809" s="6">
        <f t="shared" si="12"/>
        <v>9.2891666666837409</v>
      </c>
    </row>
    <row r="810" spans="1:25" x14ac:dyDescent="0.3">
      <c r="A810">
        <v>809</v>
      </c>
      <c r="B810" t="s">
        <v>306</v>
      </c>
      <c r="C810">
        <v>35</v>
      </c>
      <c r="D810">
        <f>VLOOKUP(orders[[#This Row],[Product_ID]],products[#All],4,TRUE)</f>
        <v>1865</v>
      </c>
      <c r="E810">
        <v>1</v>
      </c>
      <c r="F810" t="str">
        <f>TEXT(orders[[#This Row],[Order_Date]],"mmm")</f>
        <v>Mar</v>
      </c>
      <c r="G810" s="4">
        <v>44992</v>
      </c>
      <c r="H810" s="5">
        <v>0.82693287037037033</v>
      </c>
      <c r="I810" s="4">
        <v>45002</v>
      </c>
      <c r="J810" s="5">
        <v>7.7476851851851852E-2</v>
      </c>
      <c r="K810" t="s">
        <v>526</v>
      </c>
      <c r="L810" t="str">
        <f>VLOOKUP(orders[[#This Row],[Customer_ID]],customers[#All],3,TRUE)</f>
        <v>Nagpur</v>
      </c>
      <c r="M810" t="s">
        <v>518</v>
      </c>
      <c r="N810">
        <f>orders[[#This Row],[Price]]*orders[[#This Row],[Quantity]]</f>
        <v>1865</v>
      </c>
      <c r="O810" s="14">
        <f>((orders[[#This Row],[Delivery_Date]]+orders[[#This Row],[Delivery_Time]]) - (orders[[#This Row],[Order_Date]]+orders[[#This Row],[Order_Time]]))*24</f>
        <v>222.01305555563886</v>
      </c>
      <c r="W810" s="2">
        <v>1</v>
      </c>
      <c r="X810" s="13">
        <f>((orders[[#This Row],[Delivery_Date]]+orders[[#This Row],[Delivery_Time]]) - (orders[[#This Row],[Order_Date]]+orders[[#This Row],[Order_Time]]))*24</f>
        <v>222.01305555563886</v>
      </c>
      <c r="Y810" s="6">
        <f t="shared" si="12"/>
        <v>222.01305555563886</v>
      </c>
    </row>
    <row r="811" spans="1:25" x14ac:dyDescent="0.3">
      <c r="A811">
        <v>810</v>
      </c>
      <c r="B811" t="s">
        <v>292</v>
      </c>
      <c r="C811">
        <v>24</v>
      </c>
      <c r="D811">
        <f>VLOOKUP(orders[[#This Row],[Product_ID]],products[#All],4,TRUE)</f>
        <v>535</v>
      </c>
      <c r="E811">
        <v>3</v>
      </c>
      <c r="F811" t="str">
        <f>TEXT(orders[[#This Row],[Order_Date]],"mmm")</f>
        <v>Dec</v>
      </c>
      <c r="G811" s="4">
        <v>45275</v>
      </c>
      <c r="H811" s="5">
        <v>0.24807870370370369</v>
      </c>
      <c r="I811" s="4">
        <v>45277</v>
      </c>
      <c r="J811" s="5">
        <v>0.50407407407407412</v>
      </c>
      <c r="K811" t="s">
        <v>449</v>
      </c>
      <c r="L811" t="str">
        <f>VLOOKUP(orders[[#This Row],[Customer_ID]],customers[#All],3,TRUE)</f>
        <v>Kalyan-Dombivli</v>
      </c>
      <c r="M811" t="s">
        <v>509</v>
      </c>
      <c r="N811">
        <f>orders[[#This Row],[Price]]*orders[[#This Row],[Quantity]]</f>
        <v>1605</v>
      </c>
      <c r="O811" s="14">
        <f>((orders[[#This Row],[Delivery_Date]]+orders[[#This Row],[Delivery_Time]]) - (orders[[#This Row],[Order_Date]]+orders[[#This Row],[Order_Time]]))*24</f>
        <v>54.143888888822403</v>
      </c>
      <c r="W811" s="3">
        <v>3</v>
      </c>
      <c r="X811" s="13">
        <f>((orders[[#This Row],[Delivery_Date]]+orders[[#This Row],[Delivery_Time]]) - (orders[[#This Row],[Order_Date]]+orders[[#This Row],[Order_Time]]))*24</f>
        <v>54.143888888822403</v>
      </c>
      <c r="Y811" s="6">
        <f t="shared" si="12"/>
        <v>18.047962962940801</v>
      </c>
    </row>
    <row r="812" spans="1:25" x14ac:dyDescent="0.3">
      <c r="A812">
        <v>811</v>
      </c>
      <c r="B812" t="s">
        <v>103</v>
      </c>
      <c r="C812">
        <v>14</v>
      </c>
      <c r="D812">
        <f>VLOOKUP(orders[[#This Row],[Product_ID]],products[#All],4,TRUE)</f>
        <v>1915</v>
      </c>
      <c r="E812">
        <v>5</v>
      </c>
      <c r="F812" t="str">
        <f>TEXT(orders[[#This Row],[Order_Date]],"mmm")</f>
        <v>Oct</v>
      </c>
      <c r="G812" s="4">
        <v>45217</v>
      </c>
      <c r="H812" s="5">
        <v>0.50290509259259264</v>
      </c>
      <c r="I812" s="4">
        <v>45224</v>
      </c>
      <c r="J812" s="5">
        <v>0.91379629629629633</v>
      </c>
      <c r="K812" t="s">
        <v>652</v>
      </c>
      <c r="L812" t="str">
        <f>VLOOKUP(orders[[#This Row],[Customer_ID]],customers[#All],3,TRUE)</f>
        <v>Machilipatnam</v>
      </c>
      <c r="M812" t="s">
        <v>509</v>
      </c>
      <c r="N812">
        <f>orders[[#This Row],[Price]]*orders[[#This Row],[Quantity]]</f>
        <v>9575</v>
      </c>
      <c r="O812" s="14">
        <f>((orders[[#This Row],[Delivery_Date]]+orders[[#This Row],[Delivery_Time]]) - (orders[[#This Row],[Order_Date]]+orders[[#This Row],[Order_Time]]))*24</f>
        <v>177.86138888890855</v>
      </c>
      <c r="W812" s="2">
        <v>5</v>
      </c>
      <c r="X812" s="13">
        <f>((orders[[#This Row],[Delivery_Date]]+orders[[#This Row],[Delivery_Time]]) - (orders[[#This Row],[Order_Date]]+orders[[#This Row],[Order_Time]]))*24</f>
        <v>177.86138888890855</v>
      </c>
      <c r="Y812" s="6">
        <f t="shared" si="12"/>
        <v>35.572277777781707</v>
      </c>
    </row>
    <row r="813" spans="1:25" x14ac:dyDescent="0.3">
      <c r="A813">
        <v>812</v>
      </c>
      <c r="B813" t="s">
        <v>288</v>
      </c>
      <c r="C813">
        <v>40</v>
      </c>
      <c r="D813">
        <f>VLOOKUP(orders[[#This Row],[Product_ID]],products[#All],4,TRUE)</f>
        <v>1923</v>
      </c>
      <c r="E813">
        <v>2</v>
      </c>
      <c r="F813" t="str">
        <f>TEXT(orders[[#This Row],[Order_Date]],"mmm")</f>
        <v>Dec</v>
      </c>
      <c r="G813" s="4">
        <v>45272</v>
      </c>
      <c r="H813" s="5">
        <v>0.72209490740740745</v>
      </c>
      <c r="I813" s="4">
        <v>45274</v>
      </c>
      <c r="J813" s="5">
        <v>6.1481481481481484E-2</v>
      </c>
      <c r="K813" t="s">
        <v>662</v>
      </c>
      <c r="L813" t="str">
        <f>VLOOKUP(orders[[#This Row],[Customer_ID]],customers[#All],3,TRUE)</f>
        <v>Guntakal</v>
      </c>
      <c r="M813" t="s">
        <v>505</v>
      </c>
      <c r="N813">
        <f>orders[[#This Row],[Price]]*orders[[#This Row],[Quantity]]</f>
        <v>3846</v>
      </c>
      <c r="O813" s="14">
        <f>((orders[[#This Row],[Delivery_Date]]+orders[[#This Row],[Delivery_Time]]) - (orders[[#This Row],[Order_Date]]+orders[[#This Row],[Order_Time]]))*24</f>
        <v>32.145277777744923</v>
      </c>
      <c r="W813" s="3">
        <v>2</v>
      </c>
      <c r="X813" s="13">
        <f>((orders[[#This Row],[Delivery_Date]]+orders[[#This Row],[Delivery_Time]]) - (orders[[#This Row],[Order_Date]]+orders[[#This Row],[Order_Time]]))*24</f>
        <v>32.145277777744923</v>
      </c>
      <c r="Y813" s="6">
        <f t="shared" si="12"/>
        <v>16.072638888872461</v>
      </c>
    </row>
    <row r="814" spans="1:25" x14ac:dyDescent="0.3">
      <c r="A814">
        <v>813</v>
      </c>
      <c r="B814" t="s">
        <v>461</v>
      </c>
      <c r="C814">
        <v>32</v>
      </c>
      <c r="D814">
        <f>VLOOKUP(orders[[#This Row],[Product_ID]],products[#All],4,TRUE)</f>
        <v>1792</v>
      </c>
      <c r="E814">
        <v>4</v>
      </c>
      <c r="F814" t="str">
        <f>TEXT(orders[[#This Row],[Order_Date]],"mmm")</f>
        <v>Jan</v>
      </c>
      <c r="G814" s="4">
        <v>44945</v>
      </c>
      <c r="H814" s="5">
        <v>0.37063657407407408</v>
      </c>
      <c r="I814" s="4">
        <v>44949</v>
      </c>
      <c r="J814" s="5">
        <v>0.91737268518518522</v>
      </c>
      <c r="K814" t="s">
        <v>723</v>
      </c>
      <c r="L814" t="str">
        <f>VLOOKUP(orders[[#This Row],[Customer_ID]],customers[#All],3,TRUE)</f>
        <v>Deoghar</v>
      </c>
      <c r="M814" t="s">
        <v>509</v>
      </c>
      <c r="N814">
        <f>orders[[#This Row],[Price]]*orders[[#This Row],[Quantity]]</f>
        <v>7168</v>
      </c>
      <c r="O814" s="14">
        <f>((orders[[#This Row],[Delivery_Date]]+orders[[#This Row],[Delivery_Time]]) - (orders[[#This Row],[Order_Date]]+orders[[#This Row],[Order_Time]]))*24</f>
        <v>109.12166666676058</v>
      </c>
      <c r="W814" s="2">
        <v>4</v>
      </c>
      <c r="X814" s="13">
        <f>((orders[[#This Row],[Delivery_Date]]+orders[[#This Row],[Delivery_Time]]) - (orders[[#This Row],[Order_Date]]+orders[[#This Row],[Order_Time]]))*24</f>
        <v>109.12166666676058</v>
      </c>
      <c r="Y814" s="6">
        <f t="shared" si="12"/>
        <v>27.280416666690144</v>
      </c>
    </row>
    <row r="815" spans="1:25" x14ac:dyDescent="0.3">
      <c r="A815">
        <v>814</v>
      </c>
      <c r="B815" t="s">
        <v>461</v>
      </c>
      <c r="C815">
        <v>47</v>
      </c>
      <c r="D815">
        <f>VLOOKUP(orders[[#This Row],[Product_ID]],products[#All],4,TRUE)</f>
        <v>1638</v>
      </c>
      <c r="E815">
        <v>5</v>
      </c>
      <c r="F815" t="str">
        <f>TEXT(orders[[#This Row],[Order_Date]],"mmm")</f>
        <v>Mar</v>
      </c>
      <c r="G815" s="4">
        <v>44990</v>
      </c>
      <c r="H815" s="5">
        <v>8.2870370370370372E-2</v>
      </c>
      <c r="I815" s="4">
        <v>44999</v>
      </c>
      <c r="J815" s="5">
        <v>0.19532407407407407</v>
      </c>
      <c r="K815" t="s">
        <v>594</v>
      </c>
      <c r="L815" t="str">
        <f>VLOOKUP(orders[[#This Row],[Customer_ID]],customers[#All],3,TRUE)</f>
        <v>Deoghar</v>
      </c>
      <c r="M815" t="s">
        <v>518</v>
      </c>
      <c r="N815">
        <f>orders[[#This Row],[Price]]*orders[[#This Row],[Quantity]]</f>
        <v>8190</v>
      </c>
      <c r="O815" s="14">
        <f>((orders[[#This Row],[Delivery_Date]]+orders[[#This Row],[Delivery_Time]]) - (orders[[#This Row],[Order_Date]]+orders[[#This Row],[Order_Time]]))*24</f>
        <v>218.69888888887363</v>
      </c>
      <c r="W815" s="3">
        <v>5</v>
      </c>
      <c r="X815" s="13">
        <f>((orders[[#This Row],[Delivery_Date]]+orders[[#This Row],[Delivery_Time]]) - (orders[[#This Row],[Order_Date]]+orders[[#This Row],[Order_Time]]))*24</f>
        <v>218.69888888887363</v>
      </c>
      <c r="Y815" s="6">
        <f t="shared" si="12"/>
        <v>43.739777777774727</v>
      </c>
    </row>
    <row r="816" spans="1:25" x14ac:dyDescent="0.3">
      <c r="A816">
        <v>815</v>
      </c>
      <c r="B816" t="s">
        <v>481</v>
      </c>
      <c r="C816">
        <v>61</v>
      </c>
      <c r="D816">
        <f>VLOOKUP(orders[[#This Row],[Product_ID]],products[#All],4,TRUE)</f>
        <v>810</v>
      </c>
      <c r="E816">
        <v>3</v>
      </c>
      <c r="F816" t="str">
        <f>TEXT(orders[[#This Row],[Order_Date]],"mmm")</f>
        <v>Sep</v>
      </c>
      <c r="G816" s="4">
        <v>45198</v>
      </c>
      <c r="H816" s="5">
        <v>0.29737268518518517</v>
      </c>
      <c r="I816" s="4">
        <v>45207</v>
      </c>
      <c r="J816" s="5">
        <v>0.61548611111111107</v>
      </c>
      <c r="K816" t="s">
        <v>175</v>
      </c>
      <c r="L816" t="str">
        <f>VLOOKUP(orders[[#This Row],[Customer_ID]],customers[#All],3,TRUE)</f>
        <v>Cuttack</v>
      </c>
      <c r="M816" t="s">
        <v>505</v>
      </c>
      <c r="N816">
        <f>orders[[#This Row],[Price]]*orders[[#This Row],[Quantity]]</f>
        <v>2430</v>
      </c>
      <c r="O816" s="14">
        <f>((orders[[#This Row],[Delivery_Date]]+orders[[#This Row],[Delivery_Time]]) - (orders[[#This Row],[Order_Date]]+orders[[#This Row],[Order_Time]]))*24</f>
        <v>223.63472222228302</v>
      </c>
      <c r="W816" s="2">
        <v>3</v>
      </c>
      <c r="X816" s="13">
        <f>((orders[[#This Row],[Delivery_Date]]+orders[[#This Row],[Delivery_Time]]) - (orders[[#This Row],[Order_Date]]+orders[[#This Row],[Order_Time]]))*24</f>
        <v>223.63472222228302</v>
      </c>
      <c r="Y816" s="6">
        <f t="shared" si="12"/>
        <v>74.544907407427672</v>
      </c>
    </row>
    <row r="817" spans="1:25" x14ac:dyDescent="0.3">
      <c r="A817">
        <v>816</v>
      </c>
      <c r="B817" t="s">
        <v>213</v>
      </c>
      <c r="C817">
        <v>35</v>
      </c>
      <c r="D817">
        <f>VLOOKUP(orders[[#This Row],[Product_ID]],products[#All],4,TRUE)</f>
        <v>1865</v>
      </c>
      <c r="E817">
        <v>3</v>
      </c>
      <c r="F817" t="str">
        <f>TEXT(orders[[#This Row],[Order_Date]],"mmm")</f>
        <v>Feb</v>
      </c>
      <c r="G817" s="4">
        <v>44985</v>
      </c>
      <c r="H817" s="5">
        <v>0.82251157407407405</v>
      </c>
      <c r="I817" s="4">
        <v>44995</v>
      </c>
      <c r="J817" s="5">
        <v>0.57056712962962963</v>
      </c>
      <c r="K817" t="s">
        <v>602</v>
      </c>
      <c r="L817" t="str">
        <f>VLOOKUP(orders[[#This Row],[Customer_ID]],customers[#All],3,TRUE)</f>
        <v>Ajmer</v>
      </c>
      <c r="M817" t="s">
        <v>518</v>
      </c>
      <c r="N817">
        <f>orders[[#This Row],[Price]]*orders[[#This Row],[Quantity]]</f>
        <v>5595</v>
      </c>
      <c r="O817" s="14">
        <f>((orders[[#This Row],[Delivery_Date]]+orders[[#This Row],[Delivery_Time]]) - (orders[[#This Row],[Order_Date]]+orders[[#This Row],[Order_Time]]))*24</f>
        <v>233.95333333342569</v>
      </c>
      <c r="W817" s="3">
        <v>3</v>
      </c>
      <c r="X817" s="13">
        <f>((orders[[#This Row],[Delivery_Date]]+orders[[#This Row],[Delivery_Time]]) - (orders[[#This Row],[Order_Date]]+orders[[#This Row],[Order_Time]]))*24</f>
        <v>233.95333333342569</v>
      </c>
      <c r="Y817" s="6">
        <f t="shared" si="12"/>
        <v>77.98444444447523</v>
      </c>
    </row>
    <row r="818" spans="1:25" x14ac:dyDescent="0.3">
      <c r="A818">
        <v>817</v>
      </c>
      <c r="B818" t="s">
        <v>326</v>
      </c>
      <c r="C818">
        <v>21</v>
      </c>
      <c r="D818">
        <f>VLOOKUP(orders[[#This Row],[Product_ID]],products[#All],4,TRUE)</f>
        <v>1561</v>
      </c>
      <c r="E818">
        <v>2</v>
      </c>
      <c r="F818" t="str">
        <f>TEXT(orders[[#This Row],[Order_Date]],"mmm")</f>
        <v>Aug</v>
      </c>
      <c r="G818" s="4">
        <v>45166</v>
      </c>
      <c r="H818" s="5">
        <v>0.23402777777777778</v>
      </c>
      <c r="I818" s="4">
        <v>45170</v>
      </c>
      <c r="J818" s="5">
        <v>0.92017361111111107</v>
      </c>
      <c r="K818" t="s">
        <v>623</v>
      </c>
      <c r="L818" t="str">
        <f>VLOOKUP(orders[[#This Row],[Customer_ID]],customers[#All],3,TRUE)</f>
        <v>Malegaon</v>
      </c>
      <c r="M818" t="s">
        <v>513</v>
      </c>
      <c r="N818">
        <f>orders[[#This Row],[Price]]*orders[[#This Row],[Quantity]]</f>
        <v>3122</v>
      </c>
      <c r="O818" s="14">
        <f>((orders[[#This Row],[Delivery_Date]]+orders[[#This Row],[Delivery_Time]]) - (orders[[#This Row],[Order_Date]]+orders[[#This Row],[Order_Time]]))*24</f>
        <v>112.46750000008615</v>
      </c>
      <c r="W818" s="2">
        <v>2</v>
      </c>
      <c r="X818" s="13">
        <f>((orders[[#This Row],[Delivery_Date]]+orders[[#This Row],[Delivery_Time]]) - (orders[[#This Row],[Order_Date]]+orders[[#This Row],[Order_Time]]))*24</f>
        <v>112.46750000008615</v>
      </c>
      <c r="Y818" s="6">
        <f t="shared" si="12"/>
        <v>56.233750000043074</v>
      </c>
    </row>
    <row r="819" spans="1:25" x14ac:dyDescent="0.3">
      <c r="A819">
        <v>818</v>
      </c>
      <c r="B819" t="s">
        <v>24</v>
      </c>
      <c r="C819">
        <v>8</v>
      </c>
      <c r="D819">
        <f>VLOOKUP(orders[[#This Row],[Product_ID]],products[#All],4,TRUE)</f>
        <v>252</v>
      </c>
      <c r="E819">
        <v>4</v>
      </c>
      <c r="F819" t="str">
        <f>TEXT(orders[[#This Row],[Order_Date]],"mmm")</f>
        <v>Mar</v>
      </c>
      <c r="G819" s="4">
        <v>44987</v>
      </c>
      <c r="H819" s="5">
        <v>0.32715277777777779</v>
      </c>
      <c r="I819" s="4">
        <v>44994</v>
      </c>
      <c r="J819" s="5">
        <v>0.38033564814814813</v>
      </c>
      <c r="K819" t="s">
        <v>556</v>
      </c>
      <c r="L819" t="str">
        <f>VLOOKUP(orders[[#This Row],[Customer_ID]],customers[#All],3,TRUE)</f>
        <v>Miryalaguda</v>
      </c>
      <c r="M819" t="s">
        <v>505</v>
      </c>
      <c r="N819">
        <f>orders[[#This Row],[Price]]*orders[[#This Row],[Quantity]]</f>
        <v>1008</v>
      </c>
      <c r="O819" s="14">
        <f>((orders[[#This Row],[Delivery_Date]]+orders[[#This Row],[Delivery_Time]]) - (orders[[#This Row],[Order_Date]]+orders[[#This Row],[Order_Time]]))*24</f>
        <v>169.27638888900401</v>
      </c>
      <c r="W819" s="3">
        <v>4</v>
      </c>
      <c r="X819" s="13">
        <f>((orders[[#This Row],[Delivery_Date]]+orders[[#This Row],[Delivery_Time]]) - (orders[[#This Row],[Order_Date]]+orders[[#This Row],[Order_Time]]))*24</f>
        <v>169.27638888900401</v>
      </c>
      <c r="Y819" s="6">
        <f t="shared" si="12"/>
        <v>42.319097222251003</v>
      </c>
    </row>
    <row r="820" spans="1:25" x14ac:dyDescent="0.3">
      <c r="A820">
        <v>819</v>
      </c>
      <c r="B820" t="s">
        <v>261</v>
      </c>
      <c r="C820">
        <v>55</v>
      </c>
      <c r="D820">
        <f>VLOOKUP(orders[[#This Row],[Product_ID]],products[#All],4,TRUE)</f>
        <v>1904</v>
      </c>
      <c r="E820">
        <v>5</v>
      </c>
      <c r="F820" t="str">
        <f>TEXT(orders[[#This Row],[Order_Date]],"mmm")</f>
        <v>Aug</v>
      </c>
      <c r="G820" s="4">
        <v>45160</v>
      </c>
      <c r="H820" s="5">
        <v>0.54540509259259262</v>
      </c>
      <c r="I820" s="4">
        <v>45162</v>
      </c>
      <c r="J820" s="5">
        <v>6.4212962962962958E-2</v>
      </c>
      <c r="K820" t="s">
        <v>31</v>
      </c>
      <c r="L820" t="str">
        <f>VLOOKUP(orders[[#This Row],[Customer_ID]],customers[#All],3,TRUE)</f>
        <v>Dhanbad</v>
      </c>
      <c r="M820" t="s">
        <v>513</v>
      </c>
      <c r="N820">
        <f>orders[[#This Row],[Price]]*orders[[#This Row],[Quantity]]</f>
        <v>9520</v>
      </c>
      <c r="O820" s="14">
        <f>((orders[[#This Row],[Delivery_Date]]+orders[[#This Row],[Delivery_Time]]) - (orders[[#This Row],[Order_Date]]+orders[[#This Row],[Order_Time]]))*24</f>
        <v>36.451388888934162</v>
      </c>
      <c r="W820" s="2">
        <v>5</v>
      </c>
      <c r="X820" s="13">
        <f>((orders[[#This Row],[Delivery_Date]]+orders[[#This Row],[Delivery_Time]]) - (orders[[#This Row],[Order_Date]]+orders[[#This Row],[Order_Time]]))*24</f>
        <v>36.451388888934162</v>
      </c>
      <c r="Y820" s="6">
        <f t="shared" si="12"/>
        <v>7.2902777777868319</v>
      </c>
    </row>
    <row r="821" spans="1:25" x14ac:dyDescent="0.3">
      <c r="A821">
        <v>820</v>
      </c>
      <c r="B821" t="s">
        <v>168</v>
      </c>
      <c r="C821">
        <v>64</v>
      </c>
      <c r="D821">
        <f>VLOOKUP(orders[[#This Row],[Product_ID]],products[#All],4,TRUE)</f>
        <v>1878</v>
      </c>
      <c r="E821">
        <v>3</v>
      </c>
      <c r="F821" t="str">
        <f>TEXT(orders[[#This Row],[Order_Date]],"mmm")</f>
        <v>Aug</v>
      </c>
      <c r="G821" s="4">
        <v>45160</v>
      </c>
      <c r="H821" s="5">
        <v>0.24424768518518519</v>
      </c>
      <c r="I821" s="4">
        <v>45164</v>
      </c>
      <c r="J821" s="5">
        <v>0.20304398148148148</v>
      </c>
      <c r="K821" t="s">
        <v>724</v>
      </c>
      <c r="L821" t="str">
        <f>VLOOKUP(orders[[#This Row],[Customer_ID]],customers[#All],3,TRUE)</f>
        <v>Indore</v>
      </c>
      <c r="M821" t="s">
        <v>513</v>
      </c>
      <c r="N821">
        <f>orders[[#This Row],[Price]]*orders[[#This Row],[Quantity]]</f>
        <v>5634</v>
      </c>
      <c r="O821" s="14">
        <f>((orders[[#This Row],[Delivery_Date]]+orders[[#This Row],[Delivery_Time]]) - (orders[[#This Row],[Order_Date]]+orders[[#This Row],[Order_Time]]))*24</f>
        <v>95.011111111147329</v>
      </c>
      <c r="W821" s="3">
        <v>3</v>
      </c>
      <c r="X821" s="13">
        <f>((orders[[#This Row],[Delivery_Date]]+orders[[#This Row],[Delivery_Time]]) - (orders[[#This Row],[Order_Date]]+orders[[#This Row],[Order_Time]]))*24</f>
        <v>95.011111111147329</v>
      </c>
      <c r="Y821" s="6">
        <f t="shared" si="12"/>
        <v>31.670370370382443</v>
      </c>
    </row>
    <row r="822" spans="1:25" x14ac:dyDescent="0.3">
      <c r="A822">
        <v>821</v>
      </c>
      <c r="B822" t="s">
        <v>252</v>
      </c>
      <c r="C822">
        <v>32</v>
      </c>
      <c r="D822">
        <f>VLOOKUP(orders[[#This Row],[Product_ID]],products[#All],4,TRUE)</f>
        <v>1792</v>
      </c>
      <c r="E822">
        <v>4</v>
      </c>
      <c r="F822" t="str">
        <f>TEXT(orders[[#This Row],[Order_Date]],"mmm")</f>
        <v>Feb</v>
      </c>
      <c r="G822" s="4">
        <v>44984</v>
      </c>
      <c r="H822" s="5">
        <v>0.84410879629629632</v>
      </c>
      <c r="I822" s="4">
        <v>44992</v>
      </c>
      <c r="J822" s="5">
        <v>0.94861111111111107</v>
      </c>
      <c r="K822" t="s">
        <v>614</v>
      </c>
      <c r="L822" t="str">
        <f>VLOOKUP(orders[[#This Row],[Customer_ID]],customers[#All],3,TRUE)</f>
        <v>Imphal</v>
      </c>
      <c r="M822" t="s">
        <v>509</v>
      </c>
      <c r="N822">
        <f>orders[[#This Row],[Price]]*orders[[#This Row],[Quantity]]</f>
        <v>7168</v>
      </c>
      <c r="O822" s="14">
        <f>((orders[[#This Row],[Delivery_Date]]+orders[[#This Row],[Delivery_Time]]) - (orders[[#This Row],[Order_Date]]+orders[[#This Row],[Order_Time]]))*24</f>
        <v>194.5080555556342</v>
      </c>
      <c r="W822" s="2">
        <v>4</v>
      </c>
      <c r="X822" s="13">
        <f>((orders[[#This Row],[Delivery_Date]]+orders[[#This Row],[Delivery_Time]]) - (orders[[#This Row],[Order_Date]]+orders[[#This Row],[Order_Time]]))*24</f>
        <v>194.5080555556342</v>
      </c>
      <c r="Y822" s="6">
        <f t="shared" si="12"/>
        <v>48.62701388890855</v>
      </c>
    </row>
    <row r="823" spans="1:25" x14ac:dyDescent="0.3">
      <c r="A823">
        <v>822</v>
      </c>
      <c r="B823" t="s">
        <v>369</v>
      </c>
      <c r="C823">
        <v>41</v>
      </c>
      <c r="D823">
        <f>VLOOKUP(orders[[#This Row],[Product_ID]],products[#All],4,TRUE)</f>
        <v>1977</v>
      </c>
      <c r="E823">
        <v>5</v>
      </c>
      <c r="F823" t="str">
        <f>TEXT(orders[[#This Row],[Order_Date]],"mmm")</f>
        <v>Nov</v>
      </c>
      <c r="G823" s="4">
        <v>45239</v>
      </c>
      <c r="H823" s="5">
        <v>0.14104166666666668</v>
      </c>
      <c r="I823" s="4">
        <v>45242</v>
      </c>
      <c r="J823" s="5">
        <v>0.17728009259259259</v>
      </c>
      <c r="K823" t="s">
        <v>170</v>
      </c>
      <c r="L823" t="str">
        <f>VLOOKUP(orders[[#This Row],[Customer_ID]],customers[#All],3,TRUE)</f>
        <v>Aligarh</v>
      </c>
      <c r="M823" t="s">
        <v>507</v>
      </c>
      <c r="N823">
        <f>orders[[#This Row],[Price]]*orders[[#This Row],[Quantity]]</f>
        <v>9885</v>
      </c>
      <c r="O823" s="14">
        <f>((orders[[#This Row],[Delivery_Date]]+orders[[#This Row],[Delivery_Time]]) - (orders[[#This Row],[Order_Date]]+orders[[#This Row],[Order_Time]]))*24</f>
        <v>72.869722222094424</v>
      </c>
      <c r="W823" s="3">
        <v>5</v>
      </c>
      <c r="X823" s="13">
        <f>((orders[[#This Row],[Delivery_Date]]+orders[[#This Row],[Delivery_Time]]) - (orders[[#This Row],[Order_Date]]+orders[[#This Row],[Order_Time]]))*24</f>
        <v>72.869722222094424</v>
      </c>
      <c r="Y823" s="6">
        <f t="shared" si="12"/>
        <v>14.573944444418885</v>
      </c>
    </row>
    <row r="824" spans="1:25" x14ac:dyDescent="0.3">
      <c r="A824">
        <v>823</v>
      </c>
      <c r="B824" t="s">
        <v>428</v>
      </c>
      <c r="C824">
        <v>64</v>
      </c>
      <c r="D824">
        <f>VLOOKUP(orders[[#This Row],[Product_ID]],products[#All],4,TRUE)</f>
        <v>1878</v>
      </c>
      <c r="E824">
        <v>3</v>
      </c>
      <c r="F824" t="str">
        <f>TEXT(orders[[#This Row],[Order_Date]],"mmm")</f>
        <v>Aug</v>
      </c>
      <c r="G824" s="4">
        <v>45165</v>
      </c>
      <c r="H824" s="5">
        <v>0.64126157407407403</v>
      </c>
      <c r="I824" s="4">
        <v>45170</v>
      </c>
      <c r="J824" s="5">
        <v>0.61990740740740746</v>
      </c>
      <c r="K824" t="s">
        <v>673</v>
      </c>
      <c r="L824" t="str">
        <f>VLOOKUP(orders[[#This Row],[Customer_ID]],customers[#All],3,TRUE)</f>
        <v>North Dumdum</v>
      </c>
      <c r="M824" t="s">
        <v>513</v>
      </c>
      <c r="N824">
        <f>orders[[#This Row],[Price]]*orders[[#This Row],[Quantity]]</f>
        <v>5634</v>
      </c>
      <c r="O824" s="14">
        <f>((orders[[#This Row],[Delivery_Date]]+orders[[#This Row],[Delivery_Time]]) - (orders[[#This Row],[Order_Date]]+orders[[#This Row],[Order_Time]]))*24</f>
        <v>119.48749999998836</v>
      </c>
      <c r="W824" s="2">
        <v>3</v>
      </c>
      <c r="X824" s="13">
        <f>((orders[[#This Row],[Delivery_Date]]+orders[[#This Row],[Delivery_Time]]) - (orders[[#This Row],[Order_Date]]+orders[[#This Row],[Order_Time]]))*24</f>
        <v>119.48749999998836</v>
      </c>
      <c r="Y824" s="6">
        <f t="shared" si="12"/>
        <v>39.829166666662786</v>
      </c>
    </row>
    <row r="825" spans="1:25" x14ac:dyDescent="0.3">
      <c r="A825">
        <v>824</v>
      </c>
      <c r="B825" t="s">
        <v>476</v>
      </c>
      <c r="C825">
        <v>46</v>
      </c>
      <c r="D825">
        <f>VLOOKUP(orders[[#This Row],[Product_ID]],products[#All],4,TRUE)</f>
        <v>758</v>
      </c>
      <c r="E825">
        <v>4</v>
      </c>
      <c r="F825" t="str">
        <f>TEXT(orders[[#This Row],[Order_Date]],"mmm")</f>
        <v>May</v>
      </c>
      <c r="G825" s="4">
        <v>45052</v>
      </c>
      <c r="H825" s="5">
        <v>0.33068287037037036</v>
      </c>
      <c r="I825" s="4">
        <v>45053</v>
      </c>
      <c r="J825" s="5">
        <v>0.64157407407407407</v>
      </c>
      <c r="K825" t="s">
        <v>644</v>
      </c>
      <c r="L825" t="str">
        <f>VLOOKUP(orders[[#This Row],[Customer_ID]],customers[#All],3,TRUE)</f>
        <v>Sri Ganganagar</v>
      </c>
      <c r="M825" t="s">
        <v>505</v>
      </c>
      <c r="N825">
        <f>orders[[#This Row],[Price]]*orders[[#This Row],[Quantity]]</f>
        <v>3032</v>
      </c>
      <c r="O825" s="14">
        <f>((orders[[#This Row],[Delivery_Date]]+orders[[#This Row],[Delivery_Time]]) - (orders[[#This Row],[Order_Date]]+orders[[#This Row],[Order_Time]]))*24</f>
        <v>31.461388888943475</v>
      </c>
      <c r="W825" s="3">
        <v>4</v>
      </c>
      <c r="X825" s="13">
        <f>((orders[[#This Row],[Delivery_Date]]+orders[[#This Row],[Delivery_Time]]) - (orders[[#This Row],[Order_Date]]+orders[[#This Row],[Order_Time]]))*24</f>
        <v>31.461388888943475</v>
      </c>
      <c r="Y825" s="6">
        <f t="shared" si="12"/>
        <v>7.8653472222358687</v>
      </c>
    </row>
    <row r="826" spans="1:25" x14ac:dyDescent="0.3">
      <c r="A826">
        <v>825</v>
      </c>
      <c r="B826" t="s">
        <v>222</v>
      </c>
      <c r="C826">
        <v>25</v>
      </c>
      <c r="D826">
        <f>VLOOKUP(orders[[#This Row],[Product_ID]],products[#All],4,TRUE)</f>
        <v>1202</v>
      </c>
      <c r="E826">
        <v>5</v>
      </c>
      <c r="F826" t="str">
        <f>TEXT(orders[[#This Row],[Order_Date]],"mmm")</f>
        <v>Jun</v>
      </c>
      <c r="G826" s="4">
        <v>45107</v>
      </c>
      <c r="H826" s="5">
        <v>0.45166666666666666</v>
      </c>
      <c r="I826" s="4">
        <v>45108</v>
      </c>
      <c r="J826" s="5">
        <v>0.7556018518518518</v>
      </c>
      <c r="K826" t="s">
        <v>439</v>
      </c>
      <c r="L826" t="str">
        <f>VLOOKUP(orders[[#This Row],[Customer_ID]],customers[#All],3,TRUE)</f>
        <v>Agra</v>
      </c>
      <c r="M826" t="s">
        <v>505</v>
      </c>
      <c r="N826">
        <f>orders[[#This Row],[Price]]*orders[[#This Row],[Quantity]]</f>
        <v>6010</v>
      </c>
      <c r="O826" s="14">
        <f>((orders[[#This Row],[Delivery_Date]]+orders[[#This Row],[Delivery_Time]]) - (orders[[#This Row],[Order_Date]]+orders[[#This Row],[Order_Time]]))*24</f>
        <v>31.294444444414694</v>
      </c>
      <c r="W826" s="2">
        <v>5</v>
      </c>
      <c r="X826" s="13">
        <f>((orders[[#This Row],[Delivery_Date]]+orders[[#This Row],[Delivery_Time]]) - (orders[[#This Row],[Order_Date]]+orders[[#This Row],[Order_Time]]))*24</f>
        <v>31.294444444414694</v>
      </c>
      <c r="Y826" s="6">
        <f t="shared" si="12"/>
        <v>6.2588888888829386</v>
      </c>
    </row>
    <row r="827" spans="1:25" x14ac:dyDescent="0.3">
      <c r="A827">
        <v>826</v>
      </c>
      <c r="B827" t="s">
        <v>379</v>
      </c>
      <c r="C827">
        <v>16</v>
      </c>
      <c r="D827">
        <f>VLOOKUP(orders[[#This Row],[Product_ID]],products[#All],4,TRUE)</f>
        <v>1721</v>
      </c>
      <c r="E827">
        <v>5</v>
      </c>
      <c r="F827" t="str">
        <f>TEXT(orders[[#This Row],[Order_Date]],"mmm")</f>
        <v>Mar</v>
      </c>
      <c r="G827" s="4">
        <v>44987</v>
      </c>
      <c r="H827" s="5">
        <v>0.83480324074074075</v>
      </c>
      <c r="I827" s="4">
        <v>44993</v>
      </c>
      <c r="J827" s="5">
        <v>0.26131944444444444</v>
      </c>
      <c r="K827" t="s">
        <v>659</v>
      </c>
      <c r="L827" t="str">
        <f>VLOOKUP(orders[[#This Row],[Customer_ID]],customers[#All],3,TRUE)</f>
        <v>Panchkula</v>
      </c>
      <c r="M827" t="s">
        <v>518</v>
      </c>
      <c r="N827">
        <f>orders[[#This Row],[Price]]*orders[[#This Row],[Quantity]]</f>
        <v>8605</v>
      </c>
      <c r="O827" s="14">
        <f>((orders[[#This Row],[Delivery_Date]]+orders[[#This Row],[Delivery_Time]]) - (orders[[#This Row],[Order_Date]]+orders[[#This Row],[Order_Time]]))*24</f>
        <v>130.23638888890855</v>
      </c>
      <c r="W827" s="3">
        <v>5</v>
      </c>
      <c r="X827" s="13">
        <f>((orders[[#This Row],[Delivery_Date]]+orders[[#This Row],[Delivery_Time]]) - (orders[[#This Row],[Order_Date]]+orders[[#This Row],[Order_Time]]))*24</f>
        <v>130.23638888890855</v>
      </c>
      <c r="Y827" s="6">
        <f t="shared" si="12"/>
        <v>26.047277777781709</v>
      </c>
    </row>
    <row r="828" spans="1:25" x14ac:dyDescent="0.3">
      <c r="A828">
        <v>827</v>
      </c>
      <c r="B828" t="s">
        <v>423</v>
      </c>
      <c r="C828">
        <v>9</v>
      </c>
      <c r="D828">
        <f>VLOOKUP(orders[[#This Row],[Product_ID]],products[#All],4,TRUE)</f>
        <v>1605</v>
      </c>
      <c r="E828">
        <v>1</v>
      </c>
      <c r="F828" t="str">
        <f>TEXT(orders[[#This Row],[Order_Date]],"mmm")</f>
        <v>Aug</v>
      </c>
      <c r="G828" s="4">
        <v>45167</v>
      </c>
      <c r="H828" s="5">
        <v>0.9241435185185185</v>
      </c>
      <c r="I828" s="4">
        <v>45168</v>
      </c>
      <c r="J828" s="5">
        <v>3.605324074074074E-2</v>
      </c>
      <c r="K828" t="s">
        <v>670</v>
      </c>
      <c r="L828" t="str">
        <f>VLOOKUP(orders[[#This Row],[Customer_ID]],customers[#All],3,TRUE)</f>
        <v>Purnia</v>
      </c>
      <c r="M828" t="s">
        <v>513</v>
      </c>
      <c r="N828">
        <f>orders[[#This Row],[Price]]*orders[[#This Row],[Quantity]]</f>
        <v>1605</v>
      </c>
      <c r="O828" s="14">
        <f>((orders[[#This Row],[Delivery_Date]]+orders[[#This Row],[Delivery_Time]]) - (orders[[#This Row],[Order_Date]]+orders[[#This Row],[Order_Time]]))*24</f>
        <v>2.6858333334093913</v>
      </c>
      <c r="W828" s="2">
        <v>1</v>
      </c>
      <c r="X828" s="13">
        <f>((orders[[#This Row],[Delivery_Date]]+orders[[#This Row],[Delivery_Time]]) - (orders[[#This Row],[Order_Date]]+orders[[#This Row],[Order_Time]]))*24</f>
        <v>2.6858333334093913</v>
      </c>
      <c r="Y828" s="6">
        <f t="shared" si="12"/>
        <v>2.6858333334093913</v>
      </c>
    </row>
    <row r="829" spans="1:25" x14ac:dyDescent="0.3">
      <c r="A829">
        <v>828</v>
      </c>
      <c r="B829" t="s">
        <v>222</v>
      </c>
      <c r="C829">
        <v>8</v>
      </c>
      <c r="D829">
        <f>VLOOKUP(orders[[#This Row],[Product_ID]],products[#All],4,TRUE)</f>
        <v>252</v>
      </c>
      <c r="E829">
        <v>3</v>
      </c>
      <c r="F829" t="str">
        <f>TEXT(orders[[#This Row],[Order_Date]],"mmm")</f>
        <v>Oct</v>
      </c>
      <c r="G829" s="4">
        <v>45223</v>
      </c>
      <c r="H829" s="5">
        <v>0.69931712962962966</v>
      </c>
      <c r="I829" s="4">
        <v>45231</v>
      </c>
      <c r="J829" s="5">
        <v>0.92983796296296295</v>
      </c>
      <c r="K829" t="s">
        <v>561</v>
      </c>
      <c r="L829" t="str">
        <f>VLOOKUP(orders[[#This Row],[Customer_ID]],customers[#All],3,TRUE)</f>
        <v>Agra</v>
      </c>
      <c r="M829" t="s">
        <v>505</v>
      </c>
      <c r="N829">
        <f>orders[[#This Row],[Price]]*orders[[#This Row],[Quantity]]</f>
        <v>756</v>
      </c>
      <c r="O829" s="14">
        <f>((orders[[#This Row],[Delivery_Date]]+orders[[#This Row],[Delivery_Time]]) - (orders[[#This Row],[Order_Date]]+orders[[#This Row],[Order_Time]]))*24</f>
        <v>197.53250000003027</v>
      </c>
      <c r="W829" s="3">
        <v>3</v>
      </c>
      <c r="X829" s="13">
        <f>((orders[[#This Row],[Delivery_Date]]+orders[[#This Row],[Delivery_Time]]) - (orders[[#This Row],[Order_Date]]+orders[[#This Row],[Order_Time]]))*24</f>
        <v>197.53250000003027</v>
      </c>
      <c r="Y829" s="6">
        <f t="shared" si="12"/>
        <v>65.844166666676756</v>
      </c>
    </row>
    <row r="830" spans="1:25" x14ac:dyDescent="0.3">
      <c r="A830">
        <v>829</v>
      </c>
      <c r="B830" t="s">
        <v>103</v>
      </c>
      <c r="C830">
        <v>42</v>
      </c>
      <c r="D830">
        <f>VLOOKUP(orders[[#This Row],[Product_ID]],products[#All],4,TRUE)</f>
        <v>1744</v>
      </c>
      <c r="E830">
        <v>4</v>
      </c>
      <c r="F830" t="str">
        <f>TEXT(orders[[#This Row],[Order_Date]],"mmm")</f>
        <v>Dec</v>
      </c>
      <c r="G830" s="4">
        <v>45279</v>
      </c>
      <c r="H830" s="5">
        <v>0.77478009259259262</v>
      </c>
      <c r="I830" s="4">
        <v>45286</v>
      </c>
      <c r="J830" s="5">
        <v>0.42921296296296296</v>
      </c>
      <c r="K830" t="s">
        <v>721</v>
      </c>
      <c r="L830" t="str">
        <f>VLOOKUP(orders[[#This Row],[Customer_ID]],customers[#All],3,TRUE)</f>
        <v>Machilipatnam</v>
      </c>
      <c r="M830" t="s">
        <v>528</v>
      </c>
      <c r="N830">
        <f>orders[[#This Row],[Price]]*orders[[#This Row],[Quantity]]</f>
        <v>6976</v>
      </c>
      <c r="O830" s="14">
        <f>((orders[[#This Row],[Delivery_Date]]+orders[[#This Row],[Delivery_Time]]) - (orders[[#This Row],[Order_Date]]+orders[[#This Row],[Order_Time]]))*24</f>
        <v>159.7063888888224</v>
      </c>
      <c r="W830" s="2">
        <v>4</v>
      </c>
      <c r="X830" s="13">
        <f>((orders[[#This Row],[Delivery_Date]]+orders[[#This Row],[Delivery_Time]]) - (orders[[#This Row],[Order_Date]]+orders[[#This Row],[Order_Time]]))*24</f>
        <v>159.7063888888224</v>
      </c>
      <c r="Y830" s="6">
        <f t="shared" si="12"/>
        <v>39.926597222205601</v>
      </c>
    </row>
    <row r="831" spans="1:25" x14ac:dyDescent="0.3">
      <c r="A831">
        <v>830</v>
      </c>
      <c r="B831" t="s">
        <v>39</v>
      </c>
      <c r="C831">
        <v>46</v>
      </c>
      <c r="D831">
        <f>VLOOKUP(orders[[#This Row],[Product_ID]],products[#All],4,TRUE)</f>
        <v>758</v>
      </c>
      <c r="E831">
        <v>2</v>
      </c>
      <c r="F831" t="str">
        <f>TEXT(orders[[#This Row],[Order_Date]],"mmm")</f>
        <v>Jan</v>
      </c>
      <c r="G831" s="4">
        <v>44938</v>
      </c>
      <c r="H831" s="5">
        <v>0.80478009259259264</v>
      </c>
      <c r="I831" s="4">
        <v>44941</v>
      </c>
      <c r="J831" s="5">
        <v>0.21135416666666668</v>
      </c>
      <c r="K831" t="s">
        <v>170</v>
      </c>
      <c r="L831" t="str">
        <f>VLOOKUP(orders[[#This Row],[Customer_ID]],customers[#All],3,TRUE)</f>
        <v>Berhampore</v>
      </c>
      <c r="M831" t="s">
        <v>505</v>
      </c>
      <c r="N831">
        <f>orders[[#This Row],[Price]]*orders[[#This Row],[Quantity]]</f>
        <v>1516</v>
      </c>
      <c r="O831" s="14">
        <f>((orders[[#This Row],[Delivery_Date]]+orders[[#This Row],[Delivery_Time]]) - (orders[[#This Row],[Order_Date]]+orders[[#This Row],[Order_Time]]))*24</f>
        <v>57.757777777849697</v>
      </c>
      <c r="W831" s="3">
        <v>2</v>
      </c>
      <c r="X831" s="13">
        <f>((orders[[#This Row],[Delivery_Date]]+orders[[#This Row],[Delivery_Time]]) - (orders[[#This Row],[Order_Date]]+orders[[#This Row],[Order_Time]]))*24</f>
        <v>57.757777777849697</v>
      </c>
      <c r="Y831" s="6">
        <f t="shared" si="12"/>
        <v>28.878888888924848</v>
      </c>
    </row>
    <row r="832" spans="1:25" x14ac:dyDescent="0.3">
      <c r="A832">
        <v>831</v>
      </c>
      <c r="B832" t="s">
        <v>388</v>
      </c>
      <c r="C832">
        <v>56</v>
      </c>
      <c r="D832">
        <f>VLOOKUP(orders[[#This Row],[Product_ID]],products[#All],4,TRUE)</f>
        <v>1272</v>
      </c>
      <c r="E832">
        <v>5</v>
      </c>
      <c r="F832" t="str">
        <f>TEXT(orders[[#This Row],[Order_Date]],"mmm")</f>
        <v>May</v>
      </c>
      <c r="G832" s="4">
        <v>45070</v>
      </c>
      <c r="H832" s="5">
        <v>0.77885416666666663</v>
      </c>
      <c r="I832" s="4">
        <v>45080</v>
      </c>
      <c r="J832" s="5">
        <v>0.79603009259259261</v>
      </c>
      <c r="K832" t="s">
        <v>683</v>
      </c>
      <c r="L832" t="str">
        <f>VLOOKUP(orders[[#This Row],[Customer_ID]],customers[#All],3,TRUE)</f>
        <v>Bhilai</v>
      </c>
      <c r="M832" t="s">
        <v>505</v>
      </c>
      <c r="N832">
        <f>orders[[#This Row],[Price]]*orders[[#This Row],[Quantity]]</f>
        <v>6360</v>
      </c>
      <c r="O832" s="14">
        <f>((orders[[#This Row],[Delivery_Date]]+orders[[#This Row],[Delivery_Time]]) - (orders[[#This Row],[Order_Date]]+orders[[#This Row],[Order_Time]]))*24</f>
        <v>240.41222222219221</v>
      </c>
      <c r="W832" s="2">
        <v>5</v>
      </c>
      <c r="X832" s="13">
        <f>((orders[[#This Row],[Delivery_Date]]+orders[[#This Row],[Delivery_Time]]) - (orders[[#This Row],[Order_Date]]+orders[[#This Row],[Order_Time]]))*24</f>
        <v>240.41222222219221</v>
      </c>
      <c r="Y832" s="6">
        <f t="shared" si="12"/>
        <v>48.082444444438444</v>
      </c>
    </row>
    <row r="833" spans="1:25" x14ac:dyDescent="0.3">
      <c r="A833">
        <v>832</v>
      </c>
      <c r="B833" t="s">
        <v>133</v>
      </c>
      <c r="C833">
        <v>65</v>
      </c>
      <c r="D833">
        <f>VLOOKUP(orders[[#This Row],[Product_ID]],products[#All],4,TRUE)</f>
        <v>1895</v>
      </c>
      <c r="E833">
        <v>4</v>
      </c>
      <c r="F833" t="str">
        <f>TEXT(orders[[#This Row],[Order_Date]],"mmm")</f>
        <v>Feb</v>
      </c>
      <c r="G833" s="4">
        <v>44958</v>
      </c>
      <c r="H833" s="5">
        <v>0.78916666666666668</v>
      </c>
      <c r="I833" s="4">
        <v>44967</v>
      </c>
      <c r="J833" s="5">
        <v>9.6863425925925922E-2</v>
      </c>
      <c r="K833" t="s">
        <v>611</v>
      </c>
      <c r="L833" t="str">
        <f>VLOOKUP(orders[[#This Row],[Customer_ID]],customers[#All],3,TRUE)</f>
        <v>Farrukhabad</v>
      </c>
      <c r="M833" t="s">
        <v>528</v>
      </c>
      <c r="N833">
        <f>orders[[#This Row],[Price]]*orders[[#This Row],[Quantity]]</f>
        <v>7580</v>
      </c>
      <c r="O833" s="14">
        <f>((orders[[#This Row],[Delivery_Date]]+orders[[#This Row],[Delivery_Time]]) - (orders[[#This Row],[Order_Date]]+orders[[#This Row],[Order_Time]]))*24</f>
        <v>199.3847222221666</v>
      </c>
      <c r="W833" s="3">
        <v>4</v>
      </c>
      <c r="X833" s="13">
        <f>((orders[[#This Row],[Delivery_Date]]+orders[[#This Row],[Delivery_Time]]) - (orders[[#This Row],[Order_Date]]+orders[[#This Row],[Order_Time]]))*24</f>
        <v>199.3847222221666</v>
      </c>
      <c r="Y833" s="6">
        <f t="shared" si="12"/>
        <v>49.84618055554165</v>
      </c>
    </row>
    <row r="834" spans="1:25" x14ac:dyDescent="0.3">
      <c r="A834">
        <v>833</v>
      </c>
      <c r="B834" t="s">
        <v>13</v>
      </c>
      <c r="C834">
        <v>26</v>
      </c>
      <c r="D834">
        <f>VLOOKUP(orders[[#This Row],[Product_ID]],products[#All],4,TRUE)</f>
        <v>289</v>
      </c>
      <c r="E834">
        <v>3</v>
      </c>
      <c r="F834" t="str">
        <f>TEXT(orders[[#This Row],[Order_Date]],"mmm")</f>
        <v>Mar</v>
      </c>
      <c r="G834" s="4">
        <v>44990</v>
      </c>
      <c r="H834" s="5">
        <v>2.8333333333333332E-2</v>
      </c>
      <c r="I834" s="4">
        <v>44998</v>
      </c>
      <c r="J834" s="5">
        <v>6.9641203703703705E-2</v>
      </c>
      <c r="K834" t="s">
        <v>565</v>
      </c>
      <c r="L834" t="str">
        <f>VLOOKUP(orders[[#This Row],[Customer_ID]],customers[#All],3,TRUE)</f>
        <v>Bulandshahr</v>
      </c>
      <c r="M834" t="s">
        <v>518</v>
      </c>
      <c r="N834">
        <f>orders[[#This Row],[Price]]*orders[[#This Row],[Quantity]]</f>
        <v>867</v>
      </c>
      <c r="O834" s="14">
        <f>((orders[[#This Row],[Delivery_Date]]+orders[[#This Row],[Delivery_Time]]) - (orders[[#This Row],[Order_Date]]+orders[[#This Row],[Order_Time]]))*24</f>
        <v>192.99138888891321</v>
      </c>
      <c r="W834" s="2">
        <v>3</v>
      </c>
      <c r="X834" s="13">
        <f>((orders[[#This Row],[Delivery_Date]]+orders[[#This Row],[Delivery_Time]]) - (orders[[#This Row],[Order_Date]]+orders[[#This Row],[Order_Time]]))*24</f>
        <v>192.99138888891321</v>
      </c>
      <c r="Y834" s="6">
        <f t="shared" si="12"/>
        <v>64.330462962971069</v>
      </c>
    </row>
    <row r="835" spans="1:25" x14ac:dyDescent="0.3">
      <c r="A835">
        <v>834</v>
      </c>
      <c r="B835" t="s">
        <v>148</v>
      </c>
      <c r="C835">
        <v>60</v>
      </c>
      <c r="D835">
        <f>VLOOKUP(orders[[#This Row],[Product_ID]],products[#All],4,TRUE)</f>
        <v>827</v>
      </c>
      <c r="E835">
        <v>5</v>
      </c>
      <c r="F835" t="str">
        <f>TEXT(orders[[#This Row],[Order_Date]],"mmm")</f>
        <v>Nov</v>
      </c>
      <c r="G835" s="4">
        <v>45233</v>
      </c>
      <c r="H835" s="5">
        <v>0.77453703703703702</v>
      </c>
      <c r="I835" s="4">
        <v>45242</v>
      </c>
      <c r="J835" s="5">
        <v>0.58459490740740738</v>
      </c>
      <c r="K835" t="s">
        <v>556</v>
      </c>
      <c r="L835" t="str">
        <f>VLOOKUP(orders[[#This Row],[Customer_ID]],customers[#All],3,TRUE)</f>
        <v>Haridwar</v>
      </c>
      <c r="M835" t="s">
        <v>507</v>
      </c>
      <c r="N835">
        <f>orders[[#This Row],[Price]]*orders[[#This Row],[Quantity]]</f>
        <v>4135</v>
      </c>
      <c r="O835" s="14">
        <f>((orders[[#This Row],[Delivery_Date]]+orders[[#This Row],[Delivery_Time]]) - (orders[[#This Row],[Order_Date]]+orders[[#This Row],[Order_Time]]))*24</f>
        <v>211.44138888880843</v>
      </c>
      <c r="W835" s="3">
        <v>5</v>
      </c>
      <c r="X835" s="13">
        <f>((orders[[#This Row],[Delivery_Date]]+orders[[#This Row],[Delivery_Time]]) - (orders[[#This Row],[Order_Date]]+orders[[#This Row],[Order_Time]]))*24</f>
        <v>211.44138888880843</v>
      </c>
      <c r="Y835" s="6">
        <f t="shared" ref="Y835:Y898" si="13">X835/W835</f>
        <v>42.288277777761685</v>
      </c>
    </row>
    <row r="836" spans="1:25" x14ac:dyDescent="0.3">
      <c r="A836">
        <v>835</v>
      </c>
      <c r="B836" t="s">
        <v>437</v>
      </c>
      <c r="C836">
        <v>32</v>
      </c>
      <c r="D836">
        <f>VLOOKUP(orders[[#This Row],[Product_ID]],products[#All],4,TRUE)</f>
        <v>1792</v>
      </c>
      <c r="E836">
        <v>2</v>
      </c>
      <c r="F836" t="str">
        <f>TEXT(orders[[#This Row],[Order_Date]],"mmm")</f>
        <v>Jul</v>
      </c>
      <c r="G836" s="4">
        <v>45112</v>
      </c>
      <c r="H836" s="5">
        <v>0.73325231481481479</v>
      </c>
      <c r="I836" s="4">
        <v>45113</v>
      </c>
      <c r="J836" s="5">
        <v>0.98207175925925927</v>
      </c>
      <c r="K836" t="s">
        <v>483</v>
      </c>
      <c r="L836" t="str">
        <f>VLOOKUP(orders[[#This Row],[Customer_ID]],customers[#All],3,TRUE)</f>
        <v>Nellore</v>
      </c>
      <c r="M836" t="s">
        <v>509</v>
      </c>
      <c r="N836">
        <f>orders[[#This Row],[Price]]*orders[[#This Row],[Quantity]]</f>
        <v>3584</v>
      </c>
      <c r="O836" s="14">
        <f>((orders[[#This Row],[Delivery_Date]]+orders[[#This Row],[Delivery_Time]]) - (orders[[#This Row],[Order_Date]]+orders[[#This Row],[Order_Time]]))*24</f>
        <v>29.971666666679084</v>
      </c>
      <c r="W836" s="2">
        <v>2</v>
      </c>
      <c r="X836" s="13">
        <f>((orders[[#This Row],[Delivery_Date]]+orders[[#This Row],[Delivery_Time]]) - (orders[[#This Row],[Order_Date]]+orders[[#This Row],[Order_Time]]))*24</f>
        <v>29.971666666679084</v>
      </c>
      <c r="Y836" s="6">
        <f t="shared" si="13"/>
        <v>14.985833333339542</v>
      </c>
    </row>
    <row r="837" spans="1:25" x14ac:dyDescent="0.3">
      <c r="A837">
        <v>836</v>
      </c>
      <c r="B837" t="s">
        <v>103</v>
      </c>
      <c r="C837">
        <v>44</v>
      </c>
      <c r="D837">
        <f>VLOOKUP(orders[[#This Row],[Product_ID]],products[#All],4,TRUE)</f>
        <v>794</v>
      </c>
      <c r="E837">
        <v>5</v>
      </c>
      <c r="F837" t="str">
        <f>TEXT(orders[[#This Row],[Order_Date]],"mmm")</f>
        <v>Nov</v>
      </c>
      <c r="G837" s="4">
        <v>45238</v>
      </c>
      <c r="H837" s="5">
        <v>0.1083912037037037</v>
      </c>
      <c r="I837" s="4">
        <v>45241</v>
      </c>
      <c r="J837" s="5">
        <v>0.13295138888888888</v>
      </c>
      <c r="K837" t="s">
        <v>458</v>
      </c>
      <c r="L837" t="str">
        <f>VLOOKUP(orders[[#This Row],[Customer_ID]],customers[#All],3,TRUE)</f>
        <v>Machilipatnam</v>
      </c>
      <c r="M837" t="s">
        <v>507</v>
      </c>
      <c r="N837">
        <f>orders[[#This Row],[Price]]*orders[[#This Row],[Quantity]]</f>
        <v>3970</v>
      </c>
      <c r="O837" s="14">
        <f>((orders[[#This Row],[Delivery_Date]]+orders[[#This Row],[Delivery_Time]]) - (orders[[#This Row],[Order_Date]]+orders[[#This Row],[Order_Time]]))*24</f>
        <v>72.589444444456603</v>
      </c>
      <c r="W837" s="3">
        <v>5</v>
      </c>
      <c r="X837" s="13">
        <f>((orders[[#This Row],[Delivery_Date]]+orders[[#This Row],[Delivery_Time]]) - (orders[[#This Row],[Order_Date]]+orders[[#This Row],[Order_Time]]))*24</f>
        <v>72.589444444456603</v>
      </c>
      <c r="Y837" s="6">
        <f t="shared" si="13"/>
        <v>14.517888888891321</v>
      </c>
    </row>
    <row r="838" spans="1:25" x14ac:dyDescent="0.3">
      <c r="A838">
        <v>837</v>
      </c>
      <c r="B838" t="s">
        <v>183</v>
      </c>
      <c r="C838">
        <v>14</v>
      </c>
      <c r="D838">
        <f>VLOOKUP(orders[[#This Row],[Product_ID]],products[#All],4,TRUE)</f>
        <v>1915</v>
      </c>
      <c r="E838">
        <v>5</v>
      </c>
      <c r="F838" t="str">
        <f>TEXT(orders[[#This Row],[Order_Date]],"mmm")</f>
        <v>Dec</v>
      </c>
      <c r="G838" s="4">
        <v>45279</v>
      </c>
      <c r="H838" s="5">
        <v>0.53972222222222221</v>
      </c>
      <c r="I838" s="4">
        <v>45281</v>
      </c>
      <c r="J838" s="5">
        <v>4.1666666666666669E-4</v>
      </c>
      <c r="K838" t="s">
        <v>641</v>
      </c>
      <c r="L838" t="str">
        <f>VLOOKUP(orders[[#This Row],[Customer_ID]],customers[#All],3,TRUE)</f>
        <v>Dibrugarh</v>
      </c>
      <c r="M838" t="s">
        <v>509</v>
      </c>
      <c r="N838">
        <f>orders[[#This Row],[Price]]*orders[[#This Row],[Quantity]]</f>
        <v>9575</v>
      </c>
      <c r="O838" s="14">
        <f>((orders[[#This Row],[Delivery_Date]]+orders[[#This Row],[Delivery_Time]]) - (orders[[#This Row],[Order_Date]]+orders[[#This Row],[Order_Time]]))*24</f>
        <v>35.056666666700039</v>
      </c>
      <c r="W838" s="2">
        <v>5</v>
      </c>
      <c r="X838" s="13">
        <f>((orders[[#This Row],[Delivery_Date]]+orders[[#This Row],[Delivery_Time]]) - (orders[[#This Row],[Order_Date]]+orders[[#This Row],[Order_Time]]))*24</f>
        <v>35.056666666700039</v>
      </c>
      <c r="Y838" s="6">
        <f t="shared" si="13"/>
        <v>7.0113333333400076</v>
      </c>
    </row>
    <row r="839" spans="1:25" x14ac:dyDescent="0.3">
      <c r="A839">
        <v>838</v>
      </c>
      <c r="B839" t="s">
        <v>18</v>
      </c>
      <c r="C839">
        <v>19</v>
      </c>
      <c r="D839">
        <f>VLOOKUP(orders[[#This Row],[Product_ID]],products[#All],4,TRUE)</f>
        <v>1234</v>
      </c>
      <c r="E839">
        <v>3</v>
      </c>
      <c r="F839" t="str">
        <f>TEXT(orders[[#This Row],[Order_Date]],"mmm")</f>
        <v>Feb</v>
      </c>
      <c r="G839" s="4">
        <v>44966</v>
      </c>
      <c r="H839" s="5">
        <v>0.42917824074074074</v>
      </c>
      <c r="I839" s="4">
        <v>44974</v>
      </c>
      <c r="J839" s="5">
        <v>0.25671296296296298</v>
      </c>
      <c r="K839" t="s">
        <v>512</v>
      </c>
      <c r="L839" t="str">
        <f>VLOOKUP(orders[[#This Row],[Customer_ID]],customers[#All],3,TRUE)</f>
        <v>Bilaspur</v>
      </c>
      <c r="M839" t="s">
        <v>511</v>
      </c>
      <c r="N839">
        <f>orders[[#This Row],[Price]]*orders[[#This Row],[Quantity]]</f>
        <v>3702</v>
      </c>
      <c r="O839" s="14">
        <f>((orders[[#This Row],[Delivery_Date]]+orders[[#This Row],[Delivery_Time]]) - (orders[[#This Row],[Order_Date]]+orders[[#This Row],[Order_Time]]))*24</f>
        <v>187.86083333333954</v>
      </c>
      <c r="W839" s="3">
        <v>3</v>
      </c>
      <c r="X839" s="13">
        <f>((orders[[#This Row],[Delivery_Date]]+orders[[#This Row],[Delivery_Time]]) - (orders[[#This Row],[Order_Date]]+orders[[#This Row],[Order_Time]]))*24</f>
        <v>187.86083333333954</v>
      </c>
      <c r="Y839" s="6">
        <f t="shared" si="13"/>
        <v>62.620277777779847</v>
      </c>
    </row>
    <row r="840" spans="1:25" x14ac:dyDescent="0.3">
      <c r="A840">
        <v>839</v>
      </c>
      <c r="B840" t="s">
        <v>354</v>
      </c>
      <c r="C840">
        <v>51</v>
      </c>
      <c r="D840">
        <f>VLOOKUP(orders[[#This Row],[Product_ID]],products[#All],4,TRUE)</f>
        <v>1084</v>
      </c>
      <c r="E840">
        <v>4</v>
      </c>
      <c r="F840" t="str">
        <f>TEXT(orders[[#This Row],[Order_Date]],"mmm")</f>
        <v>Nov</v>
      </c>
      <c r="G840" s="4">
        <v>45232</v>
      </c>
      <c r="H840" s="5">
        <v>0.16068287037037038</v>
      </c>
      <c r="I840" s="4">
        <v>45242</v>
      </c>
      <c r="J840" s="5">
        <v>7.6284722222222226E-2</v>
      </c>
      <c r="K840" t="s">
        <v>725</v>
      </c>
      <c r="L840" t="str">
        <f>VLOOKUP(orders[[#This Row],[Customer_ID]],customers[#All],3,TRUE)</f>
        <v>Hyderabad</v>
      </c>
      <c r="M840" t="s">
        <v>528</v>
      </c>
      <c r="N840">
        <f>orders[[#This Row],[Price]]*orders[[#This Row],[Quantity]]</f>
        <v>4336</v>
      </c>
      <c r="O840" s="14">
        <f>((orders[[#This Row],[Delivery_Date]]+orders[[#This Row],[Delivery_Time]]) - (orders[[#This Row],[Order_Date]]+orders[[#This Row],[Order_Time]]))*24</f>
        <v>237.9744444443495</v>
      </c>
      <c r="W840" s="2">
        <v>4</v>
      </c>
      <c r="X840" s="13">
        <f>((orders[[#This Row],[Delivery_Date]]+orders[[#This Row],[Delivery_Time]]) - (orders[[#This Row],[Order_Date]]+orders[[#This Row],[Order_Time]]))*24</f>
        <v>237.9744444443495</v>
      </c>
      <c r="Y840" s="6">
        <f t="shared" si="13"/>
        <v>59.493611111087375</v>
      </c>
    </row>
    <row r="841" spans="1:25" x14ac:dyDescent="0.3">
      <c r="A841">
        <v>840</v>
      </c>
      <c r="B841" t="s">
        <v>158</v>
      </c>
      <c r="C841">
        <v>67</v>
      </c>
      <c r="D841">
        <f>VLOOKUP(orders[[#This Row],[Product_ID]],products[#All],4,TRUE)</f>
        <v>1374</v>
      </c>
      <c r="E841">
        <v>2</v>
      </c>
      <c r="F841" t="str">
        <f>TEXT(orders[[#This Row],[Order_Date]],"mmm")</f>
        <v>Jan</v>
      </c>
      <c r="G841" s="4">
        <v>44939</v>
      </c>
      <c r="H841" s="5">
        <v>0.80526620370370372</v>
      </c>
      <c r="I841" s="4">
        <v>44942</v>
      </c>
      <c r="J841" s="5">
        <v>0.4934027777777778</v>
      </c>
      <c r="K841" t="s">
        <v>638</v>
      </c>
      <c r="L841" t="str">
        <f>VLOOKUP(orders[[#This Row],[Customer_ID]],customers[#All],3,TRUE)</f>
        <v>Sasaram</v>
      </c>
      <c r="M841" t="s">
        <v>505</v>
      </c>
      <c r="N841">
        <f>orders[[#This Row],[Price]]*orders[[#This Row],[Quantity]]</f>
        <v>2748</v>
      </c>
      <c r="O841" s="14">
        <f>((orders[[#This Row],[Delivery_Date]]+orders[[#This Row],[Delivery_Time]]) - (orders[[#This Row],[Order_Date]]+orders[[#This Row],[Order_Time]]))*24</f>
        <v>64.515277777856681</v>
      </c>
      <c r="W841" s="3">
        <v>2</v>
      </c>
      <c r="X841" s="13">
        <f>((orders[[#This Row],[Delivery_Date]]+orders[[#This Row],[Delivery_Time]]) - (orders[[#This Row],[Order_Date]]+orders[[#This Row],[Order_Time]]))*24</f>
        <v>64.515277777856681</v>
      </c>
      <c r="Y841" s="6">
        <f t="shared" si="13"/>
        <v>32.257638888928341</v>
      </c>
    </row>
    <row r="842" spans="1:25" x14ac:dyDescent="0.3">
      <c r="A842">
        <v>841</v>
      </c>
      <c r="B842" t="s">
        <v>208</v>
      </c>
      <c r="C842">
        <v>26</v>
      </c>
      <c r="D842">
        <f>VLOOKUP(orders[[#This Row],[Product_ID]],products[#All],4,TRUE)</f>
        <v>289</v>
      </c>
      <c r="E842">
        <v>5</v>
      </c>
      <c r="F842" t="str">
        <f>TEXT(orders[[#This Row],[Order_Date]],"mmm")</f>
        <v>Mar</v>
      </c>
      <c r="G842" s="4">
        <v>44992</v>
      </c>
      <c r="H842" s="5">
        <v>0.26111111111111113</v>
      </c>
      <c r="I842" s="4">
        <v>44997</v>
      </c>
      <c r="J842" s="5">
        <v>0.96989583333333329</v>
      </c>
      <c r="K842" t="s">
        <v>625</v>
      </c>
      <c r="L842" t="str">
        <f>VLOOKUP(orders[[#This Row],[Customer_ID]],customers[#All],3,TRUE)</f>
        <v>Karaikudi</v>
      </c>
      <c r="M842" t="s">
        <v>518</v>
      </c>
      <c r="N842">
        <f>orders[[#This Row],[Price]]*orders[[#This Row],[Quantity]]</f>
        <v>1445</v>
      </c>
      <c r="O842" s="14">
        <f>((orders[[#This Row],[Delivery_Date]]+orders[[#This Row],[Delivery_Time]]) - (orders[[#This Row],[Order_Date]]+orders[[#This Row],[Order_Time]]))*24</f>
        <v>137.01083333330462</v>
      </c>
      <c r="W842" s="2">
        <v>5</v>
      </c>
      <c r="X842" s="13">
        <f>((orders[[#This Row],[Delivery_Date]]+orders[[#This Row],[Delivery_Time]]) - (orders[[#This Row],[Order_Date]]+orders[[#This Row],[Order_Time]]))*24</f>
        <v>137.01083333330462</v>
      </c>
      <c r="Y842" s="6">
        <f t="shared" si="13"/>
        <v>27.402166666660925</v>
      </c>
    </row>
    <row r="843" spans="1:25" x14ac:dyDescent="0.3">
      <c r="A843">
        <v>842</v>
      </c>
      <c r="B843" t="s">
        <v>418</v>
      </c>
      <c r="C843">
        <v>46</v>
      </c>
      <c r="D843">
        <f>VLOOKUP(orders[[#This Row],[Product_ID]],products[#All],4,TRUE)</f>
        <v>758</v>
      </c>
      <c r="E843">
        <v>2</v>
      </c>
      <c r="F843" t="str">
        <f>TEXT(orders[[#This Row],[Order_Date]],"mmm")</f>
        <v>Dec</v>
      </c>
      <c r="G843" s="4">
        <v>45289</v>
      </c>
      <c r="H843" s="5">
        <v>0.71635416666666663</v>
      </c>
      <c r="I843" s="4">
        <v>45292</v>
      </c>
      <c r="J843" s="5">
        <v>0.10261574074074074</v>
      </c>
      <c r="K843" t="s">
        <v>618</v>
      </c>
      <c r="L843" t="str">
        <f>VLOOKUP(orders[[#This Row],[Customer_ID]],customers[#All],3,TRUE)</f>
        <v>Raipur</v>
      </c>
      <c r="M843" t="s">
        <v>505</v>
      </c>
      <c r="N843">
        <f>orders[[#This Row],[Price]]*orders[[#This Row],[Quantity]]</f>
        <v>1516</v>
      </c>
      <c r="O843" s="14">
        <f>((orders[[#This Row],[Delivery_Date]]+orders[[#This Row],[Delivery_Time]]) - (orders[[#This Row],[Order_Date]]+orders[[#This Row],[Order_Time]]))*24</f>
        <v>57.270277777744923</v>
      </c>
      <c r="W843" s="3">
        <v>2</v>
      </c>
      <c r="X843" s="13">
        <f>((orders[[#This Row],[Delivery_Date]]+orders[[#This Row],[Delivery_Time]]) - (orders[[#This Row],[Order_Date]]+orders[[#This Row],[Order_Time]]))*24</f>
        <v>57.270277777744923</v>
      </c>
      <c r="Y843" s="6">
        <f t="shared" si="13"/>
        <v>28.635138888872461</v>
      </c>
    </row>
    <row r="844" spans="1:25" x14ac:dyDescent="0.3">
      <c r="A844">
        <v>843</v>
      </c>
      <c r="B844" t="s">
        <v>39</v>
      </c>
      <c r="C844">
        <v>68</v>
      </c>
      <c r="D844">
        <f>VLOOKUP(orders[[#This Row],[Product_ID]],products[#All],4,TRUE)</f>
        <v>597</v>
      </c>
      <c r="E844">
        <v>1</v>
      </c>
      <c r="F844" t="str">
        <f>TEXT(orders[[#This Row],[Order_Date]],"mmm")</f>
        <v>Feb</v>
      </c>
      <c r="G844" s="4">
        <v>44968</v>
      </c>
      <c r="H844" s="5">
        <v>0.90697916666666667</v>
      </c>
      <c r="I844" s="4">
        <v>44969</v>
      </c>
      <c r="J844" s="5">
        <v>0.81052083333333336</v>
      </c>
      <c r="K844" t="s">
        <v>657</v>
      </c>
      <c r="L844" t="str">
        <f>VLOOKUP(orders[[#This Row],[Customer_ID]],customers[#All],3,TRUE)</f>
        <v>Berhampore</v>
      </c>
      <c r="M844" t="s">
        <v>511</v>
      </c>
      <c r="N844">
        <f>orders[[#This Row],[Price]]*orders[[#This Row],[Quantity]]</f>
        <v>597</v>
      </c>
      <c r="O844" s="14">
        <f>((orders[[#This Row],[Delivery_Date]]+orders[[#This Row],[Delivery_Time]]) - (orders[[#This Row],[Order_Date]]+orders[[#This Row],[Order_Time]]))*24</f>
        <v>21.684999999997672</v>
      </c>
      <c r="W844" s="2">
        <v>1</v>
      </c>
      <c r="X844" s="13">
        <f>((orders[[#This Row],[Delivery_Date]]+orders[[#This Row],[Delivery_Time]]) - (orders[[#This Row],[Order_Date]]+orders[[#This Row],[Order_Time]]))*24</f>
        <v>21.684999999997672</v>
      </c>
      <c r="Y844" s="6">
        <f t="shared" si="13"/>
        <v>21.684999999997672</v>
      </c>
    </row>
    <row r="845" spans="1:25" x14ac:dyDescent="0.3">
      <c r="A845">
        <v>844</v>
      </c>
      <c r="B845" t="s">
        <v>331</v>
      </c>
      <c r="C845">
        <v>51</v>
      </c>
      <c r="D845">
        <f>VLOOKUP(orders[[#This Row],[Product_ID]],products[#All],4,TRUE)</f>
        <v>1084</v>
      </c>
      <c r="E845">
        <v>1</v>
      </c>
      <c r="F845" t="str">
        <f>TEXT(orders[[#This Row],[Order_Date]],"mmm")</f>
        <v>Oct</v>
      </c>
      <c r="G845" s="4">
        <v>45208</v>
      </c>
      <c r="H845" s="5">
        <v>0.80063657407407407</v>
      </c>
      <c r="I845" s="4">
        <v>45209</v>
      </c>
      <c r="J845" s="5">
        <v>0.40864583333333332</v>
      </c>
      <c r="K845" t="s">
        <v>299</v>
      </c>
      <c r="L845" t="str">
        <f>VLOOKUP(orders[[#This Row],[Customer_ID]],customers[#All],3,TRUE)</f>
        <v>Anand</v>
      </c>
      <c r="M845" t="s">
        <v>528</v>
      </c>
      <c r="N845">
        <f>orders[[#This Row],[Price]]*orders[[#This Row],[Quantity]]</f>
        <v>1084</v>
      </c>
      <c r="O845" s="14">
        <f>((orders[[#This Row],[Delivery_Date]]+orders[[#This Row],[Delivery_Time]]) - (orders[[#This Row],[Order_Date]]+orders[[#This Row],[Order_Time]]))*24</f>
        <v>14.592222222243436</v>
      </c>
      <c r="W845" s="3">
        <v>1</v>
      </c>
      <c r="X845" s="13">
        <f>((orders[[#This Row],[Delivery_Date]]+orders[[#This Row],[Delivery_Time]]) - (orders[[#This Row],[Order_Date]]+orders[[#This Row],[Order_Time]]))*24</f>
        <v>14.592222222243436</v>
      </c>
      <c r="Y845" s="6">
        <f t="shared" si="13"/>
        <v>14.592222222243436</v>
      </c>
    </row>
    <row r="846" spans="1:25" x14ac:dyDescent="0.3">
      <c r="A846">
        <v>845</v>
      </c>
      <c r="B846" t="s">
        <v>163</v>
      </c>
      <c r="C846">
        <v>57</v>
      </c>
      <c r="D846">
        <f>VLOOKUP(orders[[#This Row],[Product_ID]],products[#All],4,TRUE)</f>
        <v>1582</v>
      </c>
      <c r="E846">
        <v>5</v>
      </c>
      <c r="F846" t="str">
        <f>TEXT(orders[[#This Row],[Order_Date]],"mmm")</f>
        <v>Oct</v>
      </c>
      <c r="G846" s="4">
        <v>45216</v>
      </c>
      <c r="H846" s="5">
        <v>0.78560185185185183</v>
      </c>
      <c r="I846" s="4">
        <v>45224</v>
      </c>
      <c r="J846" s="5">
        <v>0.1215625</v>
      </c>
      <c r="K846" t="s">
        <v>546</v>
      </c>
      <c r="L846" t="str">
        <f>VLOOKUP(orders[[#This Row],[Customer_ID]],customers[#All],3,TRUE)</f>
        <v>Surat</v>
      </c>
      <c r="M846" t="s">
        <v>509</v>
      </c>
      <c r="N846">
        <f>orders[[#This Row],[Price]]*orders[[#This Row],[Quantity]]</f>
        <v>7910</v>
      </c>
      <c r="O846" s="14">
        <f>((orders[[#This Row],[Delivery_Date]]+orders[[#This Row],[Delivery_Time]]) - (orders[[#This Row],[Order_Date]]+orders[[#This Row],[Order_Time]]))*24</f>
        <v>176.0630555555108</v>
      </c>
      <c r="W846" s="2">
        <v>5</v>
      </c>
      <c r="X846" s="13">
        <f>((orders[[#This Row],[Delivery_Date]]+orders[[#This Row],[Delivery_Time]]) - (orders[[#This Row],[Order_Date]]+orders[[#This Row],[Order_Time]]))*24</f>
        <v>176.0630555555108</v>
      </c>
      <c r="Y846" s="6">
        <f t="shared" si="13"/>
        <v>35.212611111102163</v>
      </c>
    </row>
    <row r="847" spans="1:25" x14ac:dyDescent="0.3">
      <c r="A847">
        <v>846</v>
      </c>
      <c r="B847" t="s">
        <v>340</v>
      </c>
      <c r="C847">
        <v>15</v>
      </c>
      <c r="D847">
        <f>VLOOKUP(orders[[#This Row],[Product_ID]],products[#All],4,TRUE)</f>
        <v>1488</v>
      </c>
      <c r="E847">
        <v>4</v>
      </c>
      <c r="F847" t="str">
        <f>TEXT(orders[[#This Row],[Order_Date]],"mmm")</f>
        <v>Nov</v>
      </c>
      <c r="G847" s="4">
        <v>45258</v>
      </c>
      <c r="H847" s="5">
        <v>0.11642361111111112</v>
      </c>
      <c r="I847" s="4">
        <v>45262</v>
      </c>
      <c r="J847" s="5">
        <v>0.28892361111111109</v>
      </c>
      <c r="K847" t="s">
        <v>625</v>
      </c>
      <c r="L847" t="str">
        <f>VLOOKUP(orders[[#This Row],[Customer_ID]],customers[#All],3,TRUE)</f>
        <v>Madhyamgram</v>
      </c>
      <c r="M847" t="s">
        <v>505</v>
      </c>
      <c r="N847">
        <f>orders[[#This Row],[Price]]*orders[[#This Row],[Quantity]]</f>
        <v>5952</v>
      </c>
      <c r="O847" s="14">
        <f>((orders[[#This Row],[Delivery_Date]]+orders[[#This Row],[Delivery_Time]]) - (orders[[#This Row],[Order_Date]]+orders[[#This Row],[Order_Time]]))*24</f>
        <v>100.13999999983935</v>
      </c>
      <c r="W847" s="3">
        <v>4</v>
      </c>
      <c r="X847" s="13">
        <f>((orders[[#This Row],[Delivery_Date]]+orders[[#This Row],[Delivery_Time]]) - (orders[[#This Row],[Order_Date]]+orders[[#This Row],[Order_Time]]))*24</f>
        <v>100.13999999983935</v>
      </c>
      <c r="Y847" s="6">
        <f t="shared" si="13"/>
        <v>25.034999999959837</v>
      </c>
    </row>
    <row r="848" spans="1:25" x14ac:dyDescent="0.3">
      <c r="A848">
        <v>847</v>
      </c>
      <c r="B848" t="s">
        <v>49</v>
      </c>
      <c r="C848">
        <v>44</v>
      </c>
      <c r="D848">
        <f>VLOOKUP(orders[[#This Row],[Product_ID]],products[#All],4,TRUE)</f>
        <v>794</v>
      </c>
      <c r="E848">
        <v>4</v>
      </c>
      <c r="F848" t="str">
        <f>TEXT(orders[[#This Row],[Order_Date]],"mmm")</f>
        <v>Nov</v>
      </c>
      <c r="G848" s="4">
        <v>45237</v>
      </c>
      <c r="H848" s="5">
        <v>0.75714120370370375</v>
      </c>
      <c r="I848" s="4">
        <v>45242</v>
      </c>
      <c r="J848" s="5">
        <v>0.43166666666666664</v>
      </c>
      <c r="K848" t="s">
        <v>614</v>
      </c>
      <c r="L848" t="str">
        <f>VLOOKUP(orders[[#This Row],[Customer_ID]],customers[#All],3,TRUE)</f>
        <v>Madurai</v>
      </c>
      <c r="M848" t="s">
        <v>507</v>
      </c>
      <c r="N848">
        <f>orders[[#This Row],[Price]]*orders[[#This Row],[Quantity]]</f>
        <v>3176</v>
      </c>
      <c r="O848" s="14">
        <f>((orders[[#This Row],[Delivery_Date]]+orders[[#This Row],[Delivery_Time]]) - (orders[[#This Row],[Order_Date]]+orders[[#This Row],[Order_Time]]))*24</f>
        <v>112.18861111096339</v>
      </c>
      <c r="W848" s="2">
        <v>4</v>
      </c>
      <c r="X848" s="13">
        <f>((orders[[#This Row],[Delivery_Date]]+orders[[#This Row],[Delivery_Time]]) - (orders[[#This Row],[Order_Date]]+orders[[#This Row],[Order_Time]]))*24</f>
        <v>112.18861111096339</v>
      </c>
      <c r="Y848" s="6">
        <f t="shared" si="13"/>
        <v>28.047152777740848</v>
      </c>
    </row>
    <row r="849" spans="1:25" x14ac:dyDescent="0.3">
      <c r="A849">
        <v>848</v>
      </c>
      <c r="B849" t="s">
        <v>29</v>
      </c>
      <c r="C849">
        <v>6</v>
      </c>
      <c r="D849">
        <f>VLOOKUP(orders[[#This Row],[Product_ID]],products[#All],4,TRUE)</f>
        <v>1112</v>
      </c>
      <c r="E849">
        <v>1</v>
      </c>
      <c r="F849" t="str">
        <f>TEXT(orders[[#This Row],[Order_Date]],"mmm")</f>
        <v>Mar</v>
      </c>
      <c r="G849" s="4">
        <v>44991</v>
      </c>
      <c r="H849" s="5">
        <v>0.70343750000000005</v>
      </c>
      <c r="I849" s="4">
        <v>44995</v>
      </c>
      <c r="J849" s="5">
        <v>0.93527777777777776</v>
      </c>
      <c r="K849" t="s">
        <v>705</v>
      </c>
      <c r="L849" t="str">
        <f>VLOOKUP(orders[[#This Row],[Customer_ID]],customers[#All],3,TRUE)</f>
        <v>Kottayam</v>
      </c>
      <c r="M849" t="s">
        <v>518</v>
      </c>
      <c r="N849">
        <f>orders[[#This Row],[Price]]*orders[[#This Row],[Quantity]]</f>
        <v>1112</v>
      </c>
      <c r="O849" s="14">
        <f>((orders[[#This Row],[Delivery_Date]]+orders[[#This Row],[Delivery_Time]]) - (orders[[#This Row],[Order_Date]]+orders[[#This Row],[Order_Time]]))*24</f>
        <v>101.56416666659061</v>
      </c>
      <c r="W849" s="3">
        <v>1</v>
      </c>
      <c r="X849" s="13">
        <f>((orders[[#This Row],[Delivery_Date]]+orders[[#This Row],[Delivery_Time]]) - (orders[[#This Row],[Order_Date]]+orders[[#This Row],[Order_Time]]))*24</f>
        <v>101.56416666659061</v>
      </c>
      <c r="Y849" s="6">
        <f t="shared" si="13"/>
        <v>101.56416666659061</v>
      </c>
    </row>
    <row r="850" spans="1:25" x14ac:dyDescent="0.3">
      <c r="A850">
        <v>849</v>
      </c>
      <c r="B850" t="s">
        <v>68</v>
      </c>
      <c r="C850">
        <v>57</v>
      </c>
      <c r="D850">
        <f>VLOOKUP(orders[[#This Row],[Product_ID]],products[#All],4,TRUE)</f>
        <v>1582</v>
      </c>
      <c r="E850">
        <v>1</v>
      </c>
      <c r="F850" t="str">
        <f>TEXT(orders[[#This Row],[Order_Date]],"mmm")</f>
        <v>Mar</v>
      </c>
      <c r="G850" s="4">
        <v>44997</v>
      </c>
      <c r="H850" s="5">
        <v>5.3333333333333337E-2</v>
      </c>
      <c r="I850" s="4">
        <v>44999</v>
      </c>
      <c r="J850" s="5">
        <v>3.4756944444444444E-2</v>
      </c>
      <c r="K850" t="s">
        <v>529</v>
      </c>
      <c r="L850" t="str">
        <f>VLOOKUP(orders[[#This Row],[Customer_ID]],customers[#All],3,TRUE)</f>
        <v>Mangalore</v>
      </c>
      <c r="M850" t="s">
        <v>509</v>
      </c>
      <c r="N850">
        <f>orders[[#This Row],[Price]]*orders[[#This Row],[Quantity]]</f>
        <v>1582</v>
      </c>
      <c r="O850" s="14">
        <f>((orders[[#This Row],[Delivery_Date]]+orders[[#This Row],[Delivery_Time]]) - (orders[[#This Row],[Order_Date]]+orders[[#This Row],[Order_Time]]))*24</f>
        <v>47.554166666523088</v>
      </c>
      <c r="W850" s="2">
        <v>1</v>
      </c>
      <c r="X850" s="13">
        <f>((orders[[#This Row],[Delivery_Date]]+orders[[#This Row],[Delivery_Time]]) - (orders[[#This Row],[Order_Date]]+orders[[#This Row],[Order_Time]]))*24</f>
        <v>47.554166666523088</v>
      </c>
      <c r="Y850" s="6">
        <f t="shared" si="13"/>
        <v>47.554166666523088</v>
      </c>
    </row>
    <row r="851" spans="1:25" x14ac:dyDescent="0.3">
      <c r="A851">
        <v>850</v>
      </c>
      <c r="B851" t="s">
        <v>452</v>
      </c>
      <c r="C851">
        <v>21</v>
      </c>
      <c r="D851">
        <f>VLOOKUP(orders[[#This Row],[Product_ID]],products[#All],4,TRUE)</f>
        <v>1561</v>
      </c>
      <c r="E851">
        <v>4</v>
      </c>
      <c r="F851" t="str">
        <f>TEXT(orders[[#This Row],[Order_Date]],"mmm")</f>
        <v>Aug</v>
      </c>
      <c r="G851" s="4">
        <v>45161</v>
      </c>
      <c r="H851" s="5">
        <v>0.96894675925925922</v>
      </c>
      <c r="I851" s="4">
        <v>45163</v>
      </c>
      <c r="J851" s="5">
        <v>0.43820601851851854</v>
      </c>
      <c r="K851" t="s">
        <v>551</v>
      </c>
      <c r="L851" t="str">
        <f>VLOOKUP(orders[[#This Row],[Customer_ID]],customers[#All],3,TRUE)</f>
        <v>Dibrugarh</v>
      </c>
      <c r="M851" t="s">
        <v>513</v>
      </c>
      <c r="N851">
        <f>orders[[#This Row],[Price]]*orders[[#This Row],[Quantity]]</f>
        <v>6244</v>
      </c>
      <c r="O851" s="14">
        <f>((orders[[#This Row],[Delivery_Date]]+orders[[#This Row],[Delivery_Time]]) - (orders[[#This Row],[Order_Date]]+orders[[#This Row],[Order_Time]]))*24</f>
        <v>35.262222222110722</v>
      </c>
      <c r="W851" s="3">
        <v>4</v>
      </c>
      <c r="X851" s="13">
        <f>((orders[[#This Row],[Delivery_Date]]+orders[[#This Row],[Delivery_Time]]) - (orders[[#This Row],[Order_Date]]+orders[[#This Row],[Order_Time]]))*24</f>
        <v>35.262222222110722</v>
      </c>
      <c r="Y851" s="6">
        <f t="shared" si="13"/>
        <v>8.8155555555276806</v>
      </c>
    </row>
    <row r="852" spans="1:25" x14ac:dyDescent="0.3">
      <c r="A852">
        <v>851</v>
      </c>
      <c r="B852" t="s">
        <v>153</v>
      </c>
      <c r="C852">
        <v>13</v>
      </c>
      <c r="D852">
        <f>VLOOKUP(orders[[#This Row],[Product_ID]],products[#All],4,TRUE)</f>
        <v>1141</v>
      </c>
      <c r="E852">
        <v>3</v>
      </c>
      <c r="F852" t="str">
        <f>TEXT(orders[[#This Row],[Order_Date]],"mmm")</f>
        <v>Mar</v>
      </c>
      <c r="G852" s="4">
        <v>44991</v>
      </c>
      <c r="H852" s="5">
        <v>0.48052083333333334</v>
      </c>
      <c r="I852" s="4">
        <v>44995</v>
      </c>
      <c r="J852" s="5">
        <v>0.7624305555555555</v>
      </c>
      <c r="K852" t="s">
        <v>130</v>
      </c>
      <c r="L852" t="str">
        <f>VLOOKUP(orders[[#This Row],[Customer_ID]],customers[#All],3,TRUE)</f>
        <v>Sambhal</v>
      </c>
      <c r="M852" t="s">
        <v>518</v>
      </c>
      <c r="N852">
        <f>orders[[#This Row],[Price]]*orders[[#This Row],[Quantity]]</f>
        <v>3423</v>
      </c>
      <c r="O852" s="14">
        <f>((orders[[#This Row],[Delivery_Date]]+orders[[#This Row],[Delivery_Time]]) - (orders[[#This Row],[Order_Date]]+orders[[#This Row],[Order_Time]]))*24</f>
        <v>102.76583333336748</v>
      </c>
      <c r="W852" s="2">
        <v>3</v>
      </c>
      <c r="X852" s="13">
        <f>((orders[[#This Row],[Delivery_Date]]+orders[[#This Row],[Delivery_Time]]) - (orders[[#This Row],[Order_Date]]+orders[[#This Row],[Order_Time]]))*24</f>
        <v>102.76583333336748</v>
      </c>
      <c r="Y852" s="6">
        <f t="shared" si="13"/>
        <v>34.255277777789161</v>
      </c>
    </row>
    <row r="853" spans="1:25" x14ac:dyDescent="0.3">
      <c r="A853">
        <v>852</v>
      </c>
      <c r="B853" t="s">
        <v>178</v>
      </c>
      <c r="C853">
        <v>44</v>
      </c>
      <c r="D853">
        <f>VLOOKUP(orders[[#This Row],[Product_ID]],products[#All],4,TRUE)</f>
        <v>794</v>
      </c>
      <c r="E853">
        <v>2</v>
      </c>
      <c r="F853" t="str">
        <f>TEXT(orders[[#This Row],[Order_Date]],"mmm")</f>
        <v>Nov</v>
      </c>
      <c r="G853" s="4">
        <v>45241</v>
      </c>
      <c r="H853" s="5">
        <v>0.40400462962962963</v>
      </c>
      <c r="I853" s="4">
        <v>45244</v>
      </c>
      <c r="J853" s="5">
        <v>0.59409722222222228</v>
      </c>
      <c r="K853" t="s">
        <v>572</v>
      </c>
      <c r="L853" t="str">
        <f>VLOOKUP(orders[[#This Row],[Customer_ID]],customers[#All],3,TRUE)</f>
        <v>Vellore</v>
      </c>
      <c r="M853" t="s">
        <v>507</v>
      </c>
      <c r="N853">
        <f>orders[[#This Row],[Price]]*orders[[#This Row],[Quantity]]</f>
        <v>1588</v>
      </c>
      <c r="O853" s="14">
        <f>((orders[[#This Row],[Delivery_Date]]+orders[[#This Row],[Delivery_Time]]) - (orders[[#This Row],[Order_Date]]+orders[[#This Row],[Order_Time]]))*24</f>
        <v>76.562222222273704</v>
      </c>
      <c r="W853" s="3">
        <v>2</v>
      </c>
      <c r="X853" s="13">
        <f>((orders[[#This Row],[Delivery_Date]]+orders[[#This Row],[Delivery_Time]]) - (orders[[#This Row],[Order_Date]]+orders[[#This Row],[Order_Time]]))*24</f>
        <v>76.562222222273704</v>
      </c>
      <c r="Y853" s="6">
        <f t="shared" si="13"/>
        <v>38.281111111136852</v>
      </c>
    </row>
    <row r="854" spans="1:25" x14ac:dyDescent="0.3">
      <c r="A854">
        <v>853</v>
      </c>
      <c r="B854" t="s">
        <v>252</v>
      </c>
      <c r="C854">
        <v>51</v>
      </c>
      <c r="D854">
        <f>VLOOKUP(orders[[#This Row],[Product_ID]],products[#All],4,TRUE)</f>
        <v>1084</v>
      </c>
      <c r="E854">
        <v>3</v>
      </c>
      <c r="F854" t="str">
        <f>TEXT(orders[[#This Row],[Order_Date]],"mmm")</f>
        <v>Sep</v>
      </c>
      <c r="G854" s="4">
        <v>45186</v>
      </c>
      <c r="H854" s="5">
        <v>0.88533564814814814</v>
      </c>
      <c r="I854" s="4">
        <v>45192</v>
      </c>
      <c r="J854" s="5">
        <v>0.60240740740740739</v>
      </c>
      <c r="K854" t="s">
        <v>239</v>
      </c>
      <c r="L854" t="str">
        <f>VLOOKUP(orders[[#This Row],[Customer_ID]],customers[#All],3,TRUE)</f>
        <v>Imphal</v>
      </c>
      <c r="M854" t="s">
        <v>528</v>
      </c>
      <c r="N854">
        <f>orders[[#This Row],[Price]]*orders[[#This Row],[Quantity]]</f>
        <v>3252</v>
      </c>
      <c r="O854" s="14">
        <f>((orders[[#This Row],[Delivery_Date]]+orders[[#This Row],[Delivery_Time]]) - (orders[[#This Row],[Order_Date]]+orders[[#This Row],[Order_Time]]))*24</f>
        <v>137.20972222223645</v>
      </c>
      <c r="W854" s="2">
        <v>3</v>
      </c>
      <c r="X854" s="13">
        <f>((orders[[#This Row],[Delivery_Date]]+orders[[#This Row],[Delivery_Time]]) - (orders[[#This Row],[Order_Date]]+orders[[#This Row],[Order_Time]]))*24</f>
        <v>137.20972222223645</v>
      </c>
      <c r="Y854" s="6">
        <f t="shared" si="13"/>
        <v>45.736574074078817</v>
      </c>
    </row>
    <row r="855" spans="1:25" x14ac:dyDescent="0.3">
      <c r="A855">
        <v>854</v>
      </c>
      <c r="B855" t="s">
        <v>83</v>
      </c>
      <c r="C855">
        <v>62</v>
      </c>
      <c r="D855">
        <f>VLOOKUP(orders[[#This Row],[Product_ID]],products[#All],4,TRUE)</f>
        <v>1356</v>
      </c>
      <c r="E855">
        <v>3</v>
      </c>
      <c r="F855" t="str">
        <f>TEXT(orders[[#This Row],[Order_Date]],"mmm")</f>
        <v>Feb</v>
      </c>
      <c r="G855" s="4">
        <v>44984</v>
      </c>
      <c r="H855" s="5">
        <v>8.3715277777777777E-2</v>
      </c>
      <c r="I855" s="4">
        <v>44987</v>
      </c>
      <c r="J855" s="5">
        <v>0.11908564814814815</v>
      </c>
      <c r="K855" t="s">
        <v>723</v>
      </c>
      <c r="L855" t="str">
        <f>VLOOKUP(orders[[#This Row],[Customer_ID]],customers[#All],3,TRUE)</f>
        <v>Tenali</v>
      </c>
      <c r="M855" t="s">
        <v>518</v>
      </c>
      <c r="N855">
        <f>orders[[#This Row],[Price]]*orders[[#This Row],[Quantity]]</f>
        <v>4068</v>
      </c>
      <c r="O855" s="14">
        <f>((orders[[#This Row],[Delivery_Date]]+orders[[#This Row],[Delivery_Time]]) - (orders[[#This Row],[Order_Date]]+orders[[#This Row],[Order_Time]]))*24</f>
        <v>72.848888888955116</v>
      </c>
      <c r="W855" s="3">
        <v>3</v>
      </c>
      <c r="X855" s="13">
        <f>((orders[[#This Row],[Delivery_Date]]+orders[[#This Row],[Delivery_Time]]) - (orders[[#This Row],[Order_Date]]+orders[[#This Row],[Order_Time]]))*24</f>
        <v>72.848888888955116</v>
      </c>
      <c r="Y855" s="6">
        <f t="shared" si="13"/>
        <v>24.282962962985039</v>
      </c>
    </row>
    <row r="856" spans="1:25" x14ac:dyDescent="0.3">
      <c r="A856">
        <v>855</v>
      </c>
      <c r="B856" t="s">
        <v>168</v>
      </c>
      <c r="C856">
        <v>57</v>
      </c>
      <c r="D856">
        <f>VLOOKUP(orders[[#This Row],[Product_ID]],products[#All],4,TRUE)</f>
        <v>1582</v>
      </c>
      <c r="E856">
        <v>5</v>
      </c>
      <c r="F856" t="str">
        <f>TEXT(orders[[#This Row],[Order_Date]],"mmm")</f>
        <v>Aug</v>
      </c>
      <c r="G856" s="4">
        <v>45145</v>
      </c>
      <c r="H856" s="5">
        <v>0.99318287037037034</v>
      </c>
      <c r="I856" s="4">
        <v>45155</v>
      </c>
      <c r="J856" s="5">
        <v>0.84424768518518523</v>
      </c>
      <c r="K856" t="s">
        <v>591</v>
      </c>
      <c r="L856" t="str">
        <f>VLOOKUP(orders[[#This Row],[Customer_ID]],customers[#All],3,TRUE)</f>
        <v>Indore</v>
      </c>
      <c r="M856" t="s">
        <v>509</v>
      </c>
      <c r="N856">
        <f>orders[[#This Row],[Price]]*orders[[#This Row],[Quantity]]</f>
        <v>7910</v>
      </c>
      <c r="O856" s="14">
        <f>((orders[[#This Row],[Delivery_Date]]+orders[[#This Row],[Delivery_Time]]) - (orders[[#This Row],[Order_Date]]+orders[[#This Row],[Order_Time]]))*24</f>
        <v>236.42555555555737</v>
      </c>
      <c r="W856" s="2">
        <v>5</v>
      </c>
      <c r="X856" s="13">
        <f>((orders[[#This Row],[Delivery_Date]]+orders[[#This Row],[Delivery_Time]]) - (orders[[#This Row],[Order_Date]]+orders[[#This Row],[Order_Time]]))*24</f>
        <v>236.42555555555737</v>
      </c>
      <c r="Y856" s="6">
        <f t="shared" si="13"/>
        <v>47.285111111111476</v>
      </c>
    </row>
    <row r="857" spans="1:25" x14ac:dyDescent="0.3">
      <c r="A857">
        <v>856</v>
      </c>
      <c r="B857" t="s">
        <v>379</v>
      </c>
      <c r="C857">
        <v>21</v>
      </c>
      <c r="D857">
        <f>VLOOKUP(orders[[#This Row],[Product_ID]],products[#All],4,TRUE)</f>
        <v>1561</v>
      </c>
      <c r="E857">
        <v>2</v>
      </c>
      <c r="F857" t="str">
        <f>TEXT(orders[[#This Row],[Order_Date]],"mmm")</f>
        <v>Aug</v>
      </c>
      <c r="G857" s="4">
        <v>45165</v>
      </c>
      <c r="H857" s="5">
        <v>0.73623842592592592</v>
      </c>
      <c r="I857" s="4">
        <v>45171</v>
      </c>
      <c r="J857" s="5">
        <v>0.67835648148148153</v>
      </c>
      <c r="K857" t="s">
        <v>56</v>
      </c>
      <c r="L857" t="str">
        <f>VLOOKUP(orders[[#This Row],[Customer_ID]],customers[#All],3,TRUE)</f>
        <v>Panchkula</v>
      </c>
      <c r="M857" t="s">
        <v>513</v>
      </c>
      <c r="N857">
        <f>orders[[#This Row],[Price]]*orders[[#This Row],[Quantity]]</f>
        <v>3122</v>
      </c>
      <c r="O857" s="14">
        <f>((orders[[#This Row],[Delivery_Date]]+orders[[#This Row],[Delivery_Time]]) - (orders[[#This Row],[Order_Date]]+orders[[#This Row],[Order_Time]]))*24</f>
        <v>142.61083333339775</v>
      </c>
      <c r="W857" s="3">
        <v>2</v>
      </c>
      <c r="X857" s="13">
        <f>((orders[[#This Row],[Delivery_Date]]+orders[[#This Row],[Delivery_Time]]) - (orders[[#This Row],[Order_Date]]+orders[[#This Row],[Order_Time]]))*24</f>
        <v>142.61083333339775</v>
      </c>
      <c r="Y857" s="6">
        <f t="shared" si="13"/>
        <v>71.305416666698875</v>
      </c>
    </row>
    <row r="858" spans="1:25" x14ac:dyDescent="0.3">
      <c r="A858">
        <v>857</v>
      </c>
      <c r="B858" t="s">
        <v>266</v>
      </c>
      <c r="C858">
        <v>63</v>
      </c>
      <c r="D858">
        <f>VLOOKUP(orders[[#This Row],[Product_ID]],products[#All],4,TRUE)</f>
        <v>1348</v>
      </c>
      <c r="E858">
        <v>1</v>
      </c>
      <c r="F858" t="str">
        <f>TEXT(orders[[#This Row],[Order_Date]],"mmm")</f>
        <v>Feb</v>
      </c>
      <c r="G858" s="4">
        <v>44966</v>
      </c>
      <c r="H858" s="5">
        <v>0.39048611111111109</v>
      </c>
      <c r="I858" s="4">
        <v>44975</v>
      </c>
      <c r="J858" s="5">
        <v>0.58384259259259264</v>
      </c>
      <c r="K858" t="s">
        <v>614</v>
      </c>
      <c r="L858" t="str">
        <f>VLOOKUP(orders[[#This Row],[Customer_ID]],customers[#All],3,TRUE)</f>
        <v>Bharatpur</v>
      </c>
      <c r="M858" t="s">
        <v>528</v>
      </c>
      <c r="N858">
        <f>orders[[#This Row],[Price]]*orders[[#This Row],[Quantity]]</f>
        <v>1348</v>
      </c>
      <c r="O858" s="14">
        <f>((orders[[#This Row],[Delivery_Date]]+orders[[#This Row],[Delivery_Time]]) - (orders[[#This Row],[Order_Date]]+orders[[#This Row],[Order_Time]]))*24</f>
        <v>220.64055555558298</v>
      </c>
      <c r="W858" s="2">
        <v>1</v>
      </c>
      <c r="X858" s="13">
        <f>((orders[[#This Row],[Delivery_Date]]+orders[[#This Row],[Delivery_Time]]) - (orders[[#This Row],[Order_Date]]+orders[[#This Row],[Order_Time]]))*24</f>
        <v>220.64055555558298</v>
      </c>
      <c r="Y858" s="6">
        <f t="shared" si="13"/>
        <v>220.64055555558298</v>
      </c>
    </row>
    <row r="859" spans="1:25" x14ac:dyDescent="0.3">
      <c r="A859">
        <v>858</v>
      </c>
      <c r="B859" t="s">
        <v>232</v>
      </c>
      <c r="C859">
        <v>44</v>
      </c>
      <c r="D859">
        <f>VLOOKUP(orders[[#This Row],[Product_ID]],products[#All],4,TRUE)</f>
        <v>794</v>
      </c>
      <c r="E859">
        <v>4</v>
      </c>
      <c r="F859" t="str">
        <f>TEXT(orders[[#This Row],[Order_Date]],"mmm")</f>
        <v>Nov</v>
      </c>
      <c r="G859" s="4">
        <v>45238</v>
      </c>
      <c r="H859" s="5">
        <v>7.7638888888888882E-2</v>
      </c>
      <c r="I859" s="4">
        <v>45239</v>
      </c>
      <c r="J859" s="5">
        <v>0.66763888888888889</v>
      </c>
      <c r="K859" t="s">
        <v>671</v>
      </c>
      <c r="L859" t="str">
        <f>VLOOKUP(orders[[#This Row],[Customer_ID]],customers[#All],3,TRUE)</f>
        <v>Guna</v>
      </c>
      <c r="M859" t="s">
        <v>507</v>
      </c>
      <c r="N859">
        <f>orders[[#This Row],[Price]]*orders[[#This Row],[Quantity]]</f>
        <v>3176</v>
      </c>
      <c r="O859" s="14">
        <f>((orders[[#This Row],[Delivery_Date]]+orders[[#This Row],[Delivery_Time]]) - (orders[[#This Row],[Order_Date]]+orders[[#This Row],[Order_Time]]))*24</f>
        <v>38.159999999916181</v>
      </c>
      <c r="W859" s="3">
        <v>4</v>
      </c>
      <c r="X859" s="13">
        <f>((orders[[#This Row],[Delivery_Date]]+orders[[#This Row],[Delivery_Time]]) - (orders[[#This Row],[Order_Date]]+orders[[#This Row],[Order_Time]]))*24</f>
        <v>38.159999999916181</v>
      </c>
      <c r="Y859" s="6">
        <f t="shared" si="13"/>
        <v>9.5399999999790452</v>
      </c>
    </row>
    <row r="860" spans="1:25" x14ac:dyDescent="0.3">
      <c r="A860">
        <v>859</v>
      </c>
      <c r="B860" t="s">
        <v>237</v>
      </c>
      <c r="C860">
        <v>43</v>
      </c>
      <c r="D860">
        <f>VLOOKUP(orders[[#This Row],[Product_ID]],products[#All],4,TRUE)</f>
        <v>750</v>
      </c>
      <c r="E860">
        <v>1</v>
      </c>
      <c r="F860" t="str">
        <f>TEXT(orders[[#This Row],[Order_Date]],"mmm")</f>
        <v>Nov</v>
      </c>
      <c r="G860" s="4">
        <v>45240</v>
      </c>
      <c r="H860" s="5">
        <v>0.29607638888888888</v>
      </c>
      <c r="I860" s="4">
        <v>45245</v>
      </c>
      <c r="J860" s="5">
        <v>7.3923611111111107E-2</v>
      </c>
      <c r="K860" t="s">
        <v>559</v>
      </c>
      <c r="L860" t="str">
        <f>VLOOKUP(orders[[#This Row],[Customer_ID]],customers[#All],3,TRUE)</f>
        <v>Jorhat</v>
      </c>
      <c r="M860" t="s">
        <v>507</v>
      </c>
      <c r="N860">
        <f>orders[[#This Row],[Price]]*orders[[#This Row],[Quantity]]</f>
        <v>750</v>
      </c>
      <c r="O860" s="14">
        <f>((orders[[#This Row],[Delivery_Date]]+orders[[#This Row],[Delivery_Time]]) - (orders[[#This Row],[Order_Date]]+orders[[#This Row],[Order_Time]]))*24</f>
        <v>114.66833333327668</v>
      </c>
      <c r="W860" s="2">
        <v>1</v>
      </c>
      <c r="X860" s="13">
        <f>((orders[[#This Row],[Delivery_Date]]+orders[[#This Row],[Delivery_Time]]) - (orders[[#This Row],[Order_Date]]+orders[[#This Row],[Order_Time]]))*24</f>
        <v>114.66833333327668</v>
      </c>
      <c r="Y860" s="6">
        <f t="shared" si="13"/>
        <v>114.66833333327668</v>
      </c>
    </row>
    <row r="861" spans="1:25" x14ac:dyDescent="0.3">
      <c r="A861">
        <v>860</v>
      </c>
      <c r="B861" t="s">
        <v>316</v>
      </c>
      <c r="C861">
        <v>14</v>
      </c>
      <c r="D861">
        <f>VLOOKUP(orders[[#This Row],[Product_ID]],products[#All],4,TRUE)</f>
        <v>1915</v>
      </c>
      <c r="E861">
        <v>1</v>
      </c>
      <c r="F861" t="str">
        <f>TEXT(orders[[#This Row],[Order_Date]],"mmm")</f>
        <v>Jan</v>
      </c>
      <c r="G861" s="4">
        <v>44936</v>
      </c>
      <c r="H861" s="5">
        <v>0.81248842592592596</v>
      </c>
      <c r="I861" s="4">
        <v>44939</v>
      </c>
      <c r="J861" s="5">
        <v>0.56284722222222228</v>
      </c>
      <c r="K861" t="s">
        <v>708</v>
      </c>
      <c r="L861" t="str">
        <f>VLOOKUP(orders[[#This Row],[Customer_ID]],customers[#All],3,TRUE)</f>
        <v>Srikakulam</v>
      </c>
      <c r="M861" t="s">
        <v>509</v>
      </c>
      <c r="N861">
        <f>orders[[#This Row],[Price]]*orders[[#This Row],[Quantity]]</f>
        <v>1915</v>
      </c>
      <c r="O861" s="14">
        <f>((orders[[#This Row],[Delivery_Date]]+orders[[#This Row],[Delivery_Time]]) - (orders[[#This Row],[Order_Date]]+orders[[#This Row],[Order_Time]]))*24</f>
        <v>66.008611111203209</v>
      </c>
      <c r="W861" s="3">
        <v>1</v>
      </c>
      <c r="X861" s="13">
        <f>((orders[[#This Row],[Delivery_Date]]+orders[[#This Row],[Delivery_Time]]) - (orders[[#This Row],[Order_Date]]+orders[[#This Row],[Order_Time]]))*24</f>
        <v>66.008611111203209</v>
      </c>
      <c r="Y861" s="6">
        <f t="shared" si="13"/>
        <v>66.008611111203209</v>
      </c>
    </row>
    <row r="862" spans="1:25" x14ac:dyDescent="0.3">
      <c r="A862">
        <v>861</v>
      </c>
      <c r="B862" t="s">
        <v>153</v>
      </c>
      <c r="C862">
        <v>32</v>
      </c>
      <c r="D862">
        <f>VLOOKUP(orders[[#This Row],[Product_ID]],products[#All],4,TRUE)</f>
        <v>1792</v>
      </c>
      <c r="E862">
        <v>1</v>
      </c>
      <c r="F862" t="str">
        <f>TEXT(orders[[#This Row],[Order_Date]],"mmm")</f>
        <v>Feb</v>
      </c>
      <c r="G862" s="4">
        <v>44966</v>
      </c>
      <c r="H862" s="5">
        <v>0.34688657407407408</v>
      </c>
      <c r="I862" s="4">
        <v>44971</v>
      </c>
      <c r="J862" s="5">
        <v>0.10942129629629629</v>
      </c>
      <c r="K862" t="s">
        <v>598</v>
      </c>
      <c r="L862" t="str">
        <f>VLOOKUP(orders[[#This Row],[Customer_ID]],customers[#All],3,TRUE)</f>
        <v>Sambhal</v>
      </c>
      <c r="M862" t="s">
        <v>509</v>
      </c>
      <c r="N862">
        <f>orders[[#This Row],[Price]]*orders[[#This Row],[Quantity]]</f>
        <v>1792</v>
      </c>
      <c r="O862" s="14">
        <f>((orders[[#This Row],[Delivery_Date]]+orders[[#This Row],[Delivery_Time]]) - (orders[[#This Row],[Order_Date]]+orders[[#This Row],[Order_Time]]))*24</f>
        <v>114.30083333345829</v>
      </c>
      <c r="W862" s="2">
        <v>1</v>
      </c>
      <c r="X862" s="13">
        <f>((orders[[#This Row],[Delivery_Date]]+orders[[#This Row],[Delivery_Time]]) - (orders[[#This Row],[Order_Date]]+orders[[#This Row],[Order_Time]]))*24</f>
        <v>114.30083333345829</v>
      </c>
      <c r="Y862" s="6">
        <f t="shared" si="13"/>
        <v>114.30083333345829</v>
      </c>
    </row>
    <row r="863" spans="1:25" x14ac:dyDescent="0.3">
      <c r="A863">
        <v>862</v>
      </c>
      <c r="B863" t="s">
        <v>247</v>
      </c>
      <c r="C863">
        <v>6</v>
      </c>
      <c r="D863">
        <f>VLOOKUP(orders[[#This Row],[Product_ID]],products[#All],4,TRUE)</f>
        <v>1112</v>
      </c>
      <c r="E863">
        <v>4</v>
      </c>
      <c r="F863" t="str">
        <f>TEXT(orders[[#This Row],[Order_Date]],"mmm")</f>
        <v>Mar</v>
      </c>
      <c r="G863" s="4">
        <v>44992</v>
      </c>
      <c r="H863" s="5">
        <v>0.24391203703703704</v>
      </c>
      <c r="I863" s="4">
        <v>45000</v>
      </c>
      <c r="J863" s="5">
        <v>0.34984953703703703</v>
      </c>
      <c r="K863" t="s">
        <v>663</v>
      </c>
      <c r="L863" t="str">
        <f>VLOOKUP(orders[[#This Row],[Customer_ID]],customers[#All],3,TRUE)</f>
        <v>Imphal</v>
      </c>
      <c r="M863" t="s">
        <v>518</v>
      </c>
      <c r="N863">
        <f>orders[[#This Row],[Price]]*orders[[#This Row],[Quantity]]</f>
        <v>4448</v>
      </c>
      <c r="O863" s="14">
        <f>((orders[[#This Row],[Delivery_Date]]+orders[[#This Row],[Delivery_Time]]) - (orders[[#This Row],[Order_Date]]+orders[[#This Row],[Order_Time]]))*24</f>
        <v>194.54249999992317</v>
      </c>
      <c r="W863" s="3">
        <v>4</v>
      </c>
      <c r="X863" s="13">
        <f>((orders[[#This Row],[Delivery_Date]]+orders[[#This Row],[Delivery_Time]]) - (orders[[#This Row],[Order_Date]]+orders[[#This Row],[Order_Time]]))*24</f>
        <v>194.54249999992317</v>
      </c>
      <c r="Y863" s="6">
        <f t="shared" si="13"/>
        <v>48.635624999980791</v>
      </c>
    </row>
    <row r="864" spans="1:25" x14ac:dyDescent="0.3">
      <c r="A864">
        <v>863</v>
      </c>
      <c r="B864" t="s">
        <v>486</v>
      </c>
      <c r="C864">
        <v>20</v>
      </c>
      <c r="D864">
        <f>VLOOKUP(orders[[#This Row],[Product_ID]],products[#All],4,TRUE)</f>
        <v>697</v>
      </c>
      <c r="E864">
        <v>3</v>
      </c>
      <c r="F864" t="str">
        <f>TEXT(orders[[#This Row],[Order_Date]],"mmm")</f>
        <v>Jun</v>
      </c>
      <c r="G864" s="4">
        <v>45082</v>
      </c>
      <c r="H864" s="5">
        <v>0.39449074074074075</v>
      </c>
      <c r="I864" s="4">
        <v>45092</v>
      </c>
      <c r="J864" s="5">
        <v>0.13408564814814813</v>
      </c>
      <c r="K864" t="s">
        <v>696</v>
      </c>
      <c r="L864" t="str">
        <f>VLOOKUP(orders[[#This Row],[Customer_ID]],customers[#All],3,TRUE)</f>
        <v>Dhanbad</v>
      </c>
      <c r="M864" t="s">
        <v>505</v>
      </c>
      <c r="N864">
        <f>orders[[#This Row],[Price]]*orders[[#This Row],[Quantity]]</f>
        <v>2091</v>
      </c>
      <c r="O864" s="14">
        <f>((orders[[#This Row],[Delivery_Date]]+orders[[#This Row],[Delivery_Time]]) - (orders[[#This Row],[Order_Date]]+orders[[#This Row],[Order_Time]]))*24</f>
        <v>233.7502777777263</v>
      </c>
      <c r="W864" s="2">
        <v>3</v>
      </c>
      <c r="X864" s="13">
        <f>((orders[[#This Row],[Delivery_Date]]+orders[[#This Row],[Delivery_Time]]) - (orders[[#This Row],[Order_Date]]+orders[[#This Row],[Order_Time]]))*24</f>
        <v>233.7502777777263</v>
      </c>
      <c r="Y864" s="6">
        <f t="shared" si="13"/>
        <v>77.916759259242099</v>
      </c>
    </row>
    <row r="865" spans="1:25" x14ac:dyDescent="0.3">
      <c r="A865">
        <v>864</v>
      </c>
      <c r="B865" t="s">
        <v>168</v>
      </c>
      <c r="C865">
        <v>11</v>
      </c>
      <c r="D865">
        <f>VLOOKUP(orders[[#This Row],[Product_ID]],products[#All],4,TRUE)</f>
        <v>1096</v>
      </c>
      <c r="E865">
        <v>1</v>
      </c>
      <c r="F865" t="str">
        <f>TEXT(orders[[#This Row],[Order_Date]],"mmm")</f>
        <v>Feb</v>
      </c>
      <c r="G865" s="4">
        <v>44968</v>
      </c>
      <c r="H865" s="5">
        <v>0.8155324074074074</v>
      </c>
      <c r="I865" s="4">
        <v>44972</v>
      </c>
      <c r="J865" s="5">
        <v>0.33724537037037039</v>
      </c>
      <c r="K865" t="s">
        <v>603</v>
      </c>
      <c r="L865" t="str">
        <f>VLOOKUP(orders[[#This Row],[Customer_ID]],customers[#All],3,TRUE)</f>
        <v>Indore</v>
      </c>
      <c r="M865" t="s">
        <v>511</v>
      </c>
      <c r="N865">
        <f>orders[[#This Row],[Price]]*orders[[#This Row],[Quantity]]</f>
        <v>1096</v>
      </c>
      <c r="O865" s="14">
        <f>((orders[[#This Row],[Delivery_Date]]+orders[[#This Row],[Delivery_Time]]) - (orders[[#This Row],[Order_Date]]+orders[[#This Row],[Order_Time]]))*24</f>
        <v>84.521111111040227</v>
      </c>
      <c r="W865" s="3">
        <v>1</v>
      </c>
      <c r="X865" s="13">
        <f>((orders[[#This Row],[Delivery_Date]]+orders[[#This Row],[Delivery_Time]]) - (orders[[#This Row],[Order_Date]]+orders[[#This Row],[Order_Time]]))*24</f>
        <v>84.521111111040227</v>
      </c>
      <c r="Y865" s="6">
        <f t="shared" si="13"/>
        <v>84.521111111040227</v>
      </c>
    </row>
    <row r="866" spans="1:25" x14ac:dyDescent="0.3">
      <c r="A866">
        <v>865</v>
      </c>
      <c r="B866" t="s">
        <v>163</v>
      </c>
      <c r="C866">
        <v>19</v>
      </c>
      <c r="D866">
        <f>VLOOKUP(orders[[#This Row],[Product_ID]],products[#All],4,TRUE)</f>
        <v>1234</v>
      </c>
      <c r="E866">
        <v>1</v>
      </c>
      <c r="F866" t="str">
        <f>TEXT(orders[[#This Row],[Order_Date]],"mmm")</f>
        <v>Feb</v>
      </c>
      <c r="G866" s="4">
        <v>44969</v>
      </c>
      <c r="H866" s="5">
        <v>0.75641203703703708</v>
      </c>
      <c r="I866" s="4">
        <v>44970</v>
      </c>
      <c r="J866" s="5">
        <v>0.27638888888888891</v>
      </c>
      <c r="K866" t="s">
        <v>594</v>
      </c>
      <c r="L866" t="str">
        <f>VLOOKUP(orders[[#This Row],[Customer_ID]],customers[#All],3,TRUE)</f>
        <v>Surat</v>
      </c>
      <c r="M866" t="s">
        <v>511</v>
      </c>
      <c r="N866">
        <f>orders[[#This Row],[Price]]*orders[[#This Row],[Quantity]]</f>
        <v>1234</v>
      </c>
      <c r="O866" s="14">
        <f>((orders[[#This Row],[Delivery_Date]]+orders[[#This Row],[Delivery_Time]]) - (orders[[#This Row],[Order_Date]]+orders[[#This Row],[Order_Time]]))*24</f>
        <v>12.479444444412366</v>
      </c>
      <c r="W866" s="2">
        <v>1</v>
      </c>
      <c r="X866" s="13">
        <f>((orders[[#This Row],[Delivery_Date]]+orders[[#This Row],[Delivery_Time]]) - (orders[[#This Row],[Order_Date]]+orders[[#This Row],[Order_Time]]))*24</f>
        <v>12.479444444412366</v>
      </c>
      <c r="Y866" s="6">
        <f t="shared" si="13"/>
        <v>12.479444444412366</v>
      </c>
    </row>
    <row r="867" spans="1:25" x14ac:dyDescent="0.3">
      <c r="A867">
        <v>866</v>
      </c>
      <c r="B867" t="s">
        <v>108</v>
      </c>
      <c r="C867">
        <v>15</v>
      </c>
      <c r="D867">
        <f>VLOOKUP(orders[[#This Row],[Product_ID]],products[#All],4,TRUE)</f>
        <v>1488</v>
      </c>
      <c r="E867">
        <v>5</v>
      </c>
      <c r="F867" t="str">
        <f>TEXT(orders[[#This Row],[Order_Date]],"mmm")</f>
        <v>Aug</v>
      </c>
      <c r="G867" s="4">
        <v>45148</v>
      </c>
      <c r="H867" s="5">
        <v>0.83792824074074079</v>
      </c>
      <c r="I867" s="4">
        <v>45149</v>
      </c>
      <c r="J867" s="5">
        <v>0.33519675925925924</v>
      </c>
      <c r="K867" t="s">
        <v>473</v>
      </c>
      <c r="L867" t="str">
        <f>VLOOKUP(orders[[#This Row],[Customer_ID]],customers[#All],3,TRUE)</f>
        <v>Mehsana</v>
      </c>
      <c r="M867" t="s">
        <v>505</v>
      </c>
      <c r="N867">
        <f>orders[[#This Row],[Price]]*orders[[#This Row],[Quantity]]</f>
        <v>7440</v>
      </c>
      <c r="O867" s="14">
        <f>((orders[[#This Row],[Delivery_Date]]+orders[[#This Row],[Delivery_Time]]) - (orders[[#This Row],[Order_Date]]+orders[[#This Row],[Order_Time]]))*24</f>
        <v>11.934444444486871</v>
      </c>
      <c r="W867" s="3">
        <v>5</v>
      </c>
      <c r="X867" s="13">
        <f>((orders[[#This Row],[Delivery_Date]]+orders[[#This Row],[Delivery_Time]]) - (orders[[#This Row],[Order_Date]]+orders[[#This Row],[Order_Time]]))*24</f>
        <v>11.934444444486871</v>
      </c>
      <c r="Y867" s="6">
        <f t="shared" si="13"/>
        <v>2.3868888888973743</v>
      </c>
    </row>
    <row r="868" spans="1:25" x14ac:dyDescent="0.3">
      <c r="A868">
        <v>867</v>
      </c>
      <c r="B868" t="s">
        <v>73</v>
      </c>
      <c r="C868">
        <v>48</v>
      </c>
      <c r="D868">
        <f>VLOOKUP(orders[[#This Row],[Product_ID]],products[#All],4,TRUE)</f>
        <v>433</v>
      </c>
      <c r="E868">
        <v>1</v>
      </c>
      <c r="F868" t="str">
        <f>TEXT(orders[[#This Row],[Order_Date]],"mmm")</f>
        <v>Nov</v>
      </c>
      <c r="G868" s="4">
        <v>45232</v>
      </c>
      <c r="H868" s="5">
        <v>0.51534722222222218</v>
      </c>
      <c r="I868" s="4">
        <v>45234</v>
      </c>
      <c r="J868" s="5">
        <v>0.21443287037037037</v>
      </c>
      <c r="K868" t="s">
        <v>619</v>
      </c>
      <c r="L868" t="str">
        <f>VLOOKUP(orders[[#This Row],[Customer_ID]],customers[#All],3,TRUE)</f>
        <v>Panvel</v>
      </c>
      <c r="M868" t="s">
        <v>507</v>
      </c>
      <c r="N868">
        <f>orders[[#This Row],[Price]]*orders[[#This Row],[Quantity]]</f>
        <v>433</v>
      </c>
      <c r="O868" s="14">
        <f>((orders[[#This Row],[Delivery_Date]]+orders[[#This Row],[Delivery_Time]]) - (orders[[#This Row],[Order_Date]]+orders[[#This Row],[Order_Time]]))*24</f>
        <v>40.778055555594619</v>
      </c>
      <c r="W868" s="2">
        <v>1</v>
      </c>
      <c r="X868" s="13">
        <f>((orders[[#This Row],[Delivery_Date]]+orders[[#This Row],[Delivery_Time]]) - (orders[[#This Row],[Order_Date]]+orders[[#This Row],[Order_Time]]))*24</f>
        <v>40.778055555594619</v>
      </c>
      <c r="Y868" s="6">
        <f t="shared" si="13"/>
        <v>40.778055555594619</v>
      </c>
    </row>
    <row r="869" spans="1:25" x14ac:dyDescent="0.3">
      <c r="A869">
        <v>868</v>
      </c>
      <c r="B869" t="s">
        <v>486</v>
      </c>
      <c r="C869">
        <v>32</v>
      </c>
      <c r="D869">
        <f>VLOOKUP(orders[[#This Row],[Product_ID]],products[#All],4,TRUE)</f>
        <v>1792</v>
      </c>
      <c r="E869">
        <v>1</v>
      </c>
      <c r="F869" t="str">
        <f>TEXT(orders[[#This Row],[Order_Date]],"mmm")</f>
        <v>Aug</v>
      </c>
      <c r="G869" s="4">
        <v>45160</v>
      </c>
      <c r="H869" s="5">
        <v>4.2557870370370371E-2</v>
      </c>
      <c r="I869" s="4">
        <v>45168</v>
      </c>
      <c r="J869" s="5">
        <v>0.42305555555555557</v>
      </c>
      <c r="K869" t="s">
        <v>333</v>
      </c>
      <c r="L869" t="str">
        <f>VLOOKUP(orders[[#This Row],[Customer_ID]],customers[#All],3,TRUE)</f>
        <v>Dhanbad</v>
      </c>
      <c r="M869" t="s">
        <v>509</v>
      </c>
      <c r="N869">
        <f>orders[[#This Row],[Price]]*orders[[#This Row],[Quantity]]</f>
        <v>1792</v>
      </c>
      <c r="O869" s="14">
        <f>((orders[[#This Row],[Delivery_Date]]+orders[[#This Row],[Delivery_Time]]) - (orders[[#This Row],[Order_Date]]+orders[[#This Row],[Order_Time]]))*24</f>
        <v>201.13194444437977</v>
      </c>
      <c r="W869" s="3">
        <v>1</v>
      </c>
      <c r="X869" s="13">
        <f>((orders[[#This Row],[Delivery_Date]]+orders[[#This Row],[Delivery_Time]]) - (orders[[#This Row],[Order_Date]]+orders[[#This Row],[Order_Time]]))*24</f>
        <v>201.13194444437977</v>
      </c>
      <c r="Y869" s="6">
        <f t="shared" si="13"/>
        <v>201.13194444437977</v>
      </c>
    </row>
    <row r="870" spans="1:25" x14ac:dyDescent="0.3">
      <c r="A870">
        <v>869</v>
      </c>
      <c r="B870" t="s">
        <v>163</v>
      </c>
      <c r="C870">
        <v>3</v>
      </c>
      <c r="D870">
        <f>VLOOKUP(orders[[#This Row],[Product_ID]],products[#All],4,TRUE)</f>
        <v>1534</v>
      </c>
      <c r="E870">
        <v>5</v>
      </c>
      <c r="F870" t="str">
        <f>TEXT(orders[[#This Row],[Order_Date]],"mmm")</f>
        <v>Feb</v>
      </c>
      <c r="G870" s="4">
        <v>44963</v>
      </c>
      <c r="H870" s="5">
        <v>0.41896990740740742</v>
      </c>
      <c r="I870" s="4">
        <v>44968</v>
      </c>
      <c r="J870" s="5">
        <v>0.96976851851851853</v>
      </c>
      <c r="K870" t="s">
        <v>681</v>
      </c>
      <c r="L870" t="str">
        <f>VLOOKUP(orders[[#This Row],[Customer_ID]],customers[#All],3,TRUE)</f>
        <v>Surat</v>
      </c>
      <c r="M870" t="s">
        <v>511</v>
      </c>
      <c r="N870">
        <f>orders[[#This Row],[Price]]*orders[[#This Row],[Quantity]]</f>
        <v>7670</v>
      </c>
      <c r="O870" s="14">
        <f>((orders[[#This Row],[Delivery_Date]]+orders[[#This Row],[Delivery_Time]]) - (orders[[#This Row],[Order_Date]]+orders[[#This Row],[Order_Time]]))*24</f>
        <v>133.21916666667676</v>
      </c>
      <c r="W870" s="2">
        <v>5</v>
      </c>
      <c r="X870" s="13">
        <f>((orders[[#This Row],[Delivery_Date]]+orders[[#This Row],[Delivery_Time]]) - (orders[[#This Row],[Order_Date]]+orders[[#This Row],[Order_Time]]))*24</f>
        <v>133.21916666667676</v>
      </c>
      <c r="Y870" s="6">
        <f t="shared" si="13"/>
        <v>26.643833333335351</v>
      </c>
    </row>
    <row r="871" spans="1:25" x14ac:dyDescent="0.3">
      <c r="A871">
        <v>870</v>
      </c>
      <c r="B871" t="s">
        <v>93</v>
      </c>
      <c r="C871">
        <v>43</v>
      </c>
      <c r="D871">
        <f>VLOOKUP(orders[[#This Row],[Product_ID]],products[#All],4,TRUE)</f>
        <v>750</v>
      </c>
      <c r="E871">
        <v>5</v>
      </c>
      <c r="F871" t="str">
        <f>TEXT(orders[[#This Row],[Order_Date]],"mmm")</f>
        <v>Nov</v>
      </c>
      <c r="G871" s="4">
        <v>45235</v>
      </c>
      <c r="H871" s="5">
        <v>0.6345601851851852</v>
      </c>
      <c r="I871" s="4">
        <v>45237</v>
      </c>
      <c r="J871" s="5">
        <v>0.28447916666666667</v>
      </c>
      <c r="K871" t="s">
        <v>205</v>
      </c>
      <c r="L871" t="str">
        <f>VLOOKUP(orders[[#This Row],[Customer_ID]],customers[#All],3,TRUE)</f>
        <v>Nizamabad</v>
      </c>
      <c r="M871" t="s">
        <v>507</v>
      </c>
      <c r="N871">
        <f>orders[[#This Row],[Price]]*orders[[#This Row],[Quantity]]</f>
        <v>3750</v>
      </c>
      <c r="O871" s="14">
        <f>((orders[[#This Row],[Delivery_Date]]+orders[[#This Row],[Delivery_Time]]) - (orders[[#This Row],[Order_Date]]+orders[[#This Row],[Order_Time]]))*24</f>
        <v>39.598055555485189</v>
      </c>
      <c r="W871" s="3">
        <v>5</v>
      </c>
      <c r="X871" s="13">
        <f>((orders[[#This Row],[Delivery_Date]]+orders[[#This Row],[Delivery_Time]]) - (orders[[#This Row],[Order_Date]]+orders[[#This Row],[Order_Time]]))*24</f>
        <v>39.598055555485189</v>
      </c>
      <c r="Y871" s="6">
        <f t="shared" si="13"/>
        <v>7.919611111097038</v>
      </c>
    </row>
    <row r="872" spans="1:25" x14ac:dyDescent="0.3">
      <c r="A872">
        <v>871</v>
      </c>
      <c r="B872" t="s">
        <v>306</v>
      </c>
      <c r="C872">
        <v>15</v>
      </c>
      <c r="D872">
        <f>VLOOKUP(orders[[#This Row],[Product_ID]],products[#All],4,TRUE)</f>
        <v>1488</v>
      </c>
      <c r="E872">
        <v>1</v>
      </c>
      <c r="F872" t="str">
        <f>TEXT(orders[[#This Row],[Order_Date]],"mmm")</f>
        <v>Jun</v>
      </c>
      <c r="G872" s="4">
        <v>45088</v>
      </c>
      <c r="H872" s="5">
        <v>0.25381944444444443</v>
      </c>
      <c r="I872" s="4">
        <v>45092</v>
      </c>
      <c r="J872" s="5">
        <v>0.87287037037037041</v>
      </c>
      <c r="K872" t="s">
        <v>664</v>
      </c>
      <c r="L872" t="str">
        <f>VLOOKUP(orders[[#This Row],[Customer_ID]],customers[#All],3,TRUE)</f>
        <v>Nagpur</v>
      </c>
      <c r="M872" t="s">
        <v>505</v>
      </c>
      <c r="N872">
        <f>orders[[#This Row],[Price]]*orders[[#This Row],[Quantity]]</f>
        <v>1488</v>
      </c>
      <c r="O872" s="14">
        <f>((orders[[#This Row],[Delivery_Date]]+orders[[#This Row],[Delivery_Time]]) - (orders[[#This Row],[Order_Date]]+orders[[#This Row],[Order_Time]]))*24</f>
        <v>110.8572222221992</v>
      </c>
      <c r="W872" s="2">
        <v>1</v>
      </c>
      <c r="X872" s="13">
        <f>((orders[[#This Row],[Delivery_Date]]+orders[[#This Row],[Delivery_Time]]) - (orders[[#This Row],[Order_Date]]+orders[[#This Row],[Order_Time]]))*24</f>
        <v>110.8572222221992</v>
      </c>
      <c r="Y872" s="6">
        <f t="shared" si="13"/>
        <v>110.8572222221992</v>
      </c>
    </row>
    <row r="873" spans="1:25" x14ac:dyDescent="0.3">
      <c r="A873">
        <v>872</v>
      </c>
      <c r="B873" t="s">
        <v>461</v>
      </c>
      <c r="C873">
        <v>13</v>
      </c>
      <c r="D873">
        <f>VLOOKUP(orders[[#This Row],[Product_ID]],products[#All],4,TRUE)</f>
        <v>1141</v>
      </c>
      <c r="E873">
        <v>2</v>
      </c>
      <c r="F873" t="str">
        <f>TEXT(orders[[#This Row],[Order_Date]],"mmm")</f>
        <v>Mar</v>
      </c>
      <c r="G873" s="4">
        <v>44990</v>
      </c>
      <c r="H873" s="5">
        <v>0.85274305555555552</v>
      </c>
      <c r="I873" s="4">
        <v>44995</v>
      </c>
      <c r="J873" s="5">
        <v>6.4155092592592597E-2</v>
      </c>
      <c r="K873" t="s">
        <v>588</v>
      </c>
      <c r="L873" t="str">
        <f>VLOOKUP(orders[[#This Row],[Customer_ID]],customers[#All],3,TRUE)</f>
        <v>Deoghar</v>
      </c>
      <c r="M873" t="s">
        <v>518</v>
      </c>
      <c r="N873">
        <f>orders[[#This Row],[Price]]*orders[[#This Row],[Quantity]]</f>
        <v>2282</v>
      </c>
      <c r="O873" s="14">
        <f>((orders[[#This Row],[Delivery_Date]]+orders[[#This Row],[Delivery_Time]]) - (orders[[#This Row],[Order_Date]]+orders[[#This Row],[Order_Time]]))*24</f>
        <v>101.07388888893183</v>
      </c>
      <c r="W873" s="3">
        <v>2</v>
      </c>
      <c r="X873" s="13">
        <f>((orders[[#This Row],[Delivery_Date]]+orders[[#This Row],[Delivery_Time]]) - (orders[[#This Row],[Order_Date]]+orders[[#This Row],[Order_Time]]))*24</f>
        <v>101.07388888893183</v>
      </c>
      <c r="Y873" s="6">
        <f t="shared" si="13"/>
        <v>50.536944444465917</v>
      </c>
    </row>
    <row r="874" spans="1:25" x14ac:dyDescent="0.3">
      <c r="A874">
        <v>873</v>
      </c>
      <c r="B874" t="s">
        <v>138</v>
      </c>
      <c r="C874">
        <v>64</v>
      </c>
      <c r="D874">
        <f>VLOOKUP(orders[[#This Row],[Product_ID]],products[#All],4,TRUE)</f>
        <v>1878</v>
      </c>
      <c r="E874">
        <v>4</v>
      </c>
      <c r="F874" t="str">
        <f>TEXT(orders[[#This Row],[Order_Date]],"mmm")</f>
        <v>Aug</v>
      </c>
      <c r="G874" s="4">
        <v>45164</v>
      </c>
      <c r="H874" s="5">
        <v>0.45624999999999999</v>
      </c>
      <c r="I874" s="4">
        <v>45174</v>
      </c>
      <c r="J874" s="5">
        <v>0.65656250000000005</v>
      </c>
      <c r="K874" t="s">
        <v>532</v>
      </c>
      <c r="L874" t="str">
        <f>VLOOKUP(orders[[#This Row],[Customer_ID]],customers[#All],3,TRUE)</f>
        <v>Serampore</v>
      </c>
      <c r="M874" t="s">
        <v>513</v>
      </c>
      <c r="N874">
        <f>orders[[#This Row],[Price]]*orders[[#This Row],[Quantity]]</f>
        <v>7512</v>
      </c>
      <c r="O874" s="14">
        <f>((orders[[#This Row],[Delivery_Date]]+orders[[#This Row],[Delivery_Time]]) - (orders[[#This Row],[Order_Date]]+orders[[#This Row],[Order_Time]]))*24</f>
        <v>244.80749999993714</v>
      </c>
      <c r="W874" s="2">
        <v>4</v>
      </c>
      <c r="X874" s="13">
        <f>((orders[[#This Row],[Delivery_Date]]+orders[[#This Row],[Delivery_Time]]) - (orders[[#This Row],[Order_Date]]+orders[[#This Row],[Order_Time]]))*24</f>
        <v>244.80749999993714</v>
      </c>
      <c r="Y874" s="6">
        <f t="shared" si="13"/>
        <v>61.201874999984284</v>
      </c>
    </row>
    <row r="875" spans="1:25" x14ac:dyDescent="0.3">
      <c r="A875">
        <v>874</v>
      </c>
      <c r="B875" t="s">
        <v>54</v>
      </c>
      <c r="C875">
        <v>68</v>
      </c>
      <c r="D875">
        <f>VLOOKUP(orders[[#This Row],[Product_ID]],products[#All],4,TRUE)</f>
        <v>597</v>
      </c>
      <c r="E875">
        <v>1</v>
      </c>
      <c r="F875" t="str">
        <f>TEXT(orders[[#This Row],[Order_Date]],"mmm")</f>
        <v>Feb</v>
      </c>
      <c r="G875" s="4">
        <v>44968</v>
      </c>
      <c r="H875" s="5">
        <v>0.52951388888888884</v>
      </c>
      <c r="I875" s="4">
        <v>44978</v>
      </c>
      <c r="J875" s="5">
        <v>0.7331481481481481</v>
      </c>
      <c r="K875" t="s">
        <v>592</v>
      </c>
      <c r="L875" t="str">
        <f>VLOOKUP(orders[[#This Row],[Customer_ID]],customers[#All],3,TRUE)</f>
        <v>Kanpur</v>
      </c>
      <c r="M875" t="s">
        <v>511</v>
      </c>
      <c r="N875">
        <f>orders[[#This Row],[Price]]*orders[[#This Row],[Quantity]]</f>
        <v>597</v>
      </c>
      <c r="O875" s="14">
        <f>((orders[[#This Row],[Delivery_Date]]+orders[[#This Row],[Delivery_Time]]) - (orders[[#This Row],[Order_Date]]+orders[[#This Row],[Order_Time]]))*24</f>
        <v>244.88722222211072</v>
      </c>
      <c r="W875" s="3">
        <v>1</v>
      </c>
      <c r="X875" s="13">
        <f>((orders[[#This Row],[Delivery_Date]]+orders[[#This Row],[Delivery_Time]]) - (orders[[#This Row],[Order_Date]]+orders[[#This Row],[Order_Time]]))*24</f>
        <v>244.88722222211072</v>
      </c>
      <c r="Y875" s="6">
        <f t="shared" si="13"/>
        <v>244.88722222211072</v>
      </c>
    </row>
    <row r="876" spans="1:25" x14ac:dyDescent="0.3">
      <c r="A876">
        <v>875</v>
      </c>
      <c r="B876" t="s">
        <v>59</v>
      </c>
      <c r="C876">
        <v>13</v>
      </c>
      <c r="D876">
        <f>VLOOKUP(orders[[#This Row],[Product_ID]],products[#All],4,TRUE)</f>
        <v>1141</v>
      </c>
      <c r="E876">
        <v>1</v>
      </c>
      <c r="F876" t="str">
        <f>TEXT(orders[[#This Row],[Order_Date]],"mmm")</f>
        <v>Mar</v>
      </c>
      <c r="G876" s="4">
        <v>44990</v>
      </c>
      <c r="H876" s="5">
        <v>0.89063657407407404</v>
      </c>
      <c r="I876" s="4">
        <v>44999</v>
      </c>
      <c r="J876" s="5">
        <v>0.83178240740740739</v>
      </c>
      <c r="K876" t="s">
        <v>425</v>
      </c>
      <c r="L876" t="str">
        <f>VLOOKUP(orders[[#This Row],[Customer_ID]],customers[#All],3,TRUE)</f>
        <v>Orai</v>
      </c>
      <c r="M876" t="s">
        <v>518</v>
      </c>
      <c r="N876">
        <f>orders[[#This Row],[Price]]*orders[[#This Row],[Quantity]]</f>
        <v>1141</v>
      </c>
      <c r="O876" s="14">
        <f>((orders[[#This Row],[Delivery_Date]]+orders[[#This Row],[Delivery_Time]]) - (orders[[#This Row],[Order_Date]]+orders[[#This Row],[Order_Time]]))*24</f>
        <v>214.58749999984866</v>
      </c>
      <c r="W876" s="2">
        <v>1</v>
      </c>
      <c r="X876" s="13">
        <f>((orders[[#This Row],[Delivery_Date]]+orders[[#This Row],[Delivery_Time]]) - (orders[[#This Row],[Order_Date]]+orders[[#This Row],[Order_Time]]))*24</f>
        <v>214.58749999984866</v>
      </c>
      <c r="Y876" s="6">
        <f t="shared" si="13"/>
        <v>214.58749999984866</v>
      </c>
    </row>
    <row r="877" spans="1:25" x14ac:dyDescent="0.3">
      <c r="A877">
        <v>876</v>
      </c>
      <c r="B877" t="s">
        <v>83</v>
      </c>
      <c r="C877">
        <v>4</v>
      </c>
      <c r="D877">
        <f>VLOOKUP(orders[[#This Row],[Product_ID]],products[#All],4,TRUE)</f>
        <v>1199</v>
      </c>
      <c r="E877">
        <v>4</v>
      </c>
      <c r="F877" t="str">
        <f>TEXT(orders[[#This Row],[Order_Date]],"mmm")</f>
        <v>Nov</v>
      </c>
      <c r="G877" s="4">
        <v>45236</v>
      </c>
      <c r="H877" s="5">
        <v>0.40180555555555558</v>
      </c>
      <c r="I877" s="4">
        <v>45244</v>
      </c>
      <c r="J877" s="5">
        <v>0.86648148148148152</v>
      </c>
      <c r="K877" t="s">
        <v>714</v>
      </c>
      <c r="L877" t="str">
        <f>VLOOKUP(orders[[#This Row],[Customer_ID]],customers[#All],3,TRUE)</f>
        <v>Tenali</v>
      </c>
      <c r="M877" t="s">
        <v>507</v>
      </c>
      <c r="N877">
        <f>orders[[#This Row],[Price]]*orders[[#This Row],[Quantity]]</f>
        <v>4796</v>
      </c>
      <c r="O877" s="14">
        <f>((orders[[#This Row],[Delivery_Date]]+orders[[#This Row],[Delivery_Time]]) - (orders[[#This Row],[Order_Date]]+orders[[#This Row],[Order_Time]]))*24</f>
        <v>203.15222222224111</v>
      </c>
      <c r="W877" s="3">
        <v>4</v>
      </c>
      <c r="X877" s="13">
        <f>((orders[[#This Row],[Delivery_Date]]+orders[[#This Row],[Delivery_Time]]) - (orders[[#This Row],[Order_Date]]+orders[[#This Row],[Order_Time]]))*24</f>
        <v>203.15222222224111</v>
      </c>
      <c r="Y877" s="6">
        <f t="shared" si="13"/>
        <v>50.788055555560277</v>
      </c>
    </row>
    <row r="878" spans="1:25" x14ac:dyDescent="0.3">
      <c r="A878">
        <v>877</v>
      </c>
      <c r="B878" t="s">
        <v>208</v>
      </c>
      <c r="C878">
        <v>46</v>
      </c>
      <c r="D878">
        <f>VLOOKUP(orders[[#This Row],[Product_ID]],products[#All],4,TRUE)</f>
        <v>758</v>
      </c>
      <c r="E878">
        <v>5</v>
      </c>
      <c r="F878" t="str">
        <f>TEXT(orders[[#This Row],[Order_Date]],"mmm")</f>
        <v>Mar</v>
      </c>
      <c r="G878" s="4">
        <v>44994</v>
      </c>
      <c r="H878" s="5">
        <v>0.96962962962962962</v>
      </c>
      <c r="I878" s="4">
        <v>45003</v>
      </c>
      <c r="J878" s="5">
        <v>0.51902777777777775</v>
      </c>
      <c r="K878" t="s">
        <v>681</v>
      </c>
      <c r="L878" t="str">
        <f>VLOOKUP(orders[[#This Row],[Customer_ID]],customers[#All],3,TRUE)</f>
        <v>Karaikudi</v>
      </c>
      <c r="M878" t="s">
        <v>505</v>
      </c>
      <c r="N878">
        <f>orders[[#This Row],[Price]]*orders[[#This Row],[Quantity]]</f>
        <v>3790</v>
      </c>
      <c r="O878" s="14">
        <f>((orders[[#This Row],[Delivery_Date]]+orders[[#This Row],[Delivery_Time]]) - (orders[[#This Row],[Order_Date]]+orders[[#This Row],[Order_Time]]))*24</f>
        <v>205.18555555556668</v>
      </c>
      <c r="W878" s="2">
        <v>5</v>
      </c>
      <c r="X878" s="13">
        <f>((orders[[#This Row],[Delivery_Date]]+orders[[#This Row],[Delivery_Time]]) - (orders[[#This Row],[Order_Date]]+orders[[#This Row],[Order_Time]]))*24</f>
        <v>205.18555555556668</v>
      </c>
      <c r="Y878" s="6">
        <f t="shared" si="13"/>
        <v>41.037111111113333</v>
      </c>
    </row>
    <row r="879" spans="1:25" x14ac:dyDescent="0.3">
      <c r="A879">
        <v>878</v>
      </c>
      <c r="B879" t="s">
        <v>283</v>
      </c>
      <c r="C879">
        <v>4</v>
      </c>
      <c r="D879">
        <f>VLOOKUP(orders[[#This Row],[Product_ID]],products[#All],4,TRUE)</f>
        <v>1199</v>
      </c>
      <c r="E879">
        <v>2</v>
      </c>
      <c r="F879" t="str">
        <f>TEXT(orders[[#This Row],[Order_Date]],"mmm")</f>
        <v>Nov</v>
      </c>
      <c r="G879" s="4">
        <v>45240</v>
      </c>
      <c r="H879" s="5">
        <v>0.69234953703703705</v>
      </c>
      <c r="I879" s="4">
        <v>45249</v>
      </c>
      <c r="J879" s="5">
        <v>0.69831018518518517</v>
      </c>
      <c r="K879" t="s">
        <v>130</v>
      </c>
      <c r="L879" t="str">
        <f>VLOOKUP(orders[[#This Row],[Customer_ID]],customers[#All],3,TRUE)</f>
        <v>Delhi</v>
      </c>
      <c r="M879" t="s">
        <v>507</v>
      </c>
      <c r="N879">
        <f>orders[[#This Row],[Price]]*orders[[#This Row],[Quantity]]</f>
        <v>2398</v>
      </c>
      <c r="O879" s="14">
        <f>((orders[[#This Row],[Delivery_Date]]+orders[[#This Row],[Delivery_Time]]) - (orders[[#This Row],[Order_Date]]+orders[[#This Row],[Order_Time]]))*24</f>
        <v>216.14305555564351</v>
      </c>
      <c r="W879" s="3">
        <v>2</v>
      </c>
      <c r="X879" s="13">
        <f>((orders[[#This Row],[Delivery_Date]]+orders[[#This Row],[Delivery_Time]]) - (orders[[#This Row],[Order_Date]]+orders[[#This Row],[Order_Time]]))*24</f>
        <v>216.14305555564351</v>
      </c>
      <c r="Y879" s="6">
        <f t="shared" si="13"/>
        <v>108.07152777782176</v>
      </c>
    </row>
    <row r="880" spans="1:25" x14ac:dyDescent="0.3">
      <c r="A880">
        <v>879</v>
      </c>
      <c r="B880" t="s">
        <v>452</v>
      </c>
      <c r="C880">
        <v>33</v>
      </c>
      <c r="D880">
        <f>VLOOKUP(orders[[#This Row],[Product_ID]],products[#All],4,TRUE)</f>
        <v>314</v>
      </c>
      <c r="E880">
        <v>2</v>
      </c>
      <c r="F880" t="str">
        <f>TEXT(orders[[#This Row],[Order_Date]],"mmm")</f>
        <v>Feb</v>
      </c>
      <c r="G880" s="4">
        <v>44964</v>
      </c>
      <c r="H880" s="5">
        <v>0.23233796296296297</v>
      </c>
      <c r="I880" s="4">
        <v>44967</v>
      </c>
      <c r="J880" s="5">
        <v>0.47752314814814817</v>
      </c>
      <c r="K880" t="s">
        <v>575</v>
      </c>
      <c r="L880" t="str">
        <f>VLOOKUP(orders[[#This Row],[Customer_ID]],customers[#All],3,TRUE)</f>
        <v>Dibrugarh</v>
      </c>
      <c r="M880" t="s">
        <v>511</v>
      </c>
      <c r="N880">
        <f>orders[[#This Row],[Price]]*orders[[#This Row],[Quantity]]</f>
        <v>628</v>
      </c>
      <c r="O880" s="14">
        <f>((orders[[#This Row],[Delivery_Date]]+orders[[#This Row],[Delivery_Time]]) - (orders[[#This Row],[Order_Date]]+orders[[#This Row],[Order_Time]]))*24</f>
        <v>77.884444444498513</v>
      </c>
      <c r="W880" s="2">
        <v>2</v>
      </c>
      <c r="X880" s="13">
        <f>((orders[[#This Row],[Delivery_Date]]+orders[[#This Row],[Delivery_Time]]) - (orders[[#This Row],[Order_Date]]+orders[[#This Row],[Order_Time]]))*24</f>
        <v>77.884444444498513</v>
      </c>
      <c r="Y880" s="6">
        <f t="shared" si="13"/>
        <v>38.942222222249256</v>
      </c>
    </row>
    <row r="881" spans="1:25" x14ac:dyDescent="0.3">
      <c r="A881">
        <v>880</v>
      </c>
      <c r="B881" t="s">
        <v>222</v>
      </c>
      <c r="C881">
        <v>34</v>
      </c>
      <c r="D881">
        <f>VLOOKUP(orders[[#This Row],[Product_ID]],products[#All],4,TRUE)</f>
        <v>1335</v>
      </c>
      <c r="E881">
        <v>5</v>
      </c>
      <c r="F881" t="str">
        <f>TEXT(orders[[#This Row],[Order_Date]],"mmm")</f>
        <v>Aug</v>
      </c>
      <c r="G881" s="4">
        <v>45167</v>
      </c>
      <c r="H881" s="5">
        <v>0.92668981481481483</v>
      </c>
      <c r="I881" s="4">
        <v>45169</v>
      </c>
      <c r="J881" s="5">
        <v>0.20474537037037038</v>
      </c>
      <c r="K881" t="s">
        <v>425</v>
      </c>
      <c r="L881" t="str">
        <f>VLOOKUP(orders[[#This Row],[Customer_ID]],customers[#All],3,TRUE)</f>
        <v>Agra</v>
      </c>
      <c r="M881" t="s">
        <v>513</v>
      </c>
      <c r="N881">
        <f>orders[[#This Row],[Price]]*orders[[#This Row],[Quantity]]</f>
        <v>6675</v>
      </c>
      <c r="O881" s="14">
        <f>((orders[[#This Row],[Delivery_Date]]+orders[[#This Row],[Delivery_Time]]) - (orders[[#This Row],[Order_Date]]+orders[[#This Row],[Order_Time]]))*24</f>
        <v>30.67333333339775</v>
      </c>
      <c r="W881" s="3">
        <v>5</v>
      </c>
      <c r="X881" s="13">
        <f>((orders[[#This Row],[Delivery_Date]]+orders[[#This Row],[Delivery_Time]]) - (orders[[#This Row],[Order_Date]]+orders[[#This Row],[Order_Time]]))*24</f>
        <v>30.67333333339775</v>
      </c>
      <c r="Y881" s="6">
        <f t="shared" si="13"/>
        <v>6.13466666667955</v>
      </c>
    </row>
    <row r="882" spans="1:25" x14ac:dyDescent="0.3">
      <c r="A882">
        <v>881</v>
      </c>
      <c r="B882" t="s">
        <v>78</v>
      </c>
      <c r="C882">
        <v>28</v>
      </c>
      <c r="D882">
        <f>VLOOKUP(orders[[#This Row],[Product_ID]],products[#All],4,TRUE)</f>
        <v>1778</v>
      </c>
      <c r="E882">
        <v>4</v>
      </c>
      <c r="F882" t="str">
        <f>TEXT(orders[[#This Row],[Order_Date]],"mmm")</f>
        <v>Aug</v>
      </c>
      <c r="G882" s="4">
        <v>45159</v>
      </c>
      <c r="H882" s="5">
        <v>0.6372916666666667</v>
      </c>
      <c r="I882" s="4">
        <v>45166</v>
      </c>
      <c r="J882" s="5">
        <v>0.5414930555555556</v>
      </c>
      <c r="K882" t="s">
        <v>449</v>
      </c>
      <c r="L882" t="str">
        <f>VLOOKUP(orders[[#This Row],[Customer_ID]],customers[#All],3,TRUE)</f>
        <v>Kolkata</v>
      </c>
      <c r="M882" t="s">
        <v>513</v>
      </c>
      <c r="N882">
        <f>orders[[#This Row],[Price]]*orders[[#This Row],[Quantity]]</f>
        <v>7112</v>
      </c>
      <c r="O882" s="14">
        <f>((orders[[#This Row],[Delivery_Date]]+orders[[#This Row],[Delivery_Time]]) - (orders[[#This Row],[Order_Date]]+orders[[#This Row],[Order_Time]]))*24</f>
        <v>165.70083333336515</v>
      </c>
      <c r="W882" s="2">
        <v>4</v>
      </c>
      <c r="X882" s="13">
        <f>((orders[[#This Row],[Delivery_Date]]+orders[[#This Row],[Delivery_Time]]) - (orders[[#This Row],[Order_Date]]+orders[[#This Row],[Order_Time]]))*24</f>
        <v>165.70083333336515</v>
      </c>
      <c r="Y882" s="6">
        <f t="shared" si="13"/>
        <v>41.425208333341288</v>
      </c>
    </row>
    <row r="883" spans="1:25" x14ac:dyDescent="0.3">
      <c r="A883">
        <v>882</v>
      </c>
      <c r="B883" t="s">
        <v>437</v>
      </c>
      <c r="C883">
        <v>64</v>
      </c>
      <c r="D883">
        <f>VLOOKUP(orders[[#This Row],[Product_ID]],products[#All],4,TRUE)</f>
        <v>1878</v>
      </c>
      <c r="E883">
        <v>2</v>
      </c>
      <c r="F883" t="str">
        <f>TEXT(orders[[#This Row],[Order_Date]],"mmm")</f>
        <v>Aug</v>
      </c>
      <c r="G883" s="4">
        <v>45167</v>
      </c>
      <c r="H883" s="5">
        <v>0.23101851851851851</v>
      </c>
      <c r="I883" s="4">
        <v>45177</v>
      </c>
      <c r="J883" s="5">
        <v>0.67700231481481477</v>
      </c>
      <c r="K883" t="s">
        <v>318</v>
      </c>
      <c r="L883" t="str">
        <f>VLOOKUP(orders[[#This Row],[Customer_ID]],customers[#All],3,TRUE)</f>
        <v>Nellore</v>
      </c>
      <c r="M883" t="s">
        <v>513</v>
      </c>
      <c r="N883">
        <f>orders[[#This Row],[Price]]*orders[[#This Row],[Quantity]]</f>
        <v>3756</v>
      </c>
      <c r="O883" s="14">
        <f>((orders[[#This Row],[Delivery_Date]]+orders[[#This Row],[Delivery_Time]]) - (orders[[#This Row],[Order_Date]]+orders[[#This Row],[Order_Time]]))*24</f>
        <v>250.70361111103557</v>
      </c>
      <c r="W883" s="3">
        <v>2</v>
      </c>
      <c r="X883" s="13">
        <f>((orders[[#This Row],[Delivery_Date]]+orders[[#This Row],[Delivery_Time]]) - (orders[[#This Row],[Order_Date]]+orders[[#This Row],[Order_Time]]))*24</f>
        <v>250.70361111103557</v>
      </c>
      <c r="Y883" s="6">
        <f t="shared" si="13"/>
        <v>125.35180555551779</v>
      </c>
    </row>
    <row r="884" spans="1:25" x14ac:dyDescent="0.3">
      <c r="A884">
        <v>883</v>
      </c>
      <c r="B884" t="s">
        <v>208</v>
      </c>
      <c r="C884">
        <v>36</v>
      </c>
      <c r="D884">
        <f>VLOOKUP(orders[[#This Row],[Product_ID]],products[#All],4,TRUE)</f>
        <v>203</v>
      </c>
      <c r="E884">
        <v>4</v>
      </c>
      <c r="F884" t="str">
        <f>TEXT(orders[[#This Row],[Order_Date]],"mmm")</f>
        <v>Jul</v>
      </c>
      <c r="G884" s="4">
        <v>45123</v>
      </c>
      <c r="H884" s="5">
        <v>0.82226851851851857</v>
      </c>
      <c r="I884" s="4">
        <v>45124</v>
      </c>
      <c r="J884" s="5">
        <v>0.87710648148148151</v>
      </c>
      <c r="K884" t="s">
        <v>565</v>
      </c>
      <c r="L884" t="str">
        <f>VLOOKUP(orders[[#This Row],[Customer_ID]],customers[#All],3,TRUE)</f>
        <v>Karaikudi</v>
      </c>
      <c r="M884" t="s">
        <v>509</v>
      </c>
      <c r="N884">
        <f>orders[[#This Row],[Price]]*orders[[#This Row],[Quantity]]</f>
        <v>812</v>
      </c>
      <c r="O884" s="14">
        <f>((orders[[#This Row],[Delivery_Date]]+orders[[#This Row],[Delivery_Time]]) - (orders[[#This Row],[Order_Date]]+orders[[#This Row],[Order_Time]]))*24</f>
        <v>25.316111111082137</v>
      </c>
      <c r="W884" s="2">
        <v>4</v>
      </c>
      <c r="X884" s="13">
        <f>((orders[[#This Row],[Delivery_Date]]+orders[[#This Row],[Delivery_Time]]) - (orders[[#This Row],[Order_Date]]+orders[[#This Row],[Order_Time]]))*24</f>
        <v>25.316111111082137</v>
      </c>
      <c r="Y884" s="6">
        <f t="shared" si="13"/>
        <v>6.3290277777705342</v>
      </c>
    </row>
    <row r="885" spans="1:25" x14ac:dyDescent="0.3">
      <c r="A885">
        <v>884</v>
      </c>
      <c r="B885" t="s">
        <v>447</v>
      </c>
      <c r="C885">
        <v>10</v>
      </c>
      <c r="D885">
        <f>VLOOKUP(orders[[#This Row],[Product_ID]],products[#All],4,TRUE)</f>
        <v>259</v>
      </c>
      <c r="E885">
        <v>3</v>
      </c>
      <c r="F885" t="str">
        <f>TEXT(orders[[#This Row],[Order_Date]],"mmm")</f>
        <v>Mar</v>
      </c>
      <c r="G885" s="4">
        <v>45003</v>
      </c>
      <c r="H885" s="5">
        <v>0.92759259259259264</v>
      </c>
      <c r="I885" s="4">
        <v>45012</v>
      </c>
      <c r="J885" s="5">
        <v>0.79160879629629632</v>
      </c>
      <c r="K885" t="s">
        <v>649</v>
      </c>
      <c r="L885" t="str">
        <f>VLOOKUP(orders[[#This Row],[Customer_ID]],customers[#All],3,TRUE)</f>
        <v>New Delhi</v>
      </c>
      <c r="M885" t="s">
        <v>509</v>
      </c>
      <c r="N885">
        <f>orders[[#This Row],[Price]]*orders[[#This Row],[Quantity]]</f>
        <v>777</v>
      </c>
      <c r="O885" s="14">
        <f>((orders[[#This Row],[Delivery_Date]]+orders[[#This Row],[Delivery_Time]]) - (orders[[#This Row],[Order_Date]]+orders[[#This Row],[Order_Time]]))*24</f>
        <v>212.73638888890855</v>
      </c>
      <c r="W885" s="3">
        <v>3</v>
      </c>
      <c r="X885" s="13">
        <f>((orders[[#This Row],[Delivery_Date]]+orders[[#This Row],[Delivery_Time]]) - (orders[[#This Row],[Order_Date]]+orders[[#This Row],[Order_Time]]))*24</f>
        <v>212.73638888890855</v>
      </c>
      <c r="Y885" s="6">
        <f t="shared" si="13"/>
        <v>70.912129629636183</v>
      </c>
    </row>
    <row r="886" spans="1:25" x14ac:dyDescent="0.3">
      <c r="A886">
        <v>885</v>
      </c>
      <c r="B886" t="s">
        <v>413</v>
      </c>
      <c r="C886">
        <v>42</v>
      </c>
      <c r="D886">
        <f>VLOOKUP(orders[[#This Row],[Product_ID]],products[#All],4,TRUE)</f>
        <v>1744</v>
      </c>
      <c r="E886">
        <v>2</v>
      </c>
      <c r="F886" t="str">
        <f>TEXT(orders[[#This Row],[Order_Date]],"mmm")</f>
        <v>Oct</v>
      </c>
      <c r="G886" s="4">
        <v>45216</v>
      </c>
      <c r="H886" s="5">
        <v>0.82844907407407409</v>
      </c>
      <c r="I886" s="4">
        <v>45220</v>
      </c>
      <c r="J886" s="5">
        <v>0.78206018518518516</v>
      </c>
      <c r="K886" t="s">
        <v>533</v>
      </c>
      <c r="L886" t="str">
        <f>VLOOKUP(orders[[#This Row],[Customer_ID]],customers[#All],3,TRUE)</f>
        <v>Tiruchirappalli</v>
      </c>
      <c r="M886" t="s">
        <v>528</v>
      </c>
      <c r="N886">
        <f>orders[[#This Row],[Price]]*orders[[#This Row],[Quantity]]</f>
        <v>3488</v>
      </c>
      <c r="O886" s="14">
        <f>((orders[[#This Row],[Delivery_Date]]+orders[[#This Row],[Delivery_Time]]) - (orders[[#This Row],[Order_Date]]+orders[[#This Row],[Order_Time]]))*24</f>
        <v>94.886666666599922</v>
      </c>
      <c r="W886" s="2">
        <v>2</v>
      </c>
      <c r="X886" s="13">
        <f>((orders[[#This Row],[Delivery_Date]]+orders[[#This Row],[Delivery_Time]]) - (orders[[#This Row],[Order_Date]]+orders[[#This Row],[Order_Time]]))*24</f>
        <v>94.886666666599922</v>
      </c>
      <c r="Y886" s="6">
        <f t="shared" si="13"/>
        <v>47.443333333299961</v>
      </c>
    </row>
    <row r="887" spans="1:25" x14ac:dyDescent="0.3">
      <c r="A887">
        <v>886</v>
      </c>
      <c r="B887" t="s">
        <v>227</v>
      </c>
      <c r="C887">
        <v>53</v>
      </c>
      <c r="D887">
        <f>VLOOKUP(orders[[#This Row],[Product_ID]],products[#All],4,TRUE)</f>
        <v>1672</v>
      </c>
      <c r="E887">
        <v>3</v>
      </c>
      <c r="F887" t="str">
        <f>TEXT(orders[[#This Row],[Order_Date]],"mmm")</f>
        <v>Aug</v>
      </c>
      <c r="G887" s="4">
        <v>45159</v>
      </c>
      <c r="H887" s="5">
        <v>0.34932870370370372</v>
      </c>
      <c r="I887" s="4">
        <v>45163</v>
      </c>
      <c r="J887" s="5">
        <v>0.82818287037037042</v>
      </c>
      <c r="K887" t="s">
        <v>514</v>
      </c>
      <c r="L887" t="str">
        <f>VLOOKUP(orders[[#This Row],[Customer_ID]],customers[#All],3,TRUE)</f>
        <v>Maheshtala</v>
      </c>
      <c r="M887" t="s">
        <v>513</v>
      </c>
      <c r="N887">
        <f>orders[[#This Row],[Price]]*orders[[#This Row],[Quantity]]</f>
        <v>5016</v>
      </c>
      <c r="O887" s="14">
        <f>((orders[[#This Row],[Delivery_Date]]+orders[[#This Row],[Delivery_Time]]) - (orders[[#This Row],[Order_Date]]+orders[[#This Row],[Order_Time]]))*24</f>
        <v>107.49249999993481</v>
      </c>
      <c r="W887" s="3">
        <v>3</v>
      </c>
      <c r="X887" s="13">
        <f>((orders[[#This Row],[Delivery_Date]]+orders[[#This Row],[Delivery_Time]]) - (orders[[#This Row],[Order_Date]]+orders[[#This Row],[Order_Time]]))*24</f>
        <v>107.49249999993481</v>
      </c>
      <c r="Y887" s="6">
        <f t="shared" si="13"/>
        <v>35.830833333311602</v>
      </c>
    </row>
    <row r="888" spans="1:25" x14ac:dyDescent="0.3">
      <c r="A888">
        <v>887</v>
      </c>
      <c r="B888" t="s">
        <v>447</v>
      </c>
      <c r="C888">
        <v>51</v>
      </c>
      <c r="D888">
        <f>VLOOKUP(orders[[#This Row],[Product_ID]],products[#All],4,TRUE)</f>
        <v>1084</v>
      </c>
      <c r="E888">
        <v>3</v>
      </c>
      <c r="F888" t="str">
        <f>TEXT(orders[[#This Row],[Order_Date]],"mmm")</f>
        <v>Jun</v>
      </c>
      <c r="G888" s="4">
        <v>45106</v>
      </c>
      <c r="H888" s="5">
        <v>0.72255787037037034</v>
      </c>
      <c r="I888" s="4">
        <v>45107</v>
      </c>
      <c r="J888" s="5">
        <v>0.41377314814814814</v>
      </c>
      <c r="K888" t="s">
        <v>721</v>
      </c>
      <c r="L888" t="str">
        <f>VLOOKUP(orders[[#This Row],[Customer_ID]],customers[#All],3,TRUE)</f>
        <v>New Delhi</v>
      </c>
      <c r="M888" t="s">
        <v>528</v>
      </c>
      <c r="N888">
        <f>orders[[#This Row],[Price]]*orders[[#This Row],[Quantity]]</f>
        <v>3252</v>
      </c>
      <c r="O888" s="14">
        <f>((orders[[#This Row],[Delivery_Date]]+orders[[#This Row],[Delivery_Time]]) - (orders[[#This Row],[Order_Date]]+orders[[#This Row],[Order_Time]]))*24</f>
        <v>16.589166666555684</v>
      </c>
      <c r="W888" s="2">
        <v>3</v>
      </c>
      <c r="X888" s="13">
        <f>((orders[[#This Row],[Delivery_Date]]+orders[[#This Row],[Delivery_Time]]) - (orders[[#This Row],[Order_Date]]+orders[[#This Row],[Order_Time]]))*24</f>
        <v>16.589166666555684</v>
      </c>
      <c r="Y888" s="6">
        <f t="shared" si="13"/>
        <v>5.529722222185228</v>
      </c>
    </row>
    <row r="889" spans="1:25" x14ac:dyDescent="0.3">
      <c r="A889">
        <v>888</v>
      </c>
      <c r="B889" t="s">
        <v>73</v>
      </c>
      <c r="C889">
        <v>69</v>
      </c>
      <c r="D889">
        <f>VLOOKUP(orders[[#This Row],[Product_ID]],products[#All],4,TRUE)</f>
        <v>998</v>
      </c>
      <c r="E889">
        <v>3</v>
      </c>
      <c r="F889" t="str">
        <f>TEXT(orders[[#This Row],[Order_Date]],"mmm")</f>
        <v>Mar</v>
      </c>
      <c r="G889" s="4">
        <v>44991</v>
      </c>
      <c r="H889" s="5">
        <v>0.48244212962962962</v>
      </c>
      <c r="I889" s="4">
        <v>44996</v>
      </c>
      <c r="J889" s="5">
        <v>0.63482638888888887</v>
      </c>
      <c r="K889" t="s">
        <v>702</v>
      </c>
      <c r="L889" t="str">
        <f>VLOOKUP(orders[[#This Row],[Customer_ID]],customers[#All],3,TRUE)</f>
        <v>Panvel</v>
      </c>
      <c r="M889" t="s">
        <v>518</v>
      </c>
      <c r="N889">
        <f>orders[[#This Row],[Price]]*orders[[#This Row],[Quantity]]</f>
        <v>2994</v>
      </c>
      <c r="O889" s="14">
        <f>((orders[[#This Row],[Delivery_Date]]+orders[[#This Row],[Delivery_Time]]) - (orders[[#This Row],[Order_Date]]+orders[[#This Row],[Order_Time]]))*24</f>
        <v>123.65722222218756</v>
      </c>
      <c r="W889" s="3">
        <v>3</v>
      </c>
      <c r="X889" s="13">
        <f>((orders[[#This Row],[Delivery_Date]]+orders[[#This Row],[Delivery_Time]]) - (orders[[#This Row],[Order_Date]]+orders[[#This Row],[Order_Time]]))*24</f>
        <v>123.65722222218756</v>
      </c>
      <c r="Y889" s="6">
        <f t="shared" si="13"/>
        <v>41.219074074062519</v>
      </c>
    </row>
    <row r="890" spans="1:25" x14ac:dyDescent="0.3">
      <c r="A890">
        <v>889</v>
      </c>
      <c r="B890" t="s">
        <v>252</v>
      </c>
      <c r="C890">
        <v>36</v>
      </c>
      <c r="D890">
        <f>VLOOKUP(orders[[#This Row],[Product_ID]],products[#All],4,TRUE)</f>
        <v>203</v>
      </c>
      <c r="E890">
        <v>3</v>
      </c>
      <c r="F890" t="str">
        <f>TEXT(orders[[#This Row],[Order_Date]],"mmm")</f>
        <v>Aug</v>
      </c>
      <c r="G890" s="4">
        <v>45154</v>
      </c>
      <c r="H890" s="5">
        <v>0.96300925925925929</v>
      </c>
      <c r="I890" s="4">
        <v>45156</v>
      </c>
      <c r="J890" s="5">
        <v>0.42016203703703703</v>
      </c>
      <c r="K890" t="s">
        <v>637</v>
      </c>
      <c r="L890" t="str">
        <f>VLOOKUP(orders[[#This Row],[Customer_ID]],customers[#All],3,TRUE)</f>
        <v>Imphal</v>
      </c>
      <c r="M890" t="s">
        <v>509</v>
      </c>
      <c r="N890">
        <f>orders[[#This Row],[Price]]*orders[[#This Row],[Quantity]]</f>
        <v>609</v>
      </c>
      <c r="O890" s="14">
        <f>((orders[[#This Row],[Delivery_Date]]+orders[[#This Row],[Delivery_Time]]) - (orders[[#This Row],[Order_Date]]+orders[[#This Row],[Order_Time]]))*24</f>
        <v>34.971666666737292</v>
      </c>
      <c r="W890" s="2">
        <v>3</v>
      </c>
      <c r="X890" s="13">
        <f>((orders[[#This Row],[Delivery_Date]]+orders[[#This Row],[Delivery_Time]]) - (orders[[#This Row],[Order_Date]]+orders[[#This Row],[Order_Time]]))*24</f>
        <v>34.971666666737292</v>
      </c>
      <c r="Y890" s="6">
        <f t="shared" si="13"/>
        <v>11.657222222245764</v>
      </c>
    </row>
    <row r="891" spans="1:25" x14ac:dyDescent="0.3">
      <c r="A891">
        <v>890</v>
      </c>
      <c r="B891" t="s">
        <v>316</v>
      </c>
      <c r="C891">
        <v>45</v>
      </c>
      <c r="D891">
        <f>VLOOKUP(orders[[#This Row],[Product_ID]],products[#All],4,TRUE)</f>
        <v>722</v>
      </c>
      <c r="E891">
        <v>4</v>
      </c>
      <c r="F891" t="str">
        <f>TEXT(orders[[#This Row],[Order_Date]],"mmm")</f>
        <v>Mar</v>
      </c>
      <c r="G891" s="4">
        <v>45008</v>
      </c>
      <c r="H891" s="5">
        <v>0.97592592592592597</v>
      </c>
      <c r="I891" s="4">
        <v>45012</v>
      </c>
      <c r="J891" s="5">
        <v>0.48489583333333336</v>
      </c>
      <c r="K891" t="s">
        <v>674</v>
      </c>
      <c r="L891" t="str">
        <f>VLOOKUP(orders[[#This Row],[Customer_ID]],customers[#All],3,TRUE)</f>
        <v>Srikakulam</v>
      </c>
      <c r="M891" t="s">
        <v>509</v>
      </c>
      <c r="N891">
        <f>orders[[#This Row],[Price]]*orders[[#This Row],[Quantity]]</f>
        <v>2888</v>
      </c>
      <c r="O891" s="14">
        <f>((orders[[#This Row],[Delivery_Date]]+orders[[#This Row],[Delivery_Time]]) - (orders[[#This Row],[Order_Date]]+orders[[#This Row],[Order_Time]]))*24</f>
        <v>84.215277777810115</v>
      </c>
      <c r="W891" s="3">
        <v>4</v>
      </c>
      <c r="X891" s="13">
        <f>((orders[[#This Row],[Delivery_Date]]+orders[[#This Row],[Delivery_Time]]) - (orders[[#This Row],[Order_Date]]+orders[[#This Row],[Order_Time]]))*24</f>
        <v>84.215277777810115</v>
      </c>
      <c r="Y891" s="6">
        <f t="shared" si="13"/>
        <v>21.053819444452529</v>
      </c>
    </row>
    <row r="892" spans="1:25" x14ac:dyDescent="0.3">
      <c r="A892">
        <v>891</v>
      </c>
      <c r="B892" t="s">
        <v>138</v>
      </c>
      <c r="C892">
        <v>58</v>
      </c>
      <c r="D892">
        <f>VLOOKUP(orders[[#This Row],[Product_ID]],products[#All],4,TRUE)</f>
        <v>1492</v>
      </c>
      <c r="E892">
        <v>2</v>
      </c>
      <c r="F892" t="str">
        <f>TEXT(orders[[#This Row],[Order_Date]],"mmm")</f>
        <v>Feb</v>
      </c>
      <c r="G892" s="4">
        <v>44965</v>
      </c>
      <c r="H892" s="5">
        <v>0.62271990740740746</v>
      </c>
      <c r="I892" s="4">
        <v>44973</v>
      </c>
      <c r="J892" s="5">
        <v>0.99635416666666665</v>
      </c>
      <c r="K892" t="s">
        <v>558</v>
      </c>
      <c r="L892" t="str">
        <f>VLOOKUP(orders[[#This Row],[Customer_ID]],customers[#All],3,TRUE)</f>
        <v>Serampore</v>
      </c>
      <c r="M892" t="s">
        <v>511</v>
      </c>
      <c r="N892">
        <f>orders[[#This Row],[Price]]*orders[[#This Row],[Quantity]]</f>
        <v>2984</v>
      </c>
      <c r="O892" s="14">
        <f>((orders[[#This Row],[Delivery_Date]]+orders[[#This Row],[Delivery_Time]]) - (orders[[#This Row],[Order_Date]]+orders[[#This Row],[Order_Time]]))*24</f>
        <v>200.96722222224344</v>
      </c>
      <c r="W892" s="2">
        <v>2</v>
      </c>
      <c r="X892" s="13">
        <f>((orders[[#This Row],[Delivery_Date]]+orders[[#This Row],[Delivery_Time]]) - (orders[[#This Row],[Order_Date]]+orders[[#This Row],[Order_Time]]))*24</f>
        <v>200.96722222224344</v>
      </c>
      <c r="Y892" s="6">
        <f t="shared" si="13"/>
        <v>100.48361111112172</v>
      </c>
    </row>
    <row r="893" spans="1:25" x14ac:dyDescent="0.3">
      <c r="A893">
        <v>892</v>
      </c>
      <c r="B893" t="s">
        <v>128</v>
      </c>
      <c r="C893">
        <v>11</v>
      </c>
      <c r="D893">
        <f>VLOOKUP(orders[[#This Row],[Product_ID]],products[#All],4,TRUE)</f>
        <v>1096</v>
      </c>
      <c r="E893">
        <v>4</v>
      </c>
      <c r="F893" t="str">
        <f>TEXT(orders[[#This Row],[Order_Date]],"mmm")</f>
        <v>Feb</v>
      </c>
      <c r="G893" s="4">
        <v>44963</v>
      </c>
      <c r="H893" s="5">
        <v>0.77296296296296296</v>
      </c>
      <c r="I893" s="4">
        <v>44964</v>
      </c>
      <c r="J893" s="5">
        <v>6.0347222222222219E-2</v>
      </c>
      <c r="K893" t="s">
        <v>556</v>
      </c>
      <c r="L893" t="str">
        <f>VLOOKUP(orders[[#This Row],[Customer_ID]],customers[#All],3,TRUE)</f>
        <v>Singrauli</v>
      </c>
      <c r="M893" t="s">
        <v>511</v>
      </c>
      <c r="N893">
        <f>orders[[#This Row],[Price]]*orders[[#This Row],[Quantity]]</f>
        <v>4384</v>
      </c>
      <c r="O893" s="14">
        <f>((orders[[#This Row],[Delivery_Date]]+orders[[#This Row],[Delivery_Time]]) - (orders[[#This Row],[Order_Date]]+orders[[#This Row],[Order_Time]]))*24</f>
        <v>6.8972222222364508</v>
      </c>
      <c r="W893" s="3">
        <v>4</v>
      </c>
      <c r="X893" s="13">
        <f>((orders[[#This Row],[Delivery_Date]]+orders[[#This Row],[Delivery_Time]]) - (orders[[#This Row],[Order_Date]]+orders[[#This Row],[Order_Time]]))*24</f>
        <v>6.8972222222364508</v>
      </c>
      <c r="Y893" s="6">
        <f t="shared" si="13"/>
        <v>1.7243055555591127</v>
      </c>
    </row>
    <row r="894" spans="1:25" x14ac:dyDescent="0.3">
      <c r="A894">
        <v>893</v>
      </c>
      <c r="B894" t="s">
        <v>54</v>
      </c>
      <c r="C894">
        <v>63</v>
      </c>
      <c r="D894">
        <f>VLOOKUP(orders[[#This Row],[Product_ID]],products[#All],4,TRUE)</f>
        <v>1348</v>
      </c>
      <c r="E894">
        <v>3</v>
      </c>
      <c r="F894" t="str">
        <f>TEXT(orders[[#This Row],[Order_Date]],"mmm")</f>
        <v>Mar</v>
      </c>
      <c r="G894" s="4">
        <v>45013</v>
      </c>
      <c r="H894" s="5">
        <v>0.65326388888888887</v>
      </c>
      <c r="I894" s="4">
        <v>45023</v>
      </c>
      <c r="J894" s="5">
        <v>0.61762731481481481</v>
      </c>
      <c r="K894" t="s">
        <v>700</v>
      </c>
      <c r="L894" t="str">
        <f>VLOOKUP(orders[[#This Row],[Customer_ID]],customers[#All],3,TRUE)</f>
        <v>Kanpur</v>
      </c>
      <c r="M894" t="s">
        <v>528</v>
      </c>
      <c r="N894">
        <f>orders[[#This Row],[Price]]*orders[[#This Row],[Quantity]]</f>
        <v>4044</v>
      </c>
      <c r="O894" s="14">
        <f>((orders[[#This Row],[Delivery_Date]]+orders[[#This Row],[Delivery_Time]]) - (orders[[#This Row],[Order_Date]]+orders[[#This Row],[Order_Time]]))*24</f>
        <v>239.14472222223412</v>
      </c>
      <c r="W894" s="2">
        <v>3</v>
      </c>
      <c r="X894" s="13">
        <f>((orders[[#This Row],[Delivery_Date]]+orders[[#This Row],[Delivery_Time]]) - (orders[[#This Row],[Order_Date]]+orders[[#This Row],[Order_Time]]))*24</f>
        <v>239.14472222223412</v>
      </c>
      <c r="Y894" s="6">
        <f t="shared" si="13"/>
        <v>79.714907407411374</v>
      </c>
    </row>
    <row r="895" spans="1:25" x14ac:dyDescent="0.3">
      <c r="A895">
        <v>894</v>
      </c>
      <c r="B895" t="s">
        <v>452</v>
      </c>
      <c r="C895">
        <v>54</v>
      </c>
      <c r="D895">
        <f>VLOOKUP(orders[[#This Row],[Product_ID]],products[#All],4,TRUE)</f>
        <v>1236</v>
      </c>
      <c r="E895">
        <v>4</v>
      </c>
      <c r="F895" t="str">
        <f>TEXT(orders[[#This Row],[Order_Date]],"mmm")</f>
        <v>Oct</v>
      </c>
      <c r="G895" s="4">
        <v>45213</v>
      </c>
      <c r="H895" s="5">
        <v>0.5873032407407407</v>
      </c>
      <c r="I895" s="4">
        <v>45220</v>
      </c>
      <c r="J895" s="5">
        <v>0.96552083333333338</v>
      </c>
      <c r="K895" t="s">
        <v>630</v>
      </c>
      <c r="L895" t="str">
        <f>VLOOKUP(orders[[#This Row],[Customer_ID]],customers[#All],3,TRUE)</f>
        <v>Dibrugarh</v>
      </c>
      <c r="M895" t="s">
        <v>505</v>
      </c>
      <c r="N895">
        <f>orders[[#This Row],[Price]]*orders[[#This Row],[Quantity]]</f>
        <v>4944</v>
      </c>
      <c r="O895" s="14">
        <f>((orders[[#This Row],[Delivery_Date]]+orders[[#This Row],[Delivery_Time]]) - (orders[[#This Row],[Order_Date]]+orders[[#This Row],[Order_Time]]))*24</f>
        <v>177.07722222228767</v>
      </c>
      <c r="W895" s="3">
        <v>4</v>
      </c>
      <c r="X895" s="13">
        <f>((orders[[#This Row],[Delivery_Date]]+orders[[#This Row],[Delivery_Time]]) - (orders[[#This Row],[Order_Date]]+orders[[#This Row],[Order_Time]]))*24</f>
        <v>177.07722222228767</v>
      </c>
      <c r="Y895" s="6">
        <f t="shared" si="13"/>
        <v>44.269305555571918</v>
      </c>
    </row>
    <row r="896" spans="1:25" x14ac:dyDescent="0.3">
      <c r="A896">
        <v>895</v>
      </c>
      <c r="B896" t="s">
        <v>326</v>
      </c>
      <c r="C896">
        <v>45</v>
      </c>
      <c r="D896">
        <f>VLOOKUP(orders[[#This Row],[Product_ID]],products[#All],4,TRUE)</f>
        <v>722</v>
      </c>
      <c r="E896">
        <v>1</v>
      </c>
      <c r="F896" t="str">
        <f>TEXT(orders[[#This Row],[Order_Date]],"mmm")</f>
        <v>Mar</v>
      </c>
      <c r="G896" s="4">
        <v>45013</v>
      </c>
      <c r="H896" s="5">
        <v>0.78189814814814818</v>
      </c>
      <c r="I896" s="4">
        <v>45022</v>
      </c>
      <c r="J896" s="5">
        <v>0.12060185185185185</v>
      </c>
      <c r="K896" t="s">
        <v>155</v>
      </c>
      <c r="L896" t="str">
        <f>VLOOKUP(orders[[#This Row],[Customer_ID]],customers[#All],3,TRUE)</f>
        <v>Malegaon</v>
      </c>
      <c r="M896" t="s">
        <v>509</v>
      </c>
      <c r="N896">
        <f>orders[[#This Row],[Price]]*orders[[#This Row],[Quantity]]</f>
        <v>722</v>
      </c>
      <c r="O896" s="14">
        <f>((orders[[#This Row],[Delivery_Date]]+orders[[#This Row],[Delivery_Time]]) - (orders[[#This Row],[Order_Date]]+orders[[#This Row],[Order_Time]]))*24</f>
        <v>200.12888888886664</v>
      </c>
      <c r="W896" s="2">
        <v>1</v>
      </c>
      <c r="X896" s="13">
        <f>((orders[[#This Row],[Delivery_Date]]+orders[[#This Row],[Delivery_Time]]) - (orders[[#This Row],[Order_Date]]+orders[[#This Row],[Order_Time]]))*24</f>
        <v>200.12888888886664</v>
      </c>
      <c r="Y896" s="6">
        <f t="shared" si="13"/>
        <v>200.12888888886664</v>
      </c>
    </row>
    <row r="897" spans="1:25" x14ac:dyDescent="0.3">
      <c r="A897">
        <v>896</v>
      </c>
      <c r="B897" t="s">
        <v>266</v>
      </c>
      <c r="C897">
        <v>46</v>
      </c>
      <c r="D897">
        <f>VLOOKUP(orders[[#This Row],[Product_ID]],products[#All],4,TRUE)</f>
        <v>758</v>
      </c>
      <c r="E897">
        <v>1</v>
      </c>
      <c r="F897" t="str">
        <f>TEXT(orders[[#This Row],[Order_Date]],"mmm")</f>
        <v>Apr</v>
      </c>
      <c r="G897" s="4">
        <v>45021</v>
      </c>
      <c r="H897" s="5">
        <v>0.17633101851851851</v>
      </c>
      <c r="I897" s="4">
        <v>45026</v>
      </c>
      <c r="J897" s="5">
        <v>0.53489583333333335</v>
      </c>
      <c r="K897" t="s">
        <v>542</v>
      </c>
      <c r="L897" t="str">
        <f>VLOOKUP(orders[[#This Row],[Customer_ID]],customers[#All],3,TRUE)</f>
        <v>Bharatpur</v>
      </c>
      <c r="M897" t="s">
        <v>505</v>
      </c>
      <c r="N897">
        <f>orders[[#This Row],[Price]]*orders[[#This Row],[Quantity]]</f>
        <v>758</v>
      </c>
      <c r="O897" s="14">
        <f>((orders[[#This Row],[Delivery_Date]]+orders[[#This Row],[Delivery_Time]]) - (orders[[#This Row],[Order_Date]]+orders[[#This Row],[Order_Time]]))*24</f>
        <v>128.60555555555038</v>
      </c>
      <c r="W897" s="3">
        <v>1</v>
      </c>
      <c r="X897" s="13">
        <f>((orders[[#This Row],[Delivery_Date]]+orders[[#This Row],[Delivery_Time]]) - (orders[[#This Row],[Order_Date]]+orders[[#This Row],[Order_Time]]))*24</f>
        <v>128.60555555555038</v>
      </c>
      <c r="Y897" s="6">
        <f t="shared" si="13"/>
        <v>128.60555555555038</v>
      </c>
    </row>
    <row r="898" spans="1:25" x14ac:dyDescent="0.3">
      <c r="A898">
        <v>897</v>
      </c>
      <c r="B898" t="s">
        <v>158</v>
      </c>
      <c r="C898">
        <v>34</v>
      </c>
      <c r="D898">
        <f>VLOOKUP(orders[[#This Row],[Product_ID]],products[#All],4,TRUE)</f>
        <v>1335</v>
      </c>
      <c r="E898">
        <v>5</v>
      </c>
      <c r="F898" t="str">
        <f>TEXT(orders[[#This Row],[Order_Date]],"mmm")</f>
        <v>Aug</v>
      </c>
      <c r="G898" s="4">
        <v>45163</v>
      </c>
      <c r="H898" s="5">
        <v>0.32871527777777776</v>
      </c>
      <c r="I898" s="4">
        <v>45170</v>
      </c>
      <c r="J898" s="5">
        <v>0.58530092592592597</v>
      </c>
      <c r="K898" t="s">
        <v>716</v>
      </c>
      <c r="L898" t="str">
        <f>VLOOKUP(orders[[#This Row],[Customer_ID]],customers[#All],3,TRUE)</f>
        <v>Sasaram</v>
      </c>
      <c r="M898" t="s">
        <v>513</v>
      </c>
      <c r="N898">
        <f>orders[[#This Row],[Price]]*orders[[#This Row],[Quantity]]</f>
        <v>6675</v>
      </c>
      <c r="O898" s="14">
        <f>((orders[[#This Row],[Delivery_Date]]+orders[[#This Row],[Delivery_Time]]) - (orders[[#This Row],[Order_Date]]+orders[[#This Row],[Order_Time]]))*24</f>
        <v>174.15805555548286</v>
      </c>
      <c r="W898" s="2">
        <v>5</v>
      </c>
      <c r="X898" s="13">
        <f>((orders[[#This Row],[Delivery_Date]]+orders[[#This Row],[Delivery_Time]]) - (orders[[#This Row],[Order_Date]]+orders[[#This Row],[Order_Time]]))*24</f>
        <v>174.15805555548286</v>
      </c>
      <c r="Y898" s="6">
        <f t="shared" si="13"/>
        <v>34.831611111096571</v>
      </c>
    </row>
    <row r="899" spans="1:25" x14ac:dyDescent="0.3">
      <c r="A899">
        <v>898</v>
      </c>
      <c r="B899" t="s">
        <v>93</v>
      </c>
      <c r="C899">
        <v>52</v>
      </c>
      <c r="D899">
        <f>VLOOKUP(orders[[#This Row],[Product_ID]],products[#All],4,TRUE)</f>
        <v>236</v>
      </c>
      <c r="E899">
        <v>1</v>
      </c>
      <c r="F899" t="str">
        <f>TEXT(orders[[#This Row],[Order_Date]],"mmm")</f>
        <v>Feb</v>
      </c>
      <c r="G899" s="4">
        <v>44966</v>
      </c>
      <c r="H899" s="5">
        <v>0.26310185185185186</v>
      </c>
      <c r="I899" s="4">
        <v>44970</v>
      </c>
      <c r="J899" s="5">
        <v>0.96784722222222219</v>
      </c>
      <c r="K899" t="s">
        <v>726</v>
      </c>
      <c r="L899" t="str">
        <f>VLOOKUP(orders[[#This Row],[Customer_ID]],customers[#All],3,TRUE)</f>
        <v>Nizamabad</v>
      </c>
      <c r="M899" t="s">
        <v>511</v>
      </c>
      <c r="N899">
        <f>orders[[#This Row],[Price]]*orders[[#This Row],[Quantity]]</f>
        <v>236</v>
      </c>
      <c r="O899" s="14">
        <f>((orders[[#This Row],[Delivery_Date]]+orders[[#This Row],[Delivery_Time]]) - (orders[[#This Row],[Order_Date]]+orders[[#This Row],[Order_Time]]))*24</f>
        <v>112.91388888889924</v>
      </c>
      <c r="W899" s="3">
        <v>1</v>
      </c>
      <c r="X899" s="13">
        <f>((orders[[#This Row],[Delivery_Date]]+orders[[#This Row],[Delivery_Time]]) - (orders[[#This Row],[Order_Date]]+orders[[#This Row],[Order_Time]]))*24</f>
        <v>112.91388888889924</v>
      </c>
      <c r="Y899" s="6">
        <f t="shared" ref="Y899:Y962" si="14">X899/W899</f>
        <v>112.91388888889924</v>
      </c>
    </row>
    <row r="900" spans="1:25" x14ac:dyDescent="0.3">
      <c r="A900">
        <v>899</v>
      </c>
      <c r="B900" t="s">
        <v>59</v>
      </c>
      <c r="C900">
        <v>63</v>
      </c>
      <c r="D900">
        <f>VLOOKUP(orders[[#This Row],[Product_ID]],products[#All],4,TRUE)</f>
        <v>1348</v>
      </c>
      <c r="E900">
        <v>1</v>
      </c>
      <c r="F900" t="str">
        <f>TEXT(orders[[#This Row],[Order_Date]],"mmm")</f>
        <v>Dec</v>
      </c>
      <c r="G900" s="4">
        <v>45277</v>
      </c>
      <c r="H900" s="5">
        <v>0.89577546296296295</v>
      </c>
      <c r="I900" s="4">
        <v>45284</v>
      </c>
      <c r="J900" s="5">
        <v>1.1585648148148149E-2</v>
      </c>
      <c r="K900" t="s">
        <v>628</v>
      </c>
      <c r="L900" t="str">
        <f>VLOOKUP(orders[[#This Row],[Customer_ID]],customers[#All],3,TRUE)</f>
        <v>Orai</v>
      </c>
      <c r="M900" t="s">
        <v>528</v>
      </c>
      <c r="N900">
        <f>orders[[#This Row],[Price]]*orders[[#This Row],[Quantity]]</f>
        <v>1348</v>
      </c>
      <c r="O900" s="14">
        <f>((orders[[#This Row],[Delivery_Date]]+orders[[#This Row],[Delivery_Time]]) - (orders[[#This Row],[Order_Date]]+orders[[#This Row],[Order_Time]]))*24</f>
        <v>146.77944444440072</v>
      </c>
      <c r="W900" s="2">
        <v>1</v>
      </c>
      <c r="X900" s="13">
        <f>((orders[[#This Row],[Delivery_Date]]+orders[[#This Row],[Delivery_Time]]) - (orders[[#This Row],[Order_Date]]+orders[[#This Row],[Order_Time]]))*24</f>
        <v>146.77944444440072</v>
      </c>
      <c r="Y900" s="6">
        <f t="shared" si="14"/>
        <v>146.77944444440072</v>
      </c>
    </row>
    <row r="901" spans="1:25" x14ac:dyDescent="0.3">
      <c r="A901">
        <v>900</v>
      </c>
      <c r="B901" t="s">
        <v>138</v>
      </c>
      <c r="C901">
        <v>57</v>
      </c>
      <c r="D901">
        <f>VLOOKUP(orders[[#This Row],[Product_ID]],products[#All],4,TRUE)</f>
        <v>1582</v>
      </c>
      <c r="E901">
        <v>3</v>
      </c>
      <c r="F901" t="str">
        <f>TEXT(orders[[#This Row],[Order_Date]],"mmm")</f>
        <v>Apr</v>
      </c>
      <c r="G901" s="4">
        <v>45023</v>
      </c>
      <c r="H901" s="5">
        <v>0.63124999999999998</v>
      </c>
      <c r="I901" s="4">
        <v>45031</v>
      </c>
      <c r="J901" s="5">
        <v>0.35478009259259258</v>
      </c>
      <c r="K901" t="s">
        <v>687</v>
      </c>
      <c r="L901" t="str">
        <f>VLOOKUP(orders[[#This Row],[Customer_ID]],customers[#All],3,TRUE)</f>
        <v>Serampore</v>
      </c>
      <c r="M901" t="s">
        <v>509</v>
      </c>
      <c r="N901">
        <f>orders[[#This Row],[Price]]*orders[[#This Row],[Quantity]]</f>
        <v>4746</v>
      </c>
      <c r="O901" s="14">
        <f>((orders[[#This Row],[Delivery_Date]]+orders[[#This Row],[Delivery_Time]]) - (orders[[#This Row],[Order_Date]]+orders[[#This Row],[Order_Time]]))*24</f>
        <v>185.3647222223226</v>
      </c>
      <c r="W901" s="3">
        <v>3</v>
      </c>
      <c r="X901" s="13">
        <f>((orders[[#This Row],[Delivery_Date]]+orders[[#This Row],[Delivery_Time]]) - (orders[[#This Row],[Order_Date]]+orders[[#This Row],[Order_Time]]))*24</f>
        <v>185.3647222223226</v>
      </c>
      <c r="Y901" s="6">
        <f t="shared" si="14"/>
        <v>61.788240740774199</v>
      </c>
    </row>
    <row r="902" spans="1:25" x14ac:dyDescent="0.3">
      <c r="A902">
        <v>901</v>
      </c>
      <c r="B902" t="s">
        <v>218</v>
      </c>
      <c r="C902">
        <v>27</v>
      </c>
      <c r="D902">
        <f>VLOOKUP(orders[[#This Row],[Product_ID]],products[#All],4,TRUE)</f>
        <v>548</v>
      </c>
      <c r="E902">
        <v>4</v>
      </c>
      <c r="F902" t="str">
        <f>TEXT(orders[[#This Row],[Order_Date]],"mmm")</f>
        <v>Aug</v>
      </c>
      <c r="G902" s="4">
        <v>45160</v>
      </c>
      <c r="H902" s="5">
        <v>0.33030092592592591</v>
      </c>
      <c r="I902" s="4">
        <v>45165</v>
      </c>
      <c r="J902" s="5">
        <v>6.4236111111111105E-2</v>
      </c>
      <c r="K902" t="s">
        <v>463</v>
      </c>
      <c r="L902" t="str">
        <f>VLOOKUP(orders[[#This Row],[Customer_ID]],customers[#All],3,TRUE)</f>
        <v>Vellore</v>
      </c>
      <c r="M902" t="s">
        <v>513</v>
      </c>
      <c r="N902">
        <f>orders[[#This Row],[Price]]*orders[[#This Row],[Quantity]]</f>
        <v>2192</v>
      </c>
      <c r="O902" s="14">
        <f>((orders[[#This Row],[Delivery_Date]]+orders[[#This Row],[Delivery_Time]]) - (orders[[#This Row],[Order_Date]]+orders[[#This Row],[Order_Time]]))*24</f>
        <v>113.61444444442168</v>
      </c>
      <c r="W902" s="2">
        <v>4</v>
      </c>
      <c r="X902" s="13">
        <f>((orders[[#This Row],[Delivery_Date]]+orders[[#This Row],[Delivery_Time]]) - (orders[[#This Row],[Order_Date]]+orders[[#This Row],[Order_Time]]))*24</f>
        <v>113.61444444442168</v>
      </c>
      <c r="Y902" s="6">
        <f t="shared" si="14"/>
        <v>28.40361111110542</v>
      </c>
    </row>
    <row r="903" spans="1:25" x14ac:dyDescent="0.3">
      <c r="A903">
        <v>902</v>
      </c>
      <c r="B903" t="s">
        <v>128</v>
      </c>
      <c r="C903">
        <v>32</v>
      </c>
      <c r="D903">
        <f>VLOOKUP(orders[[#This Row],[Product_ID]],products[#All],4,TRUE)</f>
        <v>1792</v>
      </c>
      <c r="E903">
        <v>5</v>
      </c>
      <c r="F903" t="str">
        <f>TEXT(orders[[#This Row],[Order_Date]],"mmm")</f>
        <v>Mar</v>
      </c>
      <c r="G903" s="4">
        <v>45007</v>
      </c>
      <c r="H903" s="5">
        <v>0.56244212962962958</v>
      </c>
      <c r="I903" s="4">
        <v>45009</v>
      </c>
      <c r="J903" s="5">
        <v>0.51667824074074076</v>
      </c>
      <c r="K903" t="s">
        <v>598</v>
      </c>
      <c r="L903" t="str">
        <f>VLOOKUP(orders[[#This Row],[Customer_ID]],customers[#All],3,TRUE)</f>
        <v>Singrauli</v>
      </c>
      <c r="M903" t="s">
        <v>509</v>
      </c>
      <c r="N903">
        <f>orders[[#This Row],[Price]]*orders[[#This Row],[Quantity]]</f>
        <v>8960</v>
      </c>
      <c r="O903" s="14">
        <f>((orders[[#This Row],[Delivery_Date]]+orders[[#This Row],[Delivery_Time]]) - (orders[[#This Row],[Order_Date]]+orders[[#This Row],[Order_Time]]))*24</f>
        <v>46.901666666613892</v>
      </c>
      <c r="W903" s="3">
        <v>5</v>
      </c>
      <c r="X903" s="13">
        <f>((orders[[#This Row],[Delivery_Date]]+orders[[#This Row],[Delivery_Time]]) - (orders[[#This Row],[Order_Date]]+orders[[#This Row],[Order_Time]]))*24</f>
        <v>46.901666666613892</v>
      </c>
      <c r="Y903" s="6">
        <f t="shared" si="14"/>
        <v>9.3803333333227776</v>
      </c>
    </row>
    <row r="904" spans="1:25" x14ac:dyDescent="0.3">
      <c r="A904">
        <v>903</v>
      </c>
      <c r="B904" t="s">
        <v>326</v>
      </c>
      <c r="C904">
        <v>63</v>
      </c>
      <c r="D904">
        <f>VLOOKUP(orders[[#This Row],[Product_ID]],products[#All],4,TRUE)</f>
        <v>1348</v>
      </c>
      <c r="E904">
        <v>2</v>
      </c>
      <c r="F904" t="str">
        <f>TEXT(orders[[#This Row],[Order_Date]],"mmm")</f>
        <v>Sep</v>
      </c>
      <c r="G904" s="4">
        <v>45184</v>
      </c>
      <c r="H904" s="5">
        <v>0.73776620370370372</v>
      </c>
      <c r="I904" s="4">
        <v>45191</v>
      </c>
      <c r="J904" s="5">
        <v>0.81155092592592593</v>
      </c>
      <c r="K904" t="s">
        <v>690</v>
      </c>
      <c r="L904" t="str">
        <f>VLOOKUP(orders[[#This Row],[Customer_ID]],customers[#All],3,TRUE)</f>
        <v>Malegaon</v>
      </c>
      <c r="M904" t="s">
        <v>528</v>
      </c>
      <c r="N904">
        <f>orders[[#This Row],[Price]]*orders[[#This Row],[Quantity]]</f>
        <v>2696</v>
      </c>
      <c r="O904" s="14">
        <f>((orders[[#This Row],[Delivery_Date]]+orders[[#This Row],[Delivery_Time]]) - (orders[[#This Row],[Order_Date]]+orders[[#This Row],[Order_Time]]))*24</f>
        <v>169.77083333325572</v>
      </c>
      <c r="W904" s="2">
        <v>2</v>
      </c>
      <c r="X904" s="13">
        <f>((orders[[#This Row],[Delivery_Date]]+orders[[#This Row],[Delivery_Time]]) - (orders[[#This Row],[Order_Date]]+orders[[#This Row],[Order_Time]]))*24</f>
        <v>169.77083333325572</v>
      </c>
      <c r="Y904" s="6">
        <f t="shared" si="14"/>
        <v>84.885416666627862</v>
      </c>
    </row>
    <row r="905" spans="1:25" x14ac:dyDescent="0.3">
      <c r="A905">
        <v>904</v>
      </c>
      <c r="B905" t="s">
        <v>68</v>
      </c>
      <c r="C905">
        <v>2</v>
      </c>
      <c r="D905">
        <f>VLOOKUP(orders[[#This Row],[Product_ID]],products[#All],4,TRUE)</f>
        <v>441</v>
      </c>
      <c r="E905">
        <v>4</v>
      </c>
      <c r="F905" t="str">
        <f>TEXT(orders[[#This Row],[Order_Date]],"mmm")</f>
        <v>Feb</v>
      </c>
      <c r="G905" s="4">
        <v>44969</v>
      </c>
      <c r="H905" s="5">
        <v>0.92069444444444448</v>
      </c>
      <c r="I905" s="4">
        <v>44974</v>
      </c>
      <c r="J905" s="5">
        <v>4.5567129629629631E-2</v>
      </c>
      <c r="K905" t="s">
        <v>676</v>
      </c>
      <c r="L905" t="str">
        <f>VLOOKUP(orders[[#This Row],[Customer_ID]],customers[#All],3,TRUE)</f>
        <v>Mangalore</v>
      </c>
      <c r="M905" t="s">
        <v>511</v>
      </c>
      <c r="N905">
        <f>orders[[#This Row],[Price]]*orders[[#This Row],[Quantity]]</f>
        <v>1764</v>
      </c>
      <c r="O905" s="14">
        <f>((orders[[#This Row],[Delivery_Date]]+orders[[#This Row],[Delivery_Time]]) - (orders[[#This Row],[Order_Date]]+orders[[#This Row],[Order_Time]]))*24</f>
        <v>98.996944444428664</v>
      </c>
      <c r="W905" s="3">
        <v>4</v>
      </c>
      <c r="X905" s="13">
        <f>((orders[[#This Row],[Delivery_Date]]+orders[[#This Row],[Delivery_Time]]) - (orders[[#This Row],[Order_Date]]+orders[[#This Row],[Order_Time]]))*24</f>
        <v>98.996944444428664</v>
      </c>
      <c r="Y905" s="6">
        <f t="shared" si="14"/>
        <v>24.749236111107166</v>
      </c>
    </row>
    <row r="906" spans="1:25" x14ac:dyDescent="0.3">
      <c r="A906">
        <v>905</v>
      </c>
      <c r="B906" t="s">
        <v>393</v>
      </c>
      <c r="C906">
        <v>58</v>
      </c>
      <c r="D906">
        <f>VLOOKUP(orders[[#This Row],[Product_ID]],products[#All],4,TRUE)</f>
        <v>1492</v>
      </c>
      <c r="E906">
        <v>1</v>
      </c>
      <c r="F906" t="str">
        <f>TEXT(orders[[#This Row],[Order_Date]],"mmm")</f>
        <v>Feb</v>
      </c>
      <c r="G906" s="4">
        <v>44967</v>
      </c>
      <c r="H906" s="5">
        <v>0.81359953703703702</v>
      </c>
      <c r="I906" s="4">
        <v>44973</v>
      </c>
      <c r="J906" s="5">
        <v>0.35571759259259261</v>
      </c>
      <c r="K906" t="s">
        <v>573</v>
      </c>
      <c r="L906" t="str">
        <f>VLOOKUP(orders[[#This Row],[Customer_ID]],customers[#All],3,TRUE)</f>
        <v>Bhopal</v>
      </c>
      <c r="M906" t="s">
        <v>511</v>
      </c>
      <c r="N906">
        <f>orders[[#This Row],[Price]]*orders[[#This Row],[Quantity]]</f>
        <v>1492</v>
      </c>
      <c r="O906" s="14">
        <f>((orders[[#This Row],[Delivery_Date]]+orders[[#This Row],[Delivery_Time]]) - (orders[[#This Row],[Order_Date]]+orders[[#This Row],[Order_Time]]))*24</f>
        <v>133.01083333336283</v>
      </c>
      <c r="W906" s="2">
        <v>1</v>
      </c>
      <c r="X906" s="13">
        <f>((orders[[#This Row],[Delivery_Date]]+orders[[#This Row],[Delivery_Time]]) - (orders[[#This Row],[Order_Date]]+orders[[#This Row],[Order_Time]]))*24</f>
        <v>133.01083333336283</v>
      </c>
      <c r="Y906" s="6">
        <f t="shared" si="14"/>
        <v>133.01083333336283</v>
      </c>
    </row>
    <row r="907" spans="1:25" x14ac:dyDescent="0.3">
      <c r="A907">
        <v>906</v>
      </c>
      <c r="B907" t="s">
        <v>490</v>
      </c>
      <c r="C907">
        <v>49</v>
      </c>
      <c r="D907">
        <f>VLOOKUP(orders[[#This Row],[Product_ID]],products[#All],4,TRUE)</f>
        <v>903</v>
      </c>
      <c r="E907">
        <v>3</v>
      </c>
      <c r="F907" t="str">
        <f>TEXT(orders[[#This Row],[Order_Date]],"mmm")</f>
        <v>Feb</v>
      </c>
      <c r="G907" s="4">
        <v>44963</v>
      </c>
      <c r="H907" s="5">
        <v>5.3009259259259256E-2</v>
      </c>
      <c r="I907" s="4">
        <v>44973</v>
      </c>
      <c r="J907" s="5">
        <v>0.38527777777777777</v>
      </c>
      <c r="K907" t="s">
        <v>623</v>
      </c>
      <c r="L907" t="str">
        <f>VLOOKUP(orders[[#This Row],[Customer_ID]],customers[#All],3,TRUE)</f>
        <v>Phagwara</v>
      </c>
      <c r="M907" t="s">
        <v>511</v>
      </c>
      <c r="N907">
        <f>orders[[#This Row],[Price]]*orders[[#This Row],[Quantity]]</f>
        <v>2709</v>
      </c>
      <c r="O907" s="14">
        <f>((orders[[#This Row],[Delivery_Date]]+orders[[#This Row],[Delivery_Time]]) - (orders[[#This Row],[Order_Date]]+orders[[#This Row],[Order_Time]]))*24</f>
        <v>247.97444444446592</v>
      </c>
      <c r="W907" s="3">
        <v>3</v>
      </c>
      <c r="X907" s="13">
        <f>((orders[[#This Row],[Delivery_Date]]+orders[[#This Row],[Delivery_Time]]) - (orders[[#This Row],[Order_Date]]+orders[[#This Row],[Order_Time]]))*24</f>
        <v>247.97444444446592</v>
      </c>
      <c r="Y907" s="6">
        <f t="shared" si="14"/>
        <v>82.658148148155306</v>
      </c>
    </row>
    <row r="908" spans="1:25" x14ac:dyDescent="0.3">
      <c r="A908">
        <v>907</v>
      </c>
      <c r="B908" t="s">
        <v>232</v>
      </c>
      <c r="C908">
        <v>30</v>
      </c>
      <c r="D908">
        <f>VLOOKUP(orders[[#This Row],[Product_ID]],products[#All],4,TRUE)</f>
        <v>751</v>
      </c>
      <c r="E908">
        <v>2</v>
      </c>
      <c r="F908" t="str">
        <f>TEXT(orders[[#This Row],[Order_Date]],"mmm")</f>
        <v>Apr</v>
      </c>
      <c r="G908" s="4">
        <v>45035</v>
      </c>
      <c r="H908" s="5">
        <v>0.90047453703703706</v>
      </c>
      <c r="I908" s="4">
        <v>45041</v>
      </c>
      <c r="J908" s="5">
        <v>0.4667013888888889</v>
      </c>
      <c r="K908" t="s">
        <v>570</v>
      </c>
      <c r="L908" t="str">
        <f>VLOOKUP(orders[[#This Row],[Customer_ID]],customers[#All],3,TRUE)</f>
        <v>Guna</v>
      </c>
      <c r="M908" t="s">
        <v>505</v>
      </c>
      <c r="N908">
        <f>orders[[#This Row],[Price]]*orders[[#This Row],[Quantity]]</f>
        <v>1502</v>
      </c>
      <c r="O908" s="14">
        <f>((orders[[#This Row],[Delivery_Date]]+orders[[#This Row],[Delivery_Time]]) - (orders[[#This Row],[Order_Date]]+orders[[#This Row],[Order_Time]]))*24</f>
        <v>133.5894444443984</v>
      </c>
      <c r="W908" s="2">
        <v>2</v>
      </c>
      <c r="X908" s="13">
        <f>((orders[[#This Row],[Delivery_Date]]+orders[[#This Row],[Delivery_Time]]) - (orders[[#This Row],[Order_Date]]+orders[[#This Row],[Order_Time]]))*24</f>
        <v>133.5894444443984</v>
      </c>
      <c r="Y908" s="6">
        <f t="shared" si="14"/>
        <v>66.794722222199198</v>
      </c>
    </row>
    <row r="909" spans="1:25" x14ac:dyDescent="0.3">
      <c r="A909">
        <v>908</v>
      </c>
      <c r="B909" t="s">
        <v>442</v>
      </c>
      <c r="C909">
        <v>28</v>
      </c>
      <c r="D909">
        <f>VLOOKUP(orders[[#This Row],[Product_ID]],products[#All],4,TRUE)</f>
        <v>1778</v>
      </c>
      <c r="E909">
        <v>5</v>
      </c>
      <c r="F909" t="str">
        <f>TEXT(orders[[#This Row],[Order_Date]],"mmm")</f>
        <v>Aug</v>
      </c>
      <c r="G909" s="4">
        <v>45160</v>
      </c>
      <c r="H909" s="5">
        <v>0.66070601851851851</v>
      </c>
      <c r="I909" s="4">
        <v>45162</v>
      </c>
      <c r="J909" s="5">
        <v>0.95148148148148148</v>
      </c>
      <c r="K909" t="s">
        <v>572</v>
      </c>
      <c r="L909" t="str">
        <f>VLOOKUP(orders[[#This Row],[Customer_ID]],customers[#All],3,TRUE)</f>
        <v>Anantapuram</v>
      </c>
      <c r="M909" t="s">
        <v>513</v>
      </c>
      <c r="N909">
        <f>orders[[#This Row],[Price]]*orders[[#This Row],[Quantity]]</f>
        <v>8890</v>
      </c>
      <c r="O909" s="14">
        <f>((orders[[#This Row],[Delivery_Date]]+orders[[#This Row],[Delivery_Time]]) - (orders[[#This Row],[Order_Date]]+orders[[#This Row],[Order_Time]]))*24</f>
        <v>54.978611111117061</v>
      </c>
      <c r="W909" s="3">
        <v>5</v>
      </c>
      <c r="X909" s="13">
        <f>((orders[[#This Row],[Delivery_Date]]+orders[[#This Row],[Delivery_Time]]) - (orders[[#This Row],[Order_Date]]+orders[[#This Row],[Order_Time]]))*24</f>
        <v>54.978611111117061</v>
      </c>
      <c r="Y909" s="6">
        <f t="shared" si="14"/>
        <v>10.995722222223412</v>
      </c>
    </row>
    <row r="910" spans="1:25" x14ac:dyDescent="0.3">
      <c r="A910">
        <v>909</v>
      </c>
      <c r="B910" t="s">
        <v>413</v>
      </c>
      <c r="C910">
        <v>42</v>
      </c>
      <c r="D910">
        <f>VLOOKUP(orders[[#This Row],[Product_ID]],products[#All],4,TRUE)</f>
        <v>1744</v>
      </c>
      <c r="E910">
        <v>1</v>
      </c>
      <c r="F910" t="str">
        <f>TEXT(orders[[#This Row],[Order_Date]],"mmm")</f>
        <v>Nov</v>
      </c>
      <c r="G910" s="4">
        <v>45234</v>
      </c>
      <c r="H910" s="5">
        <v>0.32211805555555556</v>
      </c>
      <c r="I910" s="4">
        <v>45238</v>
      </c>
      <c r="J910" s="5">
        <v>0.93431712962962965</v>
      </c>
      <c r="K910" t="s">
        <v>356</v>
      </c>
      <c r="L910" t="str">
        <f>VLOOKUP(orders[[#This Row],[Customer_ID]],customers[#All],3,TRUE)</f>
        <v>Tiruchirappalli</v>
      </c>
      <c r="M910" t="s">
        <v>528</v>
      </c>
      <c r="N910">
        <f>orders[[#This Row],[Price]]*orders[[#This Row],[Quantity]]</f>
        <v>1744</v>
      </c>
      <c r="O910" s="14">
        <f>((orders[[#This Row],[Delivery_Date]]+orders[[#This Row],[Delivery_Time]]) - (orders[[#This Row],[Order_Date]]+orders[[#This Row],[Order_Time]]))*24</f>
        <v>110.69277777773095</v>
      </c>
      <c r="W910" s="2">
        <v>1</v>
      </c>
      <c r="X910" s="13">
        <f>((orders[[#This Row],[Delivery_Date]]+orders[[#This Row],[Delivery_Time]]) - (orders[[#This Row],[Order_Date]]+orders[[#This Row],[Order_Time]]))*24</f>
        <v>110.69277777773095</v>
      </c>
      <c r="Y910" s="6">
        <f t="shared" si="14"/>
        <v>110.69277777773095</v>
      </c>
    </row>
    <row r="911" spans="1:25" x14ac:dyDescent="0.3">
      <c r="A911">
        <v>910</v>
      </c>
      <c r="B911" t="s">
        <v>326</v>
      </c>
      <c r="C911">
        <v>55</v>
      </c>
      <c r="D911">
        <f>VLOOKUP(orders[[#This Row],[Product_ID]],products[#All],4,TRUE)</f>
        <v>1904</v>
      </c>
      <c r="E911">
        <v>4</v>
      </c>
      <c r="F911" t="str">
        <f>TEXT(orders[[#This Row],[Order_Date]],"mmm")</f>
        <v>Aug</v>
      </c>
      <c r="G911" s="4">
        <v>45164</v>
      </c>
      <c r="H911" s="5">
        <v>8.5682870370370368E-2</v>
      </c>
      <c r="I911" s="4">
        <v>45173</v>
      </c>
      <c r="J911" s="5">
        <v>0.71053240740740742</v>
      </c>
      <c r="K911" t="s">
        <v>200</v>
      </c>
      <c r="L911" t="str">
        <f>VLOOKUP(orders[[#This Row],[Customer_ID]],customers[#All],3,TRUE)</f>
        <v>Malegaon</v>
      </c>
      <c r="M911" t="s">
        <v>513</v>
      </c>
      <c r="N911">
        <f>orders[[#This Row],[Price]]*orders[[#This Row],[Quantity]]</f>
        <v>7616</v>
      </c>
      <c r="O911" s="14">
        <f>((orders[[#This Row],[Delivery_Date]]+orders[[#This Row],[Delivery_Time]]) - (orders[[#This Row],[Order_Date]]+orders[[#This Row],[Order_Time]]))*24</f>
        <v>230.99638888891786</v>
      </c>
      <c r="W911" s="3">
        <v>4</v>
      </c>
      <c r="X911" s="13">
        <f>((orders[[#This Row],[Delivery_Date]]+orders[[#This Row],[Delivery_Time]]) - (orders[[#This Row],[Order_Date]]+orders[[#This Row],[Order_Time]]))*24</f>
        <v>230.99638888891786</v>
      </c>
      <c r="Y911" s="6">
        <f t="shared" si="14"/>
        <v>57.749097222229466</v>
      </c>
    </row>
    <row r="912" spans="1:25" x14ac:dyDescent="0.3">
      <c r="A912">
        <v>911</v>
      </c>
      <c r="B912" t="s">
        <v>349</v>
      </c>
      <c r="C912">
        <v>22</v>
      </c>
      <c r="D912">
        <f>VLOOKUP(orders[[#This Row],[Product_ID]],products[#All],4,TRUE)</f>
        <v>1639</v>
      </c>
      <c r="E912">
        <v>4</v>
      </c>
      <c r="F912" t="str">
        <f>TEXT(orders[[#This Row],[Order_Date]],"mmm")</f>
        <v>Jan</v>
      </c>
      <c r="G912" s="4">
        <v>44949</v>
      </c>
      <c r="H912" s="5">
        <v>0.22143518518518518</v>
      </c>
      <c r="I912" s="4">
        <v>44954</v>
      </c>
      <c r="J912" s="5">
        <v>6.6192129629629629E-2</v>
      </c>
      <c r="K912" t="s">
        <v>543</v>
      </c>
      <c r="L912" t="str">
        <f>VLOOKUP(orders[[#This Row],[Customer_ID]],customers[#All],3,TRUE)</f>
        <v>Tiruppur</v>
      </c>
      <c r="M912" t="s">
        <v>528</v>
      </c>
      <c r="N912">
        <f>orders[[#This Row],[Price]]*orders[[#This Row],[Quantity]]</f>
        <v>6556</v>
      </c>
      <c r="O912" s="14">
        <f>((orders[[#This Row],[Delivery_Date]]+orders[[#This Row],[Delivery_Time]]) - (orders[[#This Row],[Order_Date]]+orders[[#This Row],[Order_Time]]))*24</f>
        <v>116.27416666655336</v>
      </c>
      <c r="W912" s="2">
        <v>4</v>
      </c>
      <c r="X912" s="13">
        <f>((orders[[#This Row],[Delivery_Date]]+orders[[#This Row],[Delivery_Time]]) - (orders[[#This Row],[Order_Date]]+orders[[#This Row],[Order_Time]]))*24</f>
        <v>116.27416666655336</v>
      </c>
      <c r="Y912" s="6">
        <f t="shared" si="14"/>
        <v>29.068541666638339</v>
      </c>
    </row>
    <row r="913" spans="1:25" x14ac:dyDescent="0.3">
      <c r="A913">
        <v>912</v>
      </c>
      <c r="B913" t="s">
        <v>306</v>
      </c>
      <c r="C913">
        <v>9</v>
      </c>
      <c r="D913">
        <f>VLOOKUP(orders[[#This Row],[Product_ID]],products[#All],4,TRUE)</f>
        <v>1605</v>
      </c>
      <c r="E913">
        <v>4</v>
      </c>
      <c r="F913" t="str">
        <f>TEXT(orders[[#This Row],[Order_Date]],"mmm")</f>
        <v>Aug</v>
      </c>
      <c r="G913" s="4">
        <v>45167</v>
      </c>
      <c r="H913" s="5">
        <v>0.13193287037037038</v>
      </c>
      <c r="I913" s="4">
        <v>45175</v>
      </c>
      <c r="J913" s="5">
        <v>0.48349537037037038</v>
      </c>
      <c r="K913" t="s">
        <v>666</v>
      </c>
      <c r="L913" t="str">
        <f>VLOOKUP(orders[[#This Row],[Customer_ID]],customers[#All],3,TRUE)</f>
        <v>Nagpur</v>
      </c>
      <c r="M913" t="s">
        <v>513</v>
      </c>
      <c r="N913">
        <f>orders[[#This Row],[Price]]*orders[[#This Row],[Quantity]]</f>
        <v>6420</v>
      </c>
      <c r="O913" s="14">
        <f>((orders[[#This Row],[Delivery_Date]]+orders[[#This Row],[Delivery_Time]]) - (orders[[#This Row],[Order_Date]]+orders[[#This Row],[Order_Time]]))*24</f>
        <v>200.4375</v>
      </c>
      <c r="W913" s="3">
        <v>4</v>
      </c>
      <c r="X913" s="13">
        <f>((orders[[#This Row],[Delivery_Date]]+orders[[#This Row],[Delivery_Time]]) - (orders[[#This Row],[Order_Date]]+orders[[#This Row],[Order_Time]]))*24</f>
        <v>200.4375</v>
      </c>
      <c r="Y913" s="6">
        <f t="shared" si="14"/>
        <v>50.109375</v>
      </c>
    </row>
    <row r="914" spans="1:25" x14ac:dyDescent="0.3">
      <c r="A914">
        <v>913</v>
      </c>
      <c r="B914" t="s">
        <v>452</v>
      </c>
      <c r="C914">
        <v>56</v>
      </c>
      <c r="D914">
        <f>VLOOKUP(orders[[#This Row],[Product_ID]],products[#All],4,TRUE)</f>
        <v>1272</v>
      </c>
      <c r="E914">
        <v>5</v>
      </c>
      <c r="F914" t="str">
        <f>TEXT(orders[[#This Row],[Order_Date]],"mmm")</f>
        <v>Dec</v>
      </c>
      <c r="G914" s="4">
        <v>45270</v>
      </c>
      <c r="H914" s="5">
        <v>0.77736111111111106</v>
      </c>
      <c r="I914" s="4">
        <v>45272</v>
      </c>
      <c r="J914" s="5">
        <v>0.2341087962962963</v>
      </c>
      <c r="K914" t="s">
        <v>268</v>
      </c>
      <c r="L914" t="str">
        <f>VLOOKUP(orders[[#This Row],[Customer_ID]],customers[#All],3,TRUE)</f>
        <v>Dibrugarh</v>
      </c>
      <c r="M914" t="s">
        <v>505</v>
      </c>
      <c r="N914">
        <f>orders[[#This Row],[Price]]*orders[[#This Row],[Quantity]]</f>
        <v>6360</v>
      </c>
      <c r="O914" s="14">
        <f>((orders[[#This Row],[Delivery_Date]]+orders[[#This Row],[Delivery_Time]]) - (orders[[#This Row],[Order_Date]]+orders[[#This Row],[Order_Time]]))*24</f>
        <v>34.961944444512483</v>
      </c>
      <c r="W914" s="2">
        <v>5</v>
      </c>
      <c r="X914" s="13">
        <f>((orders[[#This Row],[Delivery_Date]]+orders[[#This Row],[Delivery_Time]]) - (orders[[#This Row],[Order_Date]]+orders[[#This Row],[Order_Time]]))*24</f>
        <v>34.961944444512483</v>
      </c>
      <c r="Y914" s="6">
        <f t="shared" si="14"/>
        <v>6.9923888889024965</v>
      </c>
    </row>
    <row r="915" spans="1:25" x14ac:dyDescent="0.3">
      <c r="A915">
        <v>914</v>
      </c>
      <c r="B915" t="s">
        <v>242</v>
      </c>
      <c r="C915">
        <v>33</v>
      </c>
      <c r="D915">
        <f>VLOOKUP(orders[[#This Row],[Product_ID]],products[#All],4,TRUE)</f>
        <v>314</v>
      </c>
      <c r="E915">
        <v>4</v>
      </c>
      <c r="F915" t="str">
        <f>TEXT(orders[[#This Row],[Order_Date]],"mmm")</f>
        <v>Feb</v>
      </c>
      <c r="G915" s="4">
        <v>44966</v>
      </c>
      <c r="H915" s="5">
        <v>0.61965277777777783</v>
      </c>
      <c r="I915" s="4">
        <v>44971</v>
      </c>
      <c r="J915" s="5">
        <v>0.40787037037037038</v>
      </c>
      <c r="K915" t="s">
        <v>155</v>
      </c>
      <c r="L915" t="str">
        <f>VLOOKUP(orders[[#This Row],[Customer_ID]],customers[#All],3,TRUE)</f>
        <v>Guntakal</v>
      </c>
      <c r="M915" t="s">
        <v>511</v>
      </c>
      <c r="N915">
        <f>orders[[#This Row],[Price]]*orders[[#This Row],[Quantity]]</f>
        <v>1256</v>
      </c>
      <c r="O915" s="14">
        <f>((orders[[#This Row],[Delivery_Date]]+orders[[#This Row],[Delivery_Time]]) - (orders[[#This Row],[Order_Date]]+orders[[#This Row],[Order_Time]]))*24</f>
        <v>114.91722222219687</v>
      </c>
      <c r="W915" s="3">
        <v>4</v>
      </c>
      <c r="X915" s="13">
        <f>((orders[[#This Row],[Delivery_Date]]+orders[[#This Row],[Delivery_Time]]) - (orders[[#This Row],[Order_Date]]+orders[[#This Row],[Order_Time]]))*24</f>
        <v>114.91722222219687</v>
      </c>
      <c r="Y915" s="6">
        <f t="shared" si="14"/>
        <v>28.729305555549217</v>
      </c>
    </row>
    <row r="916" spans="1:25" x14ac:dyDescent="0.3">
      <c r="A916">
        <v>915</v>
      </c>
      <c r="B916" t="s">
        <v>73</v>
      </c>
      <c r="C916">
        <v>35</v>
      </c>
      <c r="D916">
        <f>VLOOKUP(orders[[#This Row],[Product_ID]],products[#All],4,TRUE)</f>
        <v>1865</v>
      </c>
      <c r="E916">
        <v>1</v>
      </c>
      <c r="F916" t="str">
        <f>TEXT(orders[[#This Row],[Order_Date]],"mmm")</f>
        <v>Mar</v>
      </c>
      <c r="G916" s="4">
        <v>44991</v>
      </c>
      <c r="H916" s="5">
        <v>0.8837962962962963</v>
      </c>
      <c r="I916" s="4">
        <v>44999</v>
      </c>
      <c r="J916" s="5">
        <v>0.23098379629629628</v>
      </c>
      <c r="K916" t="s">
        <v>677</v>
      </c>
      <c r="L916" t="str">
        <f>VLOOKUP(orders[[#This Row],[Customer_ID]],customers[#All],3,TRUE)</f>
        <v>Panvel</v>
      </c>
      <c r="M916" t="s">
        <v>518</v>
      </c>
      <c r="N916">
        <f>orders[[#This Row],[Price]]*orders[[#This Row],[Quantity]]</f>
        <v>1865</v>
      </c>
      <c r="O916" s="14">
        <f>((orders[[#This Row],[Delivery_Date]]+orders[[#This Row],[Delivery_Time]]) - (orders[[#This Row],[Order_Date]]+orders[[#This Row],[Order_Time]]))*24</f>
        <v>176.33250000007683</v>
      </c>
      <c r="W916" s="2">
        <v>1</v>
      </c>
      <c r="X916" s="13">
        <f>((orders[[#This Row],[Delivery_Date]]+orders[[#This Row],[Delivery_Time]]) - (orders[[#This Row],[Order_Date]]+orders[[#This Row],[Order_Time]]))*24</f>
        <v>176.33250000007683</v>
      </c>
      <c r="Y916" s="6">
        <f t="shared" si="14"/>
        <v>176.33250000007683</v>
      </c>
    </row>
    <row r="917" spans="1:25" x14ac:dyDescent="0.3">
      <c r="A917">
        <v>916</v>
      </c>
      <c r="B917" t="s">
        <v>311</v>
      </c>
      <c r="C917">
        <v>33</v>
      </c>
      <c r="D917">
        <f>VLOOKUP(orders[[#This Row],[Product_ID]],products[#All],4,TRUE)</f>
        <v>314</v>
      </c>
      <c r="E917">
        <v>2</v>
      </c>
      <c r="F917" t="str">
        <f>TEXT(orders[[#This Row],[Order_Date]],"mmm")</f>
        <v>Feb</v>
      </c>
      <c r="G917" s="4">
        <v>44963</v>
      </c>
      <c r="H917" s="5">
        <v>0.18274305555555556</v>
      </c>
      <c r="I917" s="4">
        <v>44971</v>
      </c>
      <c r="J917" s="5">
        <v>0.88847222222222222</v>
      </c>
      <c r="K917" t="s">
        <v>551</v>
      </c>
      <c r="L917" t="str">
        <f>VLOOKUP(orders[[#This Row],[Customer_ID]],customers[#All],3,TRUE)</f>
        <v>Jamnagar</v>
      </c>
      <c r="M917" t="s">
        <v>511</v>
      </c>
      <c r="N917">
        <f>orders[[#This Row],[Price]]*orders[[#This Row],[Quantity]]</f>
        <v>628</v>
      </c>
      <c r="O917" s="14">
        <f>((orders[[#This Row],[Delivery_Date]]+orders[[#This Row],[Delivery_Time]]) - (orders[[#This Row],[Order_Date]]+orders[[#This Row],[Order_Time]]))*24</f>
        <v>208.93749999994179</v>
      </c>
      <c r="W917" s="3">
        <v>2</v>
      </c>
      <c r="X917" s="13">
        <f>((orders[[#This Row],[Delivery_Date]]+orders[[#This Row],[Delivery_Time]]) - (orders[[#This Row],[Order_Date]]+orders[[#This Row],[Order_Time]]))*24</f>
        <v>208.93749999994179</v>
      </c>
      <c r="Y917" s="6">
        <f t="shared" si="14"/>
        <v>104.4687499999709</v>
      </c>
    </row>
    <row r="918" spans="1:25" x14ac:dyDescent="0.3">
      <c r="A918">
        <v>917</v>
      </c>
      <c r="B918" t="s">
        <v>261</v>
      </c>
      <c r="C918">
        <v>12</v>
      </c>
      <c r="D918">
        <f>VLOOKUP(orders[[#This Row],[Product_ID]],products[#All],4,TRUE)</f>
        <v>672</v>
      </c>
      <c r="E918">
        <v>3</v>
      </c>
      <c r="F918" t="str">
        <f>TEXT(orders[[#This Row],[Order_Date]],"mmm")</f>
        <v>Jan</v>
      </c>
      <c r="G918" s="4">
        <v>44950</v>
      </c>
      <c r="H918" s="5">
        <v>0.24784722222222222</v>
      </c>
      <c r="I918" s="4">
        <v>44955</v>
      </c>
      <c r="J918" s="5">
        <v>0.46137731481481481</v>
      </c>
      <c r="K918" t="s">
        <v>614</v>
      </c>
      <c r="L918" t="str">
        <f>VLOOKUP(orders[[#This Row],[Customer_ID]],customers[#All],3,TRUE)</f>
        <v>Dhanbad</v>
      </c>
      <c r="M918" t="s">
        <v>505</v>
      </c>
      <c r="N918">
        <f>orders[[#This Row],[Price]]*orders[[#This Row],[Quantity]]</f>
        <v>2016</v>
      </c>
      <c r="O918" s="14">
        <f>((orders[[#This Row],[Delivery_Date]]+orders[[#This Row],[Delivery_Time]]) - (orders[[#This Row],[Order_Date]]+orders[[#This Row],[Order_Time]]))*24</f>
        <v>125.1247222222737</v>
      </c>
      <c r="W918" s="2">
        <v>3</v>
      </c>
      <c r="X918" s="13">
        <f>((orders[[#This Row],[Delivery_Date]]+orders[[#This Row],[Delivery_Time]]) - (orders[[#This Row],[Order_Date]]+orders[[#This Row],[Order_Time]]))*24</f>
        <v>125.1247222222737</v>
      </c>
      <c r="Y918" s="6">
        <f t="shared" si="14"/>
        <v>41.708240740757901</v>
      </c>
    </row>
    <row r="919" spans="1:25" x14ac:dyDescent="0.3">
      <c r="A919">
        <v>918</v>
      </c>
      <c r="B919" t="s">
        <v>408</v>
      </c>
      <c r="C919">
        <v>19</v>
      </c>
      <c r="D919">
        <f>VLOOKUP(orders[[#This Row],[Product_ID]],products[#All],4,TRUE)</f>
        <v>1234</v>
      </c>
      <c r="E919">
        <v>2</v>
      </c>
      <c r="F919" t="str">
        <f>TEXT(orders[[#This Row],[Order_Date]],"mmm")</f>
        <v>Feb</v>
      </c>
      <c r="G919" s="4">
        <v>44969</v>
      </c>
      <c r="H919" s="5">
        <v>0.7590972222222222</v>
      </c>
      <c r="I919" s="4">
        <v>44978</v>
      </c>
      <c r="J919" s="5">
        <v>0.91812499999999997</v>
      </c>
      <c r="K919" t="s">
        <v>711</v>
      </c>
      <c r="L919" t="str">
        <f>VLOOKUP(orders[[#This Row],[Customer_ID]],customers[#All],3,TRUE)</f>
        <v>Raurkela Industrial Township</v>
      </c>
      <c r="M919" t="s">
        <v>511</v>
      </c>
      <c r="N919">
        <f>orders[[#This Row],[Price]]*orders[[#This Row],[Quantity]]</f>
        <v>2468</v>
      </c>
      <c r="O919" s="14">
        <f>((orders[[#This Row],[Delivery_Date]]+orders[[#This Row],[Delivery_Time]]) - (orders[[#This Row],[Order_Date]]+orders[[#This Row],[Order_Time]]))*24</f>
        <v>219.81666666653473</v>
      </c>
      <c r="W919" s="3">
        <v>2</v>
      </c>
      <c r="X919" s="13">
        <f>((orders[[#This Row],[Delivery_Date]]+orders[[#This Row],[Delivery_Time]]) - (orders[[#This Row],[Order_Date]]+orders[[#This Row],[Order_Time]]))*24</f>
        <v>219.81666666653473</v>
      </c>
      <c r="Y919" s="6">
        <f t="shared" si="14"/>
        <v>109.90833333326736</v>
      </c>
    </row>
    <row r="920" spans="1:25" x14ac:dyDescent="0.3">
      <c r="A920">
        <v>919</v>
      </c>
      <c r="B920" t="s">
        <v>193</v>
      </c>
      <c r="C920">
        <v>35</v>
      </c>
      <c r="D920">
        <f>VLOOKUP(orders[[#This Row],[Product_ID]],products[#All],4,TRUE)</f>
        <v>1865</v>
      </c>
      <c r="E920">
        <v>5</v>
      </c>
      <c r="F920" t="str">
        <f>TEXT(orders[[#This Row],[Order_Date]],"mmm")</f>
        <v>Feb</v>
      </c>
      <c r="G920" s="4">
        <v>44985</v>
      </c>
      <c r="H920" s="5">
        <v>0.35269675925925925</v>
      </c>
      <c r="I920" s="4">
        <v>44989</v>
      </c>
      <c r="J920" s="5">
        <v>3.8078703703703703E-3</v>
      </c>
      <c r="K920" t="s">
        <v>285</v>
      </c>
      <c r="L920" t="str">
        <f>VLOOKUP(orders[[#This Row],[Customer_ID]],customers[#All],3,TRUE)</f>
        <v>Aizawl</v>
      </c>
      <c r="M920" t="s">
        <v>518</v>
      </c>
      <c r="N920">
        <f>orders[[#This Row],[Price]]*orders[[#This Row],[Quantity]]</f>
        <v>9325</v>
      </c>
      <c r="O920" s="14">
        <f>((orders[[#This Row],[Delivery_Date]]+orders[[#This Row],[Delivery_Time]]) - (orders[[#This Row],[Order_Date]]+orders[[#This Row],[Order_Time]]))*24</f>
        <v>87.626666666648816</v>
      </c>
      <c r="W920" s="2">
        <v>5</v>
      </c>
      <c r="X920" s="13">
        <f>((orders[[#This Row],[Delivery_Date]]+orders[[#This Row],[Delivery_Time]]) - (orders[[#This Row],[Order_Date]]+orders[[#This Row],[Order_Time]]))*24</f>
        <v>87.626666666648816</v>
      </c>
      <c r="Y920" s="6">
        <f t="shared" si="14"/>
        <v>17.525333333329762</v>
      </c>
    </row>
    <row r="921" spans="1:25" x14ac:dyDescent="0.3">
      <c r="A921">
        <v>920</v>
      </c>
      <c r="B921" t="s">
        <v>133</v>
      </c>
      <c r="C921">
        <v>45</v>
      </c>
      <c r="D921">
        <f>VLOOKUP(orders[[#This Row],[Product_ID]],products[#All],4,TRUE)</f>
        <v>722</v>
      </c>
      <c r="E921">
        <v>1</v>
      </c>
      <c r="F921" t="str">
        <f>TEXT(orders[[#This Row],[Order_Date]],"mmm")</f>
        <v>Jun</v>
      </c>
      <c r="G921" s="4">
        <v>45106</v>
      </c>
      <c r="H921" s="5">
        <v>0.84936342592592595</v>
      </c>
      <c r="I921" s="4">
        <v>45115</v>
      </c>
      <c r="J921" s="5">
        <v>0.98723379629629626</v>
      </c>
      <c r="K921" t="s">
        <v>574</v>
      </c>
      <c r="L921" t="str">
        <f>VLOOKUP(orders[[#This Row],[Customer_ID]],customers[#All],3,TRUE)</f>
        <v>Farrukhabad</v>
      </c>
      <c r="M921" t="s">
        <v>509</v>
      </c>
      <c r="N921">
        <f>orders[[#This Row],[Price]]*orders[[#This Row],[Quantity]]</f>
        <v>722</v>
      </c>
      <c r="O921" s="14">
        <f>((orders[[#This Row],[Delivery_Date]]+orders[[#This Row],[Delivery_Time]]) - (orders[[#This Row],[Order_Date]]+orders[[#This Row],[Order_Time]]))*24</f>
        <v>219.30888888880145</v>
      </c>
      <c r="W921" s="3">
        <v>1</v>
      </c>
      <c r="X921" s="13">
        <f>((orders[[#This Row],[Delivery_Date]]+orders[[#This Row],[Delivery_Time]]) - (orders[[#This Row],[Order_Date]]+orders[[#This Row],[Order_Time]]))*24</f>
        <v>219.30888888880145</v>
      </c>
      <c r="Y921" s="6">
        <f t="shared" si="14"/>
        <v>219.30888888880145</v>
      </c>
    </row>
    <row r="922" spans="1:25" x14ac:dyDescent="0.3">
      <c r="A922">
        <v>921</v>
      </c>
      <c r="B922" t="s">
        <v>383</v>
      </c>
      <c r="C922">
        <v>23</v>
      </c>
      <c r="D922">
        <f>VLOOKUP(orders[[#This Row],[Product_ID]],products[#All],4,TRUE)</f>
        <v>1098</v>
      </c>
      <c r="E922">
        <v>4</v>
      </c>
      <c r="F922" t="str">
        <f>TEXT(orders[[#This Row],[Order_Date]],"mmm")</f>
        <v>Sep</v>
      </c>
      <c r="G922" s="4">
        <v>45187</v>
      </c>
      <c r="H922" s="5">
        <v>0.57824074074074072</v>
      </c>
      <c r="I922" s="4">
        <v>45192</v>
      </c>
      <c r="J922" s="5">
        <v>0.30724537037037036</v>
      </c>
      <c r="K922" t="s">
        <v>666</v>
      </c>
      <c r="L922" t="str">
        <f>VLOOKUP(orders[[#This Row],[Customer_ID]],customers[#All],3,TRUE)</f>
        <v>Bhubaneswar</v>
      </c>
      <c r="M922" t="s">
        <v>505</v>
      </c>
      <c r="N922">
        <f>orders[[#This Row],[Price]]*orders[[#This Row],[Quantity]]</f>
        <v>4392</v>
      </c>
      <c r="O922" s="14">
        <f>((orders[[#This Row],[Delivery_Date]]+orders[[#This Row],[Delivery_Time]]) - (orders[[#This Row],[Order_Date]]+orders[[#This Row],[Order_Time]]))*24</f>
        <v>113.49611111119157</v>
      </c>
      <c r="W922" s="2">
        <v>4</v>
      </c>
      <c r="X922" s="13">
        <f>((orders[[#This Row],[Delivery_Date]]+orders[[#This Row],[Delivery_Time]]) - (orders[[#This Row],[Order_Date]]+orders[[#This Row],[Order_Time]]))*24</f>
        <v>113.49611111119157</v>
      </c>
      <c r="Y922" s="6">
        <f t="shared" si="14"/>
        <v>28.374027777797892</v>
      </c>
    </row>
    <row r="923" spans="1:25" x14ac:dyDescent="0.3">
      <c r="A923">
        <v>922</v>
      </c>
      <c r="B923" t="s">
        <v>49</v>
      </c>
      <c r="C923">
        <v>23</v>
      </c>
      <c r="D923">
        <f>VLOOKUP(orders[[#This Row],[Product_ID]],products[#All],4,TRUE)</f>
        <v>1098</v>
      </c>
      <c r="E923">
        <v>1</v>
      </c>
      <c r="F923" t="str">
        <f>TEXT(orders[[#This Row],[Order_Date]],"mmm")</f>
        <v>Dec</v>
      </c>
      <c r="G923" s="4">
        <v>45274</v>
      </c>
      <c r="H923" s="5">
        <v>0.38638888888888889</v>
      </c>
      <c r="I923" s="4">
        <v>45278</v>
      </c>
      <c r="J923" s="5">
        <v>0.33584490740740741</v>
      </c>
      <c r="K923" t="s">
        <v>566</v>
      </c>
      <c r="L923" t="str">
        <f>VLOOKUP(orders[[#This Row],[Customer_ID]],customers[#All],3,TRUE)</f>
        <v>Madurai</v>
      </c>
      <c r="M923" t="s">
        <v>505</v>
      </c>
      <c r="N923">
        <f>orders[[#This Row],[Price]]*orders[[#This Row],[Quantity]]</f>
        <v>1098</v>
      </c>
      <c r="O923" s="14">
        <f>((orders[[#This Row],[Delivery_Date]]+orders[[#This Row],[Delivery_Time]]) - (orders[[#This Row],[Order_Date]]+orders[[#This Row],[Order_Time]]))*24</f>
        <v>94.786944444465917</v>
      </c>
      <c r="W923" s="3">
        <v>1</v>
      </c>
      <c r="X923" s="13">
        <f>((orders[[#This Row],[Delivery_Date]]+orders[[#This Row],[Delivery_Time]]) - (orders[[#This Row],[Order_Date]]+orders[[#This Row],[Order_Time]]))*24</f>
        <v>94.786944444465917</v>
      </c>
      <c r="Y923" s="6">
        <f t="shared" si="14"/>
        <v>94.786944444465917</v>
      </c>
    </row>
    <row r="924" spans="1:25" x14ac:dyDescent="0.3">
      <c r="A924">
        <v>923</v>
      </c>
      <c r="B924" t="s">
        <v>173</v>
      </c>
      <c r="C924">
        <v>7</v>
      </c>
      <c r="D924">
        <f>VLOOKUP(orders[[#This Row],[Product_ID]],products[#All],4,TRUE)</f>
        <v>409</v>
      </c>
      <c r="E924">
        <v>4</v>
      </c>
      <c r="F924" t="str">
        <f>TEXT(orders[[#This Row],[Order_Date]],"mmm")</f>
        <v>Feb</v>
      </c>
      <c r="G924" s="4">
        <v>44984</v>
      </c>
      <c r="H924" s="5">
        <v>0.60939814814814819</v>
      </c>
      <c r="I924" s="4">
        <v>44985</v>
      </c>
      <c r="J924" s="5">
        <v>0.91778935185185184</v>
      </c>
      <c r="K924" t="s">
        <v>548</v>
      </c>
      <c r="L924" t="str">
        <f>VLOOKUP(orders[[#This Row],[Customer_ID]],customers[#All],3,TRUE)</f>
        <v>Bhatpara</v>
      </c>
      <c r="M924" t="s">
        <v>518</v>
      </c>
      <c r="N924">
        <f>orders[[#This Row],[Price]]*orders[[#This Row],[Quantity]]</f>
        <v>1636</v>
      </c>
      <c r="O924" s="14">
        <f>((orders[[#This Row],[Delivery_Date]]+orders[[#This Row],[Delivery_Time]]) - (orders[[#This Row],[Order_Date]]+orders[[#This Row],[Order_Time]]))*24</f>
        <v>31.401388888887595</v>
      </c>
      <c r="W924" s="2">
        <v>4</v>
      </c>
      <c r="X924" s="13">
        <f>((orders[[#This Row],[Delivery_Date]]+orders[[#This Row],[Delivery_Time]]) - (orders[[#This Row],[Order_Date]]+orders[[#This Row],[Order_Time]]))*24</f>
        <v>31.401388888887595</v>
      </c>
      <c r="Y924" s="6">
        <f t="shared" si="14"/>
        <v>7.8503472222218988</v>
      </c>
    </row>
    <row r="925" spans="1:25" x14ac:dyDescent="0.3">
      <c r="A925">
        <v>924</v>
      </c>
      <c r="B925" t="s">
        <v>68</v>
      </c>
      <c r="C925">
        <v>17</v>
      </c>
      <c r="D925">
        <f>VLOOKUP(orders[[#This Row],[Product_ID]],products[#All],4,TRUE)</f>
        <v>1899</v>
      </c>
      <c r="E925">
        <v>1</v>
      </c>
      <c r="F925" t="str">
        <f>TEXT(orders[[#This Row],[Order_Date]],"mmm")</f>
        <v>Mar</v>
      </c>
      <c r="G925" s="4">
        <v>45010</v>
      </c>
      <c r="H925" s="5">
        <v>0.40774305555555557</v>
      </c>
      <c r="I925" s="4">
        <v>45020</v>
      </c>
      <c r="J925" s="5">
        <v>0.95561342592592591</v>
      </c>
      <c r="K925" t="s">
        <v>687</v>
      </c>
      <c r="L925" t="str">
        <f>VLOOKUP(orders[[#This Row],[Customer_ID]],customers[#All],3,TRUE)</f>
        <v>Mangalore</v>
      </c>
      <c r="M925" t="s">
        <v>505</v>
      </c>
      <c r="N925">
        <f>orders[[#This Row],[Price]]*orders[[#This Row],[Quantity]]</f>
        <v>1899</v>
      </c>
      <c r="O925" s="14">
        <f>((orders[[#This Row],[Delivery_Date]]+orders[[#This Row],[Delivery_Time]]) - (orders[[#This Row],[Order_Date]]+orders[[#This Row],[Order_Time]]))*24</f>
        <v>253.14888888888527</v>
      </c>
      <c r="W925" s="3">
        <v>1</v>
      </c>
      <c r="X925" s="13">
        <f>((orders[[#This Row],[Delivery_Date]]+orders[[#This Row],[Delivery_Time]]) - (orders[[#This Row],[Order_Date]]+orders[[#This Row],[Order_Time]]))*24</f>
        <v>253.14888888888527</v>
      </c>
      <c r="Y925" s="6">
        <f t="shared" si="14"/>
        <v>253.14888888888527</v>
      </c>
    </row>
    <row r="926" spans="1:25" x14ac:dyDescent="0.3">
      <c r="A926">
        <v>925</v>
      </c>
      <c r="B926" t="s">
        <v>64</v>
      </c>
      <c r="C926">
        <v>31</v>
      </c>
      <c r="D926">
        <f>VLOOKUP(orders[[#This Row],[Product_ID]],products[#All],4,TRUE)</f>
        <v>1804</v>
      </c>
      <c r="E926">
        <v>1</v>
      </c>
      <c r="F926" t="str">
        <f>TEXT(orders[[#This Row],[Order_Date]],"mmm")</f>
        <v>Jan</v>
      </c>
      <c r="G926" s="4">
        <v>44934</v>
      </c>
      <c r="H926" s="5">
        <v>3.878472222222222E-2</v>
      </c>
      <c r="I926" s="4">
        <v>44938</v>
      </c>
      <c r="J926" s="5">
        <v>0.27716435185185184</v>
      </c>
      <c r="K926" t="s">
        <v>205</v>
      </c>
      <c r="L926" t="str">
        <f>VLOOKUP(orders[[#This Row],[Customer_ID]],customers[#All],3,TRUE)</f>
        <v>Bilaspur</v>
      </c>
      <c r="M926" t="s">
        <v>528</v>
      </c>
      <c r="N926">
        <f>orders[[#This Row],[Price]]*orders[[#This Row],[Quantity]]</f>
        <v>1804</v>
      </c>
      <c r="O926" s="14">
        <f>((orders[[#This Row],[Delivery_Date]]+orders[[#This Row],[Delivery_Time]]) - (orders[[#This Row],[Order_Date]]+orders[[#This Row],[Order_Time]]))*24</f>
        <v>101.72111111105187</v>
      </c>
      <c r="W926" s="2">
        <v>1</v>
      </c>
      <c r="X926" s="13">
        <f>((orders[[#This Row],[Delivery_Date]]+orders[[#This Row],[Delivery_Time]]) - (orders[[#This Row],[Order_Date]]+orders[[#This Row],[Order_Time]]))*24</f>
        <v>101.72111111105187</v>
      </c>
      <c r="Y926" s="6">
        <f t="shared" si="14"/>
        <v>101.72111111105187</v>
      </c>
    </row>
    <row r="927" spans="1:25" x14ac:dyDescent="0.3">
      <c r="A927">
        <v>926</v>
      </c>
      <c r="B927" t="s">
        <v>247</v>
      </c>
      <c r="C927">
        <v>40</v>
      </c>
      <c r="D927">
        <f>VLOOKUP(orders[[#This Row],[Product_ID]],products[#All],4,TRUE)</f>
        <v>1923</v>
      </c>
      <c r="E927">
        <v>4</v>
      </c>
      <c r="F927" t="str">
        <f>TEXT(orders[[#This Row],[Order_Date]],"mmm")</f>
        <v>Mar</v>
      </c>
      <c r="G927" s="4">
        <v>45013</v>
      </c>
      <c r="H927" s="5">
        <v>0.95969907407407407</v>
      </c>
      <c r="I927" s="4">
        <v>45016</v>
      </c>
      <c r="J927" s="5">
        <v>0.99403935185185188</v>
      </c>
      <c r="K927" t="s">
        <v>618</v>
      </c>
      <c r="L927" t="str">
        <f>VLOOKUP(orders[[#This Row],[Customer_ID]],customers[#All],3,TRUE)</f>
        <v>Imphal</v>
      </c>
      <c r="M927" t="s">
        <v>505</v>
      </c>
      <c r="N927">
        <f>orders[[#This Row],[Price]]*orders[[#This Row],[Quantity]]</f>
        <v>7692</v>
      </c>
      <c r="O927" s="14">
        <f>((orders[[#This Row],[Delivery_Date]]+orders[[#This Row],[Delivery_Time]]) - (orders[[#This Row],[Order_Date]]+orders[[#This Row],[Order_Time]]))*24</f>
        <v>72.824166666716337</v>
      </c>
      <c r="W927" s="3">
        <v>4</v>
      </c>
      <c r="X927" s="13">
        <f>((orders[[#This Row],[Delivery_Date]]+orders[[#This Row],[Delivery_Time]]) - (orders[[#This Row],[Order_Date]]+orders[[#This Row],[Order_Time]]))*24</f>
        <v>72.824166666716337</v>
      </c>
      <c r="Y927" s="6">
        <f t="shared" si="14"/>
        <v>18.206041666679084</v>
      </c>
    </row>
    <row r="928" spans="1:25" x14ac:dyDescent="0.3">
      <c r="A928">
        <v>927</v>
      </c>
      <c r="B928" t="s">
        <v>490</v>
      </c>
      <c r="C928">
        <v>43</v>
      </c>
      <c r="D928">
        <f>VLOOKUP(orders[[#This Row],[Product_ID]],products[#All],4,TRUE)</f>
        <v>750</v>
      </c>
      <c r="E928">
        <v>4</v>
      </c>
      <c r="F928" t="str">
        <f>TEXT(orders[[#This Row],[Order_Date]],"mmm")</f>
        <v>Nov</v>
      </c>
      <c r="G928" s="4">
        <v>45233</v>
      </c>
      <c r="H928" s="5">
        <v>0.27656249999999999</v>
      </c>
      <c r="I928" s="4">
        <v>45241</v>
      </c>
      <c r="J928" s="5">
        <v>0.20853009259259259</v>
      </c>
      <c r="K928" t="s">
        <v>597</v>
      </c>
      <c r="L928" t="str">
        <f>VLOOKUP(orders[[#This Row],[Customer_ID]],customers[#All],3,TRUE)</f>
        <v>Phagwara</v>
      </c>
      <c r="M928" t="s">
        <v>507</v>
      </c>
      <c r="N928">
        <f>orders[[#This Row],[Price]]*orders[[#This Row],[Quantity]]</f>
        <v>3000</v>
      </c>
      <c r="O928" s="14">
        <f>((orders[[#This Row],[Delivery_Date]]+orders[[#This Row],[Delivery_Time]]) - (orders[[#This Row],[Order_Date]]+orders[[#This Row],[Order_Time]]))*24</f>
        <v>190.3672222220921</v>
      </c>
      <c r="W928" s="2">
        <v>4</v>
      </c>
      <c r="X928" s="13">
        <f>((orders[[#This Row],[Delivery_Date]]+orders[[#This Row],[Delivery_Time]]) - (orders[[#This Row],[Order_Date]]+orders[[#This Row],[Order_Time]]))*24</f>
        <v>190.3672222220921</v>
      </c>
      <c r="Y928" s="6">
        <f t="shared" si="14"/>
        <v>47.591805555523024</v>
      </c>
    </row>
    <row r="929" spans="1:25" x14ac:dyDescent="0.3">
      <c r="A929">
        <v>928</v>
      </c>
      <c r="B929" t="s">
        <v>64</v>
      </c>
      <c r="C929">
        <v>23</v>
      </c>
      <c r="D929">
        <f>VLOOKUP(orders[[#This Row],[Product_ID]],products[#All],4,TRUE)</f>
        <v>1098</v>
      </c>
      <c r="E929">
        <v>3</v>
      </c>
      <c r="F929" t="str">
        <f>TEXT(orders[[#This Row],[Order_Date]],"mmm")</f>
        <v>Nov</v>
      </c>
      <c r="G929" s="4">
        <v>45249</v>
      </c>
      <c r="H929" s="5">
        <v>0.46277777777777779</v>
      </c>
      <c r="I929" s="4">
        <v>45257</v>
      </c>
      <c r="J929" s="5">
        <v>0.42791666666666667</v>
      </c>
      <c r="K929" t="s">
        <v>727</v>
      </c>
      <c r="L929" t="str">
        <f>VLOOKUP(orders[[#This Row],[Customer_ID]],customers[#All],3,TRUE)</f>
        <v>Bilaspur</v>
      </c>
      <c r="M929" t="s">
        <v>505</v>
      </c>
      <c r="N929">
        <f>orders[[#This Row],[Price]]*orders[[#This Row],[Quantity]]</f>
        <v>3294</v>
      </c>
      <c r="O929" s="14">
        <f>((orders[[#This Row],[Delivery_Date]]+orders[[#This Row],[Delivery_Time]]) - (orders[[#This Row],[Order_Date]]+orders[[#This Row],[Order_Time]]))*24</f>
        <v>191.16333333333023</v>
      </c>
      <c r="W929" s="3">
        <v>3</v>
      </c>
      <c r="X929" s="13">
        <f>((orders[[#This Row],[Delivery_Date]]+orders[[#This Row],[Delivery_Time]]) - (orders[[#This Row],[Order_Date]]+orders[[#This Row],[Order_Time]]))*24</f>
        <v>191.16333333333023</v>
      </c>
      <c r="Y929" s="6">
        <f t="shared" si="14"/>
        <v>63.721111111110076</v>
      </c>
    </row>
    <row r="930" spans="1:25" x14ac:dyDescent="0.3">
      <c r="A930">
        <v>929</v>
      </c>
      <c r="B930" t="s">
        <v>418</v>
      </c>
      <c r="C930">
        <v>23</v>
      </c>
      <c r="D930">
        <f>VLOOKUP(orders[[#This Row],[Product_ID]],products[#All],4,TRUE)</f>
        <v>1098</v>
      </c>
      <c r="E930">
        <v>1</v>
      </c>
      <c r="F930" t="str">
        <f>TEXT(orders[[#This Row],[Order_Date]],"mmm")</f>
        <v>Mar</v>
      </c>
      <c r="G930" s="4">
        <v>45004</v>
      </c>
      <c r="H930" s="5">
        <v>0.29226851851851854</v>
      </c>
      <c r="I930" s="4">
        <v>45011</v>
      </c>
      <c r="J930" s="5">
        <v>0.54342592592592598</v>
      </c>
      <c r="K930" t="s">
        <v>125</v>
      </c>
      <c r="L930" t="str">
        <f>VLOOKUP(orders[[#This Row],[Customer_ID]],customers[#All],3,TRUE)</f>
        <v>Raipur</v>
      </c>
      <c r="M930" t="s">
        <v>505</v>
      </c>
      <c r="N930">
        <f>orders[[#This Row],[Price]]*orders[[#This Row],[Quantity]]</f>
        <v>1098</v>
      </c>
      <c r="O930" s="14">
        <f>((orders[[#This Row],[Delivery_Date]]+orders[[#This Row],[Delivery_Time]]) - (orders[[#This Row],[Order_Date]]+orders[[#This Row],[Order_Time]]))*24</f>
        <v>174.02777777781012</v>
      </c>
      <c r="W930" s="2">
        <v>1</v>
      </c>
      <c r="X930" s="13">
        <f>((orders[[#This Row],[Delivery_Date]]+orders[[#This Row],[Delivery_Time]]) - (orders[[#This Row],[Order_Date]]+orders[[#This Row],[Order_Time]]))*24</f>
        <v>174.02777777781012</v>
      </c>
      <c r="Y930" s="6">
        <f t="shared" si="14"/>
        <v>174.02777777781012</v>
      </c>
    </row>
    <row r="931" spans="1:25" x14ac:dyDescent="0.3">
      <c r="A931">
        <v>930</v>
      </c>
      <c r="B931" t="s">
        <v>408</v>
      </c>
      <c r="C931">
        <v>61</v>
      </c>
      <c r="D931">
        <f>VLOOKUP(orders[[#This Row],[Product_ID]],products[#All],4,TRUE)</f>
        <v>810</v>
      </c>
      <c r="E931">
        <v>3</v>
      </c>
      <c r="F931" t="str">
        <f>TEXT(orders[[#This Row],[Order_Date]],"mmm")</f>
        <v>Jun</v>
      </c>
      <c r="G931" s="4">
        <v>45080</v>
      </c>
      <c r="H931" s="5">
        <v>0.66146990740740741</v>
      </c>
      <c r="I931" s="4">
        <v>45084</v>
      </c>
      <c r="J931" s="5">
        <v>0.8203125</v>
      </c>
      <c r="K931" t="s">
        <v>90</v>
      </c>
      <c r="L931" t="str">
        <f>VLOOKUP(orders[[#This Row],[Customer_ID]],customers[#All],3,TRUE)</f>
        <v>Raurkela Industrial Township</v>
      </c>
      <c r="M931" t="s">
        <v>505</v>
      </c>
      <c r="N931">
        <f>orders[[#This Row],[Price]]*orders[[#This Row],[Quantity]]</f>
        <v>2430</v>
      </c>
      <c r="O931" s="14">
        <f>((orders[[#This Row],[Delivery_Date]]+orders[[#This Row],[Delivery_Time]]) - (orders[[#This Row],[Order_Date]]+orders[[#This Row],[Order_Time]]))*24</f>
        <v>99.812222222273704</v>
      </c>
      <c r="W931" s="3">
        <v>3</v>
      </c>
      <c r="X931" s="13">
        <f>((orders[[#This Row],[Delivery_Date]]+orders[[#This Row],[Delivery_Time]]) - (orders[[#This Row],[Order_Date]]+orders[[#This Row],[Order_Time]]))*24</f>
        <v>99.812222222273704</v>
      </c>
      <c r="Y931" s="6">
        <f t="shared" si="14"/>
        <v>33.270740740757901</v>
      </c>
    </row>
    <row r="932" spans="1:25" x14ac:dyDescent="0.3">
      <c r="A932">
        <v>931</v>
      </c>
      <c r="B932" t="s">
        <v>266</v>
      </c>
      <c r="C932">
        <v>14</v>
      </c>
      <c r="D932">
        <f>VLOOKUP(orders[[#This Row],[Product_ID]],products[#All],4,TRUE)</f>
        <v>1915</v>
      </c>
      <c r="E932">
        <v>1</v>
      </c>
      <c r="F932" t="str">
        <f>TEXT(orders[[#This Row],[Order_Date]],"mmm")</f>
        <v>Apr</v>
      </c>
      <c r="G932" s="4">
        <v>45033</v>
      </c>
      <c r="H932" s="5">
        <v>0.82513888888888887</v>
      </c>
      <c r="I932" s="4">
        <v>45035</v>
      </c>
      <c r="J932" s="5">
        <v>0.43443287037037037</v>
      </c>
      <c r="K932" t="s">
        <v>566</v>
      </c>
      <c r="L932" t="str">
        <f>VLOOKUP(orders[[#This Row],[Customer_ID]],customers[#All],3,TRUE)</f>
        <v>Bharatpur</v>
      </c>
      <c r="M932" t="s">
        <v>509</v>
      </c>
      <c r="N932">
        <f>orders[[#This Row],[Price]]*orders[[#This Row],[Quantity]]</f>
        <v>1915</v>
      </c>
      <c r="O932" s="14">
        <f>((orders[[#This Row],[Delivery_Date]]+orders[[#This Row],[Delivery_Time]]) - (orders[[#This Row],[Order_Date]]+orders[[#This Row],[Order_Time]]))*24</f>
        <v>38.623055555624887</v>
      </c>
      <c r="W932" s="2">
        <v>1</v>
      </c>
      <c r="X932" s="13">
        <f>((orders[[#This Row],[Delivery_Date]]+orders[[#This Row],[Delivery_Time]]) - (orders[[#This Row],[Order_Date]]+orders[[#This Row],[Order_Time]]))*24</f>
        <v>38.623055555624887</v>
      </c>
      <c r="Y932" s="6">
        <f t="shared" si="14"/>
        <v>38.623055555624887</v>
      </c>
    </row>
    <row r="933" spans="1:25" x14ac:dyDescent="0.3">
      <c r="A933">
        <v>932</v>
      </c>
      <c r="B933" t="s">
        <v>193</v>
      </c>
      <c r="C933">
        <v>63</v>
      </c>
      <c r="D933">
        <f>VLOOKUP(orders[[#This Row],[Product_ID]],products[#All],4,TRUE)</f>
        <v>1348</v>
      </c>
      <c r="E933">
        <v>2</v>
      </c>
      <c r="F933" t="str">
        <f>TEXT(orders[[#This Row],[Order_Date]],"mmm")</f>
        <v>Oct</v>
      </c>
      <c r="G933" s="4">
        <v>45228</v>
      </c>
      <c r="H933" s="5">
        <v>0.68923611111111116</v>
      </c>
      <c r="I933" s="4">
        <v>45232</v>
      </c>
      <c r="J933" s="5">
        <v>0.92859953703703701</v>
      </c>
      <c r="K933" t="s">
        <v>621</v>
      </c>
      <c r="L933" t="str">
        <f>VLOOKUP(orders[[#This Row],[Customer_ID]],customers[#All],3,TRUE)</f>
        <v>Aizawl</v>
      </c>
      <c r="M933" t="s">
        <v>528</v>
      </c>
      <c r="N933">
        <f>orders[[#This Row],[Price]]*orders[[#This Row],[Quantity]]</f>
        <v>2696</v>
      </c>
      <c r="O933" s="14">
        <f>((orders[[#This Row],[Delivery_Date]]+orders[[#This Row],[Delivery_Time]]) - (orders[[#This Row],[Order_Date]]+orders[[#This Row],[Order_Time]]))*24</f>
        <v>101.74472222226905</v>
      </c>
      <c r="W933" s="3">
        <v>2</v>
      </c>
      <c r="X933" s="13">
        <f>((orders[[#This Row],[Delivery_Date]]+orders[[#This Row],[Delivery_Time]]) - (orders[[#This Row],[Order_Date]]+orders[[#This Row],[Order_Time]]))*24</f>
        <v>101.74472222226905</v>
      </c>
      <c r="Y933" s="6">
        <f t="shared" si="14"/>
        <v>50.872361111134524</v>
      </c>
    </row>
    <row r="934" spans="1:25" x14ac:dyDescent="0.3">
      <c r="A934">
        <v>933</v>
      </c>
      <c r="B934" t="s">
        <v>193</v>
      </c>
      <c r="C934">
        <v>51</v>
      </c>
      <c r="D934">
        <f>VLOOKUP(orders[[#This Row],[Product_ID]],products[#All],4,TRUE)</f>
        <v>1084</v>
      </c>
      <c r="E934">
        <v>3</v>
      </c>
      <c r="F934" t="str">
        <f>TEXT(orders[[#This Row],[Order_Date]],"mmm")</f>
        <v>Nov</v>
      </c>
      <c r="G934" s="4">
        <v>45244</v>
      </c>
      <c r="H934" s="5">
        <v>0.51181712962962966</v>
      </c>
      <c r="I934" s="4">
        <v>45253</v>
      </c>
      <c r="J934" s="5">
        <v>0.1180787037037037</v>
      </c>
      <c r="K934" t="s">
        <v>648</v>
      </c>
      <c r="L934" t="str">
        <f>VLOOKUP(orders[[#This Row],[Customer_ID]],customers[#All],3,TRUE)</f>
        <v>Aizawl</v>
      </c>
      <c r="M934" t="s">
        <v>528</v>
      </c>
      <c r="N934">
        <f>orders[[#This Row],[Price]]*orders[[#This Row],[Quantity]]</f>
        <v>3252</v>
      </c>
      <c r="O934" s="14">
        <f>((orders[[#This Row],[Delivery_Date]]+orders[[#This Row],[Delivery_Time]]) - (orders[[#This Row],[Order_Date]]+orders[[#This Row],[Order_Time]]))*24</f>
        <v>206.55027777777286</v>
      </c>
      <c r="W934" s="2">
        <v>3</v>
      </c>
      <c r="X934" s="13">
        <f>((orders[[#This Row],[Delivery_Date]]+orders[[#This Row],[Delivery_Time]]) - (orders[[#This Row],[Order_Date]]+orders[[#This Row],[Order_Time]]))*24</f>
        <v>206.55027777777286</v>
      </c>
      <c r="Y934" s="6">
        <f t="shared" si="14"/>
        <v>68.850092592590954</v>
      </c>
    </row>
    <row r="935" spans="1:25" x14ac:dyDescent="0.3">
      <c r="A935">
        <v>934</v>
      </c>
      <c r="B935" t="s">
        <v>113</v>
      </c>
      <c r="C935">
        <v>27</v>
      </c>
      <c r="D935">
        <f>VLOOKUP(orders[[#This Row],[Product_ID]],products[#All],4,TRUE)</f>
        <v>548</v>
      </c>
      <c r="E935">
        <v>5</v>
      </c>
      <c r="F935" t="str">
        <f>TEXT(orders[[#This Row],[Order_Date]],"mmm")</f>
        <v>Aug</v>
      </c>
      <c r="G935" s="4">
        <v>45160</v>
      </c>
      <c r="H935" s="5">
        <v>2.8518518518518519E-2</v>
      </c>
      <c r="I935" s="4">
        <v>45161</v>
      </c>
      <c r="J935" s="5">
        <v>0.36032407407407407</v>
      </c>
      <c r="K935" t="s">
        <v>545</v>
      </c>
      <c r="L935" t="str">
        <f>VLOOKUP(orders[[#This Row],[Customer_ID]],customers[#All],3,TRUE)</f>
        <v>Khandwa</v>
      </c>
      <c r="M935" t="s">
        <v>513</v>
      </c>
      <c r="N935">
        <f>orders[[#This Row],[Price]]*orders[[#This Row],[Quantity]]</f>
        <v>2740</v>
      </c>
      <c r="O935" s="14">
        <f>((orders[[#This Row],[Delivery_Date]]+orders[[#This Row],[Delivery_Time]]) - (orders[[#This Row],[Order_Date]]+orders[[#This Row],[Order_Time]]))*24</f>
        <v>31.963333333376795</v>
      </c>
      <c r="W935" s="3">
        <v>5</v>
      </c>
      <c r="X935" s="13">
        <f>((orders[[#This Row],[Delivery_Date]]+orders[[#This Row],[Delivery_Time]]) - (orders[[#This Row],[Order_Date]]+orders[[#This Row],[Order_Time]]))*24</f>
        <v>31.963333333376795</v>
      </c>
      <c r="Y935" s="6">
        <f t="shared" si="14"/>
        <v>6.3926666666753587</v>
      </c>
    </row>
    <row r="936" spans="1:25" x14ac:dyDescent="0.3">
      <c r="A936">
        <v>935</v>
      </c>
      <c r="B936" t="s">
        <v>232</v>
      </c>
      <c r="C936">
        <v>27</v>
      </c>
      <c r="D936">
        <f>VLOOKUP(orders[[#This Row],[Product_ID]],products[#All],4,TRUE)</f>
        <v>548</v>
      </c>
      <c r="E936">
        <v>5</v>
      </c>
      <c r="F936" t="str">
        <f>TEXT(orders[[#This Row],[Order_Date]],"mmm")</f>
        <v>Aug</v>
      </c>
      <c r="G936" s="4">
        <v>45158</v>
      </c>
      <c r="H936" s="5">
        <v>0.40156249999999999</v>
      </c>
      <c r="I936" s="4">
        <v>45167</v>
      </c>
      <c r="J936" s="5">
        <v>0.7212615740740741</v>
      </c>
      <c r="K936" t="s">
        <v>678</v>
      </c>
      <c r="L936" t="str">
        <f>VLOOKUP(orders[[#This Row],[Customer_ID]],customers[#All],3,TRUE)</f>
        <v>Guna</v>
      </c>
      <c r="M936" t="s">
        <v>513</v>
      </c>
      <c r="N936">
        <f>orders[[#This Row],[Price]]*orders[[#This Row],[Quantity]]</f>
        <v>2740</v>
      </c>
      <c r="O936" s="14">
        <f>((orders[[#This Row],[Delivery_Date]]+orders[[#This Row],[Delivery_Time]]) - (orders[[#This Row],[Order_Date]]+orders[[#This Row],[Order_Time]]))*24</f>
        <v>223.67277777765412</v>
      </c>
      <c r="W936" s="2">
        <v>5</v>
      </c>
      <c r="X936" s="13">
        <f>((orders[[#This Row],[Delivery_Date]]+orders[[#This Row],[Delivery_Time]]) - (orders[[#This Row],[Order_Date]]+orders[[#This Row],[Order_Time]]))*24</f>
        <v>223.67277777765412</v>
      </c>
      <c r="Y936" s="6">
        <f t="shared" si="14"/>
        <v>44.734555555530825</v>
      </c>
    </row>
    <row r="937" spans="1:25" x14ac:dyDescent="0.3">
      <c r="A937">
        <v>936</v>
      </c>
      <c r="B937" t="s">
        <v>227</v>
      </c>
      <c r="C937">
        <v>43</v>
      </c>
      <c r="D937">
        <f>VLOOKUP(orders[[#This Row],[Product_ID]],products[#All],4,TRUE)</f>
        <v>750</v>
      </c>
      <c r="E937">
        <v>4</v>
      </c>
      <c r="F937" t="str">
        <f>TEXT(orders[[#This Row],[Order_Date]],"mmm")</f>
        <v>Nov</v>
      </c>
      <c r="G937" s="4">
        <v>45232</v>
      </c>
      <c r="H937" s="5">
        <v>0.89341435185185181</v>
      </c>
      <c r="I937" s="4">
        <v>45238</v>
      </c>
      <c r="J937" s="5">
        <v>0.41912037037037037</v>
      </c>
      <c r="K937" t="s">
        <v>504</v>
      </c>
      <c r="L937" t="str">
        <f>VLOOKUP(orders[[#This Row],[Customer_ID]],customers[#All],3,TRUE)</f>
        <v>Maheshtala</v>
      </c>
      <c r="M937" t="s">
        <v>507</v>
      </c>
      <c r="N937">
        <f>orders[[#This Row],[Price]]*orders[[#This Row],[Quantity]]</f>
        <v>3000</v>
      </c>
      <c r="O937" s="14">
        <f>((orders[[#This Row],[Delivery_Date]]+orders[[#This Row],[Delivery_Time]]) - (orders[[#This Row],[Order_Date]]+orders[[#This Row],[Order_Time]]))*24</f>
        <v>132.61694444459863</v>
      </c>
      <c r="W937" s="3">
        <v>4</v>
      </c>
      <c r="X937" s="13">
        <f>((orders[[#This Row],[Delivery_Date]]+orders[[#This Row],[Delivery_Time]]) - (orders[[#This Row],[Order_Date]]+orders[[#This Row],[Order_Time]]))*24</f>
        <v>132.61694444459863</v>
      </c>
      <c r="Y937" s="6">
        <f t="shared" si="14"/>
        <v>33.154236111149658</v>
      </c>
    </row>
    <row r="938" spans="1:25" x14ac:dyDescent="0.3">
      <c r="A938">
        <v>937</v>
      </c>
      <c r="B938" t="s">
        <v>476</v>
      </c>
      <c r="C938">
        <v>51</v>
      </c>
      <c r="D938">
        <f>VLOOKUP(orders[[#This Row],[Product_ID]],products[#All],4,TRUE)</f>
        <v>1084</v>
      </c>
      <c r="E938">
        <v>2</v>
      </c>
      <c r="F938" t="str">
        <f>TEXT(orders[[#This Row],[Order_Date]],"mmm")</f>
        <v>Mar</v>
      </c>
      <c r="G938" s="4">
        <v>44996</v>
      </c>
      <c r="H938" s="5">
        <v>0.16508101851851853</v>
      </c>
      <c r="I938" s="4">
        <v>45000</v>
      </c>
      <c r="J938" s="5">
        <v>0.81056712962962962</v>
      </c>
      <c r="K938" t="s">
        <v>567</v>
      </c>
      <c r="L938" t="str">
        <f>VLOOKUP(orders[[#This Row],[Customer_ID]],customers[#All],3,TRUE)</f>
        <v>Sri Ganganagar</v>
      </c>
      <c r="M938" t="s">
        <v>528</v>
      </c>
      <c r="N938">
        <f>orders[[#This Row],[Price]]*orders[[#This Row],[Quantity]]</f>
        <v>2168</v>
      </c>
      <c r="O938" s="14">
        <f>((orders[[#This Row],[Delivery_Date]]+orders[[#This Row],[Delivery_Time]]) - (orders[[#This Row],[Order_Date]]+orders[[#This Row],[Order_Time]]))*24</f>
        <v>111.49166666669771</v>
      </c>
      <c r="W938" s="2">
        <v>2</v>
      </c>
      <c r="X938" s="13">
        <f>((orders[[#This Row],[Delivery_Date]]+orders[[#This Row],[Delivery_Time]]) - (orders[[#This Row],[Order_Date]]+orders[[#This Row],[Order_Time]]))*24</f>
        <v>111.49166666669771</v>
      </c>
      <c r="Y938" s="6">
        <f t="shared" si="14"/>
        <v>55.745833333348855</v>
      </c>
    </row>
    <row r="939" spans="1:25" x14ac:dyDescent="0.3">
      <c r="A939">
        <v>938</v>
      </c>
      <c r="B939" t="s">
        <v>29</v>
      </c>
      <c r="C939">
        <v>59</v>
      </c>
      <c r="D939">
        <f>VLOOKUP(orders[[#This Row],[Product_ID]],products[#All],4,TRUE)</f>
        <v>811</v>
      </c>
      <c r="E939">
        <v>3</v>
      </c>
      <c r="F939" t="str">
        <f>TEXT(orders[[#This Row],[Order_Date]],"mmm")</f>
        <v>Aug</v>
      </c>
      <c r="G939" s="4">
        <v>45167</v>
      </c>
      <c r="H939" s="5">
        <v>0.75890046296296299</v>
      </c>
      <c r="I939" s="4">
        <v>45177</v>
      </c>
      <c r="J939" s="5">
        <v>5.3854166666666668E-2</v>
      </c>
      <c r="K939" t="s">
        <v>400</v>
      </c>
      <c r="L939" t="str">
        <f>VLOOKUP(orders[[#This Row],[Customer_ID]],customers[#All],3,TRUE)</f>
        <v>Kottayam</v>
      </c>
      <c r="M939" t="s">
        <v>513</v>
      </c>
      <c r="N939">
        <f>orders[[#This Row],[Price]]*orders[[#This Row],[Quantity]]</f>
        <v>2433</v>
      </c>
      <c r="O939" s="14">
        <f>((orders[[#This Row],[Delivery_Date]]+orders[[#This Row],[Delivery_Time]]) - (orders[[#This Row],[Order_Date]]+orders[[#This Row],[Order_Time]]))*24</f>
        <v>223.07888888893649</v>
      </c>
      <c r="W939" s="3">
        <v>3</v>
      </c>
      <c r="X939" s="13">
        <f>((orders[[#This Row],[Delivery_Date]]+orders[[#This Row],[Delivery_Time]]) - (orders[[#This Row],[Order_Date]]+orders[[#This Row],[Order_Time]]))*24</f>
        <v>223.07888888893649</v>
      </c>
      <c r="Y939" s="6">
        <f t="shared" si="14"/>
        <v>74.359629629645497</v>
      </c>
    </row>
    <row r="940" spans="1:25" x14ac:dyDescent="0.3">
      <c r="A940">
        <v>939</v>
      </c>
      <c r="B940" t="s">
        <v>413</v>
      </c>
      <c r="C940">
        <v>9</v>
      </c>
      <c r="D940">
        <f>VLOOKUP(orders[[#This Row],[Product_ID]],products[#All],4,TRUE)</f>
        <v>1605</v>
      </c>
      <c r="E940">
        <v>4</v>
      </c>
      <c r="F940" t="str">
        <f>TEXT(orders[[#This Row],[Order_Date]],"mmm")</f>
        <v>Aug</v>
      </c>
      <c r="G940" s="4">
        <v>45158</v>
      </c>
      <c r="H940" s="5">
        <v>0.8715856481481481</v>
      </c>
      <c r="I940" s="4">
        <v>45159</v>
      </c>
      <c r="J940" s="5">
        <v>0.1918287037037037</v>
      </c>
      <c r="K940" t="s">
        <v>390</v>
      </c>
      <c r="L940" t="str">
        <f>VLOOKUP(orders[[#This Row],[Customer_ID]],customers[#All],3,TRUE)</f>
        <v>Tiruchirappalli</v>
      </c>
      <c r="M940" t="s">
        <v>513</v>
      </c>
      <c r="N940">
        <f>orders[[#This Row],[Price]]*orders[[#This Row],[Quantity]]</f>
        <v>6420</v>
      </c>
      <c r="O940" s="14">
        <f>((orders[[#This Row],[Delivery_Date]]+orders[[#This Row],[Delivery_Time]]) - (orders[[#This Row],[Order_Date]]+orders[[#This Row],[Order_Time]]))*24</f>
        <v>7.685833333292976</v>
      </c>
      <c r="W940" s="2">
        <v>4</v>
      </c>
      <c r="X940" s="13">
        <f>((orders[[#This Row],[Delivery_Date]]+orders[[#This Row],[Delivery_Time]]) - (orders[[#This Row],[Order_Date]]+orders[[#This Row],[Order_Time]]))*24</f>
        <v>7.685833333292976</v>
      </c>
      <c r="Y940" s="6">
        <f t="shared" si="14"/>
        <v>1.921458333323244</v>
      </c>
    </row>
    <row r="941" spans="1:25" x14ac:dyDescent="0.3">
      <c r="A941">
        <v>940</v>
      </c>
      <c r="B941" t="s">
        <v>403</v>
      </c>
      <c r="C941">
        <v>57</v>
      </c>
      <c r="D941">
        <f>VLOOKUP(orders[[#This Row],[Product_ID]],products[#All],4,TRUE)</f>
        <v>1582</v>
      </c>
      <c r="E941">
        <v>4</v>
      </c>
      <c r="F941" t="str">
        <f>TEXT(orders[[#This Row],[Order_Date]],"mmm")</f>
        <v>Jan</v>
      </c>
      <c r="G941" s="4">
        <v>44937</v>
      </c>
      <c r="H941" s="5">
        <v>0.98501157407407403</v>
      </c>
      <c r="I941" s="4">
        <v>44938</v>
      </c>
      <c r="J941" s="5">
        <v>0.17005787037037037</v>
      </c>
      <c r="K941" t="s">
        <v>61</v>
      </c>
      <c r="L941" t="str">
        <f>VLOOKUP(orders[[#This Row],[Customer_ID]],customers[#All],3,TRUE)</f>
        <v>Ahmednagar</v>
      </c>
      <c r="M941" t="s">
        <v>509</v>
      </c>
      <c r="N941">
        <f>orders[[#This Row],[Price]]*orders[[#This Row],[Quantity]]</f>
        <v>6328</v>
      </c>
      <c r="O941" s="14">
        <f>((orders[[#This Row],[Delivery_Date]]+orders[[#This Row],[Delivery_Time]]) - (orders[[#This Row],[Order_Date]]+orders[[#This Row],[Order_Time]]))*24</f>
        <v>4.4411111109657213</v>
      </c>
      <c r="W941" s="3">
        <v>4</v>
      </c>
      <c r="X941" s="13">
        <f>((orders[[#This Row],[Delivery_Date]]+orders[[#This Row],[Delivery_Time]]) - (orders[[#This Row],[Order_Date]]+orders[[#This Row],[Order_Time]]))*24</f>
        <v>4.4411111109657213</v>
      </c>
      <c r="Y941" s="6">
        <f t="shared" si="14"/>
        <v>1.1102777777414303</v>
      </c>
    </row>
    <row r="942" spans="1:25" x14ac:dyDescent="0.3">
      <c r="A942">
        <v>941</v>
      </c>
      <c r="B942" t="s">
        <v>288</v>
      </c>
      <c r="C942">
        <v>18</v>
      </c>
      <c r="D942">
        <f>VLOOKUP(orders[[#This Row],[Product_ID]],products[#All],4,TRUE)</f>
        <v>781</v>
      </c>
      <c r="E942">
        <v>4</v>
      </c>
      <c r="F942" t="str">
        <f>TEXT(orders[[#This Row],[Order_Date]],"mmm")</f>
        <v>May</v>
      </c>
      <c r="G942" s="4">
        <v>45065</v>
      </c>
      <c r="H942" s="5">
        <v>0.38619212962962962</v>
      </c>
      <c r="I942" s="4">
        <v>45068</v>
      </c>
      <c r="J942" s="5">
        <v>0.43612268518518521</v>
      </c>
      <c r="K942" t="s">
        <v>598</v>
      </c>
      <c r="L942" t="str">
        <f>VLOOKUP(orders[[#This Row],[Customer_ID]],customers[#All],3,TRUE)</f>
        <v>Guntakal</v>
      </c>
      <c r="M942" t="s">
        <v>509</v>
      </c>
      <c r="N942">
        <f>orders[[#This Row],[Price]]*orders[[#This Row],[Quantity]]</f>
        <v>3124</v>
      </c>
      <c r="O942" s="14">
        <f>((orders[[#This Row],[Delivery_Date]]+orders[[#This Row],[Delivery_Time]]) - (orders[[#This Row],[Order_Date]]+orders[[#This Row],[Order_Time]]))*24</f>
        <v>73.198333333362825</v>
      </c>
      <c r="W942" s="2">
        <v>4</v>
      </c>
      <c r="X942" s="13">
        <f>((orders[[#This Row],[Delivery_Date]]+orders[[#This Row],[Delivery_Time]]) - (orders[[#This Row],[Order_Date]]+orders[[#This Row],[Order_Time]]))*24</f>
        <v>73.198333333362825</v>
      </c>
      <c r="Y942" s="6">
        <f t="shared" si="14"/>
        <v>18.299583333340706</v>
      </c>
    </row>
    <row r="943" spans="1:25" x14ac:dyDescent="0.3">
      <c r="A943">
        <v>942</v>
      </c>
      <c r="B943" t="s">
        <v>123</v>
      </c>
      <c r="C943">
        <v>51</v>
      </c>
      <c r="D943">
        <f>VLOOKUP(orders[[#This Row],[Product_ID]],products[#All],4,TRUE)</f>
        <v>1084</v>
      </c>
      <c r="E943">
        <v>1</v>
      </c>
      <c r="F943" t="str">
        <f>TEXT(orders[[#This Row],[Order_Date]],"mmm")</f>
        <v>Dec</v>
      </c>
      <c r="G943" s="4">
        <v>45283</v>
      </c>
      <c r="H943" s="5">
        <v>0.20813657407407407</v>
      </c>
      <c r="I943" s="4">
        <v>45286</v>
      </c>
      <c r="J943" s="5">
        <v>0.66414351851851849</v>
      </c>
      <c r="K943" t="s">
        <v>165</v>
      </c>
      <c r="L943" t="str">
        <f>VLOOKUP(orders[[#This Row],[Customer_ID]],customers[#All],3,TRUE)</f>
        <v>Kavali</v>
      </c>
      <c r="M943" t="s">
        <v>528</v>
      </c>
      <c r="N943">
        <f>orders[[#This Row],[Price]]*orders[[#This Row],[Quantity]]</f>
        <v>1084</v>
      </c>
      <c r="O943" s="14">
        <f>((orders[[#This Row],[Delivery_Date]]+orders[[#This Row],[Delivery_Time]]) - (orders[[#This Row],[Order_Date]]+orders[[#This Row],[Order_Time]]))*24</f>
        <v>82.944166666595265</v>
      </c>
      <c r="W943" s="3">
        <v>1</v>
      </c>
      <c r="X943" s="13">
        <f>((orders[[#This Row],[Delivery_Date]]+orders[[#This Row],[Delivery_Time]]) - (orders[[#This Row],[Order_Date]]+orders[[#This Row],[Order_Time]]))*24</f>
        <v>82.944166666595265</v>
      </c>
      <c r="Y943" s="6">
        <f t="shared" si="14"/>
        <v>82.944166666595265</v>
      </c>
    </row>
    <row r="944" spans="1:25" x14ac:dyDescent="0.3">
      <c r="A944">
        <v>943</v>
      </c>
      <c r="B944" t="s">
        <v>133</v>
      </c>
      <c r="C944">
        <v>22</v>
      </c>
      <c r="D944">
        <f>VLOOKUP(orders[[#This Row],[Product_ID]],products[#All],4,TRUE)</f>
        <v>1639</v>
      </c>
      <c r="E944">
        <v>4</v>
      </c>
      <c r="F944" t="str">
        <f>TEXT(orders[[#This Row],[Order_Date]],"mmm")</f>
        <v>Feb</v>
      </c>
      <c r="G944" s="4">
        <v>44976</v>
      </c>
      <c r="H944" s="5">
        <v>0.60218749999999999</v>
      </c>
      <c r="I944" s="4">
        <v>44979</v>
      </c>
      <c r="J944" s="5">
        <v>0.79582175925925924</v>
      </c>
      <c r="K944" t="s">
        <v>568</v>
      </c>
      <c r="L944" t="str">
        <f>VLOOKUP(orders[[#This Row],[Customer_ID]],customers[#All],3,TRUE)</f>
        <v>Farrukhabad</v>
      </c>
      <c r="M944" t="s">
        <v>528</v>
      </c>
      <c r="N944">
        <f>orders[[#This Row],[Price]]*orders[[#This Row],[Quantity]]</f>
        <v>6556</v>
      </c>
      <c r="O944" s="14">
        <f>((orders[[#This Row],[Delivery_Date]]+orders[[#This Row],[Delivery_Time]]) - (orders[[#This Row],[Order_Date]]+orders[[#This Row],[Order_Time]]))*24</f>
        <v>76.647222222236451</v>
      </c>
      <c r="W944" s="2">
        <v>4</v>
      </c>
      <c r="X944" s="13">
        <f>((orders[[#This Row],[Delivery_Date]]+orders[[#This Row],[Delivery_Time]]) - (orders[[#This Row],[Order_Date]]+orders[[#This Row],[Order_Time]]))*24</f>
        <v>76.647222222236451</v>
      </c>
      <c r="Y944" s="6">
        <f t="shared" si="14"/>
        <v>19.161805555559113</v>
      </c>
    </row>
    <row r="945" spans="1:25" x14ac:dyDescent="0.3">
      <c r="A945">
        <v>944</v>
      </c>
      <c r="B945" t="s">
        <v>123</v>
      </c>
      <c r="C945">
        <v>67</v>
      </c>
      <c r="D945">
        <f>VLOOKUP(orders[[#This Row],[Product_ID]],products[#All],4,TRUE)</f>
        <v>1374</v>
      </c>
      <c r="E945">
        <v>4</v>
      </c>
      <c r="F945" t="str">
        <f>TEXT(orders[[#This Row],[Order_Date]],"mmm")</f>
        <v>Nov</v>
      </c>
      <c r="G945" s="4">
        <v>45247</v>
      </c>
      <c r="H945" s="5">
        <v>0.8573263888888889</v>
      </c>
      <c r="I945" s="4">
        <v>45251</v>
      </c>
      <c r="J945" s="5">
        <v>0.69490740740740742</v>
      </c>
      <c r="K945" t="s">
        <v>549</v>
      </c>
      <c r="L945" t="str">
        <f>VLOOKUP(orders[[#This Row],[Customer_ID]],customers[#All],3,TRUE)</f>
        <v>Kavali</v>
      </c>
      <c r="M945" t="s">
        <v>505</v>
      </c>
      <c r="N945">
        <f>orders[[#This Row],[Price]]*orders[[#This Row],[Quantity]]</f>
        <v>5496</v>
      </c>
      <c r="O945" s="14">
        <f>((orders[[#This Row],[Delivery_Date]]+orders[[#This Row],[Delivery_Time]]) - (orders[[#This Row],[Order_Date]]+orders[[#This Row],[Order_Time]]))*24</f>
        <v>92.101944444410037</v>
      </c>
      <c r="W945" s="3">
        <v>4</v>
      </c>
      <c r="X945" s="13">
        <f>((orders[[#This Row],[Delivery_Date]]+orders[[#This Row],[Delivery_Time]]) - (orders[[#This Row],[Order_Date]]+orders[[#This Row],[Order_Time]]))*24</f>
        <v>92.101944444410037</v>
      </c>
      <c r="Y945" s="6">
        <f t="shared" si="14"/>
        <v>23.025486111102509</v>
      </c>
    </row>
    <row r="946" spans="1:25" x14ac:dyDescent="0.3">
      <c r="A946">
        <v>945</v>
      </c>
      <c r="B946" t="s">
        <v>193</v>
      </c>
      <c r="C946">
        <v>18</v>
      </c>
      <c r="D946">
        <f>VLOOKUP(orders[[#This Row],[Product_ID]],products[#All],4,TRUE)</f>
        <v>781</v>
      </c>
      <c r="E946">
        <v>2</v>
      </c>
      <c r="F946" t="str">
        <f>TEXT(orders[[#This Row],[Order_Date]],"mmm")</f>
        <v>Jul</v>
      </c>
      <c r="G946" s="4">
        <v>45137</v>
      </c>
      <c r="H946" s="5">
        <v>0.50002314814814819</v>
      </c>
      <c r="I946" s="4">
        <v>45144</v>
      </c>
      <c r="J946" s="5">
        <v>0.53112268518518524</v>
      </c>
      <c r="K946" t="s">
        <v>641</v>
      </c>
      <c r="L946" t="str">
        <f>VLOOKUP(orders[[#This Row],[Customer_ID]],customers[#All],3,TRUE)</f>
        <v>Aizawl</v>
      </c>
      <c r="M946" t="s">
        <v>509</v>
      </c>
      <c r="N946">
        <f>orders[[#This Row],[Price]]*orders[[#This Row],[Quantity]]</f>
        <v>1562</v>
      </c>
      <c r="O946" s="14">
        <f>((orders[[#This Row],[Delivery_Date]]+orders[[#This Row],[Delivery_Time]]) - (orders[[#This Row],[Order_Date]]+orders[[#This Row],[Order_Time]]))*24</f>
        <v>168.74638888891786</v>
      </c>
      <c r="W946" s="2">
        <v>2</v>
      </c>
      <c r="X946" s="13">
        <f>((orders[[#This Row],[Delivery_Date]]+orders[[#This Row],[Delivery_Time]]) - (orders[[#This Row],[Order_Date]]+orders[[#This Row],[Order_Time]]))*24</f>
        <v>168.74638888891786</v>
      </c>
      <c r="Y946" s="6">
        <f t="shared" si="14"/>
        <v>84.373194444458932</v>
      </c>
    </row>
    <row r="947" spans="1:25" x14ac:dyDescent="0.3">
      <c r="A947">
        <v>946</v>
      </c>
      <c r="B947" t="s">
        <v>252</v>
      </c>
      <c r="C947">
        <v>17</v>
      </c>
      <c r="D947">
        <f>VLOOKUP(orders[[#This Row],[Product_ID]],products[#All],4,TRUE)</f>
        <v>1899</v>
      </c>
      <c r="E947">
        <v>4</v>
      </c>
      <c r="F947" t="str">
        <f>TEXT(orders[[#This Row],[Order_Date]],"mmm")</f>
        <v>Dec</v>
      </c>
      <c r="G947" s="4">
        <v>45262</v>
      </c>
      <c r="H947" s="5">
        <v>0.46353009259259259</v>
      </c>
      <c r="I947" s="4">
        <v>45269</v>
      </c>
      <c r="J947" s="5">
        <v>0.7383912037037037</v>
      </c>
      <c r="K947" t="s">
        <v>400</v>
      </c>
      <c r="L947" t="str">
        <f>VLOOKUP(orders[[#This Row],[Customer_ID]],customers[#All],3,TRUE)</f>
        <v>Imphal</v>
      </c>
      <c r="M947" t="s">
        <v>505</v>
      </c>
      <c r="N947">
        <f>orders[[#This Row],[Price]]*orders[[#This Row],[Quantity]]</f>
        <v>7596</v>
      </c>
      <c r="O947" s="14">
        <f>((orders[[#This Row],[Delivery_Date]]+orders[[#This Row],[Delivery_Time]]) - (orders[[#This Row],[Order_Date]]+orders[[#This Row],[Order_Time]]))*24</f>
        <v>174.59666666662088</v>
      </c>
      <c r="W947" s="3">
        <v>4</v>
      </c>
      <c r="X947" s="13">
        <f>((orders[[#This Row],[Delivery_Date]]+orders[[#This Row],[Delivery_Time]]) - (orders[[#This Row],[Order_Date]]+orders[[#This Row],[Order_Time]]))*24</f>
        <v>174.59666666662088</v>
      </c>
      <c r="Y947" s="6">
        <f t="shared" si="14"/>
        <v>43.649166666655219</v>
      </c>
    </row>
    <row r="948" spans="1:25" x14ac:dyDescent="0.3">
      <c r="A948">
        <v>947</v>
      </c>
      <c r="B948" t="s">
        <v>490</v>
      </c>
      <c r="C948">
        <v>38</v>
      </c>
      <c r="D948">
        <f>VLOOKUP(orders[[#This Row],[Product_ID]],products[#All],4,TRUE)</f>
        <v>562</v>
      </c>
      <c r="E948">
        <v>3</v>
      </c>
      <c r="F948" t="str">
        <f>TEXT(orders[[#This Row],[Order_Date]],"mmm")</f>
        <v>Oct</v>
      </c>
      <c r="G948" s="4">
        <v>45205</v>
      </c>
      <c r="H948" s="5">
        <v>0.80299768518518522</v>
      </c>
      <c r="I948" s="4">
        <v>45207</v>
      </c>
      <c r="J948" s="5">
        <v>0.97554398148148147</v>
      </c>
      <c r="K948" t="s">
        <v>631</v>
      </c>
      <c r="L948" t="str">
        <f>VLOOKUP(orders[[#This Row],[Customer_ID]],customers[#All],3,TRUE)</f>
        <v>Phagwara</v>
      </c>
      <c r="M948" t="s">
        <v>509</v>
      </c>
      <c r="N948">
        <f>orders[[#This Row],[Price]]*orders[[#This Row],[Quantity]]</f>
        <v>1686</v>
      </c>
      <c r="O948" s="14">
        <f>((orders[[#This Row],[Delivery_Date]]+orders[[#This Row],[Delivery_Time]]) - (orders[[#This Row],[Order_Date]]+orders[[#This Row],[Order_Time]]))*24</f>
        <v>52.141111111210193</v>
      </c>
      <c r="W948" s="2">
        <v>3</v>
      </c>
      <c r="X948" s="13">
        <f>((orders[[#This Row],[Delivery_Date]]+orders[[#This Row],[Delivery_Time]]) - (orders[[#This Row],[Order_Date]]+orders[[#This Row],[Order_Time]]))*24</f>
        <v>52.141111111210193</v>
      </c>
      <c r="Y948" s="6">
        <f t="shared" si="14"/>
        <v>17.380370370403398</v>
      </c>
    </row>
    <row r="949" spans="1:25" x14ac:dyDescent="0.3">
      <c r="A949">
        <v>948</v>
      </c>
      <c r="B949" t="s">
        <v>302</v>
      </c>
      <c r="C949">
        <v>26</v>
      </c>
      <c r="D949">
        <f>VLOOKUP(orders[[#This Row],[Product_ID]],products[#All],4,TRUE)</f>
        <v>289</v>
      </c>
      <c r="E949">
        <v>3</v>
      </c>
      <c r="F949" t="str">
        <f>TEXT(orders[[#This Row],[Order_Date]],"mmm")</f>
        <v>Mar</v>
      </c>
      <c r="G949" s="4">
        <v>44989</v>
      </c>
      <c r="H949" s="5">
        <v>0.76517361111111115</v>
      </c>
      <c r="I949" s="4">
        <v>44992</v>
      </c>
      <c r="J949" s="5">
        <v>0.5496064814814815</v>
      </c>
      <c r="K949" t="s">
        <v>620</v>
      </c>
      <c r="L949" t="str">
        <f>VLOOKUP(orders[[#This Row],[Customer_ID]],customers[#All],3,TRUE)</f>
        <v>Kavali</v>
      </c>
      <c r="M949" t="s">
        <v>518</v>
      </c>
      <c r="N949">
        <f>orders[[#This Row],[Price]]*orders[[#This Row],[Quantity]]</f>
        <v>867</v>
      </c>
      <c r="O949" s="14">
        <f>((orders[[#This Row],[Delivery_Date]]+orders[[#This Row],[Delivery_Time]]) - (orders[[#This Row],[Order_Date]]+orders[[#This Row],[Order_Time]]))*24</f>
        <v>66.826388888759539</v>
      </c>
      <c r="W949" s="3">
        <v>3</v>
      </c>
      <c r="X949" s="13">
        <f>((orders[[#This Row],[Delivery_Date]]+orders[[#This Row],[Delivery_Time]]) - (orders[[#This Row],[Order_Date]]+orders[[#This Row],[Order_Time]]))*24</f>
        <v>66.826388888759539</v>
      </c>
      <c r="Y949" s="6">
        <f t="shared" si="14"/>
        <v>22.275462962919846</v>
      </c>
    </row>
    <row r="950" spans="1:25" x14ac:dyDescent="0.3">
      <c r="A950">
        <v>949</v>
      </c>
      <c r="B950" t="s">
        <v>103</v>
      </c>
      <c r="C950">
        <v>6</v>
      </c>
      <c r="D950">
        <f>VLOOKUP(orders[[#This Row],[Product_ID]],products[#All],4,TRUE)</f>
        <v>1112</v>
      </c>
      <c r="E950">
        <v>4</v>
      </c>
      <c r="F950" t="str">
        <f>TEXT(orders[[#This Row],[Order_Date]],"mmm")</f>
        <v>Feb</v>
      </c>
      <c r="G950" s="4">
        <v>44984</v>
      </c>
      <c r="H950" s="5">
        <v>0.87153935185185183</v>
      </c>
      <c r="I950" s="4">
        <v>44991</v>
      </c>
      <c r="J950" s="5">
        <v>0.3995023148148148</v>
      </c>
      <c r="K950" t="s">
        <v>613</v>
      </c>
      <c r="L950" t="str">
        <f>VLOOKUP(orders[[#This Row],[Customer_ID]],customers[#All],3,TRUE)</f>
        <v>Machilipatnam</v>
      </c>
      <c r="M950" t="s">
        <v>518</v>
      </c>
      <c r="N950">
        <f>orders[[#This Row],[Price]]*orders[[#This Row],[Quantity]]</f>
        <v>4448</v>
      </c>
      <c r="O950" s="14">
        <f>((orders[[#This Row],[Delivery_Date]]+orders[[#This Row],[Delivery_Time]]) - (orders[[#This Row],[Order_Date]]+orders[[#This Row],[Order_Time]]))*24</f>
        <v>156.67111111117993</v>
      </c>
      <c r="W950" s="2">
        <v>4</v>
      </c>
      <c r="X950" s="13">
        <f>((orders[[#This Row],[Delivery_Date]]+orders[[#This Row],[Delivery_Time]]) - (orders[[#This Row],[Order_Date]]+orders[[#This Row],[Order_Time]]))*24</f>
        <v>156.67111111117993</v>
      </c>
      <c r="Y950" s="6">
        <f t="shared" si="14"/>
        <v>39.167777777794981</v>
      </c>
    </row>
    <row r="951" spans="1:25" x14ac:dyDescent="0.3">
      <c r="A951">
        <v>950</v>
      </c>
      <c r="B951" t="s">
        <v>73</v>
      </c>
      <c r="C951">
        <v>39</v>
      </c>
      <c r="D951">
        <f>VLOOKUP(orders[[#This Row],[Product_ID]],products[#All],4,TRUE)</f>
        <v>387</v>
      </c>
      <c r="E951">
        <v>3</v>
      </c>
      <c r="F951" t="str">
        <f>TEXT(orders[[#This Row],[Order_Date]],"mmm")</f>
        <v>Oct</v>
      </c>
      <c r="G951" s="4">
        <v>45215</v>
      </c>
      <c r="H951" s="5">
        <v>0.81319444444444444</v>
      </c>
      <c r="I951" s="4">
        <v>45217</v>
      </c>
      <c r="J951" s="5">
        <v>0.88148148148148153</v>
      </c>
      <c r="K951" t="s">
        <v>415</v>
      </c>
      <c r="L951" t="str">
        <f>VLOOKUP(orders[[#This Row],[Customer_ID]],customers[#All],3,TRUE)</f>
        <v>Panvel</v>
      </c>
      <c r="M951" t="s">
        <v>528</v>
      </c>
      <c r="N951">
        <f>orders[[#This Row],[Price]]*orders[[#This Row],[Quantity]]</f>
        <v>1161</v>
      </c>
      <c r="O951" s="14">
        <f>((orders[[#This Row],[Delivery_Date]]+orders[[#This Row],[Delivery_Time]]) - (orders[[#This Row],[Order_Date]]+orders[[#This Row],[Order_Time]]))*24</f>
        <v>49.638888888875954</v>
      </c>
      <c r="W951" s="3">
        <v>3</v>
      </c>
      <c r="X951" s="13">
        <f>((orders[[#This Row],[Delivery_Date]]+orders[[#This Row],[Delivery_Time]]) - (orders[[#This Row],[Order_Date]]+orders[[#This Row],[Order_Time]]))*24</f>
        <v>49.638888888875954</v>
      </c>
      <c r="Y951" s="6">
        <f t="shared" si="14"/>
        <v>16.546296296291985</v>
      </c>
    </row>
    <row r="952" spans="1:25" x14ac:dyDescent="0.3">
      <c r="A952">
        <v>951</v>
      </c>
      <c r="B952" t="s">
        <v>123</v>
      </c>
      <c r="C952">
        <v>20</v>
      </c>
      <c r="D952">
        <f>VLOOKUP(orders[[#This Row],[Product_ID]],products[#All],4,TRUE)</f>
        <v>697</v>
      </c>
      <c r="E952">
        <v>1</v>
      </c>
      <c r="F952" t="str">
        <f>TEXT(orders[[#This Row],[Order_Date]],"mmm")</f>
        <v>Nov</v>
      </c>
      <c r="G952" s="4">
        <v>45253</v>
      </c>
      <c r="H952" s="5">
        <v>0.64871527777777782</v>
      </c>
      <c r="I952" s="4">
        <v>45255</v>
      </c>
      <c r="J952" s="5">
        <v>0.7941435185185185</v>
      </c>
      <c r="K952" t="s">
        <v>691</v>
      </c>
      <c r="L952" t="str">
        <f>VLOOKUP(orders[[#This Row],[Customer_ID]],customers[#All],3,TRUE)</f>
        <v>Kavali</v>
      </c>
      <c r="M952" t="s">
        <v>505</v>
      </c>
      <c r="N952">
        <f>orders[[#This Row],[Price]]*orders[[#This Row],[Quantity]]</f>
        <v>697</v>
      </c>
      <c r="O952" s="14">
        <f>((orders[[#This Row],[Delivery_Date]]+orders[[#This Row],[Delivery_Time]]) - (orders[[#This Row],[Order_Date]]+orders[[#This Row],[Order_Time]]))*24</f>
        <v>51.490277777833398</v>
      </c>
      <c r="W952" s="2">
        <v>1</v>
      </c>
      <c r="X952" s="13">
        <f>((orders[[#This Row],[Delivery_Date]]+orders[[#This Row],[Delivery_Time]]) - (orders[[#This Row],[Order_Date]]+orders[[#This Row],[Order_Time]]))*24</f>
        <v>51.490277777833398</v>
      </c>
      <c r="Y952" s="6">
        <f t="shared" si="14"/>
        <v>51.490277777833398</v>
      </c>
    </row>
    <row r="953" spans="1:25" x14ac:dyDescent="0.3">
      <c r="A953">
        <v>952</v>
      </c>
      <c r="B953" t="s">
        <v>138</v>
      </c>
      <c r="C953">
        <v>49</v>
      </c>
      <c r="D953">
        <f>VLOOKUP(orders[[#This Row],[Product_ID]],products[#All],4,TRUE)</f>
        <v>903</v>
      </c>
      <c r="E953">
        <v>4</v>
      </c>
      <c r="F953" t="str">
        <f>TEXT(orders[[#This Row],[Order_Date]],"mmm")</f>
        <v>Feb</v>
      </c>
      <c r="G953" s="4">
        <v>44969</v>
      </c>
      <c r="H953" s="5">
        <v>0.11674768518518519</v>
      </c>
      <c r="I953" s="4">
        <v>44979</v>
      </c>
      <c r="J953" s="5">
        <v>0.38829861111111114</v>
      </c>
      <c r="K953" t="s">
        <v>598</v>
      </c>
      <c r="L953" t="str">
        <f>VLOOKUP(orders[[#This Row],[Customer_ID]],customers[#All],3,TRUE)</f>
        <v>Serampore</v>
      </c>
      <c r="M953" t="s">
        <v>511</v>
      </c>
      <c r="N953">
        <f>orders[[#This Row],[Price]]*orders[[#This Row],[Quantity]]</f>
        <v>3612</v>
      </c>
      <c r="O953" s="14">
        <f>((orders[[#This Row],[Delivery_Date]]+orders[[#This Row],[Delivery_Time]]) - (orders[[#This Row],[Order_Date]]+orders[[#This Row],[Order_Time]]))*24</f>
        <v>246.51722222229</v>
      </c>
      <c r="W953" s="3">
        <v>4</v>
      </c>
      <c r="X953" s="13">
        <f>((orders[[#This Row],[Delivery_Date]]+orders[[#This Row],[Delivery_Time]]) - (orders[[#This Row],[Order_Date]]+orders[[#This Row],[Order_Time]]))*24</f>
        <v>246.51722222229</v>
      </c>
      <c r="Y953" s="6">
        <f t="shared" si="14"/>
        <v>61.6293055555725</v>
      </c>
    </row>
    <row r="954" spans="1:25" x14ac:dyDescent="0.3">
      <c r="A954">
        <v>953</v>
      </c>
      <c r="B954" t="s">
        <v>374</v>
      </c>
      <c r="C954">
        <v>40</v>
      </c>
      <c r="D954">
        <f>VLOOKUP(orders[[#This Row],[Product_ID]],products[#All],4,TRUE)</f>
        <v>1923</v>
      </c>
      <c r="E954">
        <v>1</v>
      </c>
      <c r="F954" t="str">
        <f>TEXT(orders[[#This Row],[Order_Date]],"mmm")</f>
        <v>Sep</v>
      </c>
      <c r="G954" s="4">
        <v>45172</v>
      </c>
      <c r="H954" s="5">
        <v>1.8067129629629631E-2</v>
      </c>
      <c r="I954" s="4">
        <v>45173</v>
      </c>
      <c r="J954" s="5">
        <v>0.31516203703703705</v>
      </c>
      <c r="K954" t="s">
        <v>559</v>
      </c>
      <c r="L954" t="str">
        <f>VLOOKUP(orders[[#This Row],[Customer_ID]],customers[#All],3,TRUE)</f>
        <v>Gaya</v>
      </c>
      <c r="M954" t="s">
        <v>505</v>
      </c>
      <c r="N954">
        <f>orders[[#This Row],[Price]]*orders[[#This Row],[Quantity]]</f>
        <v>1923</v>
      </c>
      <c r="O954" s="14">
        <f>((orders[[#This Row],[Delivery_Date]]+orders[[#This Row],[Delivery_Time]]) - (orders[[#This Row],[Order_Date]]+orders[[#This Row],[Order_Time]]))*24</f>
        <v>31.130277777614538</v>
      </c>
      <c r="W954" s="2">
        <v>1</v>
      </c>
      <c r="X954" s="13">
        <f>((orders[[#This Row],[Delivery_Date]]+orders[[#This Row],[Delivery_Time]]) - (orders[[#This Row],[Order_Date]]+orders[[#This Row],[Order_Time]]))*24</f>
        <v>31.130277777614538</v>
      </c>
      <c r="Y954" s="6">
        <f t="shared" si="14"/>
        <v>31.130277777614538</v>
      </c>
    </row>
    <row r="955" spans="1:25" x14ac:dyDescent="0.3">
      <c r="A955">
        <v>954</v>
      </c>
      <c r="B955" t="s">
        <v>311</v>
      </c>
      <c r="C955">
        <v>44</v>
      </c>
      <c r="D955">
        <f>VLOOKUP(orders[[#This Row],[Product_ID]],products[#All],4,TRUE)</f>
        <v>794</v>
      </c>
      <c r="E955">
        <v>3</v>
      </c>
      <c r="F955" t="str">
        <f>TEXT(orders[[#This Row],[Order_Date]],"mmm")</f>
        <v>Nov</v>
      </c>
      <c r="G955" s="4">
        <v>45232</v>
      </c>
      <c r="H955" s="5">
        <v>0.1678587962962963</v>
      </c>
      <c r="I955" s="4">
        <v>45233</v>
      </c>
      <c r="J955" s="5">
        <v>0.76459490740740743</v>
      </c>
      <c r="K955" t="s">
        <v>645</v>
      </c>
      <c r="L955" t="str">
        <f>VLOOKUP(orders[[#This Row],[Customer_ID]],customers[#All],3,TRUE)</f>
        <v>Jamnagar</v>
      </c>
      <c r="M955" t="s">
        <v>507</v>
      </c>
      <c r="N955">
        <f>orders[[#This Row],[Price]]*orders[[#This Row],[Quantity]]</f>
        <v>2382</v>
      </c>
      <c r="O955" s="14">
        <f>((orders[[#This Row],[Delivery_Date]]+orders[[#This Row],[Delivery_Time]]) - (orders[[#This Row],[Order_Date]]+orders[[#This Row],[Order_Time]]))*24</f>
        <v>38.321666666655801</v>
      </c>
      <c r="W955" s="3">
        <v>3</v>
      </c>
      <c r="X955" s="13">
        <f>((orders[[#This Row],[Delivery_Date]]+orders[[#This Row],[Delivery_Time]]) - (orders[[#This Row],[Order_Date]]+orders[[#This Row],[Order_Time]]))*24</f>
        <v>38.321666666655801</v>
      </c>
      <c r="Y955" s="6">
        <f t="shared" si="14"/>
        <v>12.773888888885267</v>
      </c>
    </row>
    <row r="956" spans="1:25" x14ac:dyDescent="0.3">
      <c r="A956">
        <v>955</v>
      </c>
      <c r="B956" t="s">
        <v>78</v>
      </c>
      <c r="C956">
        <v>24</v>
      </c>
      <c r="D956">
        <f>VLOOKUP(orders[[#This Row],[Product_ID]],products[#All],4,TRUE)</f>
        <v>535</v>
      </c>
      <c r="E956">
        <v>4</v>
      </c>
      <c r="F956" t="str">
        <f>TEXT(orders[[#This Row],[Order_Date]],"mmm")</f>
        <v>Jun</v>
      </c>
      <c r="G956" s="4">
        <v>45080</v>
      </c>
      <c r="H956" s="5">
        <v>2.1388888888888888E-2</v>
      </c>
      <c r="I956" s="4">
        <v>45084</v>
      </c>
      <c r="J956" s="5">
        <v>0.38016203703703705</v>
      </c>
      <c r="K956" t="s">
        <v>130</v>
      </c>
      <c r="L956" t="str">
        <f>VLOOKUP(orders[[#This Row],[Customer_ID]],customers[#All],3,TRUE)</f>
        <v>Kolkata</v>
      </c>
      <c r="M956" t="s">
        <v>509</v>
      </c>
      <c r="N956">
        <f>orders[[#This Row],[Price]]*orders[[#This Row],[Quantity]]</f>
        <v>2140</v>
      </c>
      <c r="O956" s="14">
        <f>((orders[[#This Row],[Delivery_Date]]+orders[[#This Row],[Delivery_Time]]) - (orders[[#This Row],[Order_Date]]+orders[[#This Row],[Order_Time]]))*24</f>
        <v>104.61055555549683</v>
      </c>
      <c r="W956" s="2">
        <v>4</v>
      </c>
      <c r="X956" s="13">
        <f>((orders[[#This Row],[Delivery_Date]]+orders[[#This Row],[Delivery_Time]]) - (orders[[#This Row],[Order_Date]]+orders[[#This Row],[Order_Time]]))*24</f>
        <v>104.61055555549683</v>
      </c>
      <c r="Y956" s="6">
        <f t="shared" si="14"/>
        <v>26.152638888874208</v>
      </c>
    </row>
    <row r="957" spans="1:25" x14ac:dyDescent="0.3">
      <c r="A957">
        <v>956</v>
      </c>
      <c r="B957" t="s">
        <v>188</v>
      </c>
      <c r="C957">
        <v>34</v>
      </c>
      <c r="D957">
        <f>VLOOKUP(orders[[#This Row],[Product_ID]],products[#All],4,TRUE)</f>
        <v>1335</v>
      </c>
      <c r="E957">
        <v>5</v>
      </c>
      <c r="F957" t="str">
        <f>TEXT(orders[[#This Row],[Order_Date]],"mmm")</f>
        <v>Aug</v>
      </c>
      <c r="G957" s="4">
        <v>45167</v>
      </c>
      <c r="H957" s="5">
        <v>0.20305555555555554</v>
      </c>
      <c r="I957" s="4">
        <v>45172</v>
      </c>
      <c r="J957" s="5">
        <v>0.62046296296296299</v>
      </c>
      <c r="K957" t="s">
        <v>687</v>
      </c>
      <c r="L957" t="str">
        <f>VLOOKUP(orders[[#This Row],[Customer_ID]],customers[#All],3,TRUE)</f>
        <v>Davanagere</v>
      </c>
      <c r="M957" t="s">
        <v>513</v>
      </c>
      <c r="N957">
        <f>orders[[#This Row],[Price]]*orders[[#This Row],[Quantity]]</f>
        <v>6675</v>
      </c>
      <c r="O957" s="14">
        <f>((orders[[#This Row],[Delivery_Date]]+orders[[#This Row],[Delivery_Time]]) - (orders[[#This Row],[Order_Date]]+orders[[#This Row],[Order_Time]]))*24</f>
        <v>130.01777777785901</v>
      </c>
      <c r="W957" s="3">
        <v>5</v>
      </c>
      <c r="X957" s="13">
        <f>((orders[[#This Row],[Delivery_Date]]+orders[[#This Row],[Delivery_Time]]) - (orders[[#This Row],[Order_Date]]+orders[[#This Row],[Order_Time]]))*24</f>
        <v>130.01777777785901</v>
      </c>
      <c r="Y957" s="6">
        <f t="shared" si="14"/>
        <v>26.003555555571801</v>
      </c>
    </row>
    <row r="958" spans="1:25" x14ac:dyDescent="0.3">
      <c r="A958">
        <v>957</v>
      </c>
      <c r="B958" t="s">
        <v>193</v>
      </c>
      <c r="C958">
        <v>23</v>
      </c>
      <c r="D958">
        <f>VLOOKUP(orders[[#This Row],[Product_ID]],products[#All],4,TRUE)</f>
        <v>1098</v>
      </c>
      <c r="E958">
        <v>1</v>
      </c>
      <c r="F958" t="str">
        <f>TEXT(orders[[#This Row],[Order_Date]],"mmm")</f>
        <v>Dec</v>
      </c>
      <c r="G958" s="4">
        <v>45275</v>
      </c>
      <c r="H958" s="5">
        <v>8.099537037037037E-2</v>
      </c>
      <c r="I958" s="4">
        <v>45277</v>
      </c>
      <c r="J958" s="5">
        <v>0.88049768518518523</v>
      </c>
      <c r="K958" t="s">
        <v>56</v>
      </c>
      <c r="L958" t="str">
        <f>VLOOKUP(orders[[#This Row],[Customer_ID]],customers[#All],3,TRUE)</f>
        <v>Aizawl</v>
      </c>
      <c r="M958" t="s">
        <v>505</v>
      </c>
      <c r="N958">
        <f>orders[[#This Row],[Price]]*orders[[#This Row],[Quantity]]</f>
        <v>1098</v>
      </c>
      <c r="O958" s="14">
        <f>((orders[[#This Row],[Delivery_Date]]+orders[[#This Row],[Delivery_Time]]) - (orders[[#This Row],[Order_Date]]+orders[[#This Row],[Order_Time]]))*24</f>
        <v>67.188055555452593</v>
      </c>
      <c r="W958" s="2">
        <v>1</v>
      </c>
      <c r="X958" s="13">
        <f>((orders[[#This Row],[Delivery_Date]]+orders[[#This Row],[Delivery_Time]]) - (orders[[#This Row],[Order_Date]]+orders[[#This Row],[Order_Time]]))*24</f>
        <v>67.188055555452593</v>
      </c>
      <c r="Y958" s="6">
        <f t="shared" si="14"/>
        <v>67.188055555452593</v>
      </c>
    </row>
    <row r="959" spans="1:25" x14ac:dyDescent="0.3">
      <c r="A959">
        <v>958</v>
      </c>
      <c r="B959" t="s">
        <v>49</v>
      </c>
      <c r="C959">
        <v>16</v>
      </c>
      <c r="D959">
        <f>VLOOKUP(orders[[#This Row],[Product_ID]],products[#All],4,TRUE)</f>
        <v>1721</v>
      </c>
      <c r="E959">
        <v>3</v>
      </c>
      <c r="F959" t="str">
        <f>TEXT(orders[[#This Row],[Order_Date]],"mmm")</f>
        <v>Mar</v>
      </c>
      <c r="G959" s="4">
        <v>44992</v>
      </c>
      <c r="H959" s="5">
        <v>0.58538194444444447</v>
      </c>
      <c r="I959" s="4">
        <v>44999</v>
      </c>
      <c r="J959" s="5">
        <v>0.91991898148148143</v>
      </c>
      <c r="K959" t="s">
        <v>727</v>
      </c>
      <c r="L959" t="str">
        <f>VLOOKUP(orders[[#This Row],[Customer_ID]],customers[#All],3,TRUE)</f>
        <v>Madurai</v>
      </c>
      <c r="M959" t="s">
        <v>518</v>
      </c>
      <c r="N959">
        <f>orders[[#This Row],[Price]]*orders[[#This Row],[Quantity]]</f>
        <v>5163</v>
      </c>
      <c r="O959" s="14">
        <f>((orders[[#This Row],[Delivery_Date]]+orders[[#This Row],[Delivery_Time]]) - (orders[[#This Row],[Order_Date]]+orders[[#This Row],[Order_Time]]))*24</f>
        <v>176.02888888888992</v>
      </c>
      <c r="W959" s="3">
        <v>3</v>
      </c>
      <c r="X959" s="13">
        <f>((orders[[#This Row],[Delivery_Date]]+orders[[#This Row],[Delivery_Time]]) - (orders[[#This Row],[Order_Date]]+orders[[#This Row],[Order_Time]]))*24</f>
        <v>176.02888888888992</v>
      </c>
      <c r="Y959" s="6">
        <f t="shared" si="14"/>
        <v>58.676296296296641</v>
      </c>
    </row>
    <row r="960" spans="1:25" x14ac:dyDescent="0.3">
      <c r="A960">
        <v>959</v>
      </c>
      <c r="B960" t="s">
        <v>481</v>
      </c>
      <c r="C960">
        <v>40</v>
      </c>
      <c r="D960">
        <f>VLOOKUP(orders[[#This Row],[Product_ID]],products[#All],4,TRUE)</f>
        <v>1923</v>
      </c>
      <c r="E960">
        <v>1</v>
      </c>
      <c r="F960" t="str">
        <f>TEXT(orders[[#This Row],[Order_Date]],"mmm")</f>
        <v>Dec</v>
      </c>
      <c r="G960" s="4">
        <v>45281</v>
      </c>
      <c r="H960" s="5">
        <v>7.9699074074074075E-2</v>
      </c>
      <c r="I960" s="4">
        <v>45286</v>
      </c>
      <c r="J960" s="5">
        <v>0.87899305555555551</v>
      </c>
      <c r="K960" t="s">
        <v>641</v>
      </c>
      <c r="L960" t="str">
        <f>VLOOKUP(orders[[#This Row],[Customer_ID]],customers[#All],3,TRUE)</f>
        <v>Cuttack</v>
      </c>
      <c r="M960" t="s">
        <v>505</v>
      </c>
      <c r="N960">
        <f>orders[[#This Row],[Price]]*orders[[#This Row],[Quantity]]</f>
        <v>1923</v>
      </c>
      <c r="O960" s="14">
        <f>((orders[[#This Row],[Delivery_Date]]+orders[[#This Row],[Delivery_Time]]) - (orders[[#This Row],[Order_Date]]+orders[[#This Row],[Order_Time]]))*24</f>
        <v>139.18305555568077</v>
      </c>
      <c r="W960" s="2">
        <v>1</v>
      </c>
      <c r="X960" s="13">
        <f>((orders[[#This Row],[Delivery_Date]]+orders[[#This Row],[Delivery_Time]]) - (orders[[#This Row],[Order_Date]]+orders[[#This Row],[Order_Time]]))*24</f>
        <v>139.18305555568077</v>
      </c>
      <c r="Y960" s="6">
        <f t="shared" si="14"/>
        <v>139.18305555568077</v>
      </c>
    </row>
    <row r="961" spans="1:25" x14ac:dyDescent="0.3">
      <c r="A961">
        <v>960</v>
      </c>
      <c r="B961" t="s">
        <v>163</v>
      </c>
      <c r="C961">
        <v>48</v>
      </c>
      <c r="D961">
        <f>VLOOKUP(orders[[#This Row],[Product_ID]],products[#All],4,TRUE)</f>
        <v>433</v>
      </c>
      <c r="E961">
        <v>3</v>
      </c>
      <c r="F961" t="str">
        <f>TEXT(orders[[#This Row],[Order_Date]],"mmm")</f>
        <v>Nov</v>
      </c>
      <c r="G961" s="4">
        <v>45235</v>
      </c>
      <c r="H961" s="5">
        <v>0.22626157407407407</v>
      </c>
      <c r="I961" s="4">
        <v>45238</v>
      </c>
      <c r="J961" s="5">
        <v>0.41408564814814813</v>
      </c>
      <c r="K961" t="s">
        <v>631</v>
      </c>
      <c r="L961" t="str">
        <f>VLOOKUP(orders[[#This Row],[Customer_ID]],customers[#All],3,TRUE)</f>
        <v>Surat</v>
      </c>
      <c r="M961" t="s">
        <v>507</v>
      </c>
      <c r="N961">
        <f>orders[[#This Row],[Price]]*orders[[#This Row],[Quantity]]</f>
        <v>1299</v>
      </c>
      <c r="O961" s="14">
        <f>((orders[[#This Row],[Delivery_Date]]+orders[[#This Row],[Delivery_Time]]) - (orders[[#This Row],[Order_Date]]+orders[[#This Row],[Order_Time]]))*24</f>
        <v>76.507777777675074</v>
      </c>
      <c r="W961" s="3">
        <v>3</v>
      </c>
      <c r="X961" s="13">
        <f>((orders[[#This Row],[Delivery_Date]]+orders[[#This Row],[Delivery_Time]]) - (orders[[#This Row],[Order_Date]]+orders[[#This Row],[Order_Time]]))*24</f>
        <v>76.507777777675074</v>
      </c>
      <c r="Y961" s="6">
        <f t="shared" si="14"/>
        <v>25.502592592558358</v>
      </c>
    </row>
    <row r="962" spans="1:25" x14ac:dyDescent="0.3">
      <c r="A962">
        <v>961</v>
      </c>
      <c r="B962" t="s">
        <v>83</v>
      </c>
      <c r="C962">
        <v>1</v>
      </c>
      <c r="D962">
        <f>VLOOKUP(orders[[#This Row],[Product_ID]],products[#All],4,TRUE)</f>
        <v>1935</v>
      </c>
      <c r="E962">
        <v>5</v>
      </c>
      <c r="F962" t="str">
        <f>TEXT(orders[[#This Row],[Order_Date]],"mmm")</f>
        <v>Feb</v>
      </c>
      <c r="G962" s="4">
        <v>44958</v>
      </c>
      <c r="H962" s="5">
        <v>0.28435185185185186</v>
      </c>
      <c r="I962" s="4">
        <v>44967</v>
      </c>
      <c r="J962" s="5">
        <v>0.87127314814814816</v>
      </c>
      <c r="K962" t="s">
        <v>584</v>
      </c>
      <c r="L962" t="str">
        <f>VLOOKUP(orders[[#This Row],[Customer_ID]],customers[#All],3,TRUE)</f>
        <v>Tenali</v>
      </c>
      <c r="M962" t="s">
        <v>528</v>
      </c>
      <c r="N962">
        <f>orders[[#This Row],[Price]]*orders[[#This Row],[Quantity]]</f>
        <v>9675</v>
      </c>
      <c r="O962" s="14">
        <f>((orders[[#This Row],[Delivery_Date]]+orders[[#This Row],[Delivery_Time]]) - (orders[[#This Row],[Order_Date]]+orders[[#This Row],[Order_Time]]))*24</f>
        <v>230.08611111121718</v>
      </c>
      <c r="W962" s="2">
        <v>5</v>
      </c>
      <c r="X962" s="13">
        <f>((orders[[#This Row],[Delivery_Date]]+orders[[#This Row],[Delivery_Time]]) - (orders[[#This Row],[Order_Date]]+orders[[#This Row],[Order_Time]]))*24</f>
        <v>230.08611111121718</v>
      </c>
      <c r="Y962" s="6">
        <f t="shared" si="14"/>
        <v>46.017222222243433</v>
      </c>
    </row>
    <row r="963" spans="1:25" x14ac:dyDescent="0.3">
      <c r="A963">
        <v>962</v>
      </c>
      <c r="B963" t="s">
        <v>143</v>
      </c>
      <c r="C963">
        <v>17</v>
      </c>
      <c r="D963">
        <f>VLOOKUP(orders[[#This Row],[Product_ID]],products[#All],4,TRUE)</f>
        <v>1899</v>
      </c>
      <c r="E963">
        <v>5</v>
      </c>
      <c r="F963" t="str">
        <f>TEXT(orders[[#This Row],[Order_Date]],"mmm")</f>
        <v>Sep</v>
      </c>
      <c r="G963" s="4">
        <v>45198</v>
      </c>
      <c r="H963" s="5">
        <v>0.49714120370370368</v>
      </c>
      <c r="I963" s="4">
        <v>45200</v>
      </c>
      <c r="J963" s="5">
        <v>0.6771759259259259</v>
      </c>
      <c r="K963" t="s">
        <v>294</v>
      </c>
      <c r="L963" t="str">
        <f>VLOOKUP(orders[[#This Row],[Customer_ID]],customers[#All],3,TRUE)</f>
        <v>Noida</v>
      </c>
      <c r="M963" t="s">
        <v>505</v>
      </c>
      <c r="N963">
        <f>orders[[#This Row],[Price]]*orders[[#This Row],[Quantity]]</f>
        <v>9495</v>
      </c>
      <c r="O963" s="14">
        <f>((orders[[#This Row],[Delivery_Date]]+orders[[#This Row],[Delivery_Time]]) - (orders[[#This Row],[Order_Date]]+orders[[#This Row],[Order_Time]]))*24</f>
        <v>52.320833333360497</v>
      </c>
      <c r="W963" s="3">
        <v>5</v>
      </c>
      <c r="X963" s="13">
        <f>((orders[[#This Row],[Delivery_Date]]+orders[[#This Row],[Delivery_Time]]) - (orders[[#This Row],[Order_Date]]+orders[[#This Row],[Order_Time]]))*24</f>
        <v>52.320833333360497</v>
      </c>
      <c r="Y963" s="6">
        <f t="shared" ref="Y963:Y1001" si="15">X963/W963</f>
        <v>10.464166666672099</v>
      </c>
    </row>
    <row r="964" spans="1:25" x14ac:dyDescent="0.3">
      <c r="A964">
        <v>963</v>
      </c>
      <c r="B964" t="s">
        <v>128</v>
      </c>
      <c r="C964">
        <v>29</v>
      </c>
      <c r="D964">
        <f>VLOOKUP(orders[[#This Row],[Product_ID]],products[#All],4,TRUE)</f>
        <v>1252</v>
      </c>
      <c r="E964">
        <v>1</v>
      </c>
      <c r="F964" t="str">
        <f>TEXT(orders[[#This Row],[Order_Date]],"mmm")</f>
        <v>Mar</v>
      </c>
      <c r="G964" s="4">
        <v>44988</v>
      </c>
      <c r="H964" s="5">
        <v>0.36410879629629628</v>
      </c>
      <c r="I964" s="4">
        <v>44991</v>
      </c>
      <c r="J964" s="5">
        <v>0.44219907407407405</v>
      </c>
      <c r="K964" t="s">
        <v>492</v>
      </c>
      <c r="L964" t="str">
        <f>VLOOKUP(orders[[#This Row],[Customer_ID]],customers[#All],3,TRUE)</f>
        <v>Singrauli</v>
      </c>
      <c r="M964" t="s">
        <v>518</v>
      </c>
      <c r="N964">
        <f>orders[[#This Row],[Price]]*orders[[#This Row],[Quantity]]</f>
        <v>1252</v>
      </c>
      <c r="O964" s="14">
        <f>((orders[[#This Row],[Delivery_Date]]+orders[[#This Row],[Delivery_Time]]) - (orders[[#This Row],[Order_Date]]+orders[[#This Row],[Order_Time]]))*24</f>
        <v>73.874166666646488</v>
      </c>
      <c r="W964" s="2">
        <v>1</v>
      </c>
      <c r="X964" s="13">
        <f>((orders[[#This Row],[Delivery_Date]]+orders[[#This Row],[Delivery_Time]]) - (orders[[#This Row],[Order_Date]]+orders[[#This Row],[Order_Time]]))*24</f>
        <v>73.874166666646488</v>
      </c>
      <c r="Y964" s="6">
        <f t="shared" si="15"/>
        <v>73.874166666646488</v>
      </c>
    </row>
    <row r="965" spans="1:25" x14ac:dyDescent="0.3">
      <c r="A965">
        <v>964</v>
      </c>
      <c r="B965" t="s">
        <v>481</v>
      </c>
      <c r="C965">
        <v>32</v>
      </c>
      <c r="D965">
        <f>VLOOKUP(orders[[#This Row],[Product_ID]],products[#All],4,TRUE)</f>
        <v>1792</v>
      </c>
      <c r="E965">
        <v>4</v>
      </c>
      <c r="F965" t="str">
        <f>TEXT(orders[[#This Row],[Order_Date]],"mmm")</f>
        <v>Oct</v>
      </c>
      <c r="G965" s="4">
        <v>45218</v>
      </c>
      <c r="H965" s="5">
        <v>0.27755787037037039</v>
      </c>
      <c r="I965" s="4">
        <v>45222</v>
      </c>
      <c r="J965" s="5">
        <v>0.93239583333333331</v>
      </c>
      <c r="K965" t="s">
        <v>632</v>
      </c>
      <c r="L965" t="str">
        <f>VLOOKUP(orders[[#This Row],[Customer_ID]],customers[#All],3,TRUE)</f>
        <v>Cuttack</v>
      </c>
      <c r="M965" t="s">
        <v>509</v>
      </c>
      <c r="N965">
        <f>orders[[#This Row],[Price]]*orders[[#This Row],[Quantity]]</f>
        <v>7168</v>
      </c>
      <c r="O965" s="14">
        <f>((orders[[#This Row],[Delivery_Date]]+orders[[#This Row],[Delivery_Time]]) - (orders[[#This Row],[Order_Date]]+orders[[#This Row],[Order_Time]]))*24</f>
        <v>111.71611111104721</v>
      </c>
      <c r="W965" s="3">
        <v>4</v>
      </c>
      <c r="X965" s="13">
        <f>((orders[[#This Row],[Delivery_Date]]+orders[[#This Row],[Delivery_Time]]) - (orders[[#This Row],[Order_Date]]+orders[[#This Row],[Order_Time]]))*24</f>
        <v>111.71611111104721</v>
      </c>
      <c r="Y965" s="6">
        <f t="shared" si="15"/>
        <v>27.929027777761803</v>
      </c>
    </row>
    <row r="966" spans="1:25" x14ac:dyDescent="0.3">
      <c r="A966">
        <v>965</v>
      </c>
      <c r="B966" t="s">
        <v>393</v>
      </c>
      <c r="C966">
        <v>62</v>
      </c>
      <c r="D966">
        <f>VLOOKUP(orders[[#This Row],[Product_ID]],products[#All],4,TRUE)</f>
        <v>1356</v>
      </c>
      <c r="E966">
        <v>1</v>
      </c>
      <c r="F966" t="str">
        <f>TEXT(orders[[#This Row],[Order_Date]],"mmm")</f>
        <v>Mar</v>
      </c>
      <c r="G966" s="4">
        <v>44987</v>
      </c>
      <c r="H966" s="5">
        <v>0.13553240740740741</v>
      </c>
      <c r="I966" s="4">
        <v>44991</v>
      </c>
      <c r="J966" s="5">
        <v>0.72247685185185184</v>
      </c>
      <c r="K966" t="s">
        <v>709</v>
      </c>
      <c r="L966" t="str">
        <f>VLOOKUP(orders[[#This Row],[Customer_ID]],customers[#All],3,TRUE)</f>
        <v>Bhopal</v>
      </c>
      <c r="M966" t="s">
        <v>518</v>
      </c>
      <c r="N966">
        <f>orders[[#This Row],[Price]]*orders[[#This Row],[Quantity]]</f>
        <v>1356</v>
      </c>
      <c r="O966" s="14">
        <f>((orders[[#This Row],[Delivery_Date]]+orders[[#This Row],[Delivery_Time]]) - (orders[[#This Row],[Order_Date]]+orders[[#This Row],[Order_Time]]))*24</f>
        <v>110.08666666655336</v>
      </c>
      <c r="W966" s="2">
        <v>1</v>
      </c>
      <c r="X966" s="13">
        <f>((orders[[#This Row],[Delivery_Date]]+orders[[#This Row],[Delivery_Time]]) - (orders[[#This Row],[Order_Date]]+orders[[#This Row],[Order_Time]]))*24</f>
        <v>110.08666666655336</v>
      </c>
      <c r="Y966" s="6">
        <f t="shared" si="15"/>
        <v>110.08666666655336</v>
      </c>
    </row>
    <row r="967" spans="1:25" x14ac:dyDescent="0.3">
      <c r="A967">
        <v>966</v>
      </c>
      <c r="B967" t="s">
        <v>302</v>
      </c>
      <c r="C967">
        <v>13</v>
      </c>
      <c r="D967">
        <f>VLOOKUP(orders[[#This Row],[Product_ID]],products[#All],4,TRUE)</f>
        <v>1141</v>
      </c>
      <c r="E967">
        <v>2</v>
      </c>
      <c r="F967" t="str">
        <f>TEXT(orders[[#This Row],[Order_Date]],"mmm")</f>
        <v>Mar</v>
      </c>
      <c r="G967" s="4">
        <v>44986</v>
      </c>
      <c r="H967" s="5">
        <v>9.7986111111111107E-2</v>
      </c>
      <c r="I967" s="4">
        <v>44995</v>
      </c>
      <c r="J967" s="5">
        <v>0.43255787037037036</v>
      </c>
      <c r="K967" t="s">
        <v>439</v>
      </c>
      <c r="L967" t="str">
        <f>VLOOKUP(orders[[#This Row],[Customer_ID]],customers[#All],3,TRUE)</f>
        <v>Kavali</v>
      </c>
      <c r="M967" t="s">
        <v>518</v>
      </c>
      <c r="N967">
        <f>orders[[#This Row],[Price]]*orders[[#This Row],[Quantity]]</f>
        <v>2282</v>
      </c>
      <c r="O967" s="14">
        <f>((orders[[#This Row],[Delivery_Date]]+orders[[#This Row],[Delivery_Time]]) - (orders[[#This Row],[Order_Date]]+orders[[#This Row],[Order_Time]]))*24</f>
        <v>224.02972222224344</v>
      </c>
      <c r="W967" s="3">
        <v>2</v>
      </c>
      <c r="X967" s="13">
        <f>((orders[[#This Row],[Delivery_Date]]+orders[[#This Row],[Delivery_Time]]) - (orders[[#This Row],[Order_Date]]+orders[[#This Row],[Order_Time]]))*24</f>
        <v>224.02972222224344</v>
      </c>
      <c r="Y967" s="6">
        <f t="shared" si="15"/>
        <v>112.01486111112172</v>
      </c>
    </row>
    <row r="968" spans="1:25" x14ac:dyDescent="0.3">
      <c r="A968">
        <v>967</v>
      </c>
      <c r="B968" t="s">
        <v>208</v>
      </c>
      <c r="C968">
        <v>68</v>
      </c>
      <c r="D968">
        <f>VLOOKUP(orders[[#This Row],[Product_ID]],products[#All],4,TRUE)</f>
        <v>597</v>
      </c>
      <c r="E968">
        <v>4</v>
      </c>
      <c r="F968" t="str">
        <f>TEXT(orders[[#This Row],[Order_Date]],"mmm")</f>
        <v>Feb</v>
      </c>
      <c r="G968" s="4">
        <v>44969</v>
      </c>
      <c r="H968" s="5">
        <v>1.4849537037037038E-2</v>
      </c>
      <c r="I968" s="4">
        <v>44977</v>
      </c>
      <c r="J968" s="5">
        <v>0.77069444444444446</v>
      </c>
      <c r="K968" t="s">
        <v>589</v>
      </c>
      <c r="L968" t="str">
        <f>VLOOKUP(orders[[#This Row],[Customer_ID]],customers[#All],3,TRUE)</f>
        <v>Karaikudi</v>
      </c>
      <c r="M968" t="s">
        <v>511</v>
      </c>
      <c r="N968">
        <f>orders[[#This Row],[Price]]*orders[[#This Row],[Quantity]]</f>
        <v>2388</v>
      </c>
      <c r="O968" s="14">
        <f>((orders[[#This Row],[Delivery_Date]]+orders[[#This Row],[Delivery_Time]]) - (orders[[#This Row],[Order_Date]]+orders[[#This Row],[Order_Time]]))*24</f>
        <v>210.14027777774027</v>
      </c>
      <c r="W968" s="2">
        <v>4</v>
      </c>
      <c r="X968" s="13">
        <f>((orders[[#This Row],[Delivery_Date]]+orders[[#This Row],[Delivery_Time]]) - (orders[[#This Row],[Order_Date]]+orders[[#This Row],[Order_Time]]))*24</f>
        <v>210.14027777774027</v>
      </c>
      <c r="Y968" s="6">
        <f t="shared" si="15"/>
        <v>52.535069444435067</v>
      </c>
    </row>
    <row r="969" spans="1:25" x14ac:dyDescent="0.3">
      <c r="A969">
        <v>968</v>
      </c>
      <c r="B969" t="s">
        <v>13</v>
      </c>
      <c r="C969">
        <v>9</v>
      </c>
      <c r="D969">
        <f>VLOOKUP(orders[[#This Row],[Product_ID]],products[#All],4,TRUE)</f>
        <v>1605</v>
      </c>
      <c r="E969">
        <v>2</v>
      </c>
      <c r="F969" t="str">
        <f>TEXT(orders[[#This Row],[Order_Date]],"mmm")</f>
        <v>Aug</v>
      </c>
      <c r="G969" s="4">
        <v>45163</v>
      </c>
      <c r="H969" s="5">
        <v>0.99678240740740742</v>
      </c>
      <c r="I969" s="4">
        <v>45170</v>
      </c>
      <c r="J969" s="5">
        <v>0.85012731481481485</v>
      </c>
      <c r="K969" t="s">
        <v>714</v>
      </c>
      <c r="L969" t="str">
        <f>VLOOKUP(orders[[#This Row],[Customer_ID]],customers[#All],3,TRUE)</f>
        <v>Bulandshahr</v>
      </c>
      <c r="M969" t="s">
        <v>513</v>
      </c>
      <c r="N969">
        <f>orders[[#This Row],[Price]]*orders[[#This Row],[Quantity]]</f>
        <v>3210</v>
      </c>
      <c r="O969" s="14">
        <f>((orders[[#This Row],[Delivery_Date]]+orders[[#This Row],[Delivery_Time]]) - (orders[[#This Row],[Order_Date]]+orders[[#This Row],[Order_Time]]))*24</f>
        <v>164.48027777782409</v>
      </c>
      <c r="W969" s="3">
        <v>2</v>
      </c>
      <c r="X969" s="13">
        <f>((orders[[#This Row],[Delivery_Date]]+orders[[#This Row],[Delivery_Time]]) - (orders[[#This Row],[Order_Date]]+orders[[#This Row],[Order_Time]]))*24</f>
        <v>164.48027777782409</v>
      </c>
      <c r="Y969" s="6">
        <f t="shared" si="15"/>
        <v>82.240138888912043</v>
      </c>
    </row>
    <row r="970" spans="1:25" x14ac:dyDescent="0.3">
      <c r="A970">
        <v>969</v>
      </c>
      <c r="B970" t="s">
        <v>24</v>
      </c>
      <c r="C970">
        <v>42</v>
      </c>
      <c r="D970">
        <f>VLOOKUP(orders[[#This Row],[Product_ID]],products[#All],4,TRUE)</f>
        <v>1744</v>
      </c>
      <c r="E970">
        <v>4</v>
      </c>
      <c r="F970" t="str">
        <f>TEXT(orders[[#This Row],[Order_Date]],"mmm")</f>
        <v>Aug</v>
      </c>
      <c r="G970" s="4">
        <v>45168</v>
      </c>
      <c r="H970" s="5">
        <v>0.95594907407407403</v>
      </c>
      <c r="I970" s="4">
        <v>45172</v>
      </c>
      <c r="J970" s="5">
        <v>0.14096064814814815</v>
      </c>
      <c r="K970" t="s">
        <v>522</v>
      </c>
      <c r="L970" t="str">
        <f>VLOOKUP(orders[[#This Row],[Customer_ID]],customers[#All],3,TRUE)</f>
        <v>Miryalaguda</v>
      </c>
      <c r="M970" t="s">
        <v>528</v>
      </c>
      <c r="N970">
        <f>orders[[#This Row],[Price]]*orders[[#This Row],[Quantity]]</f>
        <v>6976</v>
      </c>
      <c r="O970" s="14">
        <f>((orders[[#This Row],[Delivery_Date]]+orders[[#This Row],[Delivery_Time]]) - (orders[[#This Row],[Order_Date]]+orders[[#This Row],[Order_Time]]))*24</f>
        <v>76.440277777786832</v>
      </c>
      <c r="W970" s="2">
        <v>4</v>
      </c>
      <c r="X970" s="13">
        <f>((orders[[#This Row],[Delivery_Date]]+orders[[#This Row],[Delivery_Time]]) - (orders[[#This Row],[Order_Date]]+orders[[#This Row],[Order_Time]]))*24</f>
        <v>76.440277777786832</v>
      </c>
      <c r="Y970" s="6">
        <f t="shared" si="15"/>
        <v>19.110069444446708</v>
      </c>
    </row>
    <row r="971" spans="1:25" x14ac:dyDescent="0.3">
      <c r="A971">
        <v>970</v>
      </c>
      <c r="B971" t="s">
        <v>103</v>
      </c>
      <c r="C971">
        <v>54</v>
      </c>
      <c r="D971">
        <f>VLOOKUP(orders[[#This Row],[Product_ID]],products[#All],4,TRUE)</f>
        <v>1236</v>
      </c>
      <c r="E971">
        <v>4</v>
      </c>
      <c r="F971" t="str">
        <f>TEXT(orders[[#This Row],[Order_Date]],"mmm")</f>
        <v>Apr</v>
      </c>
      <c r="G971" s="4">
        <v>45029</v>
      </c>
      <c r="H971" s="5">
        <v>0.1434375</v>
      </c>
      <c r="I971" s="4">
        <v>45037</v>
      </c>
      <c r="J971" s="5">
        <v>0.90089120370370368</v>
      </c>
      <c r="K971" t="s">
        <v>589</v>
      </c>
      <c r="L971" t="str">
        <f>VLOOKUP(orders[[#This Row],[Customer_ID]],customers[#All],3,TRUE)</f>
        <v>Machilipatnam</v>
      </c>
      <c r="M971" t="s">
        <v>505</v>
      </c>
      <c r="N971">
        <f>orders[[#This Row],[Price]]*orders[[#This Row],[Quantity]]</f>
        <v>4944</v>
      </c>
      <c r="O971" s="14">
        <f>((orders[[#This Row],[Delivery_Date]]+orders[[#This Row],[Delivery_Time]]) - (orders[[#This Row],[Order_Date]]+orders[[#This Row],[Order_Time]]))*24</f>
        <v>210.17888888879679</v>
      </c>
      <c r="W971" s="3">
        <v>4</v>
      </c>
      <c r="X971" s="13">
        <f>((orders[[#This Row],[Delivery_Date]]+orders[[#This Row],[Delivery_Time]]) - (orders[[#This Row],[Order_Date]]+orders[[#This Row],[Order_Time]]))*24</f>
        <v>210.17888888879679</v>
      </c>
      <c r="Y971" s="6">
        <f t="shared" si="15"/>
        <v>52.544722222199198</v>
      </c>
    </row>
    <row r="972" spans="1:25" x14ac:dyDescent="0.3">
      <c r="A972">
        <v>971</v>
      </c>
      <c r="B972" t="s">
        <v>138</v>
      </c>
      <c r="C972">
        <v>47</v>
      </c>
      <c r="D972">
        <f>VLOOKUP(orders[[#This Row],[Product_ID]],products[#All],4,TRUE)</f>
        <v>1638</v>
      </c>
      <c r="E972">
        <v>1</v>
      </c>
      <c r="F972" t="str">
        <f>TEXT(orders[[#This Row],[Order_Date]],"mmm")</f>
        <v>Mar</v>
      </c>
      <c r="G972" s="4">
        <v>44987</v>
      </c>
      <c r="H972" s="5">
        <v>0.16820601851851852</v>
      </c>
      <c r="I972" s="4">
        <v>44995</v>
      </c>
      <c r="J972" s="5">
        <v>0.80388888888888888</v>
      </c>
      <c r="K972" t="s">
        <v>366</v>
      </c>
      <c r="L972" t="str">
        <f>VLOOKUP(orders[[#This Row],[Customer_ID]],customers[#All],3,TRUE)</f>
        <v>Serampore</v>
      </c>
      <c r="M972" t="s">
        <v>518</v>
      </c>
      <c r="N972">
        <f>orders[[#This Row],[Price]]*orders[[#This Row],[Quantity]]</f>
        <v>1638</v>
      </c>
      <c r="O972" s="14">
        <f>((orders[[#This Row],[Delivery_Date]]+orders[[#This Row],[Delivery_Time]]) - (orders[[#This Row],[Order_Date]]+orders[[#This Row],[Order_Time]]))*24</f>
        <v>207.25638888892718</v>
      </c>
      <c r="W972" s="2">
        <v>1</v>
      </c>
      <c r="X972" s="13">
        <f>((orders[[#This Row],[Delivery_Date]]+orders[[#This Row],[Delivery_Time]]) - (orders[[#This Row],[Order_Date]]+orders[[#This Row],[Order_Time]]))*24</f>
        <v>207.25638888892718</v>
      </c>
      <c r="Y972" s="6">
        <f t="shared" si="15"/>
        <v>207.25638888892718</v>
      </c>
    </row>
    <row r="973" spans="1:25" x14ac:dyDescent="0.3">
      <c r="A973">
        <v>972</v>
      </c>
      <c r="B973" t="s">
        <v>133</v>
      </c>
      <c r="C973">
        <v>30</v>
      </c>
      <c r="D973">
        <f>VLOOKUP(orders[[#This Row],[Product_ID]],products[#All],4,TRUE)</f>
        <v>751</v>
      </c>
      <c r="E973">
        <v>2</v>
      </c>
      <c r="F973" t="str">
        <f>TEXT(orders[[#This Row],[Order_Date]],"mmm")</f>
        <v>Apr</v>
      </c>
      <c r="G973" s="4">
        <v>45046</v>
      </c>
      <c r="H973" s="5">
        <v>6.5671296296296297E-2</v>
      </c>
      <c r="I973" s="4">
        <v>45048</v>
      </c>
      <c r="J973" s="5">
        <v>0.22724537037037038</v>
      </c>
      <c r="K973" t="s">
        <v>602</v>
      </c>
      <c r="L973" t="str">
        <f>VLOOKUP(orders[[#This Row],[Customer_ID]],customers[#All],3,TRUE)</f>
        <v>Farrukhabad</v>
      </c>
      <c r="M973" t="s">
        <v>505</v>
      </c>
      <c r="N973">
        <f>orders[[#This Row],[Price]]*orders[[#This Row],[Quantity]]</f>
        <v>1502</v>
      </c>
      <c r="O973" s="14">
        <f>((orders[[#This Row],[Delivery_Date]]+orders[[#This Row],[Delivery_Time]]) - (orders[[#This Row],[Order_Date]]+orders[[#This Row],[Order_Time]]))*24</f>
        <v>51.877777777786832</v>
      </c>
      <c r="W973" s="3">
        <v>2</v>
      </c>
      <c r="X973" s="13">
        <f>((orders[[#This Row],[Delivery_Date]]+orders[[#This Row],[Delivery_Time]]) - (orders[[#This Row],[Order_Date]]+orders[[#This Row],[Order_Time]]))*24</f>
        <v>51.877777777786832</v>
      </c>
      <c r="Y973" s="6">
        <f t="shared" si="15"/>
        <v>25.938888888893416</v>
      </c>
    </row>
    <row r="974" spans="1:25" x14ac:dyDescent="0.3">
      <c r="A974">
        <v>973</v>
      </c>
      <c r="B974" t="s">
        <v>158</v>
      </c>
      <c r="C974">
        <v>66</v>
      </c>
      <c r="D974">
        <f>VLOOKUP(orders[[#This Row],[Product_ID]],products[#All],4,TRUE)</f>
        <v>610</v>
      </c>
      <c r="E974">
        <v>3</v>
      </c>
      <c r="F974" t="str">
        <f>TEXT(orders[[#This Row],[Order_Date]],"mmm")</f>
        <v>Feb</v>
      </c>
      <c r="G974" s="4">
        <v>44983</v>
      </c>
      <c r="H974" s="5">
        <v>0.44160879629629629</v>
      </c>
      <c r="I974" s="4">
        <v>44992</v>
      </c>
      <c r="J974" s="5">
        <v>0.15722222222222224</v>
      </c>
      <c r="K974" t="s">
        <v>601</v>
      </c>
      <c r="L974" t="str">
        <f>VLOOKUP(orders[[#This Row],[Customer_ID]],customers[#All],3,TRUE)</f>
        <v>Sasaram</v>
      </c>
      <c r="M974" t="s">
        <v>518</v>
      </c>
      <c r="N974">
        <f>orders[[#This Row],[Price]]*orders[[#This Row],[Quantity]]</f>
        <v>1830</v>
      </c>
      <c r="O974" s="14">
        <f>((orders[[#This Row],[Delivery_Date]]+orders[[#This Row],[Delivery_Time]]) - (orders[[#This Row],[Order_Date]]+orders[[#This Row],[Order_Time]]))*24</f>
        <v>209.17472222226206</v>
      </c>
      <c r="W974" s="2">
        <v>3</v>
      </c>
      <c r="X974" s="13">
        <f>((orders[[#This Row],[Delivery_Date]]+orders[[#This Row],[Delivery_Time]]) - (orders[[#This Row],[Order_Date]]+orders[[#This Row],[Order_Time]]))*24</f>
        <v>209.17472222226206</v>
      </c>
      <c r="Y974" s="6">
        <f t="shared" si="15"/>
        <v>69.724907407420687</v>
      </c>
    </row>
    <row r="975" spans="1:25" x14ac:dyDescent="0.3">
      <c r="A975">
        <v>974</v>
      </c>
      <c r="B975" t="s">
        <v>73</v>
      </c>
      <c r="C975">
        <v>17</v>
      </c>
      <c r="D975">
        <f>VLOOKUP(orders[[#This Row],[Product_ID]],products[#All],4,TRUE)</f>
        <v>1899</v>
      </c>
      <c r="E975">
        <v>4</v>
      </c>
      <c r="F975" t="str">
        <f>TEXT(orders[[#This Row],[Order_Date]],"mmm")</f>
        <v>Nov</v>
      </c>
      <c r="G975" s="4">
        <v>45234</v>
      </c>
      <c r="H975" s="5">
        <v>0.8034606481481481</v>
      </c>
      <c r="I975" s="4">
        <v>45237</v>
      </c>
      <c r="J975" s="5">
        <v>0.67461805555555554</v>
      </c>
      <c r="K975" t="s">
        <v>205</v>
      </c>
      <c r="L975" t="str">
        <f>VLOOKUP(orders[[#This Row],[Customer_ID]],customers[#All],3,TRUE)</f>
        <v>Panvel</v>
      </c>
      <c r="M975" t="s">
        <v>505</v>
      </c>
      <c r="N975">
        <f>orders[[#This Row],[Price]]*orders[[#This Row],[Quantity]]</f>
        <v>7596</v>
      </c>
      <c r="O975" s="14">
        <f>((orders[[#This Row],[Delivery_Date]]+orders[[#This Row],[Delivery_Time]]) - (orders[[#This Row],[Order_Date]]+orders[[#This Row],[Order_Time]]))*24</f>
        <v>68.90777777787298</v>
      </c>
      <c r="W975" s="3">
        <v>4</v>
      </c>
      <c r="X975" s="13">
        <f>((orders[[#This Row],[Delivery_Date]]+orders[[#This Row],[Delivery_Time]]) - (orders[[#This Row],[Order_Date]]+orders[[#This Row],[Order_Time]]))*24</f>
        <v>68.90777777787298</v>
      </c>
      <c r="Y975" s="6">
        <f t="shared" si="15"/>
        <v>17.226944444468245</v>
      </c>
    </row>
    <row r="976" spans="1:25" x14ac:dyDescent="0.3">
      <c r="A976">
        <v>975</v>
      </c>
      <c r="B976" t="s">
        <v>379</v>
      </c>
      <c r="C976">
        <v>62</v>
      </c>
      <c r="D976">
        <f>VLOOKUP(orders[[#This Row],[Product_ID]],products[#All],4,TRUE)</f>
        <v>1356</v>
      </c>
      <c r="E976">
        <v>2</v>
      </c>
      <c r="F976" t="str">
        <f>TEXT(orders[[#This Row],[Order_Date]],"mmm")</f>
        <v>Mar</v>
      </c>
      <c r="G976" s="4">
        <v>44989</v>
      </c>
      <c r="H976" s="5">
        <v>1.8425925925925925E-2</v>
      </c>
      <c r="I976" s="4">
        <v>44997</v>
      </c>
      <c r="J976" s="5">
        <v>0.33590277777777777</v>
      </c>
      <c r="K976" t="s">
        <v>366</v>
      </c>
      <c r="L976" t="str">
        <f>VLOOKUP(orders[[#This Row],[Customer_ID]],customers[#All],3,TRUE)</f>
        <v>Panchkula</v>
      </c>
      <c r="M976" t="s">
        <v>518</v>
      </c>
      <c r="N976">
        <f>orders[[#This Row],[Price]]*orders[[#This Row],[Quantity]]</f>
        <v>2712</v>
      </c>
      <c r="O976" s="14">
        <f>((orders[[#This Row],[Delivery_Date]]+orders[[#This Row],[Delivery_Time]]) - (orders[[#This Row],[Order_Date]]+orders[[#This Row],[Order_Time]]))*24</f>
        <v>199.61944444442634</v>
      </c>
      <c r="W976" s="2">
        <v>2</v>
      </c>
      <c r="X976" s="13">
        <f>((orders[[#This Row],[Delivery_Date]]+orders[[#This Row],[Delivery_Time]]) - (orders[[#This Row],[Order_Date]]+orders[[#This Row],[Order_Time]]))*24</f>
        <v>199.61944444442634</v>
      </c>
      <c r="Y976" s="6">
        <f t="shared" si="15"/>
        <v>99.809722222213168</v>
      </c>
    </row>
    <row r="977" spans="1:25" x14ac:dyDescent="0.3">
      <c r="A977">
        <v>976</v>
      </c>
      <c r="B977" t="s">
        <v>88</v>
      </c>
      <c r="C977">
        <v>17</v>
      </c>
      <c r="D977">
        <f>VLOOKUP(orders[[#This Row],[Product_ID]],products[#All],4,TRUE)</f>
        <v>1899</v>
      </c>
      <c r="E977">
        <v>2</v>
      </c>
      <c r="F977" t="str">
        <f>TEXT(orders[[#This Row],[Order_Date]],"mmm")</f>
        <v>May</v>
      </c>
      <c r="G977" s="4">
        <v>45065</v>
      </c>
      <c r="H977" s="5">
        <v>0.29940972222222223</v>
      </c>
      <c r="I977" s="4">
        <v>45066</v>
      </c>
      <c r="J977" s="5">
        <v>0.36004629629629631</v>
      </c>
      <c r="K977" t="s">
        <v>713</v>
      </c>
      <c r="L977" t="str">
        <f>VLOOKUP(orders[[#This Row],[Customer_ID]],customers[#All],3,TRUE)</f>
        <v>Gangtok</v>
      </c>
      <c r="M977" t="s">
        <v>505</v>
      </c>
      <c r="N977">
        <f>orders[[#This Row],[Price]]*orders[[#This Row],[Quantity]]</f>
        <v>3798</v>
      </c>
      <c r="O977" s="14">
        <f>((orders[[#This Row],[Delivery_Date]]+orders[[#This Row],[Delivery_Time]]) - (orders[[#This Row],[Order_Date]]+orders[[#This Row],[Order_Time]]))*24</f>
        <v>25.455277777626179</v>
      </c>
      <c r="W977" s="3">
        <v>2</v>
      </c>
      <c r="X977" s="13">
        <f>((orders[[#This Row],[Delivery_Date]]+orders[[#This Row],[Delivery_Time]]) - (orders[[#This Row],[Order_Date]]+orders[[#This Row],[Order_Time]]))*24</f>
        <v>25.455277777626179</v>
      </c>
      <c r="Y977" s="6">
        <f t="shared" si="15"/>
        <v>12.72763888881309</v>
      </c>
    </row>
    <row r="978" spans="1:25" x14ac:dyDescent="0.3">
      <c r="A978">
        <v>977</v>
      </c>
      <c r="B978" t="s">
        <v>29</v>
      </c>
      <c r="C978">
        <v>47</v>
      </c>
      <c r="D978">
        <f>VLOOKUP(orders[[#This Row],[Product_ID]],products[#All],4,TRUE)</f>
        <v>1638</v>
      </c>
      <c r="E978">
        <v>2</v>
      </c>
      <c r="F978" t="str">
        <f>TEXT(orders[[#This Row],[Order_Date]],"mmm")</f>
        <v>Mar</v>
      </c>
      <c r="G978" s="4">
        <v>44990</v>
      </c>
      <c r="H978" s="5">
        <v>0.52327546296296301</v>
      </c>
      <c r="I978" s="4">
        <v>44992</v>
      </c>
      <c r="J978" s="5">
        <v>0.98592592592592587</v>
      </c>
      <c r="K978" t="s">
        <v>715</v>
      </c>
      <c r="L978" t="str">
        <f>VLOOKUP(orders[[#This Row],[Customer_ID]],customers[#All],3,TRUE)</f>
        <v>Kottayam</v>
      </c>
      <c r="M978" t="s">
        <v>518</v>
      </c>
      <c r="N978">
        <f>orders[[#This Row],[Price]]*orders[[#This Row],[Quantity]]</f>
        <v>3276</v>
      </c>
      <c r="O978" s="14">
        <f>((orders[[#This Row],[Delivery_Date]]+orders[[#This Row],[Delivery_Time]]) - (orders[[#This Row],[Order_Date]]+orders[[#This Row],[Order_Time]]))*24</f>
        <v>59.103611111117061</v>
      </c>
      <c r="W978" s="2">
        <v>2</v>
      </c>
      <c r="X978" s="13">
        <f>((orders[[#This Row],[Delivery_Date]]+orders[[#This Row],[Delivery_Time]]) - (orders[[#This Row],[Order_Date]]+orders[[#This Row],[Order_Time]]))*24</f>
        <v>59.103611111117061</v>
      </c>
      <c r="Y978" s="6">
        <f t="shared" si="15"/>
        <v>29.551805555558531</v>
      </c>
    </row>
    <row r="979" spans="1:25" x14ac:dyDescent="0.3">
      <c r="A979">
        <v>978</v>
      </c>
      <c r="B979" t="s">
        <v>98</v>
      </c>
      <c r="C979">
        <v>29</v>
      </c>
      <c r="D979">
        <f>VLOOKUP(orders[[#This Row],[Product_ID]],products[#All],4,TRUE)</f>
        <v>1252</v>
      </c>
      <c r="E979">
        <v>4</v>
      </c>
      <c r="F979" t="str">
        <f>TEXT(orders[[#This Row],[Order_Date]],"mmm")</f>
        <v>Feb</v>
      </c>
      <c r="G979" s="4">
        <v>44985</v>
      </c>
      <c r="H979" s="5">
        <v>0.37447916666666664</v>
      </c>
      <c r="I979" s="4">
        <v>44994</v>
      </c>
      <c r="J979" s="5">
        <v>0.27160879629629631</v>
      </c>
      <c r="K979" t="s">
        <v>601</v>
      </c>
      <c r="L979" t="str">
        <f>VLOOKUP(orders[[#This Row],[Customer_ID]],customers[#All],3,TRUE)</f>
        <v>Danapur</v>
      </c>
      <c r="M979" t="s">
        <v>518</v>
      </c>
      <c r="N979">
        <f>orders[[#This Row],[Price]]*orders[[#This Row],[Quantity]]</f>
        <v>5008</v>
      </c>
      <c r="O979" s="14">
        <f>((orders[[#This Row],[Delivery_Date]]+orders[[#This Row],[Delivery_Time]]) - (orders[[#This Row],[Order_Date]]+orders[[#This Row],[Order_Time]]))*24</f>
        <v>213.53111111110775</v>
      </c>
      <c r="W979" s="3">
        <v>4</v>
      </c>
      <c r="X979" s="13">
        <f>((orders[[#This Row],[Delivery_Date]]+orders[[#This Row],[Delivery_Time]]) - (orders[[#This Row],[Order_Date]]+orders[[#This Row],[Order_Time]]))*24</f>
        <v>213.53111111110775</v>
      </c>
      <c r="Y979" s="6">
        <f t="shared" si="15"/>
        <v>53.382777777776937</v>
      </c>
    </row>
    <row r="980" spans="1:25" x14ac:dyDescent="0.3">
      <c r="A980">
        <v>979</v>
      </c>
      <c r="B980" t="s">
        <v>153</v>
      </c>
      <c r="C980">
        <v>9</v>
      </c>
      <c r="D980">
        <f>VLOOKUP(orders[[#This Row],[Product_ID]],products[#All],4,TRUE)</f>
        <v>1605</v>
      </c>
      <c r="E980">
        <v>4</v>
      </c>
      <c r="F980" t="str">
        <f>TEXT(orders[[#This Row],[Order_Date]],"mmm")</f>
        <v>Aug</v>
      </c>
      <c r="G980" s="4">
        <v>45166</v>
      </c>
      <c r="H980" s="5">
        <v>0.77990740740740738</v>
      </c>
      <c r="I980" s="4">
        <v>45169</v>
      </c>
      <c r="J980" s="5">
        <v>0.84233796296296293</v>
      </c>
      <c r="K980" t="s">
        <v>708</v>
      </c>
      <c r="L980" t="str">
        <f>VLOOKUP(orders[[#This Row],[Customer_ID]],customers[#All],3,TRUE)</f>
        <v>Sambhal</v>
      </c>
      <c r="M980" t="s">
        <v>513</v>
      </c>
      <c r="N980">
        <f>orders[[#This Row],[Price]]*orders[[#This Row],[Quantity]]</f>
        <v>6420</v>
      </c>
      <c r="O980" s="14">
        <f>((orders[[#This Row],[Delivery_Date]]+orders[[#This Row],[Delivery_Time]]) - (orders[[#This Row],[Order_Date]]+orders[[#This Row],[Order_Time]]))*24</f>
        <v>73.498333333292976</v>
      </c>
      <c r="W980" s="2">
        <v>4</v>
      </c>
      <c r="X980" s="13">
        <f>((orders[[#This Row],[Delivery_Date]]+orders[[#This Row],[Delivery_Time]]) - (orders[[#This Row],[Order_Date]]+orders[[#This Row],[Order_Time]]))*24</f>
        <v>73.498333333292976</v>
      </c>
      <c r="Y980" s="6">
        <f t="shared" si="15"/>
        <v>18.374583333323244</v>
      </c>
    </row>
    <row r="981" spans="1:25" x14ac:dyDescent="0.3">
      <c r="A981">
        <v>980</v>
      </c>
      <c r="B981" t="s">
        <v>331</v>
      </c>
      <c r="C981">
        <v>12</v>
      </c>
      <c r="D981">
        <f>VLOOKUP(orders[[#This Row],[Product_ID]],products[#All],4,TRUE)</f>
        <v>672</v>
      </c>
      <c r="E981">
        <v>5</v>
      </c>
      <c r="F981" t="str">
        <f>TEXT(orders[[#This Row],[Order_Date]],"mmm")</f>
        <v>Sep</v>
      </c>
      <c r="G981" s="4">
        <v>45190</v>
      </c>
      <c r="H981" s="5">
        <v>0.85793981481481485</v>
      </c>
      <c r="I981" s="4">
        <v>45199</v>
      </c>
      <c r="J981" s="5">
        <v>3.0312499999999999E-2</v>
      </c>
      <c r="K981" t="s">
        <v>628</v>
      </c>
      <c r="L981" t="str">
        <f>VLOOKUP(orders[[#This Row],[Customer_ID]],customers[#All],3,TRUE)</f>
        <v>Anand</v>
      </c>
      <c r="M981" t="s">
        <v>505</v>
      </c>
      <c r="N981">
        <f>orders[[#This Row],[Price]]*orders[[#This Row],[Quantity]]</f>
        <v>3360</v>
      </c>
      <c r="O981" s="14">
        <f>((orders[[#This Row],[Delivery_Date]]+orders[[#This Row],[Delivery_Time]]) - (orders[[#This Row],[Order_Date]]+orders[[#This Row],[Order_Time]]))*24</f>
        <v>196.13694444444263</v>
      </c>
      <c r="W981" s="3">
        <v>5</v>
      </c>
      <c r="X981" s="13">
        <f>((orders[[#This Row],[Delivery_Date]]+orders[[#This Row],[Delivery_Time]]) - (orders[[#This Row],[Order_Date]]+orders[[#This Row],[Order_Time]]))*24</f>
        <v>196.13694444444263</v>
      </c>
      <c r="Y981" s="6">
        <f t="shared" si="15"/>
        <v>39.227388888888527</v>
      </c>
    </row>
    <row r="982" spans="1:25" x14ac:dyDescent="0.3">
      <c r="A982">
        <v>981</v>
      </c>
      <c r="B982" t="s">
        <v>73</v>
      </c>
      <c r="C982">
        <v>46</v>
      </c>
      <c r="D982">
        <f>VLOOKUP(orders[[#This Row],[Product_ID]],products[#All],4,TRUE)</f>
        <v>758</v>
      </c>
      <c r="E982">
        <v>2</v>
      </c>
      <c r="F982" t="str">
        <f>TEXT(orders[[#This Row],[Order_Date]],"mmm")</f>
        <v>Apr</v>
      </c>
      <c r="G982" s="4">
        <v>45018</v>
      </c>
      <c r="H982" s="5">
        <v>0.83412037037037035</v>
      </c>
      <c r="I982" s="4">
        <v>45019</v>
      </c>
      <c r="J982" s="5">
        <v>0.84834490740740742</v>
      </c>
      <c r="K982" t="s">
        <v>620</v>
      </c>
      <c r="L982" t="str">
        <f>VLOOKUP(orders[[#This Row],[Customer_ID]],customers[#All],3,TRUE)</f>
        <v>Panvel</v>
      </c>
      <c r="M982" t="s">
        <v>505</v>
      </c>
      <c r="N982">
        <f>orders[[#This Row],[Price]]*orders[[#This Row],[Quantity]]</f>
        <v>1516</v>
      </c>
      <c r="O982" s="14">
        <f>((orders[[#This Row],[Delivery_Date]]+orders[[#This Row],[Delivery_Time]]) - (orders[[#This Row],[Order_Date]]+orders[[#This Row],[Order_Time]]))*24</f>
        <v>24.341388888889924</v>
      </c>
      <c r="W982" s="2">
        <v>2</v>
      </c>
      <c r="X982" s="13">
        <f>((orders[[#This Row],[Delivery_Date]]+orders[[#This Row],[Delivery_Time]]) - (orders[[#This Row],[Order_Date]]+orders[[#This Row],[Order_Time]]))*24</f>
        <v>24.341388888889924</v>
      </c>
      <c r="Y982" s="6">
        <f t="shared" si="15"/>
        <v>12.170694444444962</v>
      </c>
    </row>
    <row r="983" spans="1:25" x14ac:dyDescent="0.3">
      <c r="A983">
        <v>982</v>
      </c>
      <c r="B983" t="s">
        <v>98</v>
      </c>
      <c r="C983">
        <v>47</v>
      </c>
      <c r="D983">
        <f>VLOOKUP(orders[[#This Row],[Product_ID]],products[#All],4,TRUE)</f>
        <v>1638</v>
      </c>
      <c r="E983">
        <v>4</v>
      </c>
      <c r="F983" t="str">
        <f>TEXT(orders[[#This Row],[Order_Date]],"mmm")</f>
        <v>Feb</v>
      </c>
      <c r="G983" s="4">
        <v>44985</v>
      </c>
      <c r="H983" s="5">
        <v>0.78915509259259264</v>
      </c>
      <c r="I983" s="4">
        <v>44989</v>
      </c>
      <c r="J983" s="5">
        <v>0.13290509259259259</v>
      </c>
      <c r="K983" t="s">
        <v>593</v>
      </c>
      <c r="L983" t="str">
        <f>VLOOKUP(orders[[#This Row],[Customer_ID]],customers[#All],3,TRUE)</f>
        <v>Danapur</v>
      </c>
      <c r="M983" t="s">
        <v>518</v>
      </c>
      <c r="N983">
        <f>orders[[#This Row],[Price]]*orders[[#This Row],[Quantity]]</f>
        <v>6552</v>
      </c>
      <c r="O983" s="14">
        <f>((orders[[#This Row],[Delivery_Date]]+orders[[#This Row],[Delivery_Time]]) - (orders[[#This Row],[Order_Date]]+orders[[#This Row],[Order_Time]]))*24</f>
        <v>80.25</v>
      </c>
      <c r="W983" s="3">
        <v>4</v>
      </c>
      <c r="X983" s="13">
        <f>((orders[[#This Row],[Delivery_Date]]+orders[[#This Row],[Delivery_Time]]) - (orders[[#This Row],[Order_Date]]+orders[[#This Row],[Order_Time]]))*24</f>
        <v>80.25</v>
      </c>
      <c r="Y983" s="6">
        <f t="shared" si="15"/>
        <v>20.0625</v>
      </c>
    </row>
    <row r="984" spans="1:25" x14ac:dyDescent="0.3">
      <c r="A984">
        <v>983</v>
      </c>
      <c r="B984" t="s">
        <v>461</v>
      </c>
      <c r="C984">
        <v>70</v>
      </c>
      <c r="D984">
        <f>VLOOKUP(orders[[#This Row],[Product_ID]],products[#All],4,TRUE)</f>
        <v>866</v>
      </c>
      <c r="E984">
        <v>1</v>
      </c>
      <c r="F984" t="str">
        <f>TEXT(orders[[#This Row],[Order_Date]],"mmm")</f>
        <v>Mar</v>
      </c>
      <c r="G984" s="4">
        <v>45010</v>
      </c>
      <c r="H984" s="5">
        <v>0.40259259259259261</v>
      </c>
      <c r="I984" s="4">
        <v>45017</v>
      </c>
      <c r="J984" s="5">
        <v>0.27688657407407408</v>
      </c>
      <c r="K984" t="s">
        <v>703</v>
      </c>
      <c r="L984" t="str">
        <f>VLOOKUP(orders[[#This Row],[Customer_ID]],customers[#All],3,TRUE)</f>
        <v>Deoghar</v>
      </c>
      <c r="M984" t="s">
        <v>509</v>
      </c>
      <c r="N984">
        <f>orders[[#This Row],[Price]]*orders[[#This Row],[Quantity]]</f>
        <v>866</v>
      </c>
      <c r="O984" s="14">
        <f>((orders[[#This Row],[Delivery_Date]]+orders[[#This Row],[Delivery_Time]]) - (orders[[#This Row],[Order_Date]]+orders[[#This Row],[Order_Time]]))*24</f>
        <v>164.98305555543629</v>
      </c>
      <c r="W984" s="2">
        <v>1</v>
      </c>
      <c r="X984" s="13">
        <f>((orders[[#This Row],[Delivery_Date]]+orders[[#This Row],[Delivery_Time]]) - (orders[[#This Row],[Order_Date]]+orders[[#This Row],[Order_Time]]))*24</f>
        <v>164.98305555543629</v>
      </c>
      <c r="Y984" s="6">
        <f t="shared" si="15"/>
        <v>164.98305555543629</v>
      </c>
    </row>
    <row r="985" spans="1:25" x14ac:dyDescent="0.3">
      <c r="A985">
        <v>984</v>
      </c>
      <c r="B985" t="s">
        <v>288</v>
      </c>
      <c r="C985">
        <v>65</v>
      </c>
      <c r="D985">
        <f>VLOOKUP(orders[[#This Row],[Product_ID]],products[#All],4,TRUE)</f>
        <v>1895</v>
      </c>
      <c r="E985">
        <v>1</v>
      </c>
      <c r="F985" t="str">
        <f>TEXT(orders[[#This Row],[Order_Date]],"mmm")</f>
        <v>Aug</v>
      </c>
      <c r="G985" s="4">
        <v>45141</v>
      </c>
      <c r="H985" s="5">
        <v>0.93821759259259263</v>
      </c>
      <c r="I985" s="4">
        <v>45145</v>
      </c>
      <c r="J985" s="5">
        <v>0.69387731481481485</v>
      </c>
      <c r="K985" t="s">
        <v>645</v>
      </c>
      <c r="L985" t="str">
        <f>VLOOKUP(orders[[#This Row],[Customer_ID]],customers[#All],3,TRUE)</f>
        <v>Guntakal</v>
      </c>
      <c r="M985" t="s">
        <v>528</v>
      </c>
      <c r="N985">
        <f>orders[[#This Row],[Price]]*orders[[#This Row],[Quantity]]</f>
        <v>1895</v>
      </c>
      <c r="O985" s="14">
        <f>((orders[[#This Row],[Delivery_Date]]+orders[[#This Row],[Delivery_Time]]) - (orders[[#This Row],[Order_Date]]+orders[[#This Row],[Order_Time]]))*24</f>
        <v>90.135833333304618</v>
      </c>
      <c r="W985" s="3">
        <v>1</v>
      </c>
      <c r="X985" s="13">
        <f>((orders[[#This Row],[Delivery_Date]]+orders[[#This Row],[Delivery_Time]]) - (orders[[#This Row],[Order_Date]]+orders[[#This Row],[Order_Time]]))*24</f>
        <v>90.135833333304618</v>
      </c>
      <c r="Y985" s="6">
        <f t="shared" si="15"/>
        <v>90.135833333304618</v>
      </c>
    </row>
    <row r="986" spans="1:25" x14ac:dyDescent="0.3">
      <c r="A986">
        <v>985</v>
      </c>
      <c r="B986" t="s">
        <v>345</v>
      </c>
      <c r="C986">
        <v>31</v>
      </c>
      <c r="D986">
        <f>VLOOKUP(orders[[#This Row],[Product_ID]],products[#All],4,TRUE)</f>
        <v>1804</v>
      </c>
      <c r="E986">
        <v>4</v>
      </c>
      <c r="F986" t="str">
        <f>TEXT(orders[[#This Row],[Order_Date]],"mmm")</f>
        <v>Oct</v>
      </c>
      <c r="G986" s="4">
        <v>45204</v>
      </c>
      <c r="H986" s="5">
        <v>0.4773148148148148</v>
      </c>
      <c r="I986" s="4">
        <v>45212</v>
      </c>
      <c r="J986" s="5">
        <v>0.70387731481481486</v>
      </c>
      <c r="K986" t="s">
        <v>526</v>
      </c>
      <c r="L986" t="str">
        <f>VLOOKUP(orders[[#This Row],[Customer_ID]],customers[#All],3,TRUE)</f>
        <v>Bhatpara</v>
      </c>
      <c r="M986" t="s">
        <v>528</v>
      </c>
      <c r="N986">
        <f>orders[[#This Row],[Price]]*orders[[#This Row],[Quantity]]</f>
        <v>7216</v>
      </c>
      <c r="O986" s="14">
        <f>((orders[[#This Row],[Delivery_Date]]+orders[[#This Row],[Delivery_Time]]) - (orders[[#This Row],[Order_Date]]+orders[[#This Row],[Order_Time]]))*24</f>
        <v>197.4375</v>
      </c>
      <c r="W986" s="2">
        <v>4</v>
      </c>
      <c r="X986" s="13">
        <f>((orders[[#This Row],[Delivery_Date]]+orders[[#This Row],[Delivery_Time]]) - (orders[[#This Row],[Order_Date]]+orders[[#This Row],[Order_Time]]))*24</f>
        <v>197.4375</v>
      </c>
      <c r="Y986" s="6">
        <f t="shared" si="15"/>
        <v>49.359375</v>
      </c>
    </row>
    <row r="987" spans="1:25" x14ac:dyDescent="0.3">
      <c r="A987">
        <v>986</v>
      </c>
      <c r="B987" t="s">
        <v>423</v>
      </c>
      <c r="C987">
        <v>1</v>
      </c>
      <c r="D987">
        <f>VLOOKUP(orders[[#This Row],[Product_ID]],products[#All],4,TRUE)</f>
        <v>1935</v>
      </c>
      <c r="E987">
        <v>2</v>
      </c>
      <c r="F987" t="str">
        <f>TEXT(orders[[#This Row],[Order_Date]],"mmm")</f>
        <v>Nov</v>
      </c>
      <c r="G987" s="4">
        <v>45233</v>
      </c>
      <c r="H987" s="5">
        <v>0.69576388888888885</v>
      </c>
      <c r="I987" s="4">
        <v>45235</v>
      </c>
      <c r="J987" s="5">
        <v>0.94685185185185183</v>
      </c>
      <c r="K987" t="s">
        <v>557</v>
      </c>
      <c r="L987" t="str">
        <f>VLOOKUP(orders[[#This Row],[Customer_ID]],customers[#All],3,TRUE)</f>
        <v>Purnia</v>
      </c>
      <c r="M987" t="s">
        <v>528</v>
      </c>
      <c r="N987">
        <f>orders[[#This Row],[Price]]*orders[[#This Row],[Quantity]]</f>
        <v>3870</v>
      </c>
      <c r="O987" s="14">
        <f>((orders[[#This Row],[Delivery_Date]]+orders[[#This Row],[Delivery_Time]]) - (orders[[#This Row],[Order_Date]]+orders[[#This Row],[Order_Time]]))*24</f>
        <v>54.026111111277714</v>
      </c>
      <c r="W987" s="3">
        <v>2</v>
      </c>
      <c r="X987" s="13">
        <f>((orders[[#This Row],[Delivery_Date]]+orders[[#This Row],[Delivery_Time]]) - (orders[[#This Row],[Order_Date]]+orders[[#This Row],[Order_Time]]))*24</f>
        <v>54.026111111277714</v>
      </c>
      <c r="Y987" s="6">
        <f t="shared" si="15"/>
        <v>27.013055555638857</v>
      </c>
    </row>
    <row r="988" spans="1:25" x14ac:dyDescent="0.3">
      <c r="A988">
        <v>987</v>
      </c>
      <c r="B988" t="s">
        <v>93</v>
      </c>
      <c r="C988">
        <v>65</v>
      </c>
      <c r="D988">
        <f>VLOOKUP(orders[[#This Row],[Product_ID]],products[#All],4,TRUE)</f>
        <v>1895</v>
      </c>
      <c r="E988">
        <v>3</v>
      </c>
      <c r="F988" t="str">
        <f>TEXT(orders[[#This Row],[Order_Date]],"mmm")</f>
        <v>Dec</v>
      </c>
      <c r="G988" s="4">
        <v>45280</v>
      </c>
      <c r="H988" s="5">
        <v>0.38422453703703702</v>
      </c>
      <c r="I988" s="4">
        <v>45285</v>
      </c>
      <c r="J988" s="5">
        <v>0.17371527777777779</v>
      </c>
      <c r="K988" t="s">
        <v>15</v>
      </c>
      <c r="L988" t="str">
        <f>VLOOKUP(orders[[#This Row],[Customer_ID]],customers[#All],3,TRUE)</f>
        <v>Nizamabad</v>
      </c>
      <c r="M988" t="s">
        <v>528</v>
      </c>
      <c r="N988">
        <f>orders[[#This Row],[Price]]*orders[[#This Row],[Quantity]]</f>
        <v>5685</v>
      </c>
      <c r="O988" s="14">
        <f>((orders[[#This Row],[Delivery_Date]]+orders[[#This Row],[Delivery_Time]]) - (orders[[#This Row],[Order_Date]]+orders[[#This Row],[Order_Time]]))*24</f>
        <v>114.94777777773561</v>
      </c>
      <c r="W988" s="2">
        <v>3</v>
      </c>
      <c r="X988" s="13">
        <f>((orders[[#This Row],[Delivery_Date]]+orders[[#This Row],[Delivery_Time]]) - (orders[[#This Row],[Order_Date]]+orders[[#This Row],[Order_Time]]))*24</f>
        <v>114.94777777773561</v>
      </c>
      <c r="Y988" s="6">
        <f t="shared" si="15"/>
        <v>38.31592592591187</v>
      </c>
    </row>
    <row r="989" spans="1:25" x14ac:dyDescent="0.3">
      <c r="A989">
        <v>988</v>
      </c>
      <c r="B989" t="s">
        <v>103</v>
      </c>
      <c r="C989">
        <v>4</v>
      </c>
      <c r="D989">
        <f>VLOOKUP(orders[[#This Row],[Product_ID]],products[#All],4,TRUE)</f>
        <v>1199</v>
      </c>
      <c r="E989">
        <v>3</v>
      </c>
      <c r="F989" t="str">
        <f>TEXT(orders[[#This Row],[Order_Date]],"mmm")</f>
        <v>Nov</v>
      </c>
      <c r="G989" s="4">
        <v>45240</v>
      </c>
      <c r="H989" s="5">
        <v>0.40783564814814816</v>
      </c>
      <c r="I989" s="4">
        <v>45245</v>
      </c>
      <c r="J989" s="5">
        <v>0.43702546296296296</v>
      </c>
      <c r="K989" t="s">
        <v>701</v>
      </c>
      <c r="L989" t="str">
        <f>VLOOKUP(orders[[#This Row],[Customer_ID]],customers[#All],3,TRUE)</f>
        <v>Machilipatnam</v>
      </c>
      <c r="M989" t="s">
        <v>507</v>
      </c>
      <c r="N989">
        <f>orders[[#This Row],[Price]]*orders[[#This Row],[Quantity]]</f>
        <v>3597</v>
      </c>
      <c r="O989" s="14">
        <f>((orders[[#This Row],[Delivery_Date]]+orders[[#This Row],[Delivery_Time]]) - (orders[[#This Row],[Order_Date]]+orders[[#This Row],[Order_Time]]))*24</f>
        <v>120.70055555552244</v>
      </c>
      <c r="W989" s="3">
        <v>3</v>
      </c>
      <c r="X989" s="13">
        <f>((orders[[#This Row],[Delivery_Date]]+orders[[#This Row],[Delivery_Time]]) - (orders[[#This Row],[Order_Date]]+orders[[#This Row],[Order_Time]]))*24</f>
        <v>120.70055555552244</v>
      </c>
      <c r="Y989" s="6">
        <f t="shared" si="15"/>
        <v>40.233518518507481</v>
      </c>
    </row>
    <row r="990" spans="1:25" x14ac:dyDescent="0.3">
      <c r="A990">
        <v>989</v>
      </c>
      <c r="B990" t="s">
        <v>88</v>
      </c>
      <c r="C990">
        <v>52</v>
      </c>
      <c r="D990">
        <f>VLOOKUP(orders[[#This Row],[Product_ID]],products[#All],4,TRUE)</f>
        <v>236</v>
      </c>
      <c r="E990">
        <v>3</v>
      </c>
      <c r="F990" t="str">
        <f>TEXT(orders[[#This Row],[Order_Date]],"mmm")</f>
        <v>Feb</v>
      </c>
      <c r="G990" s="4">
        <v>44963</v>
      </c>
      <c r="H990" s="5">
        <v>0.34128472222222223</v>
      </c>
      <c r="I990" s="4">
        <v>44972</v>
      </c>
      <c r="J990" s="5">
        <v>8.3379629629629623E-2</v>
      </c>
      <c r="K990" t="s">
        <v>120</v>
      </c>
      <c r="L990" t="str">
        <f>VLOOKUP(orders[[#This Row],[Customer_ID]],customers[#All],3,TRUE)</f>
        <v>Gangtok</v>
      </c>
      <c r="M990" t="s">
        <v>511</v>
      </c>
      <c r="N990">
        <f>orders[[#This Row],[Price]]*orders[[#This Row],[Quantity]]</f>
        <v>708</v>
      </c>
      <c r="O990" s="14">
        <f>((orders[[#This Row],[Delivery_Date]]+orders[[#This Row],[Delivery_Time]]) - (orders[[#This Row],[Order_Date]]+orders[[#This Row],[Order_Time]]))*24</f>
        <v>209.81027777778218</v>
      </c>
      <c r="W990" s="2">
        <v>3</v>
      </c>
      <c r="X990" s="13">
        <f>((orders[[#This Row],[Delivery_Date]]+orders[[#This Row],[Delivery_Time]]) - (orders[[#This Row],[Order_Date]]+orders[[#This Row],[Order_Time]]))*24</f>
        <v>209.81027777778218</v>
      </c>
      <c r="Y990" s="6">
        <f t="shared" si="15"/>
        <v>69.936759259260725</v>
      </c>
    </row>
    <row r="991" spans="1:25" x14ac:dyDescent="0.3">
      <c r="A991">
        <v>990</v>
      </c>
      <c r="B991" t="s">
        <v>108</v>
      </c>
      <c r="C991">
        <v>42</v>
      </c>
      <c r="D991">
        <f>VLOOKUP(orders[[#This Row],[Product_ID]],products[#All],4,TRUE)</f>
        <v>1744</v>
      </c>
      <c r="E991">
        <v>2</v>
      </c>
      <c r="F991" t="str">
        <f>TEXT(orders[[#This Row],[Order_Date]],"mmm")</f>
        <v>Dec</v>
      </c>
      <c r="G991" s="4">
        <v>45264</v>
      </c>
      <c r="H991" s="5">
        <v>0.93055555555555558</v>
      </c>
      <c r="I991" s="4">
        <v>45268</v>
      </c>
      <c r="J991" s="5">
        <v>0.9985532407407407</v>
      </c>
      <c r="K991" t="s">
        <v>590</v>
      </c>
      <c r="L991" t="str">
        <f>VLOOKUP(orders[[#This Row],[Customer_ID]],customers[#All],3,TRUE)</f>
        <v>Mehsana</v>
      </c>
      <c r="M991" t="s">
        <v>528</v>
      </c>
      <c r="N991">
        <f>orders[[#This Row],[Price]]*orders[[#This Row],[Quantity]]</f>
        <v>3488</v>
      </c>
      <c r="O991" s="14">
        <f>((orders[[#This Row],[Delivery_Date]]+orders[[#This Row],[Delivery_Time]]) - (orders[[#This Row],[Order_Date]]+orders[[#This Row],[Order_Time]]))*24</f>
        <v>97.631944444379769</v>
      </c>
      <c r="W991" s="3">
        <v>2</v>
      </c>
      <c r="X991" s="13">
        <f>((orders[[#This Row],[Delivery_Date]]+orders[[#This Row],[Delivery_Time]]) - (orders[[#This Row],[Order_Date]]+orders[[#This Row],[Order_Time]]))*24</f>
        <v>97.631944444379769</v>
      </c>
      <c r="Y991" s="6">
        <f t="shared" si="15"/>
        <v>48.815972222189885</v>
      </c>
    </row>
    <row r="992" spans="1:25" x14ac:dyDescent="0.3">
      <c r="A992">
        <v>991</v>
      </c>
      <c r="B992" t="s">
        <v>271</v>
      </c>
      <c r="C992">
        <v>36</v>
      </c>
      <c r="D992">
        <f>VLOOKUP(orders[[#This Row],[Product_ID]],products[#All],4,TRUE)</f>
        <v>203</v>
      </c>
      <c r="E992">
        <v>5</v>
      </c>
      <c r="F992" t="str">
        <f>TEXT(orders[[#This Row],[Order_Date]],"mmm")</f>
        <v>Feb</v>
      </c>
      <c r="G992" s="4">
        <v>44966</v>
      </c>
      <c r="H992" s="5">
        <v>0.62583333333333335</v>
      </c>
      <c r="I992" s="4">
        <v>44972</v>
      </c>
      <c r="J992" s="5">
        <v>0.72009259259259262</v>
      </c>
      <c r="K992" t="s">
        <v>601</v>
      </c>
      <c r="L992" t="str">
        <f>VLOOKUP(orders[[#This Row],[Customer_ID]],customers[#All],3,TRUE)</f>
        <v>Bidhannagar</v>
      </c>
      <c r="M992" t="s">
        <v>509</v>
      </c>
      <c r="N992">
        <f>orders[[#This Row],[Price]]*orders[[#This Row],[Quantity]]</f>
        <v>1015</v>
      </c>
      <c r="O992" s="14">
        <f>((orders[[#This Row],[Delivery_Date]]+orders[[#This Row],[Delivery_Time]]) - (orders[[#This Row],[Order_Date]]+orders[[#This Row],[Order_Time]]))*24</f>
        <v>146.26222222228535</v>
      </c>
      <c r="W992" s="2">
        <v>5</v>
      </c>
      <c r="X992" s="13">
        <f>((orders[[#This Row],[Delivery_Date]]+orders[[#This Row],[Delivery_Time]]) - (orders[[#This Row],[Order_Date]]+orders[[#This Row],[Order_Time]]))*24</f>
        <v>146.26222222228535</v>
      </c>
      <c r="Y992" s="6">
        <f t="shared" si="15"/>
        <v>29.252444444457069</v>
      </c>
    </row>
    <row r="993" spans="1:25" x14ac:dyDescent="0.3">
      <c r="A993">
        <v>992</v>
      </c>
      <c r="B993" t="s">
        <v>447</v>
      </c>
      <c r="C993">
        <v>43</v>
      </c>
      <c r="D993">
        <f>VLOOKUP(orders[[#This Row],[Product_ID]],products[#All],4,TRUE)</f>
        <v>750</v>
      </c>
      <c r="E993">
        <v>3</v>
      </c>
      <c r="F993" t="str">
        <f>TEXT(orders[[#This Row],[Order_Date]],"mmm")</f>
        <v>Nov</v>
      </c>
      <c r="G993" s="4">
        <v>45232</v>
      </c>
      <c r="H993" s="5">
        <v>0.58962962962962961</v>
      </c>
      <c r="I993" s="4">
        <v>45233</v>
      </c>
      <c r="J993" s="5">
        <v>0.81434027777777773</v>
      </c>
      <c r="K993" t="s">
        <v>554</v>
      </c>
      <c r="L993" t="str">
        <f>VLOOKUP(orders[[#This Row],[Customer_ID]],customers[#All],3,TRUE)</f>
        <v>New Delhi</v>
      </c>
      <c r="M993" t="s">
        <v>507</v>
      </c>
      <c r="N993">
        <f>orders[[#This Row],[Price]]*orders[[#This Row],[Quantity]]</f>
        <v>2250</v>
      </c>
      <c r="O993" s="14">
        <f>((orders[[#This Row],[Delivery_Date]]+orders[[#This Row],[Delivery_Time]]) - (orders[[#This Row],[Order_Date]]+orders[[#This Row],[Order_Time]]))*24</f>
        <v>29.393055555643514</v>
      </c>
      <c r="W993" s="3">
        <v>3</v>
      </c>
      <c r="X993" s="13">
        <f>((orders[[#This Row],[Delivery_Date]]+orders[[#This Row],[Delivery_Time]]) - (orders[[#This Row],[Order_Date]]+orders[[#This Row],[Order_Time]]))*24</f>
        <v>29.393055555643514</v>
      </c>
      <c r="Y993" s="6">
        <f t="shared" si="15"/>
        <v>9.7976851852145046</v>
      </c>
    </row>
    <row r="994" spans="1:25" x14ac:dyDescent="0.3">
      <c r="A994">
        <v>993</v>
      </c>
      <c r="B994" t="s">
        <v>403</v>
      </c>
      <c r="C994">
        <v>61</v>
      </c>
      <c r="D994">
        <f>VLOOKUP(orders[[#This Row],[Product_ID]],products[#All],4,TRUE)</f>
        <v>810</v>
      </c>
      <c r="E994">
        <v>5</v>
      </c>
      <c r="F994" t="str">
        <f>TEXT(orders[[#This Row],[Order_Date]],"mmm")</f>
        <v>Oct</v>
      </c>
      <c r="G994" s="4">
        <v>45207</v>
      </c>
      <c r="H994" s="5">
        <v>0.89868055555555559</v>
      </c>
      <c r="I994" s="4">
        <v>45213</v>
      </c>
      <c r="J994" s="5">
        <v>0.66386574074074078</v>
      </c>
      <c r="K994" t="s">
        <v>575</v>
      </c>
      <c r="L994" t="str">
        <f>VLOOKUP(orders[[#This Row],[Customer_ID]],customers[#All],3,TRUE)</f>
        <v>Ahmednagar</v>
      </c>
      <c r="M994" t="s">
        <v>505</v>
      </c>
      <c r="N994">
        <f>orders[[#This Row],[Price]]*orders[[#This Row],[Quantity]]</f>
        <v>4050</v>
      </c>
      <c r="O994" s="14">
        <f>((orders[[#This Row],[Delivery_Date]]+orders[[#This Row],[Delivery_Time]]) - (orders[[#This Row],[Order_Date]]+orders[[#This Row],[Order_Time]]))*24</f>
        <v>138.36444444442168</v>
      </c>
      <c r="W994" s="2">
        <v>5</v>
      </c>
      <c r="X994" s="13">
        <f>((orders[[#This Row],[Delivery_Date]]+orders[[#This Row],[Delivery_Time]]) - (orders[[#This Row],[Order_Date]]+orders[[#This Row],[Order_Time]]))*24</f>
        <v>138.36444444442168</v>
      </c>
      <c r="Y994" s="6">
        <f t="shared" si="15"/>
        <v>27.672888888884337</v>
      </c>
    </row>
    <row r="995" spans="1:25" x14ac:dyDescent="0.3">
      <c r="A995">
        <v>994</v>
      </c>
      <c r="B995" t="s">
        <v>24</v>
      </c>
      <c r="C995">
        <v>68</v>
      </c>
      <c r="D995">
        <f>VLOOKUP(orders[[#This Row],[Product_ID]],products[#All],4,TRUE)</f>
        <v>597</v>
      </c>
      <c r="E995">
        <v>2</v>
      </c>
      <c r="F995" t="str">
        <f>TEXT(orders[[#This Row],[Order_Date]],"mmm")</f>
        <v>Feb</v>
      </c>
      <c r="G995" s="4">
        <v>44970</v>
      </c>
      <c r="H995" s="5">
        <v>0.94763888888888892</v>
      </c>
      <c r="I995" s="4">
        <v>44978</v>
      </c>
      <c r="J995" s="5">
        <v>0.28159722222222222</v>
      </c>
      <c r="K995" t="s">
        <v>728</v>
      </c>
      <c r="L995" t="str">
        <f>VLOOKUP(orders[[#This Row],[Customer_ID]],customers[#All],3,TRUE)</f>
        <v>Miryalaguda</v>
      </c>
      <c r="M995" t="s">
        <v>511</v>
      </c>
      <c r="N995">
        <f>orders[[#This Row],[Price]]*orders[[#This Row],[Quantity]]</f>
        <v>1194</v>
      </c>
      <c r="O995" s="14">
        <f>((orders[[#This Row],[Delivery_Date]]+orders[[#This Row],[Delivery_Time]]) - (orders[[#This Row],[Order_Date]]+orders[[#This Row],[Order_Time]]))*24</f>
        <v>176.01500000007218</v>
      </c>
      <c r="W995" s="3">
        <v>2</v>
      </c>
      <c r="X995" s="13">
        <f>((orders[[#This Row],[Delivery_Date]]+orders[[#This Row],[Delivery_Time]]) - (orders[[#This Row],[Order_Date]]+orders[[#This Row],[Order_Time]]))*24</f>
        <v>176.01500000007218</v>
      </c>
      <c r="Y995" s="6">
        <f t="shared" si="15"/>
        <v>88.007500000036089</v>
      </c>
    </row>
    <row r="996" spans="1:25" x14ac:dyDescent="0.3">
      <c r="A996">
        <v>995</v>
      </c>
      <c r="B996" t="s">
        <v>437</v>
      </c>
      <c r="C996">
        <v>57</v>
      </c>
      <c r="D996">
        <f>VLOOKUP(orders[[#This Row],[Product_ID]],products[#All],4,TRUE)</f>
        <v>1582</v>
      </c>
      <c r="E996">
        <v>2</v>
      </c>
      <c r="F996" t="str">
        <f>TEXT(orders[[#This Row],[Order_Date]],"mmm")</f>
        <v>Jul</v>
      </c>
      <c r="G996" s="4">
        <v>45127</v>
      </c>
      <c r="H996" s="5">
        <v>2.8217592592592593E-2</v>
      </c>
      <c r="I996" s="4">
        <v>45134</v>
      </c>
      <c r="J996" s="5">
        <v>0.48753472222222222</v>
      </c>
      <c r="K996" t="s">
        <v>648</v>
      </c>
      <c r="L996" t="str">
        <f>VLOOKUP(orders[[#This Row],[Customer_ID]],customers[#All],3,TRUE)</f>
        <v>Nellore</v>
      </c>
      <c r="M996" t="s">
        <v>509</v>
      </c>
      <c r="N996">
        <f>orders[[#This Row],[Price]]*orders[[#This Row],[Quantity]]</f>
        <v>3164</v>
      </c>
      <c r="O996" s="14">
        <f>((orders[[#This Row],[Delivery_Date]]+orders[[#This Row],[Delivery_Time]]) - (orders[[#This Row],[Order_Date]]+orders[[#This Row],[Order_Time]]))*24</f>
        <v>179.02361111110076</v>
      </c>
      <c r="W996" s="2">
        <v>2</v>
      </c>
      <c r="X996" s="13">
        <f>((orders[[#This Row],[Delivery_Date]]+orders[[#This Row],[Delivery_Time]]) - (orders[[#This Row],[Order_Date]]+orders[[#This Row],[Order_Time]]))*24</f>
        <v>179.02361111110076</v>
      </c>
      <c r="Y996" s="6">
        <f t="shared" si="15"/>
        <v>89.511805555550382</v>
      </c>
    </row>
    <row r="997" spans="1:25" x14ac:dyDescent="0.3">
      <c r="A997">
        <v>996</v>
      </c>
      <c r="B997" t="s">
        <v>379</v>
      </c>
      <c r="C997">
        <v>25</v>
      </c>
      <c r="D997">
        <f>VLOOKUP(orders[[#This Row],[Product_ID]],products[#All],4,TRUE)</f>
        <v>1202</v>
      </c>
      <c r="E997">
        <v>5</v>
      </c>
      <c r="F997" t="str">
        <f>TEXT(orders[[#This Row],[Order_Date]],"mmm")</f>
        <v>May</v>
      </c>
      <c r="G997" s="4">
        <v>45059</v>
      </c>
      <c r="H997" s="5">
        <v>0.2882986111111111</v>
      </c>
      <c r="I997" s="4">
        <v>45065</v>
      </c>
      <c r="J997" s="5">
        <v>0.23703703703703705</v>
      </c>
      <c r="K997" t="s">
        <v>539</v>
      </c>
      <c r="L997" t="str">
        <f>VLOOKUP(orders[[#This Row],[Customer_ID]],customers[#All],3,TRUE)</f>
        <v>Panchkula</v>
      </c>
      <c r="M997" t="s">
        <v>505</v>
      </c>
      <c r="N997">
        <f>orders[[#This Row],[Price]]*orders[[#This Row],[Quantity]]</f>
        <v>6010</v>
      </c>
      <c r="O997" s="14">
        <f>((orders[[#This Row],[Delivery_Date]]+orders[[#This Row],[Delivery_Time]]) - (orders[[#This Row],[Order_Date]]+orders[[#This Row],[Order_Time]]))*24</f>
        <v>142.7697222220595</v>
      </c>
      <c r="W997" s="3">
        <v>5</v>
      </c>
      <c r="X997" s="13">
        <f>((orders[[#This Row],[Delivery_Date]]+orders[[#This Row],[Delivery_Time]]) - (orders[[#This Row],[Order_Date]]+orders[[#This Row],[Order_Time]]))*24</f>
        <v>142.7697222220595</v>
      </c>
      <c r="Y997" s="6">
        <f t="shared" si="15"/>
        <v>28.553944444411901</v>
      </c>
    </row>
    <row r="998" spans="1:25" x14ac:dyDescent="0.3">
      <c r="A998">
        <v>997</v>
      </c>
      <c r="B998" t="s">
        <v>481</v>
      </c>
      <c r="C998">
        <v>19</v>
      </c>
      <c r="D998">
        <f>VLOOKUP(orders[[#This Row],[Product_ID]],products[#All],4,TRUE)</f>
        <v>1234</v>
      </c>
      <c r="E998">
        <v>2</v>
      </c>
      <c r="F998" t="str">
        <f>TEXT(orders[[#This Row],[Order_Date]],"mmm")</f>
        <v>Feb</v>
      </c>
      <c r="G998" s="4">
        <v>44961</v>
      </c>
      <c r="H998" s="5">
        <v>0.18642361111111111</v>
      </c>
      <c r="I998" s="4">
        <v>44967</v>
      </c>
      <c r="J998" s="5">
        <v>0.49333333333333335</v>
      </c>
      <c r="K998" t="s">
        <v>719</v>
      </c>
      <c r="L998" t="str">
        <f>VLOOKUP(orders[[#This Row],[Customer_ID]],customers[#All],3,TRUE)</f>
        <v>Cuttack</v>
      </c>
      <c r="M998" t="s">
        <v>511</v>
      </c>
      <c r="N998">
        <f>orders[[#This Row],[Price]]*orders[[#This Row],[Quantity]]</f>
        <v>2468</v>
      </c>
      <c r="O998" s="14">
        <f>((orders[[#This Row],[Delivery_Date]]+orders[[#This Row],[Delivery_Time]]) - (orders[[#This Row],[Order_Date]]+orders[[#This Row],[Order_Time]]))*24</f>
        <v>151.36583333322778</v>
      </c>
      <c r="W998" s="2">
        <v>2</v>
      </c>
      <c r="X998" s="13">
        <f>((orders[[#This Row],[Delivery_Date]]+orders[[#This Row],[Delivery_Time]]) - (orders[[#This Row],[Order_Date]]+orders[[#This Row],[Order_Time]]))*24</f>
        <v>151.36583333322778</v>
      </c>
      <c r="Y998" s="6">
        <f t="shared" si="15"/>
        <v>75.682916666613892</v>
      </c>
    </row>
    <row r="999" spans="1:25" x14ac:dyDescent="0.3">
      <c r="A999">
        <v>998</v>
      </c>
      <c r="B999" t="s">
        <v>232</v>
      </c>
      <c r="C999">
        <v>44</v>
      </c>
      <c r="D999">
        <f>VLOOKUP(orders[[#This Row],[Product_ID]],products[#All],4,TRUE)</f>
        <v>794</v>
      </c>
      <c r="E999">
        <v>1</v>
      </c>
      <c r="F999" t="str">
        <f>TEXT(orders[[#This Row],[Order_Date]],"mmm")</f>
        <v>Nov</v>
      </c>
      <c r="G999" s="4">
        <v>45236</v>
      </c>
      <c r="H999" s="5">
        <v>0.67859953703703701</v>
      </c>
      <c r="I999" s="4">
        <v>45244</v>
      </c>
      <c r="J999" s="5">
        <v>0.18987268518518519</v>
      </c>
      <c r="K999" t="s">
        <v>645</v>
      </c>
      <c r="L999" t="str">
        <f>VLOOKUP(orders[[#This Row],[Customer_ID]],customers[#All],3,TRUE)</f>
        <v>Guna</v>
      </c>
      <c r="M999" t="s">
        <v>507</v>
      </c>
      <c r="N999">
        <f>orders[[#This Row],[Price]]*orders[[#This Row],[Quantity]]</f>
        <v>794</v>
      </c>
      <c r="O999" s="14">
        <f>((orders[[#This Row],[Delivery_Date]]+orders[[#This Row],[Delivery_Time]]) - (orders[[#This Row],[Order_Date]]+orders[[#This Row],[Order_Time]]))*24</f>
        <v>180.27055555558763</v>
      </c>
      <c r="W999" s="3">
        <v>1</v>
      </c>
      <c r="X999" s="13">
        <f>((orders[[#This Row],[Delivery_Date]]+orders[[#This Row],[Delivery_Time]]) - (orders[[#This Row],[Order_Date]]+orders[[#This Row],[Order_Time]]))*24</f>
        <v>180.27055555558763</v>
      </c>
      <c r="Y999" s="6">
        <f t="shared" si="15"/>
        <v>180.27055555558763</v>
      </c>
    </row>
    <row r="1000" spans="1:25" x14ac:dyDescent="0.3">
      <c r="A1000">
        <v>999</v>
      </c>
      <c r="B1000" t="s">
        <v>271</v>
      </c>
      <c r="C1000">
        <v>52</v>
      </c>
      <c r="D1000">
        <f>VLOOKUP(orders[[#This Row],[Product_ID]],products[#All],4,TRUE)</f>
        <v>236</v>
      </c>
      <c r="E1000">
        <v>2</v>
      </c>
      <c r="F1000" t="str">
        <f>TEXT(orders[[#This Row],[Order_Date]],"mmm")</f>
        <v>Feb</v>
      </c>
      <c r="G1000" s="4">
        <v>44963</v>
      </c>
      <c r="H1000" s="5">
        <v>0.9450115740740741</v>
      </c>
      <c r="I1000" s="4">
        <v>44967</v>
      </c>
      <c r="J1000" s="5">
        <v>0.52038194444444441</v>
      </c>
      <c r="K1000" t="s">
        <v>26</v>
      </c>
      <c r="L1000" t="str">
        <f>VLOOKUP(orders[[#This Row],[Customer_ID]],customers[#All],3,TRUE)</f>
        <v>Bidhannagar</v>
      </c>
      <c r="M1000" t="s">
        <v>511</v>
      </c>
      <c r="N1000">
        <f>orders[[#This Row],[Price]]*orders[[#This Row],[Quantity]]</f>
        <v>472</v>
      </c>
      <c r="O1000" s="14">
        <f>((orders[[#This Row],[Delivery_Date]]+orders[[#This Row],[Delivery_Time]]) - (orders[[#This Row],[Order_Date]]+orders[[#This Row],[Order_Time]]))*24</f>
        <v>85.808888888801448</v>
      </c>
      <c r="W1000" s="2">
        <v>2</v>
      </c>
      <c r="X1000" s="13">
        <f>((orders[[#This Row],[Delivery_Date]]+orders[[#This Row],[Delivery_Time]]) - (orders[[#This Row],[Order_Date]]+orders[[#This Row],[Order_Time]]))*24</f>
        <v>85.808888888801448</v>
      </c>
      <c r="Y1000" s="6">
        <f t="shared" si="15"/>
        <v>42.904444444400724</v>
      </c>
    </row>
    <row r="1001" spans="1:25" x14ac:dyDescent="0.3">
      <c r="A1001">
        <v>1000</v>
      </c>
      <c r="B1001" t="s">
        <v>64</v>
      </c>
      <c r="C1001">
        <v>27</v>
      </c>
      <c r="D1001">
        <f>VLOOKUP(orders[[#This Row],[Product_ID]],products[#All],4,TRUE)</f>
        <v>548</v>
      </c>
      <c r="E1001">
        <v>4</v>
      </c>
      <c r="F1001" t="str">
        <f>TEXT(orders[[#This Row],[Order_Date]],"mmm")</f>
        <v>Aug</v>
      </c>
      <c r="G1001" s="4">
        <v>45163</v>
      </c>
      <c r="H1001" s="5">
        <v>5.7442129629629628E-2</v>
      </c>
      <c r="I1001" s="4">
        <v>45169</v>
      </c>
      <c r="J1001" s="5">
        <v>0.29026620370370371</v>
      </c>
      <c r="K1001" t="s">
        <v>650</v>
      </c>
      <c r="L1001" t="str">
        <f>VLOOKUP(orders[[#This Row],[Customer_ID]],customers[#All],3,TRUE)</f>
        <v>Bilaspur</v>
      </c>
      <c r="M1001" t="s">
        <v>513</v>
      </c>
      <c r="N1001">
        <f>orders[[#This Row],[Price]]*orders[[#This Row],[Quantity]]</f>
        <v>2192</v>
      </c>
      <c r="O1001" s="14">
        <f>((orders[[#This Row],[Delivery_Date]]+orders[[#This Row],[Delivery_Time]]) - (orders[[#This Row],[Order_Date]]+orders[[#This Row],[Order_Time]]))*24</f>
        <v>149.58777777780779</v>
      </c>
      <c r="W1001" s="3">
        <v>4</v>
      </c>
      <c r="X1001" s="13">
        <f>((orders[[#This Row],[Delivery_Date]]+orders[[#This Row],[Delivery_Time]]) - (orders[[#This Row],[Order_Date]]+orders[[#This Row],[Order_Time]]))*24</f>
        <v>149.58777777780779</v>
      </c>
      <c r="Y1001" s="6">
        <f t="shared" si="15"/>
        <v>37.396944444451947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0B0A3-F546-43B4-B3ED-AE7A8348239E}">
  <dimension ref="A1:G101"/>
  <sheetViews>
    <sheetView workbookViewId="0">
      <selection activeCell="C2" sqref="C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F a l s e ] ] > < / C u s t o m C o n t e n t > < / G e m i n i > 
</file>

<file path=customXml/item10.xml>��< ? x m l   v e r s i o n = " 1 . 0 "   e n c o d i n g = " U T F - 1 6 " ? > < G e m i n i   x m l n s = " h t t p : / / g e m i n i / p i v o t c u s t o m i z a t i o n / T a b l e O r d e r " > < C u s t o m C o n t e n t > < ! [ C D A T A [ p r o d u c t s , c u s t o m e r s , o r d e r s ] ] > < / 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 2 0 2 4 - 1 2 - 2 0 T 1 6 : 1 6 : 2 9 . 2 3 4 7 5 5 4 + 0 5 : 3 0 < / L a s t P r o c e s s e d T i m e > < / D a t a M o d e l i n g S a n d b o x . S e r i a l i z e d S a n d b o x E r r o r C a c h 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 1 2 7 < / a : S i z e A t D p i 9 6 > < a : V i s i b l e > t r u e < / a : V i s i b l e > < / V a l u e > < / K e y V a l u e O f s t r i n g S a n d b o x E d i t o r . M e a s u r e G r i d S t a t e S c d E 3 5 R y > < K e y V a l u e O f s t r i n g S a n d b o x E d i t o r . M e a s u r e G r i d S t a t e S c d E 3 5 R y > < K e y > o r d e r s < / K e y > < V a l u e   x m l n s : a = " h t t p : / / s c h e m a s . d a t a c o n t r a c t . o r g / 2 0 0 4 / 0 7 / M i c r o s o f t . A n a l y s i s S e r v i c e s . C o m m o n " > < a : H a s F o c u s > f a l s e < / a : H a s F o c u s > < a : S i z e A t D p i 9 6 > 1 3 0 < / a : S i z e A t D p i 9 6 > < a : V i s i b l e > t r u e < / a : V i s i b l e > < / V a l u e > < / K e y V a l u e O f s t r i n g S a n d b o x E d i t o r . M e a s u r e G r i d S t a t e S c d E 3 5 R y > < K e y V a l u e O f s t r i n g S a n d b o x E d i t o r . M e a s u r e G r i d S t a t e S c d E 3 5 R y > < K e y > c u s t o m e r s 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6.xml>��< ? x m l   v e r s i o n = " 1 . 0 "   e n c o d i n g = " u t f - 1 6 " ? > < D a t a M a s h u p   s q m i d = " b 2 8 d 4 9 3 c - 2 d b 9 - 4 b 8 a - a 7 f 4 - b 2 f a 9 8 5 b d 2 2 c "   x m l n s = " h t t p : / / s c h e m a s . m i c r o s o f t . c o m / D a t a M a s h u p " > A A A A A O g E A A B Q S w M E F A A C A A g A e 4 C U 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e 4 C 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u A l F m y 1 h 6 9 4 g E A A A Y H A A A T A B w A R m 9 y b X V s Y X M v U 2 V j d G l v b j E u b S C i G A A o o B Q A A A A A A A A A A A A A A A A A A A A A A A A A A A D d l N 9 r 2 z A Q x 9 8 D + R + E 9 + K A a 5 a y d b D h h 2 J n X W B L f z h v T S m q f E 0 E s h S k c 2 g I / d 9 3 j t I 0 i U 3 a p z L m F 0 v 3 1 d 3 p K 3 2 Q A 4 H S a J b 7 f / 9 H t 9 P t u B m 3 U D B R O T Q l W M c S p g C 7 H U Z f b i o r g C K p W 8 S Z E V U J G s O f U k G c G o 0 0 c W G Q f Z 9 c W K 6 R j W f G a q T 6 N 5 M / O T t h g y c B a v K o 5 6 z g y B 2 g 2 5 9 s W 8 b C L Y J e d J u B k q V E s E k Q B R F L j a p K 7 Z J v E R t o Y Q q p p 0 n / 9 O t p x K 4 r g 5 D j U k H y O o x p k 3 e 9 y O / 8 U 3 B l T U l S w X 4 B L 6 h J Q D b G / I H W b Z R N P P Q m I 3 a 7 i Z 8 r l Q u u u H U J 2 g p 2 S q Y z r q d U c b y c w 2 u 5 M Z l 3 j 8 a W f r + 1 6 M K W / t F q F a Q b y / f D j A w i L W U I T / g c s V U w 4 i U 0 g q n E Z T N I Z 8 8 F 3 o + q 8 g E s y U O N Z 1 / i u v N a H 5 R c q k b W B e h i v X o / f F 4 U F p z b i z / 3 u h 2 p W 2 3 v M m N s 8 a H A + H 5 v 0 N L / / E 5 c R k b D v 8 7 L Z e 3 Y w 3 J w x 8 d I o l J F R X y 0 5 V 1 X d P I e q g P F 9 8 o 4 b i m k g 9 + V x n I H U B q v p f o W F m C X 7 Y l b t T X 3 t x G 8 f o g a B i 6 F 4 O 5 Q e C e U c 2 / + A 7 F 8 6 f g G m G f / E Z f H C H v R 2 t 8 z I m N q b P N N u 7 K S b i g c j m 5 6 L W i 2 8 e D 5 c s L K e Q O i Y 6 z 8 B V B L A Q I t A B Q A A g A I A H u A l F k B v 7 o t p A A A A P Y A A A A S A A A A A A A A A A A A A A A A A A A A A A B D b 2 5 m a W c v U G F j a 2 F n Z S 5 4 b W x Q S w E C L Q A U A A I A C A B 7 g J R Z D 8 r p q 6 Q A A A D p A A A A E w A A A A A A A A A A A A A A A A D w A A A A W 0 N v b n R l b n R f V H l w Z X N d L n h t b F B L A Q I t A B Q A A g A I A H u A l F m y 1 h 6 9 4 g E A A A Y H A A A T A A A A A A A A A A A A A A A A A O E B A A B G b 3 J t d W x h c y 9 T Z W N 0 a W 9 u M S 5 t U E s F B g A A A A A D A A M A w g A A A B 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U i A A A A A A A A E 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M m R l M D c 4 M i 0 0 Z j Y 5 L T Q w O D M t O W E 2 M i 0 4 Y T g 0 Y z Q z Y j Y x N D k 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Q t M T I t M j B U M T A 6 M z M 6 N T U u M T Q y N D k 2 M 1 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M j N j Z D U 3 M i 0 x N z U x L T R l Y z Y t Y j c z Y i 0 w Y T Y z N T A z O G J l O T 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X S w m c X V v d D t D b 2 x 1 b W 5 D b 3 V u d C Z x d W 9 0 O z o x M C 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1 0 i I C 8 + P E V u d H J 5 I F R 5 c G U 9 I k Z p b G x D b 2 x 1 b W 5 U e X B l c y I g V m F s d W U 9 I n N B d 1 l E Q X d r S 0 N R b 0 d C Z z 0 9 I i A v P j x F b n R y e S B U e X B l P S J G a W x s T G F z d F V w Z G F 0 Z W Q i I F Z h b H V l P S J k M j A y N C 0 x M i 0 y M F Q x M D o z M z o 1 N S 4 x N j M 3 N T I 2 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Z D I y N G M w Y y 1 k Y T A 2 L T Q 5 O G E t Y j l i M C 1 l O W N l M z J k Y j Z l O T g 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0 L T E y L T I w V D E w O j M z O j U 1 L j E 3 O T k x N z l 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w v S X R l b X M + P C 9 M b 2 N h b F B h Y 2 t h Z 2 V N Z X R h Z G F 0 Y U Z p b G U + F g A A A F B L B Q Y A A A A A A A A A A A A A A A A A A A A A A A A m A Q A A A Q A A A N C M n d 8 B F d E R j H o A w E / C l + s B A A A A y Y / 5 n b 7 2 k 0 C A j r 1 q L X o i b A A A A A A C A A A A A A A Q Z g A A A A E A A C A A A A D N L u 6 v 7 6 q A 5 i M p 5 s v E c r s M j p + K v Z z U b 1 W c q c J r 3 A k + O A A A A A A O g A A A A A I A A C A A A A C L a J d k 6 9 r k P w 3 e / x T 8 c J P v X w 4 q V a U q e o P R J 0 U 3 / L S 7 f F A A A A C 3 P Z T 0 Y + i 2 1 0 m r s 9 6 z C w Y R E 4 F y K e G 0 T v Z V s f c n L D 9 q h x S 6 Q 2 x b u 7 / t S z x C r Q A h E w b 9 c e 2 C X Y 5 B M L b h c 4 P Z j A 3 h m F 5 L C l B + Q b w z u y j T + d S 4 S k A A A A C w G T u s X q l i a n 7 p T 3 C p H y J X H A 1 A C h 7 m a 8 h Z g 5 N 7 S J P K 9 L V j Z k j N 5 c o K x W O S b P v B D D U I w p J V b P m 9 O z w b b 9 y Q G 6 n B < / D a t a M a s h u p > 
</file>

<file path=customXml/item1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 P r i c e < / s t r i n g > < / k e y > < v a l u e > < i n t > 8 1 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 C i t y < / s t r i n g > < / k e y > < v a l u e > < i n t > 7 2 < / i n t > < / v a l u e > < / i t e m > < i t e m > < k e y > < s t r i n g > O c c a s i o n < / s t r i n g > < / k e y > < v a l u e > < i n t > 1 1 3 < / i n t > < / v a l u e > < / i t e m > < i t e m > < k e y > < s t r i n g > T o t a l   R e v e n u e < / s t r i n g > < / k e y > < v a l u e > < i n t > 1 4 9 < / i n t > < / v a l u e > < / i t e m > < i t e m > < k e y > < s t r i n g > T o t a l   D e l i v e r y   T i m e < / s t r i n g > < / k e y > < v a l u e > < i n t > 1 8 7 < / i n t > < / v a l u e > < / i t e m > < i t e m > < k e y > < s t r i n g > M o n t h < / s t r i n g > < / k e y > < v a l u e > < i n t > 9 5 < / i n t > < / v a l u e > < / i t e m > < / C o l u m n W i d t h s > < C o l u m n D i s p l a y I n d e x > < i t e m > < k e y > < s t r i n g > O r d e r _ I D < / s t r i n g > < / k e y > < v a l u e > < i n t > 0 < / i n t > < / v a l u e > < / i t e m > < i t e m > < k e y > < s t r i n g > C u s t o m e r _ I D < / s t r i n g > < / k e y > < v a l u e > < i n t > 1 < / i n t > < / v a l u e > < / i t e m > < i t e m > < k e y > < s t r i n g > P r o d u c t _ I D < / s t r i n g > < / k e y > < v a l u e > < i n t > 2 < / i n t > < / v a l u e > < / i t e m > < i t e m > < k e y > < s t r i n g > P r i c e < / s t r i n g > < / k e y > < v a l u e > < i n t > 3 < / i n t > < / v a l u e > < / i t e m > < i t e m > < k e y > < s t r i n g > Q u a n t i t y < / s t r i n g > < / k e y > < v a l u e > < i n t > 4 < / i n t > < / v a l u e > < / i t e m > < i t e m > < k e y > < s t r i n g > O r d e r _ D a t e < / s t r i n g > < / k e y > < v a l u e > < i n t > 5 < / i n t > < / v a l u e > < / i t e m > < i t e m > < k e y > < s t r i n g > O r d e r _ T i m e < / s t r i n g > < / k e y > < v a l u e > < i n t > 6 < / i n t > < / v a l u e > < / i t e m > < i t e m > < k e y > < s t r i n g > D e l i v e r y _ D a t e < / s t r i n g > < / k e y > < v a l u e > < i n t > 7 < / i n t > < / v a l u e > < / i t e m > < i t e m > < k e y > < s t r i n g > D e l i v e r y _ T i m e < / s t r i n g > < / k e y > < v a l u e > < i n t > 8 < / i n t > < / v a l u e > < / i t e m > < i t e m > < k e y > < s t r i n g > L o c a t i o n < / s t r i n g > < / k e y > < v a l u e > < i n t > 9 < / i n t > < / v a l u e > < / i t e m > < i t e m > < k e y > < s t r i n g > C i t y < / s t r i n g > < / k e y > < v a l u e > < i n t > 1 0 < / i n t > < / v a l u e > < / i t e m > < i t e m > < k e y > < s t r i n g > O c c a s i o n < / s t r i n g > < / k e y > < v a l u e > < i n t > 1 1 < / i n t > < / v a l u e > < / i t e m > < i t e m > < k e y > < s t r i n g > T o t a l   R e v e n u e < / s t r i n g > < / k e y > < v a l u e > < i n t > 1 2 < / i n t > < / v a l u e > < / i t e m > < i t e m > < k e y > < s t r i n g > T o t a l   D e l i v e r y   T i m e < / s t r i n g > < / k e y > < v a l u e > < i n t > 1 3 < / i n t > < / v a l u e > < / i t e m > < i t e m > < k e y > < s t r i n g > M o n t h < / s t r i n g > < / k e y > < v a l u e > < i n t > 1 4 < / i n t > < / v a l u e > < / i t e m > < / C o l u m n D i s p l a y I n d e x > < C o l u m n F r o z e n   / > < C o l u m n C h e c k e d   / > < C o l u m n F i l t e r > < i t e m > < k e y > < s t r i n g > C i t y < / s t r i n g > < / k e y > < v a l u e > < F i l t e r E x p r e s s i o n   x s i : n i l = " t r u e "   / > < / v a l u e > < / i t e m > < / C o l u m n F i l t e r > < S e l e c t i o n F i l t e r > < i t e m > < k e y > < s t r i n g > C i t y < / s t r i n g > < / k e y > < v a l u e > < S e l e c t i o n F i l t e r > < S e l e c t i o n T y p e > S e l e c t < / S e l e c t i o n T y p e > < I t e m s > < a n y T y p e   x s i : t y p e = " x s d : s t r i n g " > # N / A < / a n y T y p e > < / I t e m s > < / S e l e c t i o n F i l t e r > < / v a l u e > < / i t e m > < / S e l e c t i o n F i l t e r > < F i l t e r P a r a m e t e r s > < i t e m > < k e y > < s t r i n g > C i t y < / s t r i n g > < / k e y > < v a l u e > < C o m m a n d P a r a m e t e r s   / > < / v a l u e > < / i t e m > < / F i l t e r P a r a m e t e r s > < 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 T a b l e s \ o r d e r s \ C o l u m n s \ P r i c e < / K e y > < / D i a g r a m O b j e c t K e y > < D i a g r a m O b j e c t K e y > < K e y > T a b l e s \ o r d e r s \ C o l u m n s \ Q u a n t i t y < / K e y > < / D i a g r a m O b j e c t K e y > < D i a g r a m O b j e c t K e y > < K e y > T a b l e s \ o r d e r s \ C o l u m n s \ M o n t h < / 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 T a b l e s \ o r d e r s \ C o l u m n s \ C i t y < / K e y > < / D i a g r a m O b j e c t K e y > < D i a g r a m O b j e c t K e y > < K e y > T a b l e s \ o r d e r s \ C o l u m n s \ O c c a s i o n < / K e y > < / D i a g r a m O b j e c t K e y > < D i a g r a m O b j e c t K e y > < K e y > T a b l e s \ o r d e r s \ C o l u m n s \ T o t a l   R e v e n u e < / K e y > < / D i a g r a m O b j e c t K e y > < D i a g r a m O b j e c t K e y > < K e y > T a b l e s \ o r d e r s \ C o l u m n s \ T o t a l   D e l i v e r y   T i m e < / K e y > < / D i a g r a m O b j e c t K e y > < D i a g r a m O b j e c t K e y > < K e y > T a b l e s \ o r d e r s \ M e a s u r e s \ S u m   o f   T o t a l   R e v e n u e < / K e y > < / D i a g r a m O b j e c t K e y > < D i a g r a m O b j e c t K e y > < K e y > T a b l e s \ o r d e r s \ S u m   o f   T o t a l   R e v e n u e \ A d d i t i o n a l   I n f o \ I m p l i c i t   M e a s u r e < / K e y > < / D i a g r a m O b j e c t K e y > < D i a g r a m O b j e c t K e y > < K e y > T a b l e s \ o r d e r s \ M e a s u r e s \ S u m   o f   P r i c e < / K e y > < / D i a g r a m O b j e c t K e y > < D i a g r a m O b j e c t K e y > < K e y > T a b l e s \ o r d e r s \ S u m   o f   P r i c e \ A d d i t i o n a l   I n f o \ I m p l i c i t   M e a s u r e < / K e y > < / D i a g r a m O b j e c t K e y > < D i a g r a m O b j e c t K e y > < K e y > T a b l e s \ o r d e r s \ M e a s u r e s \ A v e r a g e   o f   P r i c e < / K e y > < / D i a g r a m O b j e c t K e y > < D i a g r a m O b j e c t K e y > < K e y > T a b l e s \ o r d e r s \ A v e r a g e   o f   P r i c e \ A d d i t i o n a l   I n f o \ I m p l i c i t   M e a s u r e < / K e y > < / D i a g r a m O b j e c t K e y > < D i a g r a m O b j e c t K e y > < K e y > T a b l e s \ o r d e r s \ M e a s u r e s \ S u m   o f   Q u a n t i t y < / K e y > < / D i a g r a m O b j e c t K e y > < D i a g r a m O b j e c t K e y > < K e y > T a b l e s \ o r d e r s \ S u m   o f   Q u a n t i t y \ A d d i t i o n a l 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 1 8 8 . 3 9 9 9 9 9 9 9 9 9 9 9 9 8 < / H e i g h t > < I s E x p a n d e d > t r u e < / I s E x p a n d e d > < L a y e d O u t > t r u e < / L a y e d O u t > < S c r o l l V e r t i c a l O f f s e t > 3 . 9 2 3 3 3 3 3 3 3 3 3 3 3 7 4 6 < / S c r o l l V e r t i c a l O f f s e 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 2 1 8 . 0 0 0 0 0 0 0 0 0 0 0 0 0 3 < / H e i g h t > < I s E x p a n d e d > t r u e < / I s E x p a n d e d > < L a y e d O u t > t r u e < / L a y e d O u t > < L e f t > 6 5 9 . 8 0 7 6 2 1 1 3 5 3 3 1 6 < / 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 4 0 3 . 6 < / H e i g h t > < I s E x p a n d e d > t r u e < / I s E x p a n d e d > < L a y e d O u t > t r u e < / L a y e d O u t > < L e f t > 3 2 4 . 2 0 7 6 2 1 1 3 5 3 3 1 4 6 < / L e f t > < T a b I n d e x > 1 < / T a b I n d e x > < T o p > 1 2 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 T a b l e s \ o r d e r s \ C o l u m n s \ T o t a l   R e v e n u e < / K e y > < / a : K e y > < a : V a l u e   i : t y p e = " D i a g r a m D i s p l a y N o d e V i e w S t a t e " > < H e i g h t > 1 5 0 < / H e i g h t > < I s E x p a n d e d > t r u e < / I s E x p a n d e d > < W i d t h > 2 0 0 < / W i d t h > < / a : V a l u e > < / a : K e y V a l u e O f D i a g r a m O b j e c t K e y a n y T y p e z b w N T n L X > < a : K e y V a l u e O f D i a g r a m O b j e c t K e y a n y T y p e z b w N T n L X > < a : K e y > < K e y > T a b l e s \ o r d e r s \ C o l u m n s \ T o t a l   D e l i v e r y   T i m e < / K e y > < / a : K e y > < a : V a l u e   i : t y p e = " D i a g r a m D i s p l a y N o d e V i e w S t a t e " > < H e i g h t > 1 5 0 < / H e i g h t > < I s E x p a n d e d > t r u e < / I s E x p a n d e d > < W i d t h > 2 0 0 < / W i d t h > < / a : V a l u e > < / a : K e y V a l u e O f D i a g r a m O b j e c t K e y a n y T y p e z b w N T n L X > < a : K e y V a l u e O f D i a g r a m O b j e c t K e y a n y T y p e z b w N T n L X > < a : K e y > < K e y > T a b l e s \ o r d e r s \ M e a s u r e s \ S u m   o f   T o t a l   R e v e n u e < / K e y > < / a : K e y > < a : V a l u e   i : t y p e = " D i a g r a m D i s p l a y N o d e V i e w S t a t e " > < H e i g h t > 1 5 0 < / H e i g h t > < I s E x p a n d e d > t r u e < / I s E x p a n d e d > < W i d t h > 2 0 0 < / W i d t h > < / a : V a l u e > < / a : K e y V a l u e O f D i a g r a m O b j e c t K e y a n y T y p e z b w N T n L X > < a : K e y V a l u e O f D i a g r a m O b j e c t K e y a n y T y p e z b w N T n L X > < a : K e y > < K e y > T a b l e s \ o r d e r s \ S u m   o f   T o t a l   R e v e n u e \ A d d i t i o n a l   I n f o \ I m p l i c i t   M e a s u r e < / K e y > < / a : K e y > < a : V a l u e   i : t y p e = " D i a g r a m D i s p l a y V i e w S t a t e I D i a g r a m T a g A d d i t i o n a l I n f o " / > < / a : K e y V a l u e O f D i a g r a m O b j e c t K e y a n y T y p e z b w N T n L X > < a : K e y V a l u e O f D i a g r a m O b j e c t K e y a n y T y p e z b w N T n L X > < a : K e y > < K e y > T a b l e s \ o r d e r s \ M e a s u r e s \ S u m   o f   P r i c e < / K e y > < / a : K e y > < a : V a l u e   i : t y p e = " D i a g r a m D i s p l a y N o d e V i e w S t a t e " > < H e i g h t > 1 5 0 < / H e i g h t > < I s E x p a n d e d > t r u e < / I s E x p a n d e d > < W i d t h > 2 0 0 < / W i d t h > < / a : V a l u e > < / a : K e y V a l u e O f D i a g r a m O b j e c t K e y a n y T y p e z b w N T n L X > < a : K e y V a l u e O f D i a g r a m O b j e c t K e y a n y T y p e z b w N T n L X > < a : K e y > < K e y > T a b l e s \ o r d e r s \ S u m   o f   P r i c e \ A d d i t i o n a l   I n f o \ I m p l i c i t   M e a s u r e < / K e y > < / a : K e y > < a : V a l u e   i : t y p e = " D i a g r a m D i s p l a y V i e w S t a t e I D i a g r a m T a g A d d i t i o n a l I n f o " / > < / a : K e y V a l u e O f D i a g r a m O b j e c t K e y a n y T y p e z b w N T n L X > < a : K e y V a l u e O f D i a g r a m O b j e c t K e y a n y T y p e z b w N T n L X > < a : K e y > < K e y > T a b l e s \ o r d e r s \ M e a s u r e s \ A v e r a g e   o f   P r i c e < / K e y > < / a : K e y > < a : V a l u e   i : t y p e = " D i a g r a m D i s p l a y N o d e V i e w S t a t e " > < H e i g h t > 1 5 0 < / H e i g h t > < I s E x p a n d e d > t r u e < / I s E x p a n d e d > < W i d t h > 2 0 0 < / W i d t h > < / a : V a l u e > < / a : K e y V a l u e O f D i a g r a m O b j e c t K e y a n y T y p e z b w N T n L X > < a : K e y V a l u e O f D i a g r a m O b j e c t K e y a n y T y p e z b w N T n L X > < a : K e y > < K e y > T a b l e s \ o r d e r s \ A v e r a g e   o f   P r i c e \ A d d i t i o n a l 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 ( 3 0 8 . 2 0 7 6 2 1 1 3 5 3 3 1 , 2 1 3 . 8 ) .   E n d   p o i n t   2 :   ( 2 1 6 , 9 4 . 2 )   < / A u t o m a t i o n P r o p e r t y H e l p e r T e x t > < L a y e d O u t > t r u e < / L a y e d O u t > < P o i n t s   x m l n s : b = " h t t p : / / s c h e m a s . d a t a c o n t r a c t . o r g / 2 0 0 4 / 0 7 / S y s t e m . W i n d o w s " > < b : P o i n t > < b : _ x > 3 0 8 . 2 0 7 6 2 1 1 3 5 3 3 1 4 6 < / b : _ x > < b : _ y > 2 1 3 . 8 < / b : _ y > < / b : P o i n t > < b : P o i n t > < b : _ x > 2 6 4 . 1 0 3 8 1 0 5 < / b : _ x > < b : _ y > 2 1 3 . 8 < / b : _ y > < / b : P o i n t > < b : P o i n t > < b : _ x > 2 6 2 . 1 0 3 8 1 0 5 < / b : _ x > < b : _ y > 2 1 1 . 8 < / b : _ y > < / b : P o i n t > < b : P o i n t > < b : _ x > 2 6 2 . 1 0 3 8 1 0 5 < / b : _ x > < b : _ y > 9 6 . 2 < / b : _ y > < / b : P o i n t > < b : P o i n t > < b : _ x > 2 6 0 . 1 0 3 8 1 0 5 < / b : _ x > < b : _ y > 9 4 . 2 < / b : _ y > < / b : P o i n t > < b : P o i n t > < b : _ x > 2 1 5 . 9 9 9 9 9 9 9 9 9 9 9 9 9 4 < / b : _ x > < b : _ y > 9 4 . 2 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 3 0 8 . 2 0 7 6 2 1 1 3 5 3 3 1 4 6 < / b : _ x > < b : _ y > 2 0 5 . 8 < / b : _ y > < / L a b e l L o c a t i o n > < L o c a t i o n   x m l n s : b = " h t t p : / / s c h e m a s . d a t a c o n t r a c t . o r g / 2 0 0 4 / 0 7 / S y s t e m . W i n d o w s " > < b : _ x > 3 2 4 . 2 0 7 6 2 1 1 3 5 3 3 1 4 6 < / b : _ x > < b : _ y > 2 1 3 . 8 < / 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 1 9 9 . 9 9 9 9 9 9 9 9 9 9 9 9 9 4 < / b : _ x > < b : _ y > 8 6 . 2 < / b : _ y > < / L a b e l L o c a t i o n > < L o c a t i o n   x m l n s : b = " h t t p : / / s c h e m a s . d a t a c o n t r a c t . o r g / 2 0 0 4 / 0 7 / S y s t e m . W i n d o w s " > < b : _ x > 1 9 9 . 9 9 9 9 9 9 9 9 9 9 9 9 9 4 < / b : _ x > < b : _ y > 9 4 . 2 < / 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 3 0 8 . 2 0 7 6 2 1 1 3 5 3 3 1 4 6 < / b : _ x > < b : _ y > 2 1 3 . 8 < / b : _ y > < / b : P o i n t > < b : P o i n t > < b : _ x > 2 6 4 . 1 0 3 8 1 0 5 < / b : _ x > < b : _ y > 2 1 3 . 8 < / b : _ y > < / b : P o i n t > < b : P o i n t > < b : _ x > 2 6 2 . 1 0 3 8 1 0 5 < / b : _ x > < b : _ y > 2 1 1 . 8 < / b : _ y > < / b : P o i n t > < b : P o i n t > < b : _ x > 2 6 2 . 1 0 3 8 1 0 5 < / b : _ x > < b : _ y > 9 6 . 2 < / b : _ y > < / b : P o i n t > < b : P o i n t > < b : _ x > 2 6 0 . 1 0 3 8 1 0 5 < / b : _ x > < b : _ y > 9 4 . 2 < / b : _ y > < / b : P o i n t > < b : P o i n t > < b : _ x > 2 1 5 . 9 9 9 9 9 9 9 9 9 9 9 9 9 4 < / b : _ x > < b : _ y > 9 4 . 2 < / 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 ( 5 4 0 . 2 0 7 6 2 1 1 3 5 3 3 1 , 2 1 3 . 8 ) .   E n d   p o i n t   2 :   ( 6 4 3 . 8 0 7 6 2 1 1 3 5 3 3 2 , 1 0 9 )   < / A u t o m a t i o n P r o p e r t y H e l p e r T e x t > < L a y e d O u t > t r u e < / L a y e d O u t > < P o i n t s   x m l n s : b = " h t t p : / / s c h e m a s . d a t a c o n t r a c t . o r g / 2 0 0 4 / 0 7 / S y s t e m . W i n d o w s " > < b : P o i n t > < b : _ x > 5 4 0 . 2 0 7 6 2 1 1 3 5 3 3 1 4 6 < / b : _ x > < b : _ y > 2 1 3 . 8 < / b : _ y > < / b : P o i n t > < b : P o i n t > < b : _ x > 5 9 0 . 0 0 7 6 2 1 < / b : _ x > < b : _ y > 2 1 3 . 8 < / b : _ y > < / b : P o i n t > < b : P o i n t > < b : _ x > 5 9 2 . 0 0 7 6 2 1 < / b : _ x > < b : _ y > 2 1 1 . 8 < / b : _ y > < / b : P o i n t > < b : P o i n t > < b : _ x > 5 9 2 . 0 0 7 6 2 1 < / b : _ x > < b : _ y > 1 1 1 < / b : _ y > < / b : P o i n t > < b : P o i n t > < b : _ x > 5 9 4 . 0 0 7 6 2 1 < / b : _ x > < b : _ y > 1 0 9 < / b : _ y > < / b : P o i n t > < b : P o i n t > < b : _ x > 6 4 3 . 8 0 7 6 2 1 1 3 5 3 3 1 6 < / b : _ x > < b : _ y > 1 0 9 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 5 2 4 . 2 0 7 6 2 1 1 3 5 3 3 1 4 6 < / b : _ x > < b : _ y > 2 0 5 . 8 < / b : _ y > < / L a b e l L o c a t i o n > < L o c a t i o n   x m l n s : b = " h t t p : / / s c h e m a s . d a t a c o n t r a c t . o r g / 2 0 0 4 / 0 7 / S y s t e m . W i n d o w s " > < b : _ x > 5 2 4 . 2 0 7 6 2 1 1 3 5 3 3 1 4 6 < / b : _ x > < b : _ y > 2 1 3 . 8 < / 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 6 4 3 . 8 0 7 6 2 1 1 3 5 3 3 1 6 < / b : _ x > < b : _ y > 1 0 1 < / b : _ y > < / L a b e l L o c a t i o n > < L o c a t i o n   x m l n s : b = " h t t p : / / s c h e m a s . d a t a c o n t r a c t . o r g / 2 0 0 4 / 0 7 / S y s t e m . W i n d o w s " > < b : _ x > 6 5 9 . 8 0 7 6 2 1 1 3 5 3 3 1 6 < / b : _ x > < b : _ y > 1 0 9 < / 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 5 4 0 . 2 0 7 6 2 1 1 3 5 3 3 1 4 6 < / b : _ x > < b : _ y > 2 1 3 . 8 < / b : _ y > < / b : P o i n t > < b : P o i n t > < b : _ x > 5 9 0 . 0 0 7 6 2 1 < / b : _ x > < b : _ y > 2 1 3 . 8 < / b : _ y > < / b : P o i n t > < b : P o i n t > < b : _ x > 5 9 2 . 0 0 7 6 2 1 < / b : _ x > < b : _ y > 2 1 1 . 8 < / b : _ y > < / b : P o i n t > < b : P o i n t > < b : _ x > 5 9 2 . 0 0 7 6 2 1 < / b : _ x > < b : _ y > 1 1 1 < / b : _ y > < / b : P o i n t > < b : P o i n t > < b : _ x > 5 9 4 . 0 0 7 6 2 1 < / b : _ x > < b : _ y > 1 0 9 < / b : _ y > < / b : P o i n t > < b : P o i n t > < b : _ x > 6 4 3 . 8 0 7 6 2 1 1 3 5 3 3 1 6 < / b : _ x > < b : _ y > 1 0 9 < / 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 R e v e n u e < / K e y > < / D i a g r a m O b j e c t K e y > < D i a g r a m O b j e c t K e y > < K e y > M e a s u r e s \ S u m   o f   T o t a l   R e v e n u e \ T a g I n f o \ F o r m u l a < / K e y > < / D i a g r a m O b j e c t K e y > < D i a g r a m O b j e c t K e y > < K e y > M e a s u r e s \ S u m   o f   T o t a l   R e v e n u e \ T a g I n f o \ V a l u e < / 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 M e a s u r e s \ S u m   o f   Q u a n t i t y < / K e y > < / D i a g r a m O b j e c t K e y > < D i a g r a m O b j e c t K e y > < K e y > M e a s u r e s \ S u m   o f   Q u a n t i t y \ T a g I n f o \ F o r m u l a < / K e y > < / D i a g r a m O b j e c t K e y > < D i a g r a m O b j e c t K e y > < K e y > M e a s u r e s \ S u m   o f   Q u a n t i t y \ T a g I n f o \ V a l u e < / K e y > < / D i a g r a m O b j e c t K e y > < D i a g r a m O b j e c t K e y > < K e y > M e a s u r e s \ C o u n t   o f   T o t a l   D e l i v e r y   T i m e < / K e y > < / D i a g r a m O b j e c t K e y > < D i a g r a m O b j e c t K e y > < K e y > M e a s u r e s \ C o u n t   o f   T o t a l   D e l i v e r y   T i m e \ T a g I n f o \ F o r m u l a < / K e y > < / D i a g r a m O b j e c t K e y > < D i a g r a m O b j e c t K e y > < K e y > M e a s u r e s \ C o u n t   o f   T o t a l   D e l i v e r y   T i m e \ T a g I n f o \ V a l u e < / K e y > < / D i a g r a m O b j e c t K e y > < D i a g r a m O b j e c t K e y > < K e y > C o l u m n s \ O r d e r _ I D < / K e y > < / D i a g r a m O b j e c t K e y > < D i a g r a m O b j e c t K e y > < K e y > C o l u m n s \ C u s t o m e r _ I D < / K e y > < / D i a g r a m O b j e c t K e y > < D i a g r a m O b j e c t K e y > < K e y > C o l u m n s \ P r o d u c t _ I D < / K e y > < / D i a g r a m O b j e c t K e y > < D i a g r a m O b j e c t K e y > < K e y > C o l u m n s \ P r i c e < / K e y > < / D i a g r a m O b j e c t K e y > < D i a g r a m O b j e c t K e y > < K e y > C o l u m n s \ Q u a n t i t y < / K e y > < / D i a g r a m O b j e c t K e y > < D i a g r a m O b j e c t K e y > < K e y > C o l u m n s \ M o n t h < / 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 C o l u m n s \ C i t y < / K e y > < / D i a g r a m O b j e c t K e y > < D i a g r a m O b j e c t K e y > < K e y > C o l u m n s \ O c c a s i o n < / K e y > < / D i a g r a m O b j e c t K e y > < D i a g r a m O b j e c t K e y > < K e y > C o l u m n s \ T o t a l   R e v e n u e < / K e y > < / D i a g r a m O b j e c t K e y > < D i a g r a m O b j e c t K e y > < K e y > C o l u m n s \ T o t a l   D e l i v e r y   T i m e < / K e y > < / D i a g r a m O b j e c t K e y > < D i a g r a m O b j e c t K e y > < K e y > M e a s u r e s \ S u m   o f   T o t a l   D e l i v e r y   T i m e < / K e y > < / D i a g r a m O b j e c t K e y > < D i a g r a m O b j e c t K e y > < K e y > M e a s u r e s \ S u m   o f   T o t a l   D e l i v e r y   T i m e \ T a g I n f o \ F o r m u l a < / K e y > < / D i a g r a m O b j e c t K e y > < D i a g r a m O b j e c t K e y > < K e y > M e a s u r e s \ S u m   o f   T o t a l   D e l i v e r y   T i m e \ T a g I n f o \ V a l u e < / K e y > < / D i a g r a m O b j e c t K e y > < D i a g r a m O b j e c t K e y > < K e y > M e a s u r e s \ A v e r a g e   o f   T o t a l   D e l i v e r y   T i m e < / K e y > < / D i a g r a m O b j e c t K e y > < D i a g r a m O b j e c t K e y > < K e y > M e a s u r e s \ A v e r a g e   o f   T o t a l   D e l i v e r y   T i m e \ T a g I n f o \ F o r m u l a < / K e y > < / D i a g r a m O b j e c t K e y > < D i a g r a m O b j e c t K e y > < K e y > M e a s u r e s \ A v e r a g e   o f   T o t a l   D e l i v e r y   T i m e \ T a g I n f o \ V a l u e < / K e y > < / D i a g r a m O b j e c t K e y > < D i a g r a m O b j e c t K e y > < K e y > L i n k s \ & l t ; C o l u m n s \ S u m   o f   T o t a l   R e v e n u e & g t ; - & l t ; M e a s u r e s \ T o t a l   R e v e n u e & g t ; < / K e y > < / D i a g r a m O b j e c t K e y > < D i a g r a m O b j e c t K e y > < K e y > L i n k s \ & l t ; C o l u m n s \ S u m   o f   T o t a l   R e v e n u e & g t ; - & l t ; M e a s u r e s \ T o t a l   R e v e n u e & g t ; \ C O L U M N < / K e y > < / D i a g r a m O b j e c t K e y > < D i a g r a m O b j e c t K e y > < K e y > L i n k s \ & l t ; C o l u m n s \ S u m   o f   T o t a l   R e v e n u e & g t ; - & l t ; M e a s u r e s \ T o t a l   R e v e n u e & g t ; \ M E A S U R E 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 T o t a l   D e l i v e r y   T i m e & g t ; - & l t ; M e a s u r e s \ T o t a l   D e l i v e r y   T i m e & g t ; < / K e y > < / D i a g r a m O b j e c t K e y > < D i a g r a m O b j e c t K e y > < K e y > L i n k s \ & l t ; C o l u m n s \ C o u n t   o f   T o t a l   D e l i v e r y   T i m e & g t ; - & l t ; M e a s u r e s \ T o t a l   D e l i v e r y   T i m e & g t ; \ C O L U M N < / K e y > < / D i a g r a m O b j e c t K e y > < D i a g r a m O b j e c t K e y > < K e y > L i n k s \ & l t ; C o l u m n s \ C o u n t   o f   T o t a l   D e l i v e r y   T i m e & g t ; - & l t ; M e a s u r e s \ T o t a l   D e l i v e r y   T i m e & g t ; \ M E A S U R E < / K e y > < / D i a g r a m O b j e c t K e y > < D i a g r a m O b j e c t K e y > < K e y > L i n k s \ & l t ; C o l u m n s \ S u m   o f   T o t a l   D e l i v e r y   T i m e & g t ; - & l t ; M e a s u r e s \ T o t a l   D e l i v e r y   T i m e & g t ; < / K e y > < / D i a g r a m O b j e c t K e y > < D i a g r a m O b j e c t K e y > < K e y > L i n k s \ & l t ; C o l u m n s \ S u m   o f   T o t a l   D e l i v e r y   T i m e & g t ; - & l t ; M e a s u r e s \ T o t a l   D e l i v e r y   T i m e & g t ; \ C O L U M N < / K e y > < / D i a g r a m O b j e c t K e y > < D i a g r a m O b j e c t K e y > < K e y > L i n k s \ & l t ; C o l u m n s \ S u m   o f   T o t a l   D e l i v e r y   T i m e & g t ; - & l t ; M e a s u r e s \ T o t a l   D e l i v e r y   T i m e & g t ; \ M E A S U R E < / K e y > < / D i a g r a m O b j e c t K e y > < D i a g r a m O b j e c t K e y > < K e y > L i n k s \ & l t ; C o l u m n s \ A v e r a g e   o f   T o t a l   D e l i v e r y   T i m e & g t ; - & l t ; M e a s u r e s \ T o t a l   D e l i v e r y   T i m e & g t ; < / K e y > < / D i a g r a m O b j e c t K e y > < D i a g r a m O b j e c t K e y > < K e y > L i n k s \ & l t ; C o l u m n s \ A v e r a g e   o f   T o t a l   D e l i v e r y   T i m e & g t ; - & l t ; M e a s u r e s \ T o t a l   D e l i v e r y   T i m e & g t ; \ C O L U M N < / K e y > < / D i a g r a m O b j e c t K e y > < D i a g r a m O b j e c t K e y > < K e y > L i n k s \ & l t ; C o l u m n s \ A v e r a g e   o f   T o t a l   D e l i v e r y   T i m e & g t ; - & l t ; M e a s u r e s \ T o t a l   D e l i v e r y 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 R e v e n u e < / K e y > < / a : K e y > < a : V a l u e   i : t y p e = " M e a s u r e G r i d N o d e V i e w S t a t e " > < C o l u m n > 1 2 < / C o l u m n > < L a y e d O u t > t r u e < / L a y e d O u t > < W a s U I I n v i s i b l e > t r u e < / W a s U I I n v i s i b l e > < / a : V a l u e > < / a : K e y V a l u e O f D i a g r a m O b j e c t K e y a n y T y p e z b w N T n L X > < a : K e y V a l u e O f D i a g r a m O b j e c t K e y a n y T y p e z b w N T n L X > < a : K e y > < K e y > M e a s u r e s \ S u m   o f   T o t a l   R e v e n u e \ T a g I n f o \ F o r m u l a < / K e y > < / a : K e y > < a : V a l u e   i : t y p e = " M e a s u r e G r i d V i e w S t a t e I D i a g r a m T a g A d d i t i o n a l I n f o " / > < / a : K e y V a l u e O f D i a g r a m O b j e c t K e y a n y T y p e z b w N T n L X > < a : K e y V a l u e O f D i a g r a m O b j e c t K e y a n y T y p e z b w N T n L X > < a : K e y > < K e y > M e a s u r e s \ S u m   o f   T o t a l   R e v e n u e \ T a g I n f o \ V a l u e < / K e y > < / a : K e y > < a : V a l u e   i : t y p e = " M e a s u r e G r i d V i e w S t a t e I D i a g r a m T a g A d d i t i o n a l I n f o " / > < / 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 3 < / C o l u m n > < L a y e d O u t > t r u e < / L a y e d O u t > < 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 T o t a l   D e l i v e r y   T i m e < / K e y > < / a : K e y > < a : V a l u e   i : t y p e = " M e a s u r e G r i d N o d e V i e w S t a t e " > < C o l u m n > 1 3 < / C o l u m n > < L a y e d O u t > t r u e < / L a y e d O u t > < W a s U I I n v i s i b l e > t r u e < / W a s U I I n v i s i b l e > < / a : V a l u e > < / a : K e y V a l u e O f D i a g r a m O b j e c t K e y a n y T y p e z b w N T n L X > < a : K e y V a l u e O f D i a g r a m O b j e c t K e y a n y T y p e z b w N T n L X > < a : K e y > < K e y > M e a s u r e s \ C o u n t   o f   T o t a l   D e l i v e r y   T i m e \ T a g I n f o \ F o r m u l a < / K e y > < / a : K e y > < a : V a l u e   i : t y p e = " M e a s u r e G r i d V i e w S t a t e I D i a g r a m T a g A d d i t i o n a l I n f o " / > < / a : K e y V a l u e O f D i a g r a m O b j e c t K e y a n y T y p e z b w N T n L X > < a : K e y V a l u e O f D i a g r a m O b j e c t K e y a n y T y p e z b w N T n L X > < a : K e y > < K e y > M e a s u r e s \ C o u n t   o f   T o t a l   D e l i v e r y 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a : K e y V a l u e O f D i a g r a m O b j e c t K e y a n y T y p e z b w N T n L X > < a : K e y > < K e y > C o l u m n s \ O c c a s i o n < / K e y > < / a : K e y > < a : V a l u e   i : t y p e = " M e a s u r e G r i d N o d e V i e w S t a t e " > < C o l u m n > 1 1 < / C o l u m n > < L a y e d O u t > t r u e < / L a y e d O u t > < / a : V a l u e > < / a : K e y V a l u e O f D i a g r a m O b j e c t K e y a n y T y p e z b w N T n L X > < a : K e y V a l u e O f D i a g r a m O b j e c t K e y a n y T y p e z b w N T n L X > < a : K e y > < K e y > C o l u m n s \ T o t a l   R e v e n u e < / K e y > < / a : K e y > < a : V a l u e   i : t y p e = " M e a s u r e G r i d N o d e V i e w S t a t e " > < C o l u m n > 1 2 < / C o l u m n > < L a y e d O u t > t r u e < / L a y e d O u t > < / a : V a l u e > < / a : K e y V a l u e O f D i a g r a m O b j e c t K e y a n y T y p e z b w N T n L X > < a : K e y V a l u e O f D i a g r a m O b j e c t K e y a n y T y p e z b w N T n L X > < a : K e y > < K e y > C o l u m n s \ T o t a l   D e l i v e r y   T i m e < / K e y > < / a : K e y > < a : V a l u e   i : t y p e = " M e a s u r e G r i d N o d e V i e w S t a t e " > < C o l u m n > 1 3 < / C o l u m n > < L a y e d O u t > t r u e < / L a y e d O u t > < / a : V a l u e > < / a : K e y V a l u e O f D i a g r a m O b j e c t K e y a n y T y p e z b w N T n L X > < a : K e y V a l u e O f D i a g r a m O b j e c t K e y a n y T y p e z b w N T n L X > < a : K e y > < K e y > M e a s u r e s \ S u m   o f   T o t a l   D e l i v e r y   T i m e < / K e y > < / a : K e y > < a : V a l u e   i : t y p e = " M e a s u r e G r i d N o d e V i e w S t a t e " > < C o l u m n > 1 3 < / C o l u m n > < L a y e d O u t > t r u e < / L a y e d O u t > < W a s U I I n v i s i b l e > t r u e < / W a s U I I n v i s i b l e > < / a : V a l u e > < / a : K e y V a l u e O f D i a g r a m O b j e c t K e y a n y T y p e z b w N T n L X > < a : K e y V a l u e O f D i a g r a m O b j e c t K e y a n y T y p e z b w N T n L X > < a : K e y > < K e y > M e a s u r e s \ S u m   o f   T o t a l   D e l i v e r y   T i m e \ T a g I n f o \ F o r m u l a < / K e y > < / a : K e y > < a : V a l u e   i : t y p e = " M e a s u r e G r i d V i e w S t a t e I D i a g r a m T a g A d d i t i o n a l I n f o " / > < / a : K e y V a l u e O f D i a g r a m O b j e c t K e y a n y T y p e z b w N T n L X > < a : K e y V a l u e O f D i a g r a m O b j e c t K e y a n y T y p e z b w N T n L X > < a : K e y > < K e y > M e a s u r e s \ S u m   o f   T o t a l   D e l i v e r y   T i m e \ T a g I n f o \ V a l u e < / K e y > < / a : K e y > < a : V a l u e   i : t y p e = " M e a s u r e G r i d V i e w S t a t e I D i a g r a m T a g A d d i t i o n a l I n f o " / > < / a : K e y V a l u e O f D i a g r a m O b j e c t K e y a n y T y p e z b w N T n L X > < a : K e y V a l u e O f D i a g r a m O b j e c t K e y a n y T y p e z b w N T n L X > < a : K e y > < K e y > M e a s u r e s \ A v e r a g e   o f   T o t a l   D e l i v e r y   T i m e < / K e y > < / a : K e y > < a : V a l u e   i : t y p e = " M e a s u r e G r i d N o d e V i e w S t a t e " > < C o l u m n > 1 3 < / C o l u m n > < L a y e d O u t > t r u e < / L a y e d O u t > < W a s U I I n v i s i b l e > t r u e < / W a s U I I n v i s i b l e > < / a : V a l u e > < / a : K e y V a l u e O f D i a g r a m O b j e c t K e y a n y T y p e z b w N T n L X > < a : K e y V a l u e O f D i a g r a m O b j e c t K e y a n y T y p e z b w N T n L X > < a : K e y > < K e y > M e a s u r e s \ A v e r a g e   o f   T o t a l   D e l i v e r y   T i m e \ T a g I n f o \ F o r m u l a < / K e y > < / a : K e y > < a : V a l u e   i : t y p e = " M e a s u r e G r i d V i e w S t a t e I D i a g r a m T a g A d d i t i o n a l I n f o " / > < / a : K e y V a l u e O f D i a g r a m O b j e c t K e y a n y T y p e z b w N T n L X > < a : K e y V a l u e O f D i a g r a m O b j e c t K e y a n y T y p e z b w N T n L X > < a : K e y > < K e y > M e a s u r e s \ A v e r a g e   o f   T o t a l   D e l i v e r y   T i m e \ T a g I n f o \ V a l u e < / K e y > < / a : K e y > < a : V a l u e   i : t y p e = " M e a s u r e G r i d V i e w S t a t e I D i a g r a m T a g A d d i t i o n a l I n f o " / > < / a : K e y V a l u e O f D i a g r a m O b j e c t K e y a n y T y p e z b w N T n L X > < a : K e y V a l u e O f D i a g r a m O b j e c t K e y a n y T y p e z b w N T n L X > < a : K e y > < K e y > L i n k s \ & l t ; C o l u m n s \ S u m   o f   T o t a l   R e v e n u e & g t ; - & l t ; M e a s u r e s \ T o t a l   R e v e n u e & g t ; < / K e y > < / a : K e y > < a : V a l u e   i : t y p e = " M e a s u r e G r i d V i e w S t a t e I D i a g r a m L i n k " / > < / a : K e y V a l u e O f D i a g r a m O b j e c t K e y a n y T y p e z b w N T n L X > < a : K e y V a l u e O f D i a g r a m O b j e c t K e y a n y T y p e z b w N T n L X > < a : K e y > < K e y > L i n k s \ & l t ; C o l u m n s \ S u m   o f   T o t a l   R e v e n u e & g t ; - & l t ; M e a s u r e s \ T o t a l   R e v e n u e & g t ; \ C O L U M N < / K e y > < / a : K e y > < a : V a l u e   i : t y p e = " M e a s u r e G r i d V i e w S t a t e I D i a g r a m L i n k E n d p o i n t " / > < / a : K e y V a l u e O f D i a g r a m O b j e c t K e y a n y T y p e z b w N T n L X > < a : K e y V a l u e O f D i a g r a m O b j e c t K e y a n y T y p e z b w N T n L X > < a : K e y > < K e y > L i n k s \ & l t ; C o l u m n s \ S u m   o f   T o t a l   R e v e n u e & g t ; - & l t ; M e a s u r e s \ T o t a l   R e v e n u e & g t ; \ M E A S U R E 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 T o t a l   D e l i v e r y   T i m e & g t ; - & l t ; M e a s u r e s \ T o t a l   D e l i v e r y   T i m e & g t ; < / K e y > < / a : K e y > < a : V a l u e   i : t y p e = " M e a s u r e G r i d V i e w S t a t e I D i a g r a m L i n k " / > < / a : K e y V a l u e O f D i a g r a m O b j e c t K e y a n y T y p e z b w N T n L X > < a : K e y V a l u e O f D i a g r a m O b j e c t K e y a n y T y p e z b w N T n L X > < a : K e y > < K e y > L i n k s \ & l t ; C o l u m n s \ C o u n t   o f   T o t a l   D e l i v e r y   T i m e & g t ; - & l t ; M e a s u r e s \ T o t a l   D e l i v e r y   T i m e & g t ; \ C O L U M N < / K e y > < / a : K e y > < a : V a l u e   i : t y p e = " M e a s u r e G r i d V i e w S t a t e I D i a g r a m L i n k E n d p o i n t " / > < / a : K e y V a l u e O f D i a g r a m O b j e c t K e y a n y T y p e z b w N T n L X > < a : K e y V a l u e O f D i a g r a m O b j e c t K e y a n y T y p e z b w N T n L X > < a : K e y > < K e y > L i n k s \ & l t ; C o l u m n s \ C o u n t   o f   T o t a l   D e l i v e r y   T i m e & g t ; - & l t ; M e a s u r e s \ T o t a l   D e l i v e r y   T i m e & g t ; \ M E A S U R E < / K e y > < / a : K e y > < a : V a l u e   i : t y p e = " M e a s u r e G r i d V i e w S t a t e I D i a g r a m L i n k E n d p o i n t " / > < / a : K e y V a l u e O f D i a g r a m O b j e c t K e y a n y T y p e z b w N T n L X > < a : K e y V a l u e O f D i a g r a m O b j e c t K e y a n y T y p e z b w N T n L X > < a : K e y > < K e y > L i n k s \ & l t ; C o l u m n s \ S u m   o f   T o t a l   D e l i v e r y   T i m e & g t ; - & l t ; M e a s u r e s \ T o t a l   D e l i v e r y   T i m e & g t ; < / K e y > < / a : K e y > < a : V a l u e   i : t y p e = " M e a s u r e G r i d V i e w S t a t e I D i a g r a m L i n k " / > < / a : K e y V a l u e O f D i a g r a m O b j e c t K e y a n y T y p e z b w N T n L X > < a : K e y V a l u e O f D i a g r a m O b j e c t K e y a n y T y p e z b w N T n L X > < a : K e y > < K e y > L i n k s \ & l t ; C o l u m n s \ S u m   o f   T o t a l   D e l i v e r y   T i m e & g t ; - & l t ; M e a s u r e s \ T o t a l   D e l i v e r y   T i m e & g t ; \ C O L U M N < / K e y > < / a : K e y > < a : V a l u e   i : t y p e = " M e a s u r e G r i d V i e w S t a t e I D i a g r a m L i n k E n d p o i n t " / > < / a : K e y V a l u e O f D i a g r a m O b j e c t K e y a n y T y p e z b w N T n L X > < a : K e y V a l u e O f D i a g r a m O b j e c t K e y a n y T y p e z b w N T n L X > < a : K e y > < K e y > L i n k s \ & l t ; C o l u m n s \ S u m   o f   T o t a l   D e l i v e r y   T i m e & g t ; - & l t ; M e a s u r e s \ T o t a l   D e l i v e r y   T i m e & g t ; \ M E A S U R E < / K e y > < / a : K e y > < a : V a l u e   i : t y p e = " M e a s u r e G r i d V i e w S t a t e I D i a g r a m L i n k E n d p o i n t " / > < / a : K e y V a l u e O f D i a g r a m O b j e c t K e y a n y T y p e z b w N T n L X > < a : K e y V a l u e O f D i a g r a m O b j e c t K e y a n y T y p e z b w N T n L X > < a : K e y > < K e y > L i n k s \ & l t ; C o l u m n s \ A v e r a g e   o f   T o t a l   D e l i v e r y   T i m e & g t ; - & l t ; M e a s u r e s \ T o t a l   D e l i v e r y   T i m e & g t ; < / K e y > < / a : K e y > < a : V a l u e   i : t y p e = " M e a s u r e G r i d V i e w S t a t e I D i a g r a m L i n k " / > < / a : K e y V a l u e O f D i a g r a m O b j e c t K e y a n y T y p e z b w N T n L X > < a : K e y V a l u e O f D i a g r a m O b j e c t K e y a n y T y p e z b w N T n L X > < a : K e y > < K e y > L i n k s \ & l t ; C o l u m n s \ A v e r a g e   o f   T o t a l   D e l i v e r y   T i m e & g t ; - & l t ; M e a s u r e s \ T o t a l   D e l i v e r y   T i m e & g t ; \ C O L U M N < / K e y > < / a : K e y > < a : V a l u e   i : t y p e = " M e a s u r e G r i d V i e w S t a t e I D i a g r a m L i n k E n d p o i n t " / > < / a : K e y V a l u e O f D i a g r a m O b j e c t K e y a n y T y p e z b w N T n L X > < a : K e y V a l u e O f D i a g r a m O b j e c t K e y a n y T y p e z b w N T n L X > < a : K e y > < K e y > L i n k s \ & l t ; C o l u m n s \ A v e r a g e   o f   T o t a l   D e l i v e r y   T i m e & g t ; - & l t ; M e a s u r e s \ T o t a l   D e l i v e r y   T i m e & g t ; \ M E A S U R E 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 D e l i v e r y 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C l i e n t W i n d o w X M L " > < C u s t o m C o n t e n t > < ! [ C D A T A [ o r d e r s ] ] > < / C u s t o m C o n t e n t > < / G e m i n i > 
</file>

<file path=customXml/itemProps1.xml><?xml version="1.0" encoding="utf-8"?>
<ds:datastoreItem xmlns:ds="http://schemas.openxmlformats.org/officeDocument/2006/customXml" ds:itemID="{C74DD44A-A844-48EB-B05A-0DA8C7A2CD26}">
  <ds:schemaRefs/>
</ds:datastoreItem>
</file>

<file path=customXml/itemProps10.xml><?xml version="1.0" encoding="utf-8"?>
<ds:datastoreItem xmlns:ds="http://schemas.openxmlformats.org/officeDocument/2006/customXml" ds:itemID="{F39411D1-55F9-4F54-9E94-046B1F31D021}">
  <ds:schemaRefs/>
</ds:datastoreItem>
</file>

<file path=customXml/itemProps11.xml><?xml version="1.0" encoding="utf-8"?>
<ds:datastoreItem xmlns:ds="http://schemas.openxmlformats.org/officeDocument/2006/customXml" ds:itemID="{39ADE8E6-608B-4950-80C3-70FA2D018BBA}">
  <ds:schemaRefs/>
</ds:datastoreItem>
</file>

<file path=customXml/itemProps12.xml><?xml version="1.0" encoding="utf-8"?>
<ds:datastoreItem xmlns:ds="http://schemas.openxmlformats.org/officeDocument/2006/customXml" ds:itemID="{48039E81-0DA1-4974-A709-4095C514F830}">
  <ds:schemaRefs/>
</ds:datastoreItem>
</file>

<file path=customXml/itemProps13.xml><?xml version="1.0" encoding="utf-8"?>
<ds:datastoreItem xmlns:ds="http://schemas.openxmlformats.org/officeDocument/2006/customXml" ds:itemID="{352346F9-A4B7-4E78-BB7E-B2CE672FEFD3}">
  <ds:schemaRefs/>
</ds:datastoreItem>
</file>

<file path=customXml/itemProps14.xml><?xml version="1.0" encoding="utf-8"?>
<ds:datastoreItem xmlns:ds="http://schemas.openxmlformats.org/officeDocument/2006/customXml" ds:itemID="{E76BFFAE-A2A7-415A-9B7D-E2339E46847B}">
  <ds:schemaRefs/>
</ds:datastoreItem>
</file>

<file path=customXml/itemProps15.xml><?xml version="1.0" encoding="utf-8"?>
<ds:datastoreItem xmlns:ds="http://schemas.openxmlformats.org/officeDocument/2006/customXml" ds:itemID="{A3AB44CB-7C67-42C8-9015-E2391AFF5503}">
  <ds:schemaRefs/>
</ds:datastoreItem>
</file>

<file path=customXml/itemProps16.xml><?xml version="1.0" encoding="utf-8"?>
<ds:datastoreItem xmlns:ds="http://schemas.openxmlformats.org/officeDocument/2006/customXml" ds:itemID="{9C8B6944-72D2-426D-AAE0-7DE5125A67F3}">
  <ds:schemaRefs>
    <ds:schemaRef ds:uri="http://schemas.microsoft.com/DataMashup"/>
  </ds:schemaRefs>
</ds:datastoreItem>
</file>

<file path=customXml/itemProps17.xml><?xml version="1.0" encoding="utf-8"?>
<ds:datastoreItem xmlns:ds="http://schemas.openxmlformats.org/officeDocument/2006/customXml" ds:itemID="{1C6E9068-B18C-4B66-8D8F-43F0C4505862}">
  <ds:schemaRefs/>
</ds:datastoreItem>
</file>

<file path=customXml/itemProps18.xml><?xml version="1.0" encoding="utf-8"?>
<ds:datastoreItem xmlns:ds="http://schemas.openxmlformats.org/officeDocument/2006/customXml" ds:itemID="{30645387-EB0D-45E8-A392-B57D67BF6181}">
  <ds:schemaRefs/>
</ds:datastoreItem>
</file>

<file path=customXml/itemProps19.xml><?xml version="1.0" encoding="utf-8"?>
<ds:datastoreItem xmlns:ds="http://schemas.openxmlformats.org/officeDocument/2006/customXml" ds:itemID="{ABCCD4F9-4CA7-409B-8C8B-DF3B485295DE}">
  <ds:schemaRefs/>
</ds:datastoreItem>
</file>

<file path=customXml/itemProps2.xml><?xml version="1.0" encoding="utf-8"?>
<ds:datastoreItem xmlns:ds="http://schemas.openxmlformats.org/officeDocument/2006/customXml" ds:itemID="{D46BCF63-C2A8-4C99-9320-5A204F5B893E}">
  <ds:schemaRefs/>
</ds:datastoreItem>
</file>

<file path=customXml/itemProps3.xml><?xml version="1.0" encoding="utf-8"?>
<ds:datastoreItem xmlns:ds="http://schemas.openxmlformats.org/officeDocument/2006/customXml" ds:itemID="{88D909B4-3A45-4E09-93A7-F168DACCD3FC}">
  <ds:schemaRefs/>
</ds:datastoreItem>
</file>

<file path=customXml/itemProps4.xml><?xml version="1.0" encoding="utf-8"?>
<ds:datastoreItem xmlns:ds="http://schemas.openxmlformats.org/officeDocument/2006/customXml" ds:itemID="{6FB87AA6-3289-4F26-A04F-5AC6D38A93AB}">
  <ds:schemaRefs/>
</ds:datastoreItem>
</file>

<file path=customXml/itemProps5.xml><?xml version="1.0" encoding="utf-8"?>
<ds:datastoreItem xmlns:ds="http://schemas.openxmlformats.org/officeDocument/2006/customXml" ds:itemID="{4CFB51B0-203B-4718-B920-38703CCD7A8A}">
  <ds:schemaRefs/>
</ds:datastoreItem>
</file>

<file path=customXml/itemProps6.xml><?xml version="1.0" encoding="utf-8"?>
<ds:datastoreItem xmlns:ds="http://schemas.openxmlformats.org/officeDocument/2006/customXml" ds:itemID="{978C9AC9-FB6F-40D7-888D-85AAA76D4201}">
  <ds:schemaRefs/>
</ds:datastoreItem>
</file>

<file path=customXml/itemProps7.xml><?xml version="1.0" encoding="utf-8"?>
<ds:datastoreItem xmlns:ds="http://schemas.openxmlformats.org/officeDocument/2006/customXml" ds:itemID="{8BB6381F-A09B-4A7D-9BB8-84099EE29168}">
  <ds:schemaRefs/>
</ds:datastoreItem>
</file>

<file path=customXml/itemProps8.xml><?xml version="1.0" encoding="utf-8"?>
<ds:datastoreItem xmlns:ds="http://schemas.openxmlformats.org/officeDocument/2006/customXml" ds:itemID="{760E0432-0D12-4AD2-B6DE-6B13F037EEC8}">
  <ds:schemaRefs/>
</ds:datastoreItem>
</file>

<file path=customXml/itemProps9.xml><?xml version="1.0" encoding="utf-8"?>
<ds:datastoreItem xmlns:ds="http://schemas.openxmlformats.org/officeDocument/2006/customXml" ds:itemID="{EE9FAFC8-83A4-4143-A437-B9BA52F804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vt:lpstr>
      <vt:lpstr>products</vt:lpstr>
      <vt:lpstr>orders</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Mrudula Patil</dc:creator>
  <cp:lastModifiedBy>Mrudula Patil</cp:lastModifiedBy>
  <dcterms:created xsi:type="dcterms:W3CDTF">2024-12-20T07:00:23Z</dcterms:created>
  <dcterms:modified xsi:type="dcterms:W3CDTF">2024-12-20T16:51:58Z</dcterms:modified>
</cp:coreProperties>
</file>