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rco\SynologyDrive\Projects\momav\"/>
    </mc:Choice>
  </mc:AlternateContent>
  <xr:revisionPtr revIDLastSave="0" documentId="13_ncr:1_{81913BFE-55D5-4C62-942C-9006158CB61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G8" i="1"/>
  <c r="G24" i="1"/>
  <c r="G18" i="1"/>
  <c r="G22" i="1"/>
  <c r="G14" i="1"/>
  <c r="G33" i="1"/>
  <c r="G19" i="1"/>
  <c r="G20" i="1"/>
  <c r="G21" i="1"/>
  <c r="G11" i="1"/>
  <c r="G12" i="1"/>
  <c r="G41" i="1"/>
  <c r="G40" i="1"/>
  <c r="G39" i="1"/>
  <c r="G38" i="1"/>
  <c r="G37" i="1"/>
  <c r="G15" i="1"/>
  <c r="G28" i="1"/>
  <c r="G27" i="1"/>
  <c r="G13" i="1"/>
  <c r="G10" i="1"/>
  <c r="G9" i="1"/>
  <c r="G32" i="1"/>
  <c r="G36" i="1"/>
  <c r="G35" i="1"/>
  <c r="G31" i="1"/>
  <c r="G26" i="1"/>
  <c r="G49" i="1"/>
  <c r="G53" i="1"/>
  <c r="G52" i="1"/>
  <c r="E47" i="1"/>
  <c r="G47" i="1" s="1"/>
  <c r="E78" i="1"/>
  <c r="G78" i="1" s="1"/>
  <c r="E76" i="1"/>
  <c r="G76" i="1" s="1"/>
  <c r="E77" i="1"/>
  <c r="G77" i="1" s="1"/>
  <c r="E82" i="1"/>
  <c r="G82" i="1" s="1"/>
  <c r="E80" i="1"/>
  <c r="G80" i="1" s="1"/>
  <c r="G62" i="1"/>
  <c r="G17" i="1"/>
  <c r="G51" i="1"/>
  <c r="E81" i="1"/>
  <c r="G81" i="1" s="1"/>
  <c r="G48" i="1"/>
  <c r="G46" i="1"/>
  <c r="G67" i="1"/>
  <c r="G74" i="1"/>
  <c r="G73" i="1"/>
  <c r="G66" i="1"/>
  <c r="G72" i="1"/>
  <c r="G71" i="1"/>
  <c r="G70" i="1"/>
  <c r="G68" i="1"/>
  <c r="G65" i="1"/>
  <c r="G64" i="1"/>
  <c r="G61" i="1"/>
  <c r="G60" i="1"/>
  <c r="G59" i="1"/>
  <c r="G30" i="1"/>
  <c r="E79" i="1" l="1"/>
  <c r="G79" i="1" s="1"/>
  <c r="G2" i="1" s="1"/>
</calcChain>
</file>

<file path=xl/sharedStrings.xml><?xml version="1.0" encoding="utf-8"?>
<sst xmlns="http://schemas.openxmlformats.org/spreadsheetml/2006/main" count="209" uniqueCount="183">
  <si>
    <t>Body</t>
  </si>
  <si>
    <t>Arm</t>
  </si>
  <si>
    <t>pcs</t>
  </si>
  <si>
    <t>name</t>
  </si>
  <si>
    <t>type</t>
  </si>
  <si>
    <t>unit</t>
  </si>
  <si>
    <t>price</t>
  </si>
  <si>
    <t>link</t>
  </si>
  <si>
    <t>T-Motor F100</t>
  </si>
  <si>
    <t>https://store.tmotor.com/goods.php?id=1177</t>
  </si>
  <si>
    <t>ESC</t>
  </si>
  <si>
    <t>KST Servo MS325</t>
  </si>
  <si>
    <t>https://www.hebu-shop.ch/shop/kst-servo-ms325-digital-metall-hv-12mm-stellkraft-5-2kg-cm/</t>
  </si>
  <si>
    <t>carbon sheet</t>
  </si>
  <si>
    <t>carbon rod</t>
  </si>
  <si>
    <t>1.5mm Prepreg</t>
  </si>
  <si>
    <t>bearing</t>
  </si>
  <si>
    <t xml:space="preserve">10x15x4 </t>
  </si>
  <si>
    <t>https://shop.swiss-composite.ch/pi/Halbfabrikate/Plattenmaterial/CFK-Prepreg-Platten/Carbon-Prepreg-Platten-15mm.html</t>
  </si>
  <si>
    <t>TOTAL</t>
  </si>
  <si>
    <t>ORD</t>
  </si>
  <si>
    <t>motor</t>
  </si>
  <si>
    <t>propeller</t>
  </si>
  <si>
    <t>servo</t>
  </si>
  <si>
    <t>mcu</t>
  </si>
  <si>
    <t>8x10 USL Prepreg</t>
  </si>
  <si>
    <t>https://shop.swiss-composite.ch/pi/Halbfabrikate/Rohre/CFK-Rohre-Prepreg/Prepreg-CFK-Rohr-8-x-10mm.html</t>
  </si>
  <si>
    <t>copper clad</t>
  </si>
  <si>
    <t>RS550 motor brush holder</t>
  </si>
  <si>
    <t>contact brushes</t>
  </si>
  <si>
    <t>https://www.ebay.ch/itm/184802088458?hash=item2b0710160a:g:vowAAOSwdHdgi64F#shpCntId</t>
  </si>
  <si>
    <t>https://www.kugellagerking.com/de/duennring-rillenkugellager-6700-zz-10x15x4-mm-3</t>
  </si>
  <si>
    <t>CPU</t>
  </si>
  <si>
    <t>6x</t>
  </si>
  <si>
    <t>battery</t>
  </si>
  <si>
    <t>1.6mm copper pcb clad</t>
  </si>
  <si>
    <t>https://www.digikey.ch/en/products/detail/mg-chemicals/503/559704</t>
  </si>
  <si>
    <t>m3x22</t>
  </si>
  <si>
    <t>https://www.conrad.ch/de/p/toolcraft-104172-zylinderschrauben-m3-22-mm-schlitz-din-84-stahl-galvanisch-verzinkt-200-st-104172.html</t>
  </si>
  <si>
    <t>2.5mm board</t>
  </si>
  <si>
    <t>https://www.conrad.ch/de/p/epoxyd-platte-carbotec-l-x-b-350-mm-x-150-mm-2-5-mm-295795.html</t>
  </si>
  <si>
    <t>Epoxyd-Platte Carbotec</t>
  </si>
  <si>
    <t>contact tube</t>
  </si>
  <si>
    <t>12x10 brass tube</t>
  </si>
  <si>
    <t>motor wire</t>
  </si>
  <si>
    <t>https://www.conrad.ch/de/p/messing-rohr-profil-x-l-12-mm-x-500-mm-innen-durchmesser-10-mm-222383.html</t>
  </si>
  <si>
    <t>https://www.conrad.ch/de/p/aluminium-flach-profil-l-x-b-x-h-200-x-20-x-5-mm-1-st-229811.html</t>
  </si>
  <si>
    <t>alu stock 5mm</t>
  </si>
  <si>
    <t>servo wire</t>
  </si>
  <si>
    <t>https://www.hebu-shop.ch/shop/servokabel-26awg-0-13mm%c2%b2-10m/</t>
  </si>
  <si>
    <t>servo connector</t>
  </si>
  <si>
    <t>alu 10mm rod</t>
  </si>
  <si>
    <t>prop spacer</t>
  </si>
  <si>
    <t>https://www.hebu-shop.ch/shop/folding-propellers-klapp-propeller-8331-low-noise-zu-dji-mavic-pro-platinum/</t>
  </si>
  <si>
    <t>DJI Mavic Pro Prop 8331</t>
  </si>
  <si>
    <t>petg+carbon</t>
  </si>
  <si>
    <t>https://www.3dware.ch/Filament-PET-G-mit-Carbon-Dunkelgrau-3mm-500g-De.htm</t>
  </si>
  <si>
    <t>https://www.3dware.ch/Thread-insert-for-plastic-M3-En.htm</t>
  </si>
  <si>
    <t>fdm filament</t>
  </si>
  <si>
    <t>inserts</t>
  </si>
  <si>
    <t>m3</t>
  </si>
  <si>
    <t>m2 stopnut</t>
  </si>
  <si>
    <t>https://www.brack.ch/oem-zylinderkopfschrauben-m2x10-mm-stahl-711245</t>
  </si>
  <si>
    <t>https://www.brack.ch/oem-stopmutter-m2-711258</t>
  </si>
  <si>
    <t>https://www.swaytronic.ch/SWAYTRONIC-LiPo-6S-22.2V-2800mAh-35C-70C-XT60</t>
  </si>
  <si>
    <t>swaytronic 6S 2800mAh</t>
  </si>
  <si>
    <t>https://www.pi-shop.ch/raspberry-pi-4-model-b-4gb</t>
  </si>
  <si>
    <t>Raspberry Pi 4 (4GB)</t>
  </si>
  <si>
    <t>T-Motor MINI F45A 6S 4IN1</t>
  </si>
  <si>
    <t>https://www.hebu-shop.ch/shop/t-motor-mini-f45a-6s-blheli32-4-in-1-esc-20mm-x-20mm/</t>
  </si>
  <si>
    <t>prop+servo screw</t>
  </si>
  <si>
    <t>18AWG elastomer wire</t>
  </si>
  <si>
    <t>https://fpvracing.ch/de/bauelemente/449-1m-silikondraht-18awg-rot-schwarz.html?search_query=silikon&amp;results=69</t>
  </si>
  <si>
    <t>26AWG servo wire</t>
  </si>
  <si>
    <t>anti vibration oring</t>
  </si>
  <si>
    <t>2x2mm oring</t>
  </si>
  <si>
    <t>https://shop.maagtechnic.ch/de/dichtungen-o-ringe-und-zubehoer-o-ringe/o-ring-nbr-70-36624-2x2mm-10372089-de/</t>
  </si>
  <si>
    <t>m3x16</t>
  </si>
  <si>
    <t>m3x20</t>
  </si>
  <si>
    <t>velcro</t>
  </si>
  <si>
    <t>https://www.hebu-shop.ch/shop/zohd-klettbaender-velcro-2x-20x280mm-4x-20x190mm-6er-set/</t>
  </si>
  <si>
    <t>https://www.hebu-shop.ch/shop/anti-rutschmatte-zur-akkusicherung-10x3-5cm-selbstklebend-3m/#</t>
  </si>
  <si>
    <t>anti skid</t>
  </si>
  <si>
    <t>tube fix screw</t>
  </si>
  <si>
    <t>motor fix screw</t>
  </si>
  <si>
    <t xml:space="preserve">body fix screw </t>
  </si>
  <si>
    <t>m2x10</t>
  </si>
  <si>
    <t>m3 nuts</t>
  </si>
  <si>
    <t>m2 nuts</t>
  </si>
  <si>
    <t>m3 nut</t>
  </si>
  <si>
    <t>20x280 &amp; 20x190 set</t>
  </si>
  <si>
    <t>adhesive silicone mat</t>
  </si>
  <si>
    <t>PCB</t>
  </si>
  <si>
    <t>baro</t>
  </si>
  <si>
    <t>GNSS</t>
  </si>
  <si>
    <t>https://www.digikey.ch/en/products/detail/sparkfun-electronics/DEV-13664/5766914</t>
  </si>
  <si>
    <t>SparkFun SAMD21 Mini</t>
  </si>
  <si>
    <t>h bridge</t>
  </si>
  <si>
    <t>https://www.digikey.ch/en/products/detail/texas-instruments/DRV8871DDA/6110574</t>
  </si>
  <si>
    <t>DRV8871</t>
  </si>
  <si>
    <t>dc-dc 8.4V</t>
  </si>
  <si>
    <t>https://www.digikey.ch/en/products/detail/tdk-lambda-americas-inc/I6A4W020A033V-001-R/5878834</t>
  </si>
  <si>
    <t>I6A4W020A033V</t>
  </si>
  <si>
    <t>dc-dc 5V</t>
  </si>
  <si>
    <t>I3A4W008A033V</t>
  </si>
  <si>
    <t>https://www.digikey.ch/en/products/detail/tdk-lambda-americas-inc/I3A4W008A033V-001-R/7321113</t>
  </si>
  <si>
    <t>breakout</t>
  </si>
  <si>
    <t>BOB-13655</t>
  </si>
  <si>
    <t>https://www.digikey.ch/en/products/detail/sparkfun-electronics/BOB-13655/5528943</t>
  </si>
  <si>
    <t>pwr conn</t>
  </si>
  <si>
    <t>sig conn</t>
  </si>
  <si>
    <t>JST ZH</t>
  </si>
  <si>
    <t>JST XH</t>
  </si>
  <si>
    <t>https://www.aliexpress.com/item/32869680262.html?spm=a2g0o.order_list.0.0.21ef1802GXjQ5h</t>
  </si>
  <si>
    <t>jumper wire</t>
  </si>
  <si>
    <t>https://www.doitgarden.ch/de/p/613227400000/max-hauri-0-5mm2-20-m</t>
  </si>
  <si>
    <t>bat conn</t>
  </si>
  <si>
    <t>XT60</t>
  </si>
  <si>
    <t>https://www.hebu-shop.ch/shop/xt60u-hochstrom-stecksystem-amass-bis-60a-5-paar/</t>
  </si>
  <si>
    <t>motor conn</t>
  </si>
  <si>
    <t>https://www.hebu-shop.ch/shop/goldkontaktstecker-goldstecker-und-buchse-kurz-2-0mm-1-paar/</t>
  </si>
  <si>
    <t>2mm gold contact</t>
  </si>
  <si>
    <t>clad board</t>
  </si>
  <si>
    <t xml:space="preserve"> MG Chemicals 512</t>
  </si>
  <si>
    <t>https://www.digikey.ch/en/products/detail/mg-chemicals/512/559721</t>
  </si>
  <si>
    <t>3.24 kOhm 1/8W</t>
  </si>
  <si>
    <t>8.45 kOhm 1/8W</t>
  </si>
  <si>
    <t>https://www.digikey.ch/en/products/detail/vishay-dale/RN55D8451FB14/3336552</t>
  </si>
  <si>
    <t>https://www.digikey.ch/en/products/detail/vishay-dale/RN55D3241FB14/3338290</t>
  </si>
  <si>
    <t>0.1 uF ceramic</t>
  </si>
  <si>
    <t>22uF alum</t>
  </si>
  <si>
    <t>100uF alum</t>
  </si>
  <si>
    <t>https://www.digikey.ch/en/products/detail/kyocera-avx/AR215F104K4R/1532242</t>
  </si>
  <si>
    <t>https://www.digikey.ch/en/products/detail/panasonic-electronic-components/EEA-GA1H220B/2513348</t>
  </si>
  <si>
    <t>https://www.digikey.ch/en/products/detail/illinois-capacitor/107RSS035M/5410778</t>
  </si>
  <si>
    <t>camera SLAM</t>
  </si>
  <si>
    <t>trim res (5V)</t>
  </si>
  <si>
    <t>trim res (8.4V)</t>
  </si>
  <si>
    <t>filter cap (out)</t>
  </si>
  <si>
    <t>filter cap (in)</t>
  </si>
  <si>
    <t>board conn</t>
  </si>
  <si>
    <t>0.1'' machined header F</t>
  </si>
  <si>
    <t>0.1'' machined header M</t>
  </si>
  <si>
    <t>https://www.play-zone.ch/en/bauteile/stift-buchsenleisten/prazisions-buchsenleiste-1x40pin-rastermass-2-54mm.html</t>
  </si>
  <si>
    <t>https://www.play-zone.ch/en/bauteile/stift-buchsenleisten/prazisions-stiftleiste-1x40-pin-rm-2-54.html</t>
  </si>
  <si>
    <t>ZED-F9P</t>
  </si>
  <si>
    <t>cellular link</t>
  </si>
  <si>
    <t>https://www.gnss.store/gnss-gps-modules/105-ublox-zed-f9p-rtk-gnss-receiver-board-with-sma-base-or-rover.html</t>
  </si>
  <si>
    <t>BMP390</t>
  </si>
  <si>
    <t>https://www.digikey.ch/en/products/detail/adafruit-industries-llc/4816/13543385</t>
  </si>
  <si>
    <t>https://www.digikey.ch/en/products/detail/xsens-technologies-bv/MTI-3-0I/14834329</t>
  </si>
  <si>
    <t>standoffs</t>
  </si>
  <si>
    <t>m3 various lengths</t>
  </si>
  <si>
    <t>heatsinks</t>
  </si>
  <si>
    <t>https://www.digikey.ch/en/products/detail/seeed-technology-co-ltd/110991328/10451864</t>
  </si>
  <si>
    <t>imu</t>
  </si>
  <si>
    <t>MTI-3-0I</t>
  </si>
  <si>
    <t>hardware</t>
  </si>
  <si>
    <t>various m3 screws &amp; nuts</t>
  </si>
  <si>
    <t>long range radio</t>
  </si>
  <si>
    <t>pullup &amp; ilim res</t>
  </si>
  <si>
    <t>330Ohm &amp; 1.5kOhm resistors</t>
  </si>
  <si>
    <t>https://www.conrad.ch/de/o/smd-widerstaende-0241260.html?tfo_ATT_LOV_RESISTOR_DESIGN=0603&amp;tfo_ATT_RESISTANCE_VALUE_NUM=330%20%CE%A9~~~1.5%20k%CE%A9&amp;tfo_brand=TRU%20COMPONENTS&amp;tfo_ATT_NUM_ELECTRICAL_RATING=0.2%20W</t>
  </si>
  <si>
    <t>https://www.digikey.be/en/products/detail/alpha-wire/422601-BK001/6003185</t>
  </si>
  <si>
    <t>20 AWG solid core</t>
  </si>
  <si>
    <t>26 AWG solid core</t>
  </si>
  <si>
    <t>https://www.aliexpress.com/item/1005002604739457.html?spm=a2g0o.order_list.0.0.21ef1802Odx4Cg</t>
  </si>
  <si>
    <t>Intel T265</t>
  </si>
  <si>
    <t>Addons</t>
  </si>
  <si>
    <t>https://shop.swiss-composite.ch/pi/Halbfabrikate/Rohre/CFK-Rohre-USL/UltraSuperLite-CFK-Rohr-16-x-17mm.html</t>
  </si>
  <si>
    <t>leg tubes</t>
  </si>
  <si>
    <t>tube cfrp 16x17</t>
  </si>
  <si>
    <t>remote</t>
  </si>
  <si>
    <t>https://www.hebu-shop.ch/shop/frsky-taranis-x9d-plus-2019-se-accst-access-mode2-eu-version/</t>
  </si>
  <si>
    <t>Taranis X9D Plus</t>
  </si>
  <si>
    <t>fan</t>
  </si>
  <si>
    <t>https://www.digikey.ch/de/products/detail/wakefield-vette/DB200303H1A-3T0/12619936</t>
  </si>
  <si>
    <t>DB200303H1A-3T0</t>
  </si>
  <si>
    <t>Optitrack PrimeX 13W</t>
  </si>
  <si>
    <t>https://www.aliexpress.com/item/1005005727456179.html</t>
  </si>
  <si>
    <t>https://optitrack.com/cameras/prime-13w/</t>
  </si>
  <si>
    <t>mocap + ground pc</t>
  </si>
  <si>
    <t>Radxa Rock 5A (4GB/32GB/WIFI)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</si>
</sst>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2"/>
    <xf numFmtId="2" fontId="2" fillId="0" borderId="0" xfId="0" applyNumberFormat="1" applyFont="1"/>
    <xf numFmtId="0" fontId="1" fillId="2" borderId="0" xfId="1"/>
    <xf numFmtId="0" fontId="4" fillId="3" borderId="0" xfId="3"/>
    <xf numFmtId="0" fontId="0" fillId="0" borderId="0" xfId="0" applyAlignment="1">
      <alignment wrapText="1"/>
    </xf>
    <xf numFmtId="0" fontId="5" fillId="4" borderId="0" xfId="4"/>
    <xf numFmtId="0" fontId="0" fillId="0" borderId="0" xfId="0" applyAlignment="1">
      <alignment horizontal="left"/>
    </xf>
    <xf numFmtId="0" fontId="6" fillId="5" borderId="0" xfId="1" applyFont="1" applyFill="1"/>
    <xf numFmtId="0" fontId="1" fillId="5" borderId="0" xfId="1" applyFill="1"/>
  </cellXfs>
  <cellStyles count="5">
    <cellStyle name="Bad" xfId="3" builtinId="27"/>
    <cellStyle name="Good" xfId="1" builtinId="26"/>
    <cellStyle name="Hyperlink" xfId="2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swiss-composite.ch/pi/Halbfabrikate/Plattenmaterial/CFK-Prepreg-Platten/Carbon-Prepreg-Platten-15mm.html" TargetMode="External"/><Relationship Id="rId18" Type="http://schemas.openxmlformats.org/officeDocument/2006/relationships/hyperlink" Target="https://www.swaytronic.ch/SWAYTRONIC-LiPo-6S-22.2V-2800mAh-35C-70C-XT60" TargetMode="External"/><Relationship Id="rId26" Type="http://schemas.openxmlformats.org/officeDocument/2006/relationships/hyperlink" Target="https://www.digikey.ch/en/products/detail/sparkfun-electronics/BOB-13655/5528943" TargetMode="External"/><Relationship Id="rId39" Type="http://schemas.openxmlformats.org/officeDocument/2006/relationships/hyperlink" Target="https://www.play-zone.ch/en/bauteile/stift-buchsenleisten/prazisions-buchsenleiste-1x40pin-rastermass-2-54mm.html" TargetMode="External"/><Relationship Id="rId21" Type="http://schemas.openxmlformats.org/officeDocument/2006/relationships/hyperlink" Target="https://shop.maagtechnic.ch/de/dichtungen-o-ringe-und-zubehoer-o-ringe/o-ring-nbr-70-36624-2x2mm-10372089-de/" TargetMode="External"/><Relationship Id="rId34" Type="http://schemas.openxmlformats.org/officeDocument/2006/relationships/hyperlink" Target="https://www.digikey.ch/en/products/detail/vishay-dale/RN55D8451FB14/3336552" TargetMode="External"/><Relationship Id="rId42" Type="http://schemas.openxmlformats.org/officeDocument/2006/relationships/hyperlink" Target="https://www.digikey.ch/en/products/detail/adafruit-industries-llc/4816/13543385" TargetMode="External"/><Relationship Id="rId47" Type="http://schemas.openxmlformats.org/officeDocument/2006/relationships/hyperlink" Target="https://shop.swiss-composite.ch/pi/Halbfabrikate/Rohre/CFK-Rohre-USL/UltraSuperLite-CFK-Rohr-16-x-17mm.html" TargetMode="External"/><Relationship Id="rId50" Type="http://schemas.openxmlformats.org/officeDocument/2006/relationships/hyperlink" Target="https://optitrack.com/cameras/prime-13w/" TargetMode="External"/><Relationship Id="rId7" Type="http://schemas.openxmlformats.org/officeDocument/2006/relationships/hyperlink" Target="https://www.digikey.ch/en/products/detail/mg-chemicals/503/559704" TargetMode="External"/><Relationship Id="rId2" Type="http://schemas.openxmlformats.org/officeDocument/2006/relationships/hyperlink" Target="https://store.tmotor.com/goods.php?id=1177" TargetMode="External"/><Relationship Id="rId16" Type="http://schemas.openxmlformats.org/officeDocument/2006/relationships/hyperlink" Target="https://www.brack.ch/oem-zylinderkopfschrauben-m2x10-mm-stahl-711245" TargetMode="External"/><Relationship Id="rId29" Type="http://schemas.openxmlformats.org/officeDocument/2006/relationships/hyperlink" Target="https://www.digikey.ch/en/products/detail/tdk-lambda-americas-inc/I3A4W008A033V-001-R/7321113" TargetMode="External"/><Relationship Id="rId11" Type="http://schemas.openxmlformats.org/officeDocument/2006/relationships/hyperlink" Target="https://www.3dware.ch/Filament-PET-G-mit-Carbon-Dunkelgrau-3mm-500g-De.htm" TargetMode="External"/><Relationship Id="rId24" Type="http://schemas.openxmlformats.org/officeDocument/2006/relationships/hyperlink" Target="https://www.digikey.ch/en/products/detail/texas-instruments/DRV8871DDA/6110574" TargetMode="External"/><Relationship Id="rId32" Type="http://schemas.openxmlformats.org/officeDocument/2006/relationships/hyperlink" Target="https://www.digikey.ch/en/products/detail/mg-chemicals/512/559721" TargetMode="External"/><Relationship Id="rId37" Type="http://schemas.openxmlformats.org/officeDocument/2006/relationships/hyperlink" Target="https://www.digikey.ch/en/products/detail/illinois-capacitor/107RSS035M/5410778" TargetMode="External"/><Relationship Id="rId40" Type="http://schemas.openxmlformats.org/officeDocument/2006/relationships/hyperlink" Target="https://www.gnss.store/gnss-gps-modules/105-ublox-zed-f9p-rtk-gnss-receiver-board-with-sma-base-or-rover.html" TargetMode="External"/><Relationship Id="rId45" Type="http://schemas.openxmlformats.org/officeDocument/2006/relationships/hyperlink" Target="https://www.aliexpress.com/item/1005002604739457.html?spm=a2g0o.order_list.0.0.21ef1802Odx4Cg" TargetMode="External"/><Relationship Id="rId5" Type="http://schemas.openxmlformats.org/officeDocument/2006/relationships/hyperlink" Target="https://shop.swiss-composite.ch/pi/Halbfabrikate/Rohre/CFK-Rohre-Prepreg/Prepreg-CFK-Rohr-8-x-10mm.html" TargetMode="External"/><Relationship Id="rId15" Type="http://schemas.openxmlformats.org/officeDocument/2006/relationships/hyperlink" Target="https://www.conrad.ch/de/p/messing-rohr-profil-x-l-12-mm-x-500-mm-innen-durchmesser-10-mm-222383.html" TargetMode="External"/><Relationship Id="rId23" Type="http://schemas.openxmlformats.org/officeDocument/2006/relationships/hyperlink" Target="https://www.hebu-shop.ch/shop/anti-rutschmatte-zur-akkusicherung-10x3-5cm-selbstklebend-3m/" TargetMode="External"/><Relationship Id="rId28" Type="http://schemas.openxmlformats.org/officeDocument/2006/relationships/hyperlink" Target="https://www.doitgarden.ch/de/p/613227400000/max-hauri-0-5mm2-20-m" TargetMode="External"/><Relationship Id="rId36" Type="http://schemas.openxmlformats.org/officeDocument/2006/relationships/hyperlink" Target="https://www.digikey.ch/en/products/detail/panasonic-electronic-components/EEA-GA1H220B/2513348" TargetMode="External"/><Relationship Id="rId49" Type="http://schemas.openxmlformats.org/officeDocument/2006/relationships/hyperlink" Target="https://www.aliexpress.com/item/1005005727456179.html" TargetMode="External"/><Relationship Id="rId10" Type="http://schemas.openxmlformats.org/officeDocument/2006/relationships/hyperlink" Target="https://www.conrad.ch/de/p/aluminium-flach-profil-l-x-b-x-h-200-x-20-x-5-mm-1-st-229811.html" TargetMode="External"/><Relationship Id="rId19" Type="http://schemas.openxmlformats.org/officeDocument/2006/relationships/hyperlink" Target="https://www.pi-shop.ch/raspberry-pi-4-model-b-4gb" TargetMode="External"/><Relationship Id="rId31" Type="http://schemas.openxmlformats.org/officeDocument/2006/relationships/hyperlink" Target="https://www.hebu-shop.ch/shop/goldkontaktstecker-goldstecker-und-buchse-kurz-2-0mm-1-paar/" TargetMode="External"/><Relationship Id="rId44" Type="http://schemas.openxmlformats.org/officeDocument/2006/relationships/hyperlink" Target="https://www.digikey.be/en/products/detail/alpha-wire/422601-BK001/6003185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ebay.ch/itm/184802088458?hash=item2b0710160a:g:vowAAOSwdHdgi64F" TargetMode="External"/><Relationship Id="rId9" Type="http://schemas.openxmlformats.org/officeDocument/2006/relationships/hyperlink" Target="https://www.conrad.ch/de/p/toolcraft-104172-zylinderschrauben-m3-22-mm-schlitz-din-84-stahl-galvanisch-verzinkt-200-st-104172.html" TargetMode="External"/><Relationship Id="rId14" Type="http://schemas.openxmlformats.org/officeDocument/2006/relationships/hyperlink" Target="https://www.hebu-shop.ch/shop/servokabel-26awg-0-13mm%c2%b2-10m/" TargetMode="External"/><Relationship Id="rId22" Type="http://schemas.openxmlformats.org/officeDocument/2006/relationships/hyperlink" Target="https://www.hebu-shop.ch/shop/zohd-klettbaender-velcro-2x-20x280mm-4x-20x190mm-6er-set/" TargetMode="External"/><Relationship Id="rId27" Type="http://schemas.openxmlformats.org/officeDocument/2006/relationships/hyperlink" Target="https://www.aliexpress.com/item/32869680262.html?spm=a2g0o.order_list.0.0.21ef1802GXjQ5h" TargetMode="External"/><Relationship Id="rId30" Type="http://schemas.openxmlformats.org/officeDocument/2006/relationships/hyperlink" Target="https://www.hebu-shop.ch/shop/xt60u-hochstrom-stecksystem-amass-bis-60a-5-paar/" TargetMode="External"/><Relationship Id="rId35" Type="http://schemas.openxmlformats.org/officeDocument/2006/relationships/hyperlink" Target="https://www.digikey.ch/en/products/detail/kyocera-avx/AR215F104K4R/1532242" TargetMode="External"/><Relationship Id="rId43" Type="http://schemas.openxmlformats.org/officeDocument/2006/relationships/hyperlink" Target="https://www.digikey.ch/en/products/detail/xsens-technologies-bv/MTI-3-0I/14834329" TargetMode="External"/><Relationship Id="rId48" Type="http://schemas.openxmlformats.org/officeDocument/2006/relationships/hyperlink" Target="https://www.hebu-shop.ch/shop/frsky-taranis-x9d-plus-2019-se-accst-access-mode2-eu-version/" TargetMode="External"/><Relationship Id="rId8" Type="http://schemas.openxmlformats.org/officeDocument/2006/relationships/hyperlink" Target="https://www.conrad.ch/de/p/epoxyd-platte-carbotec-l-x-b-350-mm-x-150-mm-2-5-mm-295795.html" TargetMode="External"/><Relationship Id="rId51" Type="http://schemas.openxmlformats.org/officeDocument/2006/relationships/hyperlink" Target="https://www.digikey.ch/en/products/detail/sparkfun-electronics/DEV-13664/5766914" TargetMode="External"/><Relationship Id="rId3" Type="http://schemas.openxmlformats.org/officeDocument/2006/relationships/hyperlink" Target="https://shop.swiss-composite.ch/pi/Halbfabrikate/Plattenmaterial/CFK-Prepreg-Platten/Carbon-Prepreg-Platten-15mm.html" TargetMode="External"/><Relationship Id="rId12" Type="http://schemas.openxmlformats.org/officeDocument/2006/relationships/hyperlink" Target="https://www.3dware.ch/Thread-insert-for-plastic-M3-En.htm" TargetMode="External"/><Relationship Id="rId17" Type="http://schemas.openxmlformats.org/officeDocument/2006/relationships/hyperlink" Target="https://www.brack.ch/oem-stopmutter-m2-711258" TargetMode="External"/><Relationship Id="rId25" Type="http://schemas.openxmlformats.org/officeDocument/2006/relationships/hyperlink" Target="https://www.digikey.ch/en/products/detail/tdk-lambda-americas-inc/I6A4W020A033V-001-R/5878834" TargetMode="External"/><Relationship Id="rId33" Type="http://schemas.openxmlformats.org/officeDocument/2006/relationships/hyperlink" Target="https://www.digikey.ch/en/products/detail/vishay-dale/RN55D3241FB14/3338290" TargetMode="External"/><Relationship Id="rId38" Type="http://schemas.openxmlformats.org/officeDocument/2006/relationships/hyperlink" Target="https://www.play-zone.ch/en/bauteile/stift-buchsenleisten/prazisions-stiftleiste-1x40-pin-rm-2-54.html" TargetMode="External"/><Relationship Id="rId46" Type="http://schemas.openxmlformats.org/officeDocument/2006/relationships/hyperlink" Target="https://www.hebu-shop.ch/shop/t-motor-mini-f45a-6s-blheli32-4-in-1-esc-20mm-x-20mm/" TargetMode="External"/><Relationship Id="rId20" Type="http://schemas.openxmlformats.org/officeDocument/2006/relationships/hyperlink" Target="https://www.hebu-shop.ch/shop/folding-propellers-klapp-propeller-8331-low-noise-zu-dji-mavic-pro-platinum/" TargetMode="External"/><Relationship Id="rId41" Type="http://schemas.openxmlformats.org/officeDocument/2006/relationships/hyperlink" Target="https://www.digikey.ch/en/products/detail/seeed-technology-co-ltd/110991328/10451864" TargetMode="External"/><Relationship Id="rId1" Type="http://schemas.openxmlformats.org/officeDocument/2006/relationships/hyperlink" Target="https://www.hebu-shop.ch/shop/kst-servo-ms325-digital-metall-hv-12mm-stellkraft-5-2kg-cm/" TargetMode="External"/><Relationship Id="rId6" Type="http://schemas.openxmlformats.org/officeDocument/2006/relationships/hyperlink" Target="https://www.kugellagerking.com/de/duennring-rillenkugellager-6700-zz-10x15x4-mm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7"/>
  <sheetViews>
    <sheetView tabSelected="1" topLeftCell="A2" workbookViewId="0">
      <selection activeCell="Z29" sqref="Z29"/>
    </sheetView>
  </sheetViews>
  <sheetFormatPr defaultRowHeight="15" x14ac:dyDescent="0.25"/>
  <cols>
    <col min="1" max="1" width="19" customWidth="1"/>
    <col min="2" max="2" width="5.85546875" customWidth="1"/>
    <col min="3" max="3" width="19.140625" customWidth="1"/>
    <col min="4" max="4" width="27.42578125" customWidth="1"/>
    <col min="8" max="8" width="2.7109375" customWidth="1"/>
  </cols>
  <sheetData>
    <row r="1" spans="2:9" ht="42.75" customHeight="1" x14ac:dyDescent="0.25"/>
    <row r="2" spans="2:9" x14ac:dyDescent="0.25">
      <c r="F2" s="1" t="s">
        <v>19</v>
      </c>
      <c r="G2" s="4">
        <f>SUM(G5:G995)</f>
        <v>1977.3413999999998</v>
      </c>
    </row>
    <row r="4" spans="2:9" x14ac:dyDescent="0.25">
      <c r="B4" t="s">
        <v>20</v>
      </c>
      <c r="C4" t="s">
        <v>4</v>
      </c>
      <c r="D4" t="s">
        <v>3</v>
      </c>
      <c r="E4" t="s">
        <v>2</v>
      </c>
      <c r="F4" t="s">
        <v>5</v>
      </c>
      <c r="G4" t="s">
        <v>6</v>
      </c>
      <c r="I4" t="s">
        <v>7</v>
      </c>
    </row>
    <row r="5" spans="2:9" x14ac:dyDescent="0.25">
      <c r="F5" s="2"/>
      <c r="G5" s="2"/>
    </row>
    <row r="6" spans="2:9" x14ac:dyDescent="0.25">
      <c r="C6" s="1" t="s">
        <v>92</v>
      </c>
      <c r="F6" s="2"/>
      <c r="G6" s="2"/>
    </row>
    <row r="7" spans="2:9" x14ac:dyDescent="0.25">
      <c r="F7" s="2"/>
    </row>
    <row r="8" spans="2:9" x14ac:dyDescent="0.25">
      <c r="B8" s="5"/>
      <c r="C8" t="s">
        <v>151</v>
      </c>
      <c r="D8" t="s">
        <v>152</v>
      </c>
      <c r="E8">
        <v>0</v>
      </c>
      <c r="F8" s="2">
        <v>0</v>
      </c>
      <c r="G8" s="2">
        <f t="shared" ref="G8" si="0">F8*E8</f>
        <v>0</v>
      </c>
      <c r="I8" s="8"/>
    </row>
    <row r="9" spans="2:9" x14ac:dyDescent="0.25">
      <c r="B9" s="5"/>
      <c r="C9" t="s">
        <v>109</v>
      </c>
      <c r="D9" t="s">
        <v>112</v>
      </c>
      <c r="E9">
        <v>0</v>
      </c>
      <c r="F9" s="2">
        <v>0</v>
      </c>
      <c r="G9" s="2">
        <f t="shared" ref="G9:G14" si="1">F9*E9</f>
        <v>0</v>
      </c>
      <c r="I9" s="8"/>
    </row>
    <row r="10" spans="2:9" x14ac:dyDescent="0.25">
      <c r="B10" s="5"/>
      <c r="C10" t="s">
        <v>110</v>
      </c>
      <c r="D10" t="s">
        <v>111</v>
      </c>
      <c r="E10">
        <v>0</v>
      </c>
      <c r="F10" s="2">
        <v>0</v>
      </c>
      <c r="G10" s="2">
        <f t="shared" si="1"/>
        <v>0</v>
      </c>
      <c r="I10" s="3" t="s">
        <v>113</v>
      </c>
    </row>
    <row r="11" spans="2:9" x14ac:dyDescent="0.25">
      <c r="B11" s="5"/>
      <c r="C11" t="s">
        <v>140</v>
      </c>
      <c r="D11" t="s">
        <v>141</v>
      </c>
      <c r="E11">
        <v>4</v>
      </c>
      <c r="F11" s="2">
        <v>1.9</v>
      </c>
      <c r="G11" s="2">
        <f t="shared" si="1"/>
        <v>7.6</v>
      </c>
      <c r="I11" s="3" t="s">
        <v>143</v>
      </c>
    </row>
    <row r="12" spans="2:9" x14ac:dyDescent="0.25">
      <c r="B12" s="5"/>
      <c r="C12" t="s">
        <v>140</v>
      </c>
      <c r="D12" t="s">
        <v>142</v>
      </c>
      <c r="E12">
        <v>4</v>
      </c>
      <c r="F12" s="2">
        <v>2.5</v>
      </c>
      <c r="G12" s="2">
        <f t="shared" si="1"/>
        <v>10</v>
      </c>
      <c r="I12" s="3" t="s">
        <v>144</v>
      </c>
    </row>
    <row r="13" spans="2:9" x14ac:dyDescent="0.25">
      <c r="B13" s="5"/>
      <c r="C13" t="s">
        <v>114</v>
      </c>
      <c r="D13" t="s">
        <v>164</v>
      </c>
      <c r="E13">
        <v>0</v>
      </c>
      <c r="F13" s="2">
        <v>0</v>
      </c>
      <c r="G13" s="2">
        <f t="shared" si="1"/>
        <v>0</v>
      </c>
      <c r="I13" s="3" t="s">
        <v>115</v>
      </c>
    </row>
    <row r="14" spans="2:9" x14ac:dyDescent="0.25">
      <c r="B14" s="5"/>
      <c r="C14" t="s">
        <v>114</v>
      </c>
      <c r="D14" t="s">
        <v>165</v>
      </c>
      <c r="E14">
        <v>0</v>
      </c>
      <c r="F14" s="2">
        <v>0</v>
      </c>
      <c r="G14" s="2">
        <f t="shared" si="1"/>
        <v>0</v>
      </c>
      <c r="I14" s="3" t="s">
        <v>163</v>
      </c>
    </row>
    <row r="15" spans="2:9" x14ac:dyDescent="0.25">
      <c r="B15" s="5"/>
      <c r="C15" t="s">
        <v>122</v>
      </c>
      <c r="D15" t="s">
        <v>123</v>
      </c>
      <c r="E15">
        <v>1</v>
      </c>
      <c r="F15" s="2">
        <v>11.3</v>
      </c>
      <c r="G15" s="2">
        <f>F15*E15</f>
        <v>11.3</v>
      </c>
      <c r="I15" s="3" t="s">
        <v>124</v>
      </c>
    </row>
    <row r="17" spans="2:9" x14ac:dyDescent="0.25">
      <c r="B17" s="10"/>
      <c r="C17" t="s">
        <v>32</v>
      </c>
      <c r="D17" t="s">
        <v>67</v>
      </c>
      <c r="E17">
        <v>0</v>
      </c>
      <c r="F17" s="2">
        <v>64.900000000000006</v>
      </c>
      <c r="G17" s="2">
        <f>F17*E17</f>
        <v>0</v>
      </c>
      <c r="I17" s="3" t="s">
        <v>66</v>
      </c>
    </row>
    <row r="18" spans="2:9" x14ac:dyDescent="0.25">
      <c r="B18" s="5"/>
      <c r="D18" t="s">
        <v>182</v>
      </c>
      <c r="E18">
        <v>1</v>
      </c>
      <c r="F18" s="2">
        <v>181</v>
      </c>
      <c r="G18" s="2">
        <f>F18*E18</f>
        <v>181</v>
      </c>
      <c r="I18" s="3" t="s">
        <v>179</v>
      </c>
    </row>
    <row r="19" spans="2:9" x14ac:dyDescent="0.25">
      <c r="B19" s="11"/>
      <c r="C19" t="s">
        <v>155</v>
      </c>
      <c r="D19" t="s">
        <v>156</v>
      </c>
      <c r="E19">
        <v>0</v>
      </c>
      <c r="F19">
        <v>298.5</v>
      </c>
      <c r="G19" s="2">
        <f t="shared" ref="G19:G20" si="2">F19*E19</f>
        <v>0</v>
      </c>
      <c r="I19" s="3" t="s">
        <v>150</v>
      </c>
    </row>
    <row r="20" spans="2:9" x14ac:dyDescent="0.25">
      <c r="B20" s="11"/>
      <c r="C20" t="s">
        <v>93</v>
      </c>
      <c r="D20" t="s">
        <v>148</v>
      </c>
      <c r="E20">
        <v>0</v>
      </c>
      <c r="F20">
        <v>10.1</v>
      </c>
      <c r="G20" s="2">
        <f t="shared" si="2"/>
        <v>0</v>
      </c>
      <c r="I20" s="3" t="s">
        <v>149</v>
      </c>
    </row>
    <row r="21" spans="2:9" x14ac:dyDescent="0.25">
      <c r="B21" s="5"/>
      <c r="C21" t="s">
        <v>153</v>
      </c>
      <c r="D21" s="9">
        <v>110991328</v>
      </c>
      <c r="E21">
        <v>1</v>
      </c>
      <c r="F21">
        <v>1.8</v>
      </c>
      <c r="G21" s="2">
        <f>F21*E21</f>
        <v>1.8</v>
      </c>
      <c r="I21" s="3" t="s">
        <v>154</v>
      </c>
    </row>
    <row r="22" spans="2:9" x14ac:dyDescent="0.25">
      <c r="B22" s="5"/>
      <c r="C22" t="s">
        <v>175</v>
      </c>
      <c r="D22" s="9" t="s">
        <v>177</v>
      </c>
      <c r="E22">
        <v>1</v>
      </c>
      <c r="F22">
        <v>25.1</v>
      </c>
      <c r="G22" s="2">
        <f>F22*E22</f>
        <v>25.1</v>
      </c>
      <c r="I22" s="3" t="s">
        <v>176</v>
      </c>
    </row>
    <row r="23" spans="2:9" x14ac:dyDescent="0.25">
      <c r="D23" s="9"/>
      <c r="G23" s="2"/>
      <c r="I23" s="3"/>
    </row>
    <row r="24" spans="2:9" x14ac:dyDescent="0.25">
      <c r="B24" s="5"/>
      <c r="C24" t="s">
        <v>135</v>
      </c>
      <c r="D24" t="s">
        <v>167</v>
      </c>
      <c r="E24">
        <v>1</v>
      </c>
      <c r="F24" s="2">
        <v>422</v>
      </c>
      <c r="G24" s="2">
        <f t="shared" ref="G24" si="3">F24*E24</f>
        <v>422</v>
      </c>
      <c r="I24" s="3" t="s">
        <v>166</v>
      </c>
    </row>
    <row r="26" spans="2:9" x14ac:dyDescent="0.25">
      <c r="B26" s="5"/>
      <c r="C26" t="s">
        <v>10</v>
      </c>
      <c r="D26" s="7" t="s">
        <v>68</v>
      </c>
      <c r="E26">
        <v>2</v>
      </c>
      <c r="F26" s="2">
        <v>54.9</v>
      </c>
      <c r="G26" s="2">
        <f>F26*E26</f>
        <v>109.8</v>
      </c>
      <c r="I26" s="3" t="s">
        <v>69</v>
      </c>
    </row>
    <row r="27" spans="2:9" x14ac:dyDescent="0.25">
      <c r="B27" s="5"/>
      <c r="C27" t="s">
        <v>116</v>
      </c>
      <c r="D27" t="s">
        <v>117</v>
      </c>
      <c r="E27">
        <v>2</v>
      </c>
      <c r="F27" s="2">
        <v>6.9</v>
      </c>
      <c r="G27" s="2">
        <f>F27*E27</f>
        <v>13.8</v>
      </c>
      <c r="I27" s="3" t="s">
        <v>118</v>
      </c>
    </row>
    <row r="28" spans="2:9" x14ac:dyDescent="0.25">
      <c r="B28" s="5"/>
      <c r="C28" t="s">
        <v>119</v>
      </c>
      <c r="D28" t="s">
        <v>121</v>
      </c>
      <c r="E28">
        <v>24</v>
      </c>
      <c r="F28" s="2">
        <v>0.75</v>
      </c>
      <c r="G28" s="2">
        <f>F28*E28</f>
        <v>18</v>
      </c>
      <c r="I28" s="3" t="s">
        <v>120</v>
      </c>
    </row>
    <row r="29" spans="2:9" x14ac:dyDescent="0.25">
      <c r="F29" s="2"/>
    </row>
    <row r="30" spans="2:9" x14ac:dyDescent="0.25">
      <c r="B30" s="5"/>
      <c r="C30" t="s">
        <v>24</v>
      </c>
      <c r="D30" t="s">
        <v>96</v>
      </c>
      <c r="E30">
        <v>4</v>
      </c>
      <c r="F30" s="2">
        <v>19.3</v>
      </c>
      <c r="G30" s="2">
        <f>F30*E30</f>
        <v>77.2</v>
      </c>
      <c r="I30" s="3" t="s">
        <v>95</v>
      </c>
    </row>
    <row r="31" spans="2:9" x14ac:dyDescent="0.25">
      <c r="B31" s="5"/>
      <c r="C31" t="s">
        <v>97</v>
      </c>
      <c r="D31" t="s">
        <v>99</v>
      </c>
      <c r="E31">
        <v>6</v>
      </c>
      <c r="F31" s="2">
        <v>2.9</v>
      </c>
      <c r="G31" s="2">
        <f>F31*E31</f>
        <v>17.399999999999999</v>
      </c>
      <c r="I31" s="3" t="s">
        <v>98</v>
      </c>
    </row>
    <row r="32" spans="2:9" x14ac:dyDescent="0.25">
      <c r="B32" s="5"/>
      <c r="C32" t="s">
        <v>106</v>
      </c>
      <c r="D32" t="s">
        <v>107</v>
      </c>
      <c r="E32">
        <v>1.5</v>
      </c>
      <c r="F32" s="2">
        <v>2.7</v>
      </c>
      <c r="G32" s="2">
        <f>F32*E32</f>
        <v>4.0500000000000007</v>
      </c>
      <c r="I32" s="3" t="s">
        <v>108</v>
      </c>
    </row>
    <row r="33" spans="2:9" x14ac:dyDescent="0.25">
      <c r="B33" s="5"/>
      <c r="C33" t="s">
        <v>160</v>
      </c>
      <c r="D33" t="s">
        <v>161</v>
      </c>
      <c r="E33">
        <v>24</v>
      </c>
      <c r="F33" s="2">
        <v>0.05</v>
      </c>
      <c r="G33" s="2">
        <f>F33*E33</f>
        <v>1.2000000000000002</v>
      </c>
      <c r="I33" s="3" t="s">
        <v>162</v>
      </c>
    </row>
    <row r="34" spans="2:9" x14ac:dyDescent="0.25">
      <c r="F34" s="2"/>
    </row>
    <row r="35" spans="2:9" x14ac:dyDescent="0.25">
      <c r="B35" s="5"/>
      <c r="C35" t="s">
        <v>100</v>
      </c>
      <c r="D35" t="s">
        <v>102</v>
      </c>
      <c r="E35">
        <v>1</v>
      </c>
      <c r="F35" s="2">
        <v>31.5</v>
      </c>
      <c r="G35" s="2">
        <f t="shared" ref="G35:G41" si="4">F35*E35</f>
        <v>31.5</v>
      </c>
      <c r="I35" s="3" t="s">
        <v>101</v>
      </c>
    </row>
    <row r="36" spans="2:9" x14ac:dyDescent="0.25">
      <c r="B36" s="5"/>
      <c r="C36" t="s">
        <v>103</v>
      </c>
      <c r="D36" t="s">
        <v>104</v>
      </c>
      <c r="E36">
        <v>1</v>
      </c>
      <c r="F36" s="2">
        <v>21.3</v>
      </c>
      <c r="G36" s="2">
        <f t="shared" si="4"/>
        <v>21.3</v>
      </c>
      <c r="I36" s="3" t="s">
        <v>105</v>
      </c>
    </row>
    <row r="37" spans="2:9" x14ac:dyDescent="0.25">
      <c r="B37" s="5"/>
      <c r="C37" t="s">
        <v>137</v>
      </c>
      <c r="D37" t="s">
        <v>125</v>
      </c>
      <c r="E37">
        <v>1</v>
      </c>
      <c r="F37" s="2">
        <v>1.9</v>
      </c>
      <c r="G37" s="2">
        <f t="shared" si="4"/>
        <v>1.9</v>
      </c>
      <c r="I37" s="3" t="s">
        <v>128</v>
      </c>
    </row>
    <row r="38" spans="2:9" x14ac:dyDescent="0.25">
      <c r="B38" s="5"/>
      <c r="C38" t="s">
        <v>136</v>
      </c>
      <c r="D38" t="s">
        <v>126</v>
      </c>
      <c r="E38">
        <v>1</v>
      </c>
      <c r="F38" s="2">
        <v>1.9</v>
      </c>
      <c r="G38" s="2">
        <f t="shared" si="4"/>
        <v>1.9</v>
      </c>
      <c r="I38" s="3" t="s">
        <v>127</v>
      </c>
    </row>
    <row r="39" spans="2:9" x14ac:dyDescent="0.25">
      <c r="B39" s="5"/>
      <c r="C39" t="s">
        <v>138</v>
      </c>
      <c r="D39" t="s">
        <v>129</v>
      </c>
      <c r="E39">
        <v>2</v>
      </c>
      <c r="F39" s="2">
        <v>0.5</v>
      </c>
      <c r="G39" s="2">
        <f t="shared" si="4"/>
        <v>1</v>
      </c>
      <c r="I39" s="3" t="s">
        <v>132</v>
      </c>
    </row>
    <row r="40" spans="2:9" x14ac:dyDescent="0.25">
      <c r="B40" s="5"/>
      <c r="C40" t="s">
        <v>138</v>
      </c>
      <c r="D40" t="s">
        <v>130</v>
      </c>
      <c r="E40">
        <v>2</v>
      </c>
      <c r="F40" s="2">
        <v>0.4</v>
      </c>
      <c r="G40" s="2">
        <f t="shared" si="4"/>
        <v>0.8</v>
      </c>
      <c r="I40" s="3" t="s">
        <v>133</v>
      </c>
    </row>
    <row r="41" spans="2:9" x14ac:dyDescent="0.25">
      <c r="B41" s="5"/>
      <c r="C41" t="s">
        <v>139</v>
      </c>
      <c r="D41" t="s">
        <v>131</v>
      </c>
      <c r="E41">
        <v>2</v>
      </c>
      <c r="F41" s="2">
        <v>0.4</v>
      </c>
      <c r="G41" s="2">
        <f t="shared" si="4"/>
        <v>0.8</v>
      </c>
      <c r="I41" s="3" t="s">
        <v>134</v>
      </c>
    </row>
    <row r="42" spans="2:9" x14ac:dyDescent="0.25">
      <c r="F42" s="2"/>
    </row>
    <row r="44" spans="2:9" x14ac:dyDescent="0.25">
      <c r="C44" s="1" t="s">
        <v>0</v>
      </c>
      <c r="F44" s="2"/>
    </row>
    <row r="45" spans="2:9" x14ac:dyDescent="0.25">
      <c r="F45" s="2"/>
    </row>
    <row r="46" spans="2:9" x14ac:dyDescent="0.25">
      <c r="B46" s="5"/>
      <c r="C46" t="s">
        <v>58</v>
      </c>
      <c r="D46" t="s">
        <v>55</v>
      </c>
      <c r="E46">
        <v>0.25</v>
      </c>
      <c r="F46" s="2">
        <v>37</v>
      </c>
      <c r="G46" s="2">
        <f>F46*E46</f>
        <v>9.25</v>
      </c>
      <c r="I46" s="3" t="s">
        <v>56</v>
      </c>
    </row>
    <row r="47" spans="2:9" x14ac:dyDescent="0.25">
      <c r="B47" s="5"/>
      <c r="C47" t="s">
        <v>59</v>
      </c>
      <c r="D47" t="s">
        <v>60</v>
      </c>
      <c r="E47">
        <f>12+8+2</f>
        <v>22</v>
      </c>
      <c r="F47" s="2">
        <v>0.4</v>
      </c>
      <c r="G47" s="2">
        <f>F47*E47</f>
        <v>8.8000000000000007</v>
      </c>
      <c r="I47" s="3" t="s">
        <v>57</v>
      </c>
    </row>
    <row r="48" spans="2:9" x14ac:dyDescent="0.25">
      <c r="B48" s="5"/>
      <c r="C48" t="s">
        <v>13</v>
      </c>
      <c r="D48" t="s">
        <v>15</v>
      </c>
      <c r="E48">
        <v>1.5</v>
      </c>
      <c r="F48" s="2">
        <v>33.25</v>
      </c>
      <c r="G48" s="2">
        <f>F48*E48</f>
        <v>49.875</v>
      </c>
      <c r="I48" s="3" t="s">
        <v>18</v>
      </c>
    </row>
    <row r="49" spans="2:9" x14ac:dyDescent="0.25">
      <c r="B49" s="5"/>
      <c r="C49" t="s">
        <v>157</v>
      </c>
      <c r="D49" t="s">
        <v>158</v>
      </c>
      <c r="E49">
        <v>0</v>
      </c>
      <c r="F49" s="2">
        <v>0</v>
      </c>
      <c r="G49" s="2">
        <f>F49*E49</f>
        <v>0</v>
      </c>
      <c r="I49" s="8"/>
    </row>
    <row r="50" spans="2:9" x14ac:dyDescent="0.25">
      <c r="F50" s="2"/>
      <c r="G50" s="2"/>
    </row>
    <row r="51" spans="2:9" x14ac:dyDescent="0.25">
      <c r="B51" s="5"/>
      <c r="C51" t="s">
        <v>34</v>
      </c>
      <c r="D51" t="s">
        <v>65</v>
      </c>
      <c r="E51">
        <v>2</v>
      </c>
      <c r="F51" s="2">
        <v>82.3</v>
      </c>
      <c r="G51" s="2">
        <f>F51*E51</f>
        <v>164.6</v>
      </c>
      <c r="I51" s="3" t="s">
        <v>64</v>
      </c>
    </row>
    <row r="52" spans="2:9" x14ac:dyDescent="0.25">
      <c r="B52" s="5"/>
      <c r="C52" t="s">
        <v>79</v>
      </c>
      <c r="D52" t="s">
        <v>90</v>
      </c>
      <c r="E52">
        <v>1</v>
      </c>
      <c r="F52" s="2">
        <v>9.9</v>
      </c>
      <c r="G52" s="2">
        <f>F52*E52</f>
        <v>9.9</v>
      </c>
      <c r="I52" s="3" t="s">
        <v>80</v>
      </c>
    </row>
    <row r="53" spans="2:9" x14ac:dyDescent="0.25">
      <c r="B53" s="5"/>
      <c r="C53" t="s">
        <v>82</v>
      </c>
      <c r="D53" t="s">
        <v>91</v>
      </c>
      <c r="E53">
        <v>2</v>
      </c>
      <c r="F53" s="2">
        <v>2.9</v>
      </c>
      <c r="G53" s="2">
        <f>F53*E53</f>
        <v>5.8</v>
      </c>
      <c r="I53" s="3" t="s">
        <v>81</v>
      </c>
    </row>
    <row r="54" spans="2:9" x14ac:dyDescent="0.25">
      <c r="F54" s="2"/>
      <c r="G54" s="2"/>
      <c r="I54" s="3"/>
    </row>
    <row r="55" spans="2:9" x14ac:dyDescent="0.25">
      <c r="B55" s="5"/>
      <c r="C55" t="s">
        <v>170</v>
      </c>
      <c r="D55" t="s">
        <v>171</v>
      </c>
      <c r="E55">
        <v>0.6</v>
      </c>
      <c r="F55" s="2">
        <v>43.5</v>
      </c>
      <c r="G55" s="2">
        <f>F55*E55</f>
        <v>26.099999999999998</v>
      </c>
      <c r="I55" s="3" t="s">
        <v>169</v>
      </c>
    </row>
    <row r="56" spans="2:9" x14ac:dyDescent="0.25">
      <c r="F56" s="2"/>
    </row>
    <row r="57" spans="2:9" x14ac:dyDescent="0.25">
      <c r="C57" s="1" t="s">
        <v>1</v>
      </c>
      <c r="F57" s="2"/>
    </row>
    <row r="58" spans="2:9" x14ac:dyDescent="0.25">
      <c r="F58" s="2"/>
    </row>
    <row r="59" spans="2:9" x14ac:dyDescent="0.25">
      <c r="B59" s="5" t="s">
        <v>33</v>
      </c>
      <c r="C59" t="s">
        <v>21</v>
      </c>
      <c r="D59" t="s">
        <v>8</v>
      </c>
      <c r="E59">
        <v>6</v>
      </c>
      <c r="F59" s="2">
        <v>33</v>
      </c>
      <c r="G59" s="2">
        <f>F59*E59</f>
        <v>198</v>
      </c>
      <c r="I59" s="3" t="s">
        <v>9</v>
      </c>
    </row>
    <row r="60" spans="2:9" x14ac:dyDescent="0.25">
      <c r="B60" s="5" t="s">
        <v>33</v>
      </c>
      <c r="C60" t="s">
        <v>22</v>
      </c>
      <c r="D60" t="s">
        <v>54</v>
      </c>
      <c r="E60">
        <v>5</v>
      </c>
      <c r="F60" s="2">
        <v>8.5</v>
      </c>
      <c r="G60" s="2">
        <f>F60*E60</f>
        <v>42.5</v>
      </c>
      <c r="I60" s="3" t="s">
        <v>53</v>
      </c>
    </row>
    <row r="61" spans="2:9" x14ac:dyDescent="0.25">
      <c r="B61" s="5" t="s">
        <v>33</v>
      </c>
      <c r="C61" t="s">
        <v>23</v>
      </c>
      <c r="D61" t="s">
        <v>11</v>
      </c>
      <c r="E61">
        <v>6</v>
      </c>
      <c r="F61" s="2">
        <v>43.9</v>
      </c>
      <c r="G61" s="2">
        <f>F61*E61</f>
        <v>263.39999999999998</v>
      </c>
      <c r="I61" s="3" t="s">
        <v>12</v>
      </c>
    </row>
    <row r="62" spans="2:9" x14ac:dyDescent="0.25">
      <c r="B62" s="5" t="s">
        <v>33</v>
      </c>
      <c r="C62" t="s">
        <v>52</v>
      </c>
      <c r="D62" t="s">
        <v>51</v>
      </c>
      <c r="E62">
        <v>6</v>
      </c>
      <c r="F62" s="2">
        <v>0</v>
      </c>
      <c r="G62" s="2">
        <f>F62*E62</f>
        <v>0</v>
      </c>
    </row>
    <row r="63" spans="2:9" x14ac:dyDescent="0.25">
      <c r="F63" s="2"/>
    </row>
    <row r="64" spans="2:9" x14ac:dyDescent="0.25">
      <c r="B64" s="5" t="s">
        <v>33</v>
      </c>
      <c r="C64" t="s">
        <v>13</v>
      </c>
      <c r="D64" t="s">
        <v>15</v>
      </c>
      <c r="E64">
        <v>1.5</v>
      </c>
      <c r="F64" s="2">
        <v>33.25</v>
      </c>
      <c r="G64" s="2">
        <f>F64*E64</f>
        <v>49.875</v>
      </c>
      <c r="I64" s="3" t="s">
        <v>18</v>
      </c>
    </row>
    <row r="65" spans="2:9" x14ac:dyDescent="0.25">
      <c r="B65" s="5" t="s">
        <v>33</v>
      </c>
      <c r="C65" t="s">
        <v>14</v>
      </c>
      <c r="D65" t="s">
        <v>25</v>
      </c>
      <c r="E65">
        <v>0.6</v>
      </c>
      <c r="F65" s="2">
        <v>36.700000000000003</v>
      </c>
      <c r="G65" s="2">
        <f>F65*E65</f>
        <v>22.02</v>
      </c>
      <c r="I65" s="3" t="s">
        <v>26</v>
      </c>
    </row>
    <row r="66" spans="2:9" x14ac:dyDescent="0.25">
      <c r="B66" s="5" t="s">
        <v>33</v>
      </c>
      <c r="C66" t="s">
        <v>39</v>
      </c>
      <c r="D66" t="s">
        <v>41</v>
      </c>
      <c r="E66">
        <v>0.5</v>
      </c>
      <c r="F66" s="2">
        <v>17.95</v>
      </c>
      <c r="G66" s="2">
        <f>F66*E66</f>
        <v>8.9749999999999996</v>
      </c>
      <c r="I66" s="3" t="s">
        <v>40</v>
      </c>
    </row>
    <row r="67" spans="2:9" x14ac:dyDescent="0.25">
      <c r="B67" s="5" t="s">
        <v>33</v>
      </c>
      <c r="C67" t="s">
        <v>50</v>
      </c>
      <c r="D67" t="s">
        <v>47</v>
      </c>
      <c r="E67">
        <v>0.1</v>
      </c>
      <c r="F67" s="2">
        <v>6.95</v>
      </c>
      <c r="G67" s="2">
        <f>F67*E67</f>
        <v>0.69500000000000006</v>
      </c>
      <c r="I67" s="3" t="s">
        <v>46</v>
      </c>
    </row>
    <row r="68" spans="2:9" x14ac:dyDescent="0.25">
      <c r="B68" s="5" t="s">
        <v>33</v>
      </c>
      <c r="C68" t="s">
        <v>16</v>
      </c>
      <c r="D68" t="s">
        <v>17</v>
      </c>
      <c r="E68">
        <v>12</v>
      </c>
      <c r="F68" s="2">
        <v>2.6</v>
      </c>
      <c r="G68" s="2">
        <f>F68*E68</f>
        <v>31.200000000000003</v>
      </c>
      <c r="I68" s="3" t="s">
        <v>31</v>
      </c>
    </row>
    <row r="69" spans="2:9" x14ac:dyDescent="0.25">
      <c r="F69" s="2"/>
    </row>
    <row r="70" spans="2:9" x14ac:dyDescent="0.25">
      <c r="B70" s="5" t="s">
        <v>33</v>
      </c>
      <c r="C70" t="s">
        <v>29</v>
      </c>
      <c r="D70" t="s">
        <v>28</v>
      </c>
      <c r="E70">
        <v>36</v>
      </c>
      <c r="F70" s="2">
        <v>1.9</v>
      </c>
      <c r="G70" s="2">
        <f>F70*E70</f>
        <v>68.399999999999991</v>
      </c>
      <c r="I70" s="3" t="s">
        <v>30</v>
      </c>
    </row>
    <row r="71" spans="2:9" x14ac:dyDescent="0.25">
      <c r="B71" s="5" t="s">
        <v>33</v>
      </c>
      <c r="C71" t="s">
        <v>42</v>
      </c>
      <c r="D71" t="s">
        <v>43</v>
      </c>
      <c r="E71">
        <v>0.2</v>
      </c>
      <c r="F71" s="2">
        <v>14.95</v>
      </c>
      <c r="G71" s="2">
        <f>F71*E71</f>
        <v>2.99</v>
      </c>
      <c r="I71" s="3" t="s">
        <v>45</v>
      </c>
    </row>
    <row r="72" spans="2:9" x14ac:dyDescent="0.25">
      <c r="B72" s="5" t="s">
        <v>33</v>
      </c>
      <c r="C72" t="s">
        <v>27</v>
      </c>
      <c r="D72" t="s">
        <v>35</v>
      </c>
      <c r="E72">
        <v>0.2</v>
      </c>
      <c r="F72" s="2">
        <v>6.3</v>
      </c>
      <c r="G72" s="2">
        <f>F72*E72</f>
        <v>1.26</v>
      </c>
      <c r="I72" s="3" t="s">
        <v>36</v>
      </c>
    </row>
    <row r="73" spans="2:9" x14ac:dyDescent="0.25">
      <c r="B73" s="5" t="s">
        <v>33</v>
      </c>
      <c r="C73" t="s">
        <v>44</v>
      </c>
      <c r="D73" t="s">
        <v>71</v>
      </c>
      <c r="E73">
        <v>3</v>
      </c>
      <c r="F73" s="2">
        <v>5.3</v>
      </c>
      <c r="G73" s="2">
        <f>F73*E73</f>
        <v>15.899999999999999</v>
      </c>
      <c r="I73" s="3" t="s">
        <v>72</v>
      </c>
    </row>
    <row r="74" spans="2:9" x14ac:dyDescent="0.25">
      <c r="B74" s="5" t="s">
        <v>33</v>
      </c>
      <c r="C74" t="s">
        <v>48</v>
      </c>
      <c r="D74" t="s">
        <v>73</v>
      </c>
      <c r="E74">
        <v>1</v>
      </c>
      <c r="F74" s="2">
        <v>7.9</v>
      </c>
      <c r="G74" s="2">
        <f>F74*E74</f>
        <v>7.9</v>
      </c>
      <c r="I74" s="3" t="s">
        <v>49</v>
      </c>
    </row>
    <row r="75" spans="2:9" x14ac:dyDescent="0.25">
      <c r="F75" s="2"/>
    </row>
    <row r="76" spans="2:9" x14ac:dyDescent="0.25">
      <c r="B76" s="5" t="s">
        <v>33</v>
      </c>
      <c r="C76" t="s">
        <v>85</v>
      </c>
      <c r="D76" t="s">
        <v>37</v>
      </c>
      <c r="E76">
        <f>13*6</f>
        <v>78</v>
      </c>
      <c r="F76" s="2">
        <v>1.6799999999999999E-2</v>
      </c>
      <c r="G76" s="2">
        <f t="shared" ref="G76:G82" si="5">F76*E76</f>
        <v>1.3104</v>
      </c>
      <c r="I76" s="3" t="s">
        <v>38</v>
      </c>
    </row>
    <row r="77" spans="2:9" x14ac:dyDescent="0.25">
      <c r="B77" s="5" t="s">
        <v>33</v>
      </c>
      <c r="C77" t="s">
        <v>83</v>
      </c>
      <c r="D77" t="s">
        <v>77</v>
      </c>
      <c r="E77">
        <f>4*6</f>
        <v>24</v>
      </c>
      <c r="F77" s="2">
        <v>0</v>
      </c>
      <c r="G77" s="2">
        <f t="shared" si="5"/>
        <v>0</v>
      </c>
      <c r="I77" s="8"/>
    </row>
    <row r="78" spans="2:9" x14ac:dyDescent="0.25">
      <c r="B78" s="5" t="s">
        <v>33</v>
      </c>
      <c r="C78" t="s">
        <v>84</v>
      </c>
      <c r="D78" t="s">
        <v>78</v>
      </c>
      <c r="E78">
        <f>4*6</f>
        <v>24</v>
      </c>
      <c r="F78" s="2">
        <v>0</v>
      </c>
      <c r="G78" s="2">
        <f t="shared" si="5"/>
        <v>0</v>
      </c>
      <c r="I78" s="8"/>
    </row>
    <row r="79" spans="2:9" x14ac:dyDescent="0.25">
      <c r="B79" s="5" t="s">
        <v>33</v>
      </c>
      <c r="C79" t="s">
        <v>87</v>
      </c>
      <c r="D79" t="s">
        <v>89</v>
      </c>
      <c r="E79">
        <f>E76+E77+E78</f>
        <v>126</v>
      </c>
      <c r="F79" s="2">
        <v>0</v>
      </c>
      <c r="G79" s="2">
        <f t="shared" si="5"/>
        <v>0</v>
      </c>
      <c r="I79" s="8"/>
    </row>
    <row r="80" spans="2:9" x14ac:dyDescent="0.25">
      <c r="B80" s="5" t="s">
        <v>33</v>
      </c>
      <c r="C80" t="s">
        <v>70</v>
      </c>
      <c r="D80" t="s">
        <v>86</v>
      </c>
      <c r="E80">
        <f>6*7/30</f>
        <v>1.4</v>
      </c>
      <c r="F80" s="2">
        <v>2.95</v>
      </c>
      <c r="G80" s="2">
        <f t="shared" si="5"/>
        <v>4.13</v>
      </c>
      <c r="I80" s="3" t="s">
        <v>62</v>
      </c>
    </row>
    <row r="81" spans="2:9" x14ac:dyDescent="0.25">
      <c r="B81" s="5" t="s">
        <v>33</v>
      </c>
      <c r="C81" t="s">
        <v>88</v>
      </c>
      <c r="D81" t="s">
        <v>61</v>
      </c>
      <c r="E81">
        <f>6*3/4</f>
        <v>4.5</v>
      </c>
      <c r="F81" s="2">
        <v>2.95</v>
      </c>
      <c r="G81" s="2">
        <f t="shared" si="5"/>
        <v>13.275</v>
      </c>
      <c r="I81" s="3" t="s">
        <v>63</v>
      </c>
    </row>
    <row r="82" spans="2:9" x14ac:dyDescent="0.25">
      <c r="B82" s="5" t="s">
        <v>33</v>
      </c>
      <c r="C82" t="s">
        <v>74</v>
      </c>
      <c r="D82" t="s">
        <v>75</v>
      </c>
      <c r="E82">
        <f>8*6</f>
        <v>48</v>
      </c>
      <c r="F82" s="2">
        <v>0.2445</v>
      </c>
      <c r="G82" s="2">
        <f t="shared" si="5"/>
        <v>11.736000000000001</v>
      </c>
      <c r="I82" s="3" t="s">
        <v>76</v>
      </c>
    </row>
    <row r="85" spans="2:9" x14ac:dyDescent="0.25">
      <c r="C85" s="1" t="s">
        <v>168</v>
      </c>
    </row>
    <row r="87" spans="2:9" x14ac:dyDescent="0.25">
      <c r="B87" s="5"/>
      <c r="C87" t="s">
        <v>172</v>
      </c>
      <c r="D87" t="s">
        <v>174</v>
      </c>
      <c r="E87">
        <v>1</v>
      </c>
      <c r="F87">
        <v>300</v>
      </c>
      <c r="I87" s="3" t="s">
        <v>173</v>
      </c>
    </row>
    <row r="88" spans="2:9" x14ac:dyDescent="0.25">
      <c r="F88" s="2"/>
    </row>
    <row r="89" spans="2:9" x14ac:dyDescent="0.25">
      <c r="B89" s="5"/>
      <c r="C89" t="s">
        <v>181</v>
      </c>
      <c r="D89" t="s">
        <v>178</v>
      </c>
      <c r="E89">
        <v>1</v>
      </c>
      <c r="F89">
        <v>13000</v>
      </c>
      <c r="I89" s="3" t="s">
        <v>180</v>
      </c>
    </row>
    <row r="91" spans="2:9" x14ac:dyDescent="0.25">
      <c r="B91" s="6"/>
      <c r="C91" t="s">
        <v>94</v>
      </c>
      <c r="D91" t="s">
        <v>145</v>
      </c>
      <c r="F91" s="2"/>
      <c r="I91" s="3" t="s">
        <v>147</v>
      </c>
    </row>
    <row r="92" spans="2:9" x14ac:dyDescent="0.25">
      <c r="B92" s="6"/>
      <c r="C92" t="s">
        <v>146</v>
      </c>
      <c r="F92" s="2"/>
    </row>
    <row r="93" spans="2:9" x14ac:dyDescent="0.25">
      <c r="B93" s="6"/>
      <c r="C93" t="s">
        <v>159</v>
      </c>
    </row>
    <row r="94" spans="2:9" x14ac:dyDescent="0.25">
      <c r="F94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</sheetData>
  <hyperlinks>
    <hyperlink ref="I61" r:id="rId1" xr:uid="{E4C49568-0A51-4218-A08B-2ACA41C6031E}"/>
    <hyperlink ref="I59" r:id="rId2" xr:uid="{3C29841A-D103-4A67-9E9F-C68423FF4ABE}"/>
    <hyperlink ref="I64" r:id="rId3" xr:uid="{0EB4192F-9527-45E0-93EB-DBFD22366D3D}"/>
    <hyperlink ref="I70" r:id="rId4" location="shpCntId" xr:uid="{D082FEC8-DE3E-4EEC-8BDC-2DB727E0CD93}"/>
    <hyperlink ref="I65" r:id="rId5" xr:uid="{91222827-57FB-4753-AB9E-CFE0BBC04B03}"/>
    <hyperlink ref="I68" r:id="rId6" xr:uid="{1DEE2D6C-07FD-402D-AA79-0616B06129F5}"/>
    <hyperlink ref="I72" r:id="rId7" xr:uid="{4883DDC6-BCB1-422F-84B5-F5E9F19367C5}"/>
    <hyperlink ref="I66" r:id="rId8" xr:uid="{9043066B-5954-46BB-A728-C0FBEFF15C5A}"/>
    <hyperlink ref="I76" r:id="rId9" xr:uid="{72A4E9B6-E2CF-4B92-8739-6B26CCD5DDA2}"/>
    <hyperlink ref="I67" r:id="rId10" xr:uid="{22ACE68E-85A9-45AF-8DA9-A4894CE1F78B}"/>
    <hyperlink ref="I46" r:id="rId11" xr:uid="{3B67F37C-059F-42F1-B055-E89365619DF4}"/>
    <hyperlink ref="I47" r:id="rId12" xr:uid="{4C2604B7-E0CB-466E-8034-F51A79C290EB}"/>
    <hyperlink ref="I48" r:id="rId13" xr:uid="{AA879503-3BA9-498D-94DC-7D2AB5689EFF}"/>
    <hyperlink ref="I74" r:id="rId14" xr:uid="{CCCA416E-D974-4DE8-A2EA-6D0BE31F2D2D}"/>
    <hyperlink ref="I71" r:id="rId15" xr:uid="{E229E3F9-A7F4-41B0-8DF4-42B2DD5B3265}"/>
    <hyperlink ref="I80" r:id="rId16" xr:uid="{9C6AB00A-019E-4027-A1F8-E3EF936F9176}"/>
    <hyperlink ref="I81" r:id="rId17" xr:uid="{75363DF5-979C-4044-966B-0D988585935E}"/>
    <hyperlink ref="I51" r:id="rId18" xr:uid="{E34CEB01-74C2-467A-B0B3-A81B1C015042}"/>
    <hyperlink ref="I17" r:id="rId19" xr:uid="{262C532B-9AA1-4512-BB93-BC230E38BC9A}"/>
    <hyperlink ref="I60" r:id="rId20" xr:uid="{3CE8ECDF-DC57-4800-B28B-6A3397652E10}"/>
    <hyperlink ref="I82" r:id="rId21" xr:uid="{B3EA4365-13D9-44CE-AABC-C553550C762C}"/>
    <hyperlink ref="I52" r:id="rId22" xr:uid="{B1EBC714-78D6-4891-9BFD-387011D5DC4C}"/>
    <hyperlink ref="I53" r:id="rId23" xr:uid="{F7766D1C-C150-40EE-9870-C1F1ABAB5594}"/>
    <hyperlink ref="I31" r:id="rId24" xr:uid="{CA2378BB-E341-48B4-B507-DB97740729A4}"/>
    <hyperlink ref="I35" r:id="rId25" xr:uid="{70016C86-A412-4B47-9DB1-5F2EB1D3F675}"/>
    <hyperlink ref="I32" r:id="rId26" xr:uid="{4EF71BCE-F87A-4DA4-B7C6-C72A5EA256DF}"/>
    <hyperlink ref="I10" r:id="rId27" xr:uid="{B14F39B1-3167-4CFF-AF4C-1BC4F67AE3DE}"/>
    <hyperlink ref="I13" r:id="rId28" xr:uid="{E250E50C-1FB8-4444-B107-6ACFB7027206}"/>
    <hyperlink ref="I36" r:id="rId29" xr:uid="{0F8DEAAB-06D8-45CA-A323-6F00C32F3BB6}"/>
    <hyperlink ref="I27" r:id="rId30" xr:uid="{E8AAA0E9-4A99-4FB2-B1ED-417191291E5D}"/>
    <hyperlink ref="I28" r:id="rId31" xr:uid="{E9EDB2E3-19AF-4AD7-AFE8-12D0944EA26A}"/>
    <hyperlink ref="I15" r:id="rId32" xr:uid="{E64B8165-C22A-4D61-B553-366C77A7E6FE}"/>
    <hyperlink ref="I37" r:id="rId33" xr:uid="{8D856DA4-FE9E-43D4-9F9B-4BE5C3EB6B56}"/>
    <hyperlink ref="I38" r:id="rId34" xr:uid="{7C41AAFA-21EE-445A-ADB8-12794D558B09}"/>
    <hyperlink ref="I39" r:id="rId35" xr:uid="{BC5B43A3-027A-4743-9EC3-2D105396AA68}"/>
    <hyperlink ref="I40" r:id="rId36" xr:uid="{CAB52A2E-E171-4201-86B2-31B98FB3D1D8}"/>
    <hyperlink ref="I41" r:id="rId37" xr:uid="{374FFB71-DFF9-4673-9A92-941FCCF261D8}"/>
    <hyperlink ref="I12" r:id="rId38" xr:uid="{D0393854-A9D0-40E5-9D6A-776E26DC0694}"/>
    <hyperlink ref="I11" r:id="rId39" xr:uid="{01E76A5A-6867-408D-BF6C-0F3DACB76A4F}"/>
    <hyperlink ref="I91" r:id="rId40" xr:uid="{92B5391C-7089-4EF2-B0B8-DD525B54BC21}"/>
    <hyperlink ref="I21" r:id="rId41" xr:uid="{BCD1B1F6-F72D-4C43-973D-B43017575D7A}"/>
    <hyperlink ref="I20" r:id="rId42" xr:uid="{098A817E-4191-45E4-8EEC-4544590F0475}"/>
    <hyperlink ref="I19" r:id="rId43" xr:uid="{2E43CD10-14C2-4434-A10C-6CDE3BE28B73}"/>
    <hyperlink ref="I14" r:id="rId44" xr:uid="{4BEE182F-7AC5-4D28-A837-13FB8CF041A6}"/>
    <hyperlink ref="I24" r:id="rId45" xr:uid="{1BF8EC91-5788-45AA-831A-29A28C45DB89}"/>
    <hyperlink ref="I26" r:id="rId46" xr:uid="{A97E9B08-90FF-44AE-BFF2-ABF24272A208}"/>
    <hyperlink ref="I55" r:id="rId47" xr:uid="{8B277F00-3384-43DE-8ADD-8A3CBC148F10}"/>
    <hyperlink ref="I87" r:id="rId48" xr:uid="{4F542561-D0A5-43EA-8480-E107AFEFC020}"/>
    <hyperlink ref="I18" r:id="rId49" xr:uid="{65DFB264-B40B-4B66-8D7E-A1562906AF1D}"/>
    <hyperlink ref="I89" r:id="rId50" xr:uid="{21EFF6D5-2D52-4549-A305-2A1BA9859D69}"/>
    <hyperlink ref="I30" r:id="rId51" xr:uid="{43B99509-98FA-4658-8C5B-B3A41AB60174}"/>
  </hyperlinks>
  <pageMargins left="0.7" right="0.7" top="0.75" bottom="0.75" header="0.3" footer="0.3"/>
  <pageSetup paperSize="9" orientation="portrait" horizontalDpi="1200" verticalDpi="1200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Ruggia</cp:lastModifiedBy>
  <dcterms:created xsi:type="dcterms:W3CDTF">2015-06-05T18:17:20Z</dcterms:created>
  <dcterms:modified xsi:type="dcterms:W3CDTF">2023-12-09T13:10:22Z</dcterms:modified>
</cp:coreProperties>
</file>