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ocuments\sloeber-workspace\AQUA_CTRL\Diagrama de Classes\"/>
    </mc:Choice>
  </mc:AlternateContent>
  <xr:revisionPtr revIDLastSave="0" documentId="13_ncr:1_{FED9B326-D9CC-4102-A170-B63855843188}" xr6:coauthVersionLast="43" xr6:coauthVersionMax="43" xr10:uidLastSave="{00000000-0000-0000-0000-000000000000}"/>
  <bookViews>
    <workbookView xWindow="-120" yWindow="330" windowWidth="19440" windowHeight="11790" xr2:uid="{00000000-000D-0000-FFFF-FFFF00000000}"/>
  </bookViews>
  <sheets>
    <sheet name="LiquidMenu Generator" sheetId="1" r:id="rId1"/>
    <sheet name=".h" sheetId="4" r:id="rId2"/>
    <sheet name=".cpp" sheetId="5" r:id="rId3"/>
    <sheet name="Memory" sheetId="2" r:id="rId4"/>
    <sheet name="Devices" sheetId="3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29" i="5" l="1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I16" i="1"/>
  <c r="I17" i="1"/>
  <c r="I18" i="1"/>
  <c r="I19" i="1"/>
  <c r="I20" i="1"/>
  <c r="I21" i="1"/>
  <c r="I22" i="1"/>
  <c r="I23" i="1"/>
  <c r="C1019" i="5" l="1"/>
  <c r="B1019" i="5"/>
  <c r="C1018" i="5"/>
  <c r="B1018" i="5"/>
  <c r="C1017" i="5"/>
  <c r="B1017" i="5"/>
  <c r="C1016" i="5"/>
  <c r="B1016" i="5"/>
  <c r="C1015" i="5"/>
  <c r="B1015" i="5"/>
  <c r="C1014" i="5"/>
  <c r="B1014" i="5"/>
  <c r="C1013" i="5"/>
  <c r="B1013" i="5"/>
  <c r="C1012" i="5"/>
  <c r="B1012" i="5"/>
  <c r="C1011" i="5"/>
  <c r="B1011" i="5"/>
  <c r="C1010" i="5"/>
  <c r="B1010" i="5"/>
  <c r="C1009" i="5"/>
  <c r="B1009" i="5"/>
  <c r="C1008" i="5"/>
  <c r="B1008" i="5"/>
  <c r="C1007" i="5"/>
  <c r="B1007" i="5"/>
  <c r="C1006" i="5"/>
  <c r="B1006" i="5"/>
  <c r="C1005" i="5"/>
  <c r="B1005" i="5"/>
  <c r="C1004" i="5"/>
  <c r="B1004" i="5"/>
  <c r="C1003" i="5"/>
  <c r="B1003" i="5"/>
  <c r="C1002" i="5"/>
  <c r="B1002" i="5"/>
  <c r="C1001" i="5"/>
  <c r="B1001" i="5"/>
  <c r="C1000" i="5"/>
  <c r="B1000" i="5"/>
  <c r="C999" i="5"/>
  <c r="B999" i="5"/>
  <c r="C998" i="5"/>
  <c r="B998" i="5"/>
  <c r="C997" i="5"/>
  <c r="B997" i="5"/>
  <c r="C996" i="5"/>
  <c r="B996" i="5"/>
  <c r="C995" i="5"/>
  <c r="B995" i="5"/>
  <c r="C994" i="5"/>
  <c r="B994" i="5"/>
  <c r="C993" i="5"/>
  <c r="B993" i="5"/>
  <c r="C992" i="5"/>
  <c r="B992" i="5"/>
  <c r="C991" i="5"/>
  <c r="B991" i="5"/>
  <c r="C990" i="5"/>
  <c r="B990" i="5"/>
  <c r="C989" i="5"/>
  <c r="B989" i="5"/>
  <c r="C988" i="5"/>
  <c r="B988" i="5"/>
  <c r="C987" i="5"/>
  <c r="B987" i="5"/>
  <c r="C986" i="5"/>
  <c r="B986" i="5"/>
  <c r="C985" i="5"/>
  <c r="B985" i="5"/>
  <c r="C984" i="5"/>
  <c r="B984" i="5"/>
  <c r="C983" i="5"/>
  <c r="B983" i="5"/>
  <c r="C982" i="5"/>
  <c r="B982" i="5"/>
  <c r="C981" i="5"/>
  <c r="B981" i="5"/>
  <c r="C980" i="5"/>
  <c r="B980" i="5"/>
  <c r="C979" i="5"/>
  <c r="B979" i="5"/>
  <c r="C978" i="5"/>
  <c r="B978" i="5"/>
  <c r="C977" i="5"/>
  <c r="B977" i="5"/>
  <c r="C976" i="5"/>
  <c r="B976" i="5"/>
  <c r="C975" i="5"/>
  <c r="B975" i="5"/>
  <c r="C974" i="5"/>
  <c r="B974" i="5"/>
  <c r="C973" i="5"/>
  <c r="B973" i="5"/>
  <c r="C972" i="5"/>
  <c r="B972" i="5"/>
  <c r="C971" i="5"/>
  <c r="B971" i="5"/>
  <c r="C970" i="5"/>
  <c r="B970" i="5"/>
  <c r="C969" i="5"/>
  <c r="B969" i="5"/>
  <c r="C968" i="5"/>
  <c r="B968" i="5"/>
  <c r="C967" i="5"/>
  <c r="B967" i="5"/>
  <c r="C966" i="5"/>
  <c r="B966" i="5"/>
  <c r="C965" i="5"/>
  <c r="B965" i="5"/>
  <c r="C964" i="5"/>
  <c r="B964" i="5"/>
  <c r="C963" i="5"/>
  <c r="B963" i="5"/>
  <c r="C962" i="5"/>
  <c r="B962" i="5"/>
  <c r="C961" i="5"/>
  <c r="B961" i="5"/>
  <c r="C960" i="5"/>
  <c r="B960" i="5"/>
  <c r="C959" i="5"/>
  <c r="B959" i="5"/>
  <c r="C958" i="5"/>
  <c r="B958" i="5"/>
  <c r="C957" i="5"/>
  <c r="B957" i="5"/>
  <c r="C956" i="5"/>
  <c r="B956" i="5"/>
  <c r="C955" i="5"/>
  <c r="B955" i="5"/>
  <c r="C954" i="5"/>
  <c r="B954" i="5"/>
  <c r="C953" i="5"/>
  <c r="B953" i="5"/>
  <c r="C952" i="5"/>
  <c r="B952" i="5"/>
  <c r="C951" i="5"/>
  <c r="B951" i="5"/>
  <c r="C950" i="5"/>
  <c r="B950" i="5"/>
  <c r="C949" i="5"/>
  <c r="B949" i="5"/>
  <c r="C948" i="5"/>
  <c r="B948" i="5"/>
  <c r="C947" i="5"/>
  <c r="B947" i="5"/>
  <c r="C946" i="5"/>
  <c r="B946" i="5"/>
  <c r="C945" i="5"/>
  <c r="B945" i="5"/>
  <c r="C944" i="5"/>
  <c r="B944" i="5"/>
  <c r="C943" i="5"/>
  <c r="B943" i="5"/>
  <c r="C942" i="5"/>
  <c r="B942" i="5"/>
  <c r="C941" i="5"/>
  <c r="B941" i="5"/>
  <c r="C940" i="5"/>
  <c r="B940" i="5"/>
  <c r="C939" i="5"/>
  <c r="B939" i="5"/>
  <c r="C938" i="5"/>
  <c r="B938" i="5"/>
  <c r="C937" i="5"/>
  <c r="B937" i="5"/>
  <c r="C936" i="5"/>
  <c r="B936" i="5"/>
  <c r="C935" i="5"/>
  <c r="B935" i="5"/>
  <c r="C934" i="5"/>
  <c r="B934" i="5"/>
  <c r="C933" i="5"/>
  <c r="B933" i="5"/>
  <c r="C932" i="5"/>
  <c r="B932" i="5"/>
  <c r="C931" i="5"/>
  <c r="B931" i="5"/>
  <c r="C930" i="5"/>
  <c r="B930" i="5"/>
  <c r="C929" i="5"/>
  <c r="B929" i="5"/>
  <c r="C928" i="5"/>
  <c r="B928" i="5"/>
  <c r="C927" i="5"/>
  <c r="B927" i="5"/>
  <c r="C926" i="5"/>
  <c r="B926" i="5"/>
  <c r="C925" i="5"/>
  <c r="B925" i="5"/>
  <c r="C924" i="5"/>
  <c r="B924" i="5"/>
  <c r="C923" i="5"/>
  <c r="B923" i="5"/>
  <c r="C922" i="5"/>
  <c r="B922" i="5"/>
  <c r="C921" i="5"/>
  <c r="B921" i="5"/>
  <c r="C920" i="5"/>
  <c r="B920" i="5"/>
  <c r="C919" i="5"/>
  <c r="B919" i="5"/>
  <c r="C918" i="5"/>
  <c r="B918" i="5"/>
  <c r="C917" i="5"/>
  <c r="B917" i="5"/>
  <c r="C916" i="5"/>
  <c r="B916" i="5"/>
  <c r="C915" i="5"/>
  <c r="B915" i="5"/>
  <c r="C914" i="5"/>
  <c r="B914" i="5"/>
  <c r="C913" i="5"/>
  <c r="B913" i="5"/>
  <c r="C912" i="5"/>
  <c r="B912" i="5"/>
  <c r="C911" i="5"/>
  <c r="B911" i="5"/>
  <c r="C910" i="5"/>
  <c r="B910" i="5"/>
  <c r="C909" i="5"/>
  <c r="B909" i="5"/>
  <c r="C908" i="5"/>
  <c r="B908" i="5"/>
  <c r="C907" i="5"/>
  <c r="B907" i="5"/>
  <c r="C906" i="5"/>
  <c r="B906" i="5"/>
  <c r="C905" i="5"/>
  <c r="B905" i="5"/>
  <c r="C904" i="5"/>
  <c r="B904" i="5"/>
  <c r="C903" i="5"/>
  <c r="B903" i="5"/>
  <c r="B900" i="5"/>
  <c r="AM106" i="1"/>
  <c r="AM105" i="1"/>
  <c r="AM103" i="1"/>
  <c r="AM102" i="1"/>
  <c r="AM100" i="1"/>
  <c r="AM99" i="1"/>
  <c r="AM98" i="1"/>
  <c r="AM97" i="1"/>
  <c r="AM96" i="1"/>
  <c r="AM95" i="1"/>
  <c r="AM94" i="1"/>
  <c r="AM93" i="1"/>
  <c r="AM92" i="1"/>
  <c r="AM90" i="1"/>
  <c r="AM89" i="1"/>
  <c r="AM88" i="1"/>
  <c r="AM86" i="1"/>
  <c r="AM85" i="1"/>
  <c r="AM84" i="1"/>
  <c r="AM83" i="1"/>
  <c r="AM82" i="1"/>
  <c r="AM81" i="1"/>
  <c r="AM80" i="1"/>
  <c r="AM79" i="1"/>
  <c r="AM78" i="1"/>
  <c r="AM77" i="1"/>
  <c r="AM75" i="1"/>
  <c r="AM74" i="1"/>
  <c r="AM73" i="1"/>
  <c r="AM72" i="1"/>
  <c r="AM71" i="1"/>
  <c r="AM69" i="1"/>
  <c r="AM68" i="1"/>
  <c r="AM67" i="1"/>
  <c r="AM66" i="1"/>
  <c r="AM65" i="1"/>
  <c r="AM64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5" i="1"/>
  <c r="AM44" i="1"/>
  <c r="AM43" i="1"/>
  <c r="AM42" i="1"/>
  <c r="AM41" i="1"/>
  <c r="AM40" i="1"/>
  <c r="AM38" i="1"/>
  <c r="AM37" i="1"/>
  <c r="AM36" i="1"/>
  <c r="AM34" i="1"/>
  <c r="AM33" i="1"/>
  <c r="AM32" i="1"/>
  <c r="AM30" i="1"/>
  <c r="AM29" i="1"/>
  <c r="AM28" i="1"/>
  <c r="AM26" i="1"/>
  <c r="AM25" i="1"/>
  <c r="AM23" i="1"/>
  <c r="AM22" i="1"/>
  <c r="AM21" i="1"/>
  <c r="AM20" i="1"/>
  <c r="AM19" i="1"/>
  <c r="AM18" i="1"/>
  <c r="AM17" i="1"/>
  <c r="AM16" i="1"/>
  <c r="AM14" i="1"/>
  <c r="AM13" i="1"/>
  <c r="AM12" i="1"/>
  <c r="AM11" i="1"/>
  <c r="AM10" i="1"/>
  <c r="AM9" i="1"/>
  <c r="AM8" i="1"/>
  <c r="AM6" i="1"/>
  <c r="AM5" i="1"/>
  <c r="AM4" i="1"/>
  <c r="AL105" i="1"/>
  <c r="AL102" i="1"/>
  <c r="AL92" i="1"/>
  <c r="AL88" i="1"/>
  <c r="AL77" i="1"/>
  <c r="AL71" i="1"/>
  <c r="AL64" i="1"/>
  <c r="AL47" i="1"/>
  <c r="AL40" i="1"/>
  <c r="AL36" i="1"/>
  <c r="AL32" i="1"/>
  <c r="AL28" i="1"/>
  <c r="AL25" i="1"/>
  <c r="AL16" i="1"/>
  <c r="AL8" i="1"/>
  <c r="AL4" i="1"/>
  <c r="B1021" i="5"/>
  <c r="B898" i="5"/>
  <c r="B893" i="5"/>
  <c r="B767" i="5"/>
  <c r="B145" i="5"/>
  <c r="B146" i="5"/>
  <c r="B765" i="5"/>
  <c r="B644" i="5"/>
  <c r="B769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B887" i="5"/>
  <c r="B762" i="5"/>
  <c r="B886" i="5"/>
  <c r="B761" i="5"/>
  <c r="B885" i="5"/>
  <c r="B760" i="5"/>
  <c r="B884" i="5"/>
  <c r="B759" i="5"/>
  <c r="B883" i="5"/>
  <c r="B758" i="5"/>
  <c r="B882" i="5"/>
  <c r="B757" i="5"/>
  <c r="B881" i="5"/>
  <c r="B756" i="5"/>
  <c r="B880" i="5"/>
  <c r="B755" i="5"/>
  <c r="B879" i="5"/>
  <c r="B754" i="5"/>
  <c r="B878" i="5"/>
  <c r="B753" i="5"/>
  <c r="B877" i="5"/>
  <c r="B752" i="5"/>
  <c r="B876" i="5"/>
  <c r="B751" i="5"/>
  <c r="B875" i="5"/>
  <c r="B750" i="5"/>
  <c r="B874" i="5"/>
  <c r="B749" i="5"/>
  <c r="B872" i="5"/>
  <c r="B747" i="5"/>
  <c r="B871" i="5"/>
  <c r="B746" i="5"/>
  <c r="B869" i="5"/>
  <c r="B744" i="5"/>
  <c r="B868" i="5"/>
  <c r="B743" i="5"/>
  <c r="B867" i="5"/>
  <c r="B742" i="5"/>
  <c r="B866" i="5"/>
  <c r="B741" i="5"/>
  <c r="B865" i="5"/>
  <c r="B740" i="5"/>
  <c r="B864" i="5"/>
  <c r="B739" i="5"/>
  <c r="B863" i="5"/>
  <c r="B738" i="5"/>
  <c r="B862" i="5"/>
  <c r="B737" i="5"/>
  <c r="B861" i="5"/>
  <c r="B736" i="5"/>
  <c r="B859" i="5"/>
  <c r="B734" i="5"/>
  <c r="B858" i="5"/>
  <c r="B733" i="5"/>
  <c r="B857" i="5"/>
  <c r="B732" i="5"/>
  <c r="B855" i="5"/>
  <c r="B730" i="5"/>
  <c r="B854" i="5"/>
  <c r="B729" i="5"/>
  <c r="B853" i="5"/>
  <c r="B728" i="5"/>
  <c r="B852" i="5"/>
  <c r="B727" i="5"/>
  <c r="B851" i="5"/>
  <c r="B726" i="5"/>
  <c r="B850" i="5"/>
  <c r="B725" i="5"/>
  <c r="B849" i="5"/>
  <c r="B724" i="5"/>
  <c r="B848" i="5"/>
  <c r="B723" i="5"/>
  <c r="B847" i="5"/>
  <c r="B722" i="5"/>
  <c r="B846" i="5"/>
  <c r="B721" i="5"/>
  <c r="B844" i="5"/>
  <c r="B719" i="5"/>
  <c r="B843" i="5"/>
  <c r="B718" i="5"/>
  <c r="B842" i="5"/>
  <c r="B717" i="5"/>
  <c r="B841" i="5"/>
  <c r="B716" i="5"/>
  <c r="B840" i="5"/>
  <c r="B715" i="5"/>
  <c r="B838" i="5"/>
  <c r="B713" i="5"/>
  <c r="B837" i="5"/>
  <c r="B712" i="5"/>
  <c r="B836" i="5"/>
  <c r="B711" i="5"/>
  <c r="B835" i="5"/>
  <c r="B710" i="5"/>
  <c r="B834" i="5"/>
  <c r="B709" i="5"/>
  <c r="B833" i="5"/>
  <c r="B708" i="5"/>
  <c r="B831" i="5"/>
  <c r="B706" i="5"/>
  <c r="B830" i="5"/>
  <c r="B705" i="5"/>
  <c r="B829" i="5"/>
  <c r="B704" i="5"/>
  <c r="B828" i="5"/>
  <c r="B703" i="5"/>
  <c r="B827" i="5"/>
  <c r="B702" i="5"/>
  <c r="B826" i="5"/>
  <c r="B701" i="5"/>
  <c r="B825" i="5"/>
  <c r="B700" i="5"/>
  <c r="B824" i="5"/>
  <c r="B699" i="5"/>
  <c r="B823" i="5"/>
  <c r="B698" i="5"/>
  <c r="B822" i="5"/>
  <c r="B697" i="5"/>
  <c r="B821" i="5"/>
  <c r="B696" i="5"/>
  <c r="B820" i="5"/>
  <c r="B695" i="5"/>
  <c r="B819" i="5"/>
  <c r="B694" i="5"/>
  <c r="B818" i="5"/>
  <c r="B693" i="5"/>
  <c r="B817" i="5"/>
  <c r="B692" i="5"/>
  <c r="B816" i="5"/>
  <c r="B691" i="5"/>
  <c r="B814" i="5"/>
  <c r="B689" i="5"/>
  <c r="B813" i="5"/>
  <c r="B688" i="5"/>
  <c r="B812" i="5"/>
  <c r="B687" i="5"/>
  <c r="B811" i="5"/>
  <c r="B686" i="5"/>
  <c r="B810" i="5"/>
  <c r="B685" i="5"/>
  <c r="B809" i="5"/>
  <c r="B684" i="5"/>
  <c r="B807" i="5"/>
  <c r="B682" i="5"/>
  <c r="B806" i="5"/>
  <c r="B681" i="5"/>
  <c r="B805" i="5"/>
  <c r="B680" i="5"/>
  <c r="B803" i="5"/>
  <c r="B678" i="5"/>
  <c r="B802" i="5"/>
  <c r="B677" i="5"/>
  <c r="B801" i="5"/>
  <c r="B676" i="5"/>
  <c r="B799" i="5"/>
  <c r="B674" i="5"/>
  <c r="B798" i="5"/>
  <c r="B673" i="5"/>
  <c r="B797" i="5"/>
  <c r="B672" i="5"/>
  <c r="B795" i="5"/>
  <c r="B670" i="5"/>
  <c r="B794" i="5"/>
  <c r="B669" i="5"/>
  <c r="B792" i="5"/>
  <c r="B667" i="5"/>
  <c r="B791" i="5"/>
  <c r="B666" i="5"/>
  <c r="B790" i="5"/>
  <c r="B665" i="5"/>
  <c r="B789" i="5"/>
  <c r="B664" i="5"/>
  <c r="B788" i="5"/>
  <c r="B663" i="5"/>
  <c r="B787" i="5"/>
  <c r="B662" i="5"/>
  <c r="B786" i="5"/>
  <c r="B661" i="5"/>
  <c r="B785" i="5"/>
  <c r="B660" i="5"/>
  <c r="B783" i="5"/>
  <c r="B658" i="5"/>
  <c r="B782" i="5"/>
  <c r="B657" i="5"/>
  <c r="B781" i="5"/>
  <c r="B656" i="5"/>
  <c r="B780" i="5"/>
  <c r="B655" i="5"/>
  <c r="B779" i="5"/>
  <c r="B654" i="5"/>
  <c r="B778" i="5"/>
  <c r="B653" i="5"/>
  <c r="B777" i="5"/>
  <c r="B652" i="5"/>
  <c r="B775" i="5"/>
  <c r="B650" i="5"/>
  <c r="B774" i="5"/>
  <c r="B649" i="5"/>
  <c r="B773" i="5"/>
  <c r="B648" i="5"/>
  <c r="B763" i="5"/>
  <c r="AH106" i="1"/>
  <c r="B627" i="5" s="1"/>
  <c r="AH105" i="1"/>
  <c r="B625" i="5"/>
  <c r="AH103" i="1"/>
  <c r="B624" i="5" s="1"/>
  <c r="AH102" i="1"/>
  <c r="B623" i="5" s="1"/>
  <c r="AH100" i="1"/>
  <c r="B621" i="5" s="1"/>
  <c r="AH99" i="1"/>
  <c r="AH98" i="1"/>
  <c r="B619" i="5" s="1"/>
  <c r="AH97" i="1"/>
  <c r="AH96" i="1"/>
  <c r="B617" i="5" s="1"/>
  <c r="AH95" i="1"/>
  <c r="AH94" i="1"/>
  <c r="B615" i="5" s="1"/>
  <c r="AH93" i="1"/>
  <c r="AH92" i="1"/>
  <c r="B613" i="5" s="1"/>
  <c r="AH90" i="1"/>
  <c r="B611" i="5" s="1"/>
  <c r="AH89" i="1"/>
  <c r="AH88" i="1"/>
  <c r="B609" i="5" s="1"/>
  <c r="AH86" i="1"/>
  <c r="B607" i="5" s="1"/>
  <c r="AH85" i="1"/>
  <c r="AH84" i="1"/>
  <c r="B605" i="5" s="1"/>
  <c r="AH83" i="1"/>
  <c r="AH82" i="1"/>
  <c r="B603" i="5" s="1"/>
  <c r="AH81" i="1"/>
  <c r="AH80" i="1"/>
  <c r="B601" i="5" s="1"/>
  <c r="AH79" i="1"/>
  <c r="AH78" i="1"/>
  <c r="B599" i="5" s="1"/>
  <c r="AH77" i="1"/>
  <c r="B597" i="5"/>
  <c r="AH75" i="1"/>
  <c r="AH74" i="1"/>
  <c r="B595" i="5" s="1"/>
  <c r="AH73" i="1"/>
  <c r="AH72" i="1"/>
  <c r="B593" i="5" s="1"/>
  <c r="AH71" i="1"/>
  <c r="B591" i="5"/>
  <c r="AH69" i="1"/>
  <c r="AH68" i="1"/>
  <c r="B589" i="5" s="1"/>
  <c r="AH67" i="1"/>
  <c r="AH66" i="1"/>
  <c r="B587" i="5" s="1"/>
  <c r="AH65" i="1"/>
  <c r="AH64" i="1"/>
  <c r="B585" i="5" s="1"/>
  <c r="AH62" i="1"/>
  <c r="B583" i="5" s="1"/>
  <c r="AH61" i="1"/>
  <c r="AH60" i="1"/>
  <c r="B581" i="5" s="1"/>
  <c r="AH59" i="1"/>
  <c r="B580" i="5" s="1"/>
  <c r="AH58" i="1"/>
  <c r="B579" i="5" s="1"/>
  <c r="AH57" i="1"/>
  <c r="B578" i="5" s="1"/>
  <c r="AH56" i="1"/>
  <c r="B577" i="5" s="1"/>
  <c r="AH55" i="1"/>
  <c r="B576" i="5" s="1"/>
  <c r="AH54" i="1"/>
  <c r="B575" i="5" s="1"/>
  <c r="AH53" i="1"/>
  <c r="AH52" i="1"/>
  <c r="B573" i="5" s="1"/>
  <c r="AH51" i="1"/>
  <c r="B572" i="5" s="1"/>
  <c r="AH50" i="1"/>
  <c r="B571" i="5" s="1"/>
  <c r="AH49" i="1"/>
  <c r="B570" i="5" s="1"/>
  <c r="AH48" i="1"/>
  <c r="B569" i="5" s="1"/>
  <c r="AH47" i="1"/>
  <c r="B568" i="5" s="1"/>
  <c r="B567" i="5"/>
  <c r="AH45" i="1"/>
  <c r="B566" i="5" s="1"/>
  <c r="AH44" i="1"/>
  <c r="B565" i="5" s="1"/>
  <c r="AH43" i="1"/>
  <c r="B564" i="5" s="1"/>
  <c r="AH42" i="1"/>
  <c r="B563" i="5" s="1"/>
  <c r="AH41" i="1"/>
  <c r="B562" i="5" s="1"/>
  <c r="AH40" i="1"/>
  <c r="B561" i="5" s="1"/>
  <c r="AH38" i="1"/>
  <c r="B559" i="5" s="1"/>
  <c r="AH37" i="1"/>
  <c r="AH36" i="1"/>
  <c r="B557" i="5" s="1"/>
  <c r="AH34" i="1"/>
  <c r="B555" i="5" s="1"/>
  <c r="AH33" i="1"/>
  <c r="B554" i="5" s="1"/>
  <c r="AH32" i="1"/>
  <c r="B553" i="5" s="1"/>
  <c r="AH30" i="1"/>
  <c r="B551" i="5" s="1"/>
  <c r="AH29" i="1"/>
  <c r="AH28" i="1"/>
  <c r="B549" i="5" s="1"/>
  <c r="AH26" i="1"/>
  <c r="B547" i="5" s="1"/>
  <c r="AH25" i="1"/>
  <c r="B546" i="5" s="1"/>
  <c r="B545" i="5"/>
  <c r="AH14" i="1"/>
  <c r="B535" i="5" s="1"/>
  <c r="AH13" i="1"/>
  <c r="AH12" i="1"/>
  <c r="B533" i="5" s="1"/>
  <c r="AH11" i="1"/>
  <c r="B532" i="5" s="1"/>
  <c r="AH10" i="1"/>
  <c r="B531" i="5" s="1"/>
  <c r="AH9" i="1"/>
  <c r="AH8" i="1"/>
  <c r="B529" i="5" s="1"/>
  <c r="AH6" i="1"/>
  <c r="B527" i="5" s="1"/>
  <c r="AH5" i="1"/>
  <c r="B526" i="5" s="1"/>
  <c r="AH4" i="1"/>
  <c r="B525" i="5" s="1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6" i="5"/>
  <c r="B622" i="5"/>
  <c r="B620" i="5"/>
  <c r="B618" i="5"/>
  <c r="B616" i="5"/>
  <c r="B614" i="5"/>
  <c r="B612" i="5"/>
  <c r="B610" i="5"/>
  <c r="B608" i="5"/>
  <c r="B606" i="5"/>
  <c r="B604" i="5"/>
  <c r="B602" i="5"/>
  <c r="B600" i="5"/>
  <c r="B598" i="5"/>
  <c r="B596" i="5"/>
  <c r="B594" i="5"/>
  <c r="B592" i="5"/>
  <c r="B590" i="5"/>
  <c r="B588" i="5"/>
  <c r="B586" i="5"/>
  <c r="B584" i="5"/>
  <c r="B582" i="5"/>
  <c r="B574" i="5"/>
  <c r="B560" i="5"/>
  <c r="B558" i="5"/>
  <c r="B556" i="5"/>
  <c r="B552" i="5"/>
  <c r="B550" i="5"/>
  <c r="B548" i="5"/>
  <c r="B536" i="5"/>
  <c r="B534" i="5"/>
  <c r="B530" i="5"/>
  <c r="B528" i="5"/>
  <c r="B522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3" i="5"/>
  <c r="B500" i="5"/>
  <c r="B490" i="5"/>
  <c r="B486" i="5"/>
  <c r="B475" i="5"/>
  <c r="B469" i="5"/>
  <c r="B462" i="5"/>
  <c r="B445" i="5"/>
  <c r="B438" i="5"/>
  <c r="B434" i="5"/>
  <c r="B430" i="5"/>
  <c r="B426" i="5"/>
  <c r="B423" i="5"/>
  <c r="B414" i="5"/>
  <c r="B406" i="5"/>
  <c r="B400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1" i="5"/>
  <c r="B378" i="5"/>
  <c r="B368" i="5"/>
  <c r="B364" i="5"/>
  <c r="B353" i="5"/>
  <c r="B347" i="5"/>
  <c r="B340" i="5"/>
  <c r="B323" i="5"/>
  <c r="B316" i="5"/>
  <c r="B312" i="5"/>
  <c r="B308" i="5"/>
  <c r="B304" i="5"/>
  <c r="B301" i="5"/>
  <c r="B292" i="5"/>
  <c r="B284" i="5"/>
  <c r="B278" i="5"/>
  <c r="AE106" i="1"/>
  <c r="B261" i="5" s="1"/>
  <c r="AE105" i="1"/>
  <c r="B259" i="5"/>
  <c r="AE103" i="1"/>
  <c r="AE102" i="1"/>
  <c r="B257" i="5" s="1"/>
  <c r="AE100" i="1"/>
  <c r="B255" i="5" s="1"/>
  <c r="AE99" i="1"/>
  <c r="AE98" i="1"/>
  <c r="B253" i="5" s="1"/>
  <c r="AE97" i="1"/>
  <c r="AE96" i="1"/>
  <c r="B251" i="5" s="1"/>
  <c r="AE95" i="1"/>
  <c r="AE94" i="1"/>
  <c r="B249" i="5" s="1"/>
  <c r="AE93" i="1"/>
  <c r="AE92" i="1"/>
  <c r="B247" i="5" s="1"/>
  <c r="AE90" i="1"/>
  <c r="B245" i="5" s="1"/>
  <c r="AE89" i="1"/>
  <c r="AE88" i="1"/>
  <c r="B243" i="5" s="1"/>
  <c r="AE86" i="1"/>
  <c r="B241" i="5" s="1"/>
  <c r="AE85" i="1"/>
  <c r="AE84" i="1"/>
  <c r="B239" i="5" s="1"/>
  <c r="AE83" i="1"/>
  <c r="AE82" i="1"/>
  <c r="B237" i="5" s="1"/>
  <c r="AE81" i="1"/>
  <c r="AE80" i="1"/>
  <c r="B235" i="5" s="1"/>
  <c r="AE79" i="1"/>
  <c r="AE78" i="1"/>
  <c r="B233" i="5" s="1"/>
  <c r="AE77" i="1"/>
  <c r="B231" i="5"/>
  <c r="AE75" i="1"/>
  <c r="AE74" i="1"/>
  <c r="B229" i="5" s="1"/>
  <c r="AE73" i="1"/>
  <c r="AE72" i="1"/>
  <c r="B227" i="5" s="1"/>
  <c r="AE71" i="1"/>
  <c r="B225" i="5"/>
  <c r="AE69" i="1"/>
  <c r="AE68" i="1"/>
  <c r="B223" i="5" s="1"/>
  <c r="AE67" i="1"/>
  <c r="AE66" i="1"/>
  <c r="B221" i="5" s="1"/>
  <c r="AE65" i="1"/>
  <c r="AE64" i="1"/>
  <c r="B219" i="5" s="1"/>
  <c r="AE62" i="1"/>
  <c r="B217" i="5" s="1"/>
  <c r="AE61" i="1"/>
  <c r="AE60" i="1"/>
  <c r="B215" i="5" s="1"/>
  <c r="AE59" i="1"/>
  <c r="AE58" i="1"/>
  <c r="B213" i="5" s="1"/>
  <c r="AE57" i="1"/>
  <c r="AE56" i="1"/>
  <c r="B211" i="5" s="1"/>
  <c r="AE55" i="1"/>
  <c r="AE54" i="1"/>
  <c r="B209" i="5" s="1"/>
  <c r="AE53" i="1"/>
  <c r="AE52" i="1"/>
  <c r="B207" i="5" s="1"/>
  <c r="AE51" i="1"/>
  <c r="AE50" i="1"/>
  <c r="B205" i="5" s="1"/>
  <c r="AE49" i="1"/>
  <c r="AE48" i="1"/>
  <c r="B203" i="5" s="1"/>
  <c r="AE47" i="1"/>
  <c r="B201" i="5"/>
  <c r="AE45" i="1"/>
  <c r="AE44" i="1"/>
  <c r="B199" i="5" s="1"/>
  <c r="AE43" i="1"/>
  <c r="AE42" i="1"/>
  <c r="B197" i="5" s="1"/>
  <c r="AE41" i="1"/>
  <c r="AE40" i="1"/>
  <c r="B195" i="5" s="1"/>
  <c r="AE38" i="1"/>
  <c r="B193" i="5" s="1"/>
  <c r="AE37" i="1"/>
  <c r="AE36" i="1"/>
  <c r="B191" i="5" s="1"/>
  <c r="AE34" i="1"/>
  <c r="B189" i="5" s="1"/>
  <c r="AE33" i="1"/>
  <c r="AE32" i="1"/>
  <c r="B187" i="5" s="1"/>
  <c r="AE30" i="1"/>
  <c r="B185" i="5" s="1"/>
  <c r="AE29" i="1"/>
  <c r="AE28" i="1"/>
  <c r="B183" i="5" s="1"/>
  <c r="AE26" i="1"/>
  <c r="B181" i="5" s="1"/>
  <c r="AE25" i="1"/>
  <c r="B179" i="5"/>
  <c r="AE23" i="1"/>
  <c r="AE22" i="1"/>
  <c r="B177" i="5" s="1"/>
  <c r="AE21" i="1"/>
  <c r="AE20" i="1"/>
  <c r="B175" i="5" s="1"/>
  <c r="AE19" i="1"/>
  <c r="AE18" i="1"/>
  <c r="B173" i="5" s="1"/>
  <c r="AE17" i="1"/>
  <c r="AE16" i="1"/>
  <c r="B171" i="5" s="1"/>
  <c r="AE14" i="1"/>
  <c r="B169" i="5" s="1"/>
  <c r="AE13" i="1"/>
  <c r="AE12" i="1"/>
  <c r="B167" i="5" s="1"/>
  <c r="AE11" i="1"/>
  <c r="AE10" i="1"/>
  <c r="B165" i="5" s="1"/>
  <c r="AE9" i="1"/>
  <c r="AE8" i="1"/>
  <c r="B163" i="5" s="1"/>
  <c r="AE6" i="1"/>
  <c r="B161" i="5" s="1"/>
  <c r="AE5" i="1"/>
  <c r="AE4" i="1"/>
  <c r="AI106" i="1"/>
  <c r="AG106" i="1"/>
  <c r="B505" i="5" s="1"/>
  <c r="AF106" i="1"/>
  <c r="B383" i="5" s="1"/>
  <c r="AD106" i="1"/>
  <c r="AI105" i="1"/>
  <c r="AG105" i="1"/>
  <c r="B504" i="5" s="1"/>
  <c r="AF105" i="1"/>
  <c r="B382" i="5" s="1"/>
  <c r="AD105" i="1"/>
  <c r="AI103" i="1"/>
  <c r="AG103" i="1"/>
  <c r="B502" i="5" s="1"/>
  <c r="AF103" i="1"/>
  <c r="B380" i="5" s="1"/>
  <c r="AD103" i="1"/>
  <c r="AI102" i="1"/>
  <c r="AG102" i="1"/>
  <c r="B501" i="5" s="1"/>
  <c r="AF102" i="1"/>
  <c r="B379" i="5" s="1"/>
  <c r="AD102" i="1"/>
  <c r="AI100" i="1"/>
  <c r="AG100" i="1"/>
  <c r="B499" i="5" s="1"/>
  <c r="AF100" i="1"/>
  <c r="B377" i="5" s="1"/>
  <c r="AD100" i="1"/>
  <c r="AI99" i="1"/>
  <c r="AG99" i="1"/>
  <c r="B498" i="5" s="1"/>
  <c r="AF99" i="1"/>
  <c r="B376" i="5" s="1"/>
  <c r="AD99" i="1"/>
  <c r="AI98" i="1"/>
  <c r="AG98" i="1"/>
  <c r="B497" i="5" s="1"/>
  <c r="AF98" i="1"/>
  <c r="B375" i="5" s="1"/>
  <c r="AD98" i="1"/>
  <c r="AI97" i="1"/>
  <c r="AG97" i="1"/>
  <c r="B496" i="5" s="1"/>
  <c r="AF97" i="1"/>
  <c r="B374" i="5" s="1"/>
  <c r="AD97" i="1"/>
  <c r="AI96" i="1"/>
  <c r="AG96" i="1"/>
  <c r="B495" i="5" s="1"/>
  <c r="AF96" i="1"/>
  <c r="B373" i="5" s="1"/>
  <c r="AD96" i="1"/>
  <c r="AI95" i="1"/>
  <c r="AG95" i="1"/>
  <c r="B494" i="5" s="1"/>
  <c r="AF95" i="1"/>
  <c r="B372" i="5" s="1"/>
  <c r="AD95" i="1"/>
  <c r="AI94" i="1"/>
  <c r="AG94" i="1"/>
  <c r="B493" i="5" s="1"/>
  <c r="AF94" i="1"/>
  <c r="B371" i="5" s="1"/>
  <c r="AD94" i="1"/>
  <c r="AI93" i="1"/>
  <c r="AG93" i="1"/>
  <c r="B492" i="5" s="1"/>
  <c r="AF93" i="1"/>
  <c r="B370" i="5" s="1"/>
  <c r="AD93" i="1"/>
  <c r="AI92" i="1"/>
  <c r="AG92" i="1"/>
  <c r="B491" i="5" s="1"/>
  <c r="AF92" i="1"/>
  <c r="B369" i="5" s="1"/>
  <c r="AD92" i="1"/>
  <c r="AI90" i="1"/>
  <c r="AG90" i="1"/>
  <c r="B489" i="5" s="1"/>
  <c r="AF90" i="1"/>
  <c r="B367" i="5" s="1"/>
  <c r="AD90" i="1"/>
  <c r="AI89" i="1"/>
  <c r="AG89" i="1"/>
  <c r="B488" i="5" s="1"/>
  <c r="AF89" i="1"/>
  <c r="B366" i="5" s="1"/>
  <c r="AD89" i="1"/>
  <c r="AI88" i="1"/>
  <c r="AG88" i="1"/>
  <c r="B487" i="5" s="1"/>
  <c r="AF88" i="1"/>
  <c r="B365" i="5" s="1"/>
  <c r="AD88" i="1"/>
  <c r="AI86" i="1"/>
  <c r="AG86" i="1"/>
  <c r="B485" i="5" s="1"/>
  <c r="AF86" i="1"/>
  <c r="B363" i="5" s="1"/>
  <c r="AD86" i="1"/>
  <c r="AI85" i="1"/>
  <c r="AG85" i="1"/>
  <c r="B484" i="5" s="1"/>
  <c r="AF85" i="1"/>
  <c r="B362" i="5" s="1"/>
  <c r="AD85" i="1"/>
  <c r="AI84" i="1"/>
  <c r="AG84" i="1"/>
  <c r="B483" i="5" s="1"/>
  <c r="AF84" i="1"/>
  <c r="B361" i="5" s="1"/>
  <c r="AD84" i="1"/>
  <c r="AI83" i="1"/>
  <c r="AG83" i="1"/>
  <c r="B482" i="5" s="1"/>
  <c r="AF83" i="1"/>
  <c r="B360" i="5" s="1"/>
  <c r="AD83" i="1"/>
  <c r="AI82" i="1"/>
  <c r="AG82" i="1"/>
  <c r="B481" i="5" s="1"/>
  <c r="AF82" i="1"/>
  <c r="B359" i="5" s="1"/>
  <c r="AD82" i="1"/>
  <c r="AI81" i="1"/>
  <c r="AG81" i="1"/>
  <c r="B480" i="5" s="1"/>
  <c r="AF81" i="1"/>
  <c r="B358" i="5" s="1"/>
  <c r="AD81" i="1"/>
  <c r="AI80" i="1"/>
  <c r="AG80" i="1"/>
  <c r="B479" i="5" s="1"/>
  <c r="AF80" i="1"/>
  <c r="B357" i="5" s="1"/>
  <c r="AD80" i="1"/>
  <c r="AI79" i="1"/>
  <c r="AG79" i="1"/>
  <c r="B478" i="5" s="1"/>
  <c r="AF79" i="1"/>
  <c r="B356" i="5" s="1"/>
  <c r="AD79" i="1"/>
  <c r="AI78" i="1"/>
  <c r="AG78" i="1"/>
  <c r="B477" i="5" s="1"/>
  <c r="AF78" i="1"/>
  <c r="B355" i="5" s="1"/>
  <c r="AD78" i="1"/>
  <c r="AI77" i="1"/>
  <c r="AG77" i="1"/>
  <c r="B476" i="5" s="1"/>
  <c r="AF77" i="1"/>
  <c r="B354" i="5" s="1"/>
  <c r="AD77" i="1"/>
  <c r="AI75" i="1"/>
  <c r="AG75" i="1"/>
  <c r="B474" i="5" s="1"/>
  <c r="AF75" i="1"/>
  <c r="B352" i="5" s="1"/>
  <c r="AD75" i="1"/>
  <c r="AI74" i="1"/>
  <c r="AG74" i="1"/>
  <c r="B473" i="5" s="1"/>
  <c r="AF74" i="1"/>
  <c r="B351" i="5" s="1"/>
  <c r="AD74" i="1"/>
  <c r="AI73" i="1"/>
  <c r="AG73" i="1"/>
  <c r="B472" i="5" s="1"/>
  <c r="AF73" i="1"/>
  <c r="B350" i="5" s="1"/>
  <c r="AD73" i="1"/>
  <c r="AI72" i="1"/>
  <c r="AG72" i="1"/>
  <c r="B471" i="5" s="1"/>
  <c r="AF72" i="1"/>
  <c r="B349" i="5" s="1"/>
  <c r="AD72" i="1"/>
  <c r="AI71" i="1"/>
  <c r="AG71" i="1"/>
  <c r="B470" i="5" s="1"/>
  <c r="AF71" i="1"/>
  <c r="B348" i="5" s="1"/>
  <c r="AD71" i="1"/>
  <c r="AI69" i="1"/>
  <c r="AG69" i="1"/>
  <c r="B468" i="5" s="1"/>
  <c r="AF69" i="1"/>
  <c r="B346" i="5" s="1"/>
  <c r="AD69" i="1"/>
  <c r="AI68" i="1"/>
  <c r="AG68" i="1"/>
  <c r="B467" i="5" s="1"/>
  <c r="AF68" i="1"/>
  <c r="B345" i="5" s="1"/>
  <c r="AD68" i="1"/>
  <c r="AI67" i="1"/>
  <c r="AG67" i="1"/>
  <c r="B466" i="5" s="1"/>
  <c r="AF67" i="1"/>
  <c r="B344" i="5" s="1"/>
  <c r="AD67" i="1"/>
  <c r="AI66" i="1"/>
  <c r="AG66" i="1"/>
  <c r="B465" i="5" s="1"/>
  <c r="AF66" i="1"/>
  <c r="B343" i="5" s="1"/>
  <c r="AD66" i="1"/>
  <c r="AI65" i="1"/>
  <c r="AG65" i="1"/>
  <c r="B464" i="5" s="1"/>
  <c r="AF65" i="1"/>
  <c r="B342" i="5" s="1"/>
  <c r="AD65" i="1"/>
  <c r="AI64" i="1"/>
  <c r="AG64" i="1"/>
  <c r="B463" i="5" s="1"/>
  <c r="AF64" i="1"/>
  <c r="B341" i="5" s="1"/>
  <c r="AD64" i="1"/>
  <c r="AI62" i="1"/>
  <c r="AG62" i="1"/>
  <c r="B461" i="5" s="1"/>
  <c r="AF62" i="1"/>
  <c r="B339" i="5" s="1"/>
  <c r="AD62" i="1"/>
  <c r="AI61" i="1"/>
  <c r="AG61" i="1"/>
  <c r="B460" i="5" s="1"/>
  <c r="AF61" i="1"/>
  <c r="B338" i="5" s="1"/>
  <c r="AD61" i="1"/>
  <c r="AI60" i="1"/>
  <c r="AG60" i="1"/>
  <c r="B459" i="5" s="1"/>
  <c r="AF60" i="1"/>
  <c r="B337" i="5" s="1"/>
  <c r="AD60" i="1"/>
  <c r="AI59" i="1"/>
  <c r="AG59" i="1"/>
  <c r="B458" i="5" s="1"/>
  <c r="AF59" i="1"/>
  <c r="B336" i="5" s="1"/>
  <c r="AD59" i="1"/>
  <c r="AI58" i="1"/>
  <c r="AG58" i="1"/>
  <c r="B457" i="5" s="1"/>
  <c r="AF58" i="1"/>
  <c r="B335" i="5" s="1"/>
  <c r="AD58" i="1"/>
  <c r="AI57" i="1"/>
  <c r="AG57" i="1"/>
  <c r="B456" i="5" s="1"/>
  <c r="AF57" i="1"/>
  <c r="B334" i="5" s="1"/>
  <c r="AD57" i="1"/>
  <c r="AI56" i="1"/>
  <c r="AG56" i="1"/>
  <c r="B455" i="5" s="1"/>
  <c r="AF56" i="1"/>
  <c r="B333" i="5" s="1"/>
  <c r="AD56" i="1"/>
  <c r="AI55" i="1"/>
  <c r="AG55" i="1"/>
  <c r="B454" i="5" s="1"/>
  <c r="AF55" i="1"/>
  <c r="B332" i="5" s="1"/>
  <c r="AD55" i="1"/>
  <c r="AI54" i="1"/>
  <c r="AG54" i="1"/>
  <c r="B453" i="5" s="1"/>
  <c r="AF54" i="1"/>
  <c r="B331" i="5" s="1"/>
  <c r="AD54" i="1"/>
  <c r="AI53" i="1"/>
  <c r="AG53" i="1"/>
  <c r="B452" i="5" s="1"/>
  <c r="AF53" i="1"/>
  <c r="B330" i="5" s="1"/>
  <c r="AD53" i="1"/>
  <c r="AI52" i="1"/>
  <c r="AG52" i="1"/>
  <c r="B451" i="5" s="1"/>
  <c r="AF52" i="1"/>
  <c r="B329" i="5" s="1"/>
  <c r="AD52" i="1"/>
  <c r="AI51" i="1"/>
  <c r="AG51" i="1"/>
  <c r="B450" i="5" s="1"/>
  <c r="AF51" i="1"/>
  <c r="B328" i="5" s="1"/>
  <c r="AD51" i="1"/>
  <c r="AI50" i="1"/>
  <c r="AG50" i="1"/>
  <c r="B449" i="5" s="1"/>
  <c r="AF50" i="1"/>
  <c r="B327" i="5" s="1"/>
  <c r="AD50" i="1"/>
  <c r="AI49" i="1"/>
  <c r="AG49" i="1"/>
  <c r="B448" i="5" s="1"/>
  <c r="AF49" i="1"/>
  <c r="B326" i="5" s="1"/>
  <c r="AD49" i="1"/>
  <c r="AI48" i="1"/>
  <c r="AG48" i="1"/>
  <c r="B447" i="5" s="1"/>
  <c r="AF48" i="1"/>
  <c r="B325" i="5" s="1"/>
  <c r="AD48" i="1"/>
  <c r="AI47" i="1"/>
  <c r="AG47" i="1"/>
  <c r="B446" i="5" s="1"/>
  <c r="AF47" i="1"/>
  <c r="B324" i="5" s="1"/>
  <c r="AD47" i="1"/>
  <c r="AI45" i="1"/>
  <c r="AG45" i="1"/>
  <c r="B444" i="5" s="1"/>
  <c r="AF45" i="1"/>
  <c r="B322" i="5" s="1"/>
  <c r="AD45" i="1"/>
  <c r="AI44" i="1"/>
  <c r="AG44" i="1"/>
  <c r="B443" i="5" s="1"/>
  <c r="AF44" i="1"/>
  <c r="B321" i="5" s="1"/>
  <c r="AD44" i="1"/>
  <c r="AI43" i="1"/>
  <c r="AG43" i="1"/>
  <c r="B442" i="5" s="1"/>
  <c r="AF43" i="1"/>
  <c r="B320" i="5" s="1"/>
  <c r="AD43" i="1"/>
  <c r="AI42" i="1"/>
  <c r="AG42" i="1"/>
  <c r="B441" i="5" s="1"/>
  <c r="AF42" i="1"/>
  <c r="B319" i="5" s="1"/>
  <c r="AD42" i="1"/>
  <c r="AI41" i="1"/>
  <c r="AG41" i="1"/>
  <c r="B440" i="5" s="1"/>
  <c r="AF41" i="1"/>
  <c r="B318" i="5" s="1"/>
  <c r="AD41" i="1"/>
  <c r="AI40" i="1"/>
  <c r="AG40" i="1"/>
  <c r="B439" i="5" s="1"/>
  <c r="AF40" i="1"/>
  <c r="B317" i="5" s="1"/>
  <c r="AD40" i="1"/>
  <c r="AI38" i="1"/>
  <c r="AG38" i="1"/>
  <c r="B437" i="5" s="1"/>
  <c r="AF38" i="1"/>
  <c r="B315" i="5" s="1"/>
  <c r="AD38" i="1"/>
  <c r="AI37" i="1"/>
  <c r="AG37" i="1"/>
  <c r="B436" i="5" s="1"/>
  <c r="AF37" i="1"/>
  <c r="B314" i="5" s="1"/>
  <c r="AD37" i="1"/>
  <c r="AI36" i="1"/>
  <c r="AG36" i="1"/>
  <c r="B435" i="5" s="1"/>
  <c r="AF36" i="1"/>
  <c r="B313" i="5" s="1"/>
  <c r="AD36" i="1"/>
  <c r="AI34" i="1"/>
  <c r="AG34" i="1"/>
  <c r="B433" i="5" s="1"/>
  <c r="AF34" i="1"/>
  <c r="B311" i="5" s="1"/>
  <c r="AD34" i="1"/>
  <c r="AI33" i="1"/>
  <c r="AG33" i="1"/>
  <c r="B432" i="5" s="1"/>
  <c r="AF33" i="1"/>
  <c r="B310" i="5" s="1"/>
  <c r="AD33" i="1"/>
  <c r="AI32" i="1"/>
  <c r="AG32" i="1"/>
  <c r="B431" i="5" s="1"/>
  <c r="AF32" i="1"/>
  <c r="B309" i="5" s="1"/>
  <c r="AD32" i="1"/>
  <c r="AI30" i="1"/>
  <c r="AG30" i="1"/>
  <c r="B429" i="5" s="1"/>
  <c r="AF30" i="1"/>
  <c r="B307" i="5" s="1"/>
  <c r="AD30" i="1"/>
  <c r="AI29" i="1"/>
  <c r="AG29" i="1"/>
  <c r="B428" i="5" s="1"/>
  <c r="AF29" i="1"/>
  <c r="B306" i="5" s="1"/>
  <c r="AD29" i="1"/>
  <c r="AI28" i="1"/>
  <c r="AG28" i="1"/>
  <c r="B427" i="5" s="1"/>
  <c r="AF28" i="1"/>
  <c r="B305" i="5" s="1"/>
  <c r="AD28" i="1"/>
  <c r="AI26" i="1"/>
  <c r="AG26" i="1"/>
  <c r="B425" i="5" s="1"/>
  <c r="AF26" i="1"/>
  <c r="B303" i="5" s="1"/>
  <c r="AD26" i="1"/>
  <c r="AI25" i="1"/>
  <c r="AG25" i="1"/>
  <c r="B424" i="5" s="1"/>
  <c r="AF25" i="1"/>
  <c r="B302" i="5" s="1"/>
  <c r="AD25" i="1"/>
  <c r="AI23" i="1"/>
  <c r="AG23" i="1"/>
  <c r="B422" i="5" s="1"/>
  <c r="AF23" i="1"/>
  <c r="B300" i="5" s="1"/>
  <c r="AD23" i="1"/>
  <c r="AI22" i="1"/>
  <c r="AG22" i="1"/>
  <c r="B421" i="5" s="1"/>
  <c r="AF22" i="1"/>
  <c r="B299" i="5" s="1"/>
  <c r="AD22" i="1"/>
  <c r="AI21" i="1"/>
  <c r="AG21" i="1"/>
  <c r="B420" i="5" s="1"/>
  <c r="AF21" i="1"/>
  <c r="B298" i="5" s="1"/>
  <c r="AD21" i="1"/>
  <c r="AI20" i="1"/>
  <c r="AG20" i="1"/>
  <c r="B419" i="5" s="1"/>
  <c r="AF20" i="1"/>
  <c r="B297" i="5" s="1"/>
  <c r="AD20" i="1"/>
  <c r="AI19" i="1"/>
  <c r="AG19" i="1"/>
  <c r="B418" i="5" s="1"/>
  <c r="AF19" i="1"/>
  <c r="B296" i="5" s="1"/>
  <c r="AD19" i="1"/>
  <c r="AI18" i="1"/>
  <c r="AG18" i="1"/>
  <c r="B417" i="5" s="1"/>
  <c r="AF18" i="1"/>
  <c r="B295" i="5" s="1"/>
  <c r="AD18" i="1"/>
  <c r="AI17" i="1"/>
  <c r="AG17" i="1"/>
  <c r="B416" i="5" s="1"/>
  <c r="AF17" i="1"/>
  <c r="B294" i="5" s="1"/>
  <c r="AD17" i="1"/>
  <c r="AI16" i="1"/>
  <c r="AG16" i="1"/>
  <c r="B415" i="5" s="1"/>
  <c r="AF16" i="1"/>
  <c r="B293" i="5" s="1"/>
  <c r="AD16" i="1"/>
  <c r="AI14" i="1"/>
  <c r="AG14" i="1"/>
  <c r="B413" i="5" s="1"/>
  <c r="AF14" i="1"/>
  <c r="B291" i="5" s="1"/>
  <c r="AD14" i="1"/>
  <c r="AI13" i="1"/>
  <c r="AG13" i="1"/>
  <c r="B412" i="5" s="1"/>
  <c r="AF13" i="1"/>
  <c r="B290" i="5" s="1"/>
  <c r="AD13" i="1"/>
  <c r="AI12" i="1"/>
  <c r="AG12" i="1"/>
  <c r="B411" i="5" s="1"/>
  <c r="AF12" i="1"/>
  <c r="B289" i="5" s="1"/>
  <c r="AD12" i="1"/>
  <c r="AI11" i="1"/>
  <c r="AG11" i="1"/>
  <c r="B410" i="5" s="1"/>
  <c r="AF11" i="1"/>
  <c r="B288" i="5" s="1"/>
  <c r="AD11" i="1"/>
  <c r="AI10" i="1"/>
  <c r="AG10" i="1"/>
  <c r="B409" i="5" s="1"/>
  <c r="AF10" i="1"/>
  <c r="B287" i="5" s="1"/>
  <c r="AD10" i="1"/>
  <c r="AI9" i="1"/>
  <c r="AG9" i="1"/>
  <c r="B408" i="5" s="1"/>
  <c r="AF9" i="1"/>
  <c r="B286" i="5" s="1"/>
  <c r="AD9" i="1"/>
  <c r="AI8" i="1"/>
  <c r="AG8" i="1"/>
  <c r="B407" i="5" s="1"/>
  <c r="AF8" i="1"/>
  <c r="B285" i="5" s="1"/>
  <c r="AD8" i="1"/>
  <c r="AI6" i="1"/>
  <c r="AG6" i="1"/>
  <c r="B405" i="5" s="1"/>
  <c r="AF6" i="1"/>
  <c r="B283" i="5" s="1"/>
  <c r="AD6" i="1"/>
  <c r="AI5" i="1"/>
  <c r="AG5" i="1"/>
  <c r="B404" i="5" s="1"/>
  <c r="AF5" i="1"/>
  <c r="B282" i="5" s="1"/>
  <c r="AD5" i="1"/>
  <c r="AI4" i="1"/>
  <c r="AG4" i="1"/>
  <c r="B403" i="5" s="1"/>
  <c r="AF4" i="1"/>
  <c r="B281" i="5" s="1"/>
  <c r="AD4" i="1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0" i="5"/>
  <c r="B258" i="5"/>
  <c r="B256" i="5"/>
  <c r="B254" i="5"/>
  <c r="B252" i="5"/>
  <c r="B250" i="5"/>
  <c r="B248" i="5"/>
  <c r="B246" i="5"/>
  <c r="B244" i="5"/>
  <c r="B242" i="5"/>
  <c r="B240" i="5"/>
  <c r="B238" i="5"/>
  <c r="B236" i="5"/>
  <c r="B234" i="5"/>
  <c r="B232" i="5"/>
  <c r="B230" i="5"/>
  <c r="B228" i="5"/>
  <c r="B226" i="5"/>
  <c r="B224" i="5"/>
  <c r="B222" i="5"/>
  <c r="B220" i="5"/>
  <c r="B218" i="5"/>
  <c r="B216" i="5"/>
  <c r="B214" i="5"/>
  <c r="B212" i="5"/>
  <c r="B210" i="5"/>
  <c r="B208" i="5"/>
  <c r="B206" i="5"/>
  <c r="B204" i="5"/>
  <c r="B202" i="5"/>
  <c r="B200" i="5"/>
  <c r="B198" i="5"/>
  <c r="B196" i="5"/>
  <c r="B194" i="5"/>
  <c r="B192" i="5"/>
  <c r="B190" i="5"/>
  <c r="B188" i="5"/>
  <c r="B186" i="5"/>
  <c r="B184" i="5"/>
  <c r="B182" i="5"/>
  <c r="B180" i="5"/>
  <c r="B178" i="5"/>
  <c r="B176" i="5"/>
  <c r="B174" i="5"/>
  <c r="B172" i="5"/>
  <c r="B170" i="5"/>
  <c r="B168" i="5"/>
  <c r="B166" i="5"/>
  <c r="B164" i="5"/>
  <c r="B162" i="5"/>
  <c r="B160" i="5"/>
  <c r="B159" i="5"/>
  <c r="B156" i="5"/>
  <c r="B2" i="4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C123" i="5"/>
  <c r="B123" i="5"/>
  <c r="C122" i="5"/>
  <c r="B122" i="5"/>
  <c r="C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C110" i="5"/>
  <c r="B110" i="5"/>
  <c r="C109" i="5"/>
  <c r="B109" i="5"/>
  <c r="C108" i="5"/>
  <c r="B108" i="5"/>
  <c r="C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C95" i="5"/>
  <c r="B95" i="5"/>
  <c r="C94" i="5"/>
  <c r="B94" i="5"/>
  <c r="C93" i="5"/>
  <c r="B93" i="5"/>
  <c r="C92" i="5"/>
  <c r="B92" i="5"/>
  <c r="C91" i="5"/>
  <c r="B91" i="5"/>
  <c r="C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C58" i="5"/>
  <c r="B58" i="5"/>
  <c r="C57" i="5"/>
  <c r="B57" i="5"/>
  <c r="C56" i="5"/>
  <c r="B56" i="5"/>
  <c r="C55" i="5"/>
  <c r="C54" i="5"/>
  <c r="B54" i="5"/>
  <c r="C53" i="5"/>
  <c r="B53" i="5"/>
  <c r="C52" i="5"/>
  <c r="B52" i="5"/>
  <c r="C51" i="5"/>
  <c r="C50" i="5"/>
  <c r="B50" i="5"/>
  <c r="C49" i="5"/>
  <c r="B49" i="5"/>
  <c r="C48" i="5"/>
  <c r="B48" i="5"/>
  <c r="C47" i="5"/>
  <c r="C46" i="5"/>
  <c r="B46" i="5"/>
  <c r="C45" i="5"/>
  <c r="B45" i="5"/>
  <c r="C44" i="5"/>
  <c r="C43" i="5"/>
  <c r="B43" i="5"/>
  <c r="C42" i="5"/>
  <c r="B42" i="5"/>
  <c r="C41" i="5"/>
  <c r="B41" i="5"/>
  <c r="C40" i="5"/>
  <c r="B40" i="5"/>
  <c r="C39" i="5"/>
  <c r="B39" i="5"/>
  <c r="C38" i="5"/>
  <c r="C37" i="5"/>
  <c r="B37" i="5"/>
  <c r="C36" i="5"/>
  <c r="B36" i="5"/>
  <c r="C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C26" i="5"/>
  <c r="B26" i="5"/>
  <c r="C25" i="5"/>
  <c r="B25" i="5"/>
  <c r="C24" i="5"/>
  <c r="B24" i="5"/>
  <c r="C23" i="5"/>
  <c r="B20" i="5"/>
  <c r="C4" i="5"/>
  <c r="C5" i="5"/>
  <c r="B38" i="5"/>
  <c r="B2" i="5"/>
  <c r="B9" i="5"/>
  <c r="B6" i="5"/>
  <c r="B5" i="5"/>
  <c r="B4" i="5"/>
  <c r="C24" i="4"/>
  <c r="C23" i="4"/>
  <c r="C22" i="4"/>
  <c r="B10" i="4"/>
  <c r="B20" i="4"/>
  <c r="B29" i="4"/>
  <c r="B9" i="4"/>
  <c r="B6" i="4"/>
  <c r="C5" i="4"/>
  <c r="B5" i="4"/>
  <c r="C4" i="4"/>
  <c r="B4" i="4"/>
  <c r="C49" i="2"/>
  <c r="K49" i="2" s="1"/>
  <c r="L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F3" i="2"/>
  <c r="G3" i="2"/>
  <c r="AH23" i="1" l="1"/>
  <c r="B544" i="5" s="1"/>
  <c r="AH22" i="1"/>
  <c r="B543" i="5" s="1"/>
  <c r="AH21" i="1"/>
  <c r="B542" i="5" s="1"/>
  <c r="AH20" i="1"/>
  <c r="B541" i="5" s="1"/>
  <c r="AH19" i="1"/>
  <c r="B540" i="5" s="1"/>
  <c r="AH18" i="1"/>
  <c r="B539" i="5" s="1"/>
  <c r="AH17" i="1"/>
  <c r="B538" i="5" s="1"/>
  <c r="AH16" i="1"/>
  <c r="B537" i="5" s="1"/>
  <c r="AJ105" i="1"/>
  <c r="B748" i="5" s="1"/>
  <c r="AJ102" i="1"/>
  <c r="B745" i="5" s="1"/>
  <c r="AJ92" i="1"/>
  <c r="B735" i="5" s="1"/>
  <c r="AJ88" i="1"/>
  <c r="B731" i="5" s="1"/>
  <c r="AJ77" i="1"/>
  <c r="B720" i="5" s="1"/>
  <c r="AJ71" i="1"/>
  <c r="B714" i="5" s="1"/>
  <c r="AJ64" i="1"/>
  <c r="B707" i="5" s="1"/>
  <c r="AJ47" i="1"/>
  <c r="B690" i="5" s="1"/>
  <c r="AJ40" i="1"/>
  <c r="B683" i="5" s="1"/>
  <c r="AJ36" i="1"/>
  <c r="B679" i="5" s="1"/>
  <c r="AJ32" i="1"/>
  <c r="B675" i="5" s="1"/>
  <c r="AJ28" i="1"/>
  <c r="B671" i="5" s="1"/>
  <c r="AJ25" i="1"/>
  <c r="B668" i="5" s="1"/>
  <c r="AJ16" i="1"/>
  <c r="B659" i="5" s="1"/>
  <c r="AJ8" i="1"/>
  <c r="B651" i="5" s="1"/>
  <c r="AJ4" i="1"/>
  <c r="B647" i="5" s="1"/>
  <c r="AK105" i="1"/>
  <c r="B873" i="5" s="1"/>
  <c r="AK102" i="1"/>
  <c r="B870" i="5" s="1"/>
  <c r="AK92" i="1"/>
  <c r="B860" i="5" s="1"/>
  <c r="AK88" i="1"/>
  <c r="B856" i="5" s="1"/>
  <c r="AK77" i="1"/>
  <c r="B845" i="5" s="1"/>
  <c r="AK71" i="1"/>
  <c r="B839" i="5" s="1"/>
  <c r="AK64" i="1"/>
  <c r="B832" i="5" s="1"/>
  <c r="AK47" i="1"/>
  <c r="B815" i="5" s="1"/>
  <c r="AK40" i="1"/>
  <c r="B808" i="5" s="1"/>
  <c r="AK36" i="1"/>
  <c r="B804" i="5" s="1"/>
  <c r="AK32" i="1"/>
  <c r="B800" i="5" s="1"/>
  <c r="AK28" i="1"/>
  <c r="B796" i="5" s="1"/>
  <c r="AK25" i="1"/>
  <c r="B793" i="5" s="1"/>
  <c r="AK16" i="1"/>
  <c r="B784" i="5" s="1"/>
  <c r="AK8" i="1"/>
  <c r="B776" i="5" s="1"/>
  <c r="AK4" i="1"/>
  <c r="B772" i="5" s="1"/>
  <c r="H33" i="1"/>
  <c r="AC105" i="1"/>
  <c r="B124" i="5" s="1"/>
  <c r="AC102" i="1"/>
  <c r="B121" i="5" s="1"/>
  <c r="AC92" i="1"/>
  <c r="B111" i="5" s="1"/>
  <c r="AC88" i="1"/>
  <c r="B107" i="5" s="1"/>
  <c r="AC77" i="1"/>
  <c r="B96" i="5" s="1"/>
  <c r="AC71" i="1"/>
  <c r="B90" i="5" s="1"/>
  <c r="AC64" i="1"/>
  <c r="B83" i="5" s="1"/>
  <c r="AC47" i="1"/>
  <c r="B66" i="5" s="1"/>
  <c r="AC40" i="1"/>
  <c r="B59" i="5" s="1"/>
  <c r="AC36" i="1"/>
  <c r="B55" i="5" s="1"/>
  <c r="AC32" i="1"/>
  <c r="B51" i="5" s="1"/>
  <c r="AC28" i="1"/>
  <c r="B47" i="5" s="1"/>
  <c r="AC25" i="1"/>
  <c r="B44" i="5" s="1"/>
  <c r="AC16" i="1"/>
  <c r="B35" i="5" s="1"/>
  <c r="AC8" i="1"/>
  <c r="B27" i="5" s="1"/>
  <c r="AC4" i="1"/>
  <c r="B23" i="5" s="1"/>
  <c r="H106" i="1"/>
  <c r="H105" i="1"/>
  <c r="H103" i="1"/>
  <c r="H102" i="1"/>
  <c r="H100" i="1"/>
  <c r="H99" i="1"/>
  <c r="H98" i="1"/>
  <c r="H97" i="1"/>
  <c r="H96" i="1"/>
  <c r="H95" i="1"/>
  <c r="H94" i="1"/>
  <c r="H93" i="1"/>
  <c r="H92" i="1"/>
  <c r="H90" i="1"/>
  <c r="H89" i="1"/>
  <c r="H88" i="1"/>
  <c r="H86" i="1"/>
  <c r="H85" i="1"/>
  <c r="H84" i="1"/>
  <c r="H83" i="1"/>
  <c r="H82" i="1"/>
  <c r="H81" i="1"/>
  <c r="H80" i="1"/>
  <c r="H79" i="1"/>
  <c r="H78" i="1"/>
  <c r="H77" i="1"/>
  <c r="H75" i="1"/>
  <c r="H74" i="1"/>
  <c r="H73" i="1"/>
  <c r="H72" i="1"/>
  <c r="H71" i="1"/>
  <c r="H69" i="1"/>
  <c r="H68" i="1"/>
  <c r="H67" i="1"/>
  <c r="H66" i="1"/>
  <c r="H65" i="1"/>
  <c r="H64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5" i="1"/>
  <c r="H44" i="1"/>
  <c r="H43" i="1"/>
  <c r="H42" i="1"/>
  <c r="H41" i="1"/>
  <c r="H40" i="1"/>
  <c r="H38" i="1"/>
  <c r="H37" i="1"/>
  <c r="H36" i="1"/>
  <c r="H34" i="1"/>
  <c r="H32" i="1"/>
  <c r="H30" i="1"/>
  <c r="H29" i="1"/>
  <c r="H28" i="1"/>
  <c r="H26" i="1"/>
  <c r="H25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6" i="1"/>
  <c r="H5" i="1"/>
  <c r="H4" i="1"/>
</calcChain>
</file>

<file path=xl/sharedStrings.xml><?xml version="1.0" encoding="utf-8"?>
<sst xmlns="http://schemas.openxmlformats.org/spreadsheetml/2006/main" count="903" uniqueCount="360">
  <si>
    <t>ID</t>
  </si>
  <si>
    <t>SCREEN</t>
  </si>
  <si>
    <t>LINE</t>
  </si>
  <si>
    <t>CONTEÚDO</t>
  </si>
  <si>
    <t>char
count</t>
  </si>
  <si>
    <t>single click
go to / does:</t>
  </si>
  <si>
    <t>double click
go to / does:</t>
  </si>
  <si>
    <t>1a execução?</t>
  </si>
  <si>
    <t>00</t>
  </si>
  <si>
    <t>OBJETO</t>
  </si>
  <si>
    <t>welcome</t>
  </si>
  <si>
    <t>ITEM</t>
  </si>
  <si>
    <t>RAM
bytes</t>
  </si>
  <si>
    <t>RAM
TOT</t>
  </si>
  <si>
    <t>FLASH
TOT</t>
  </si>
  <si>
    <t>-</t>
  </si>
  <si>
    <t>sketch vazio</t>
  </si>
  <si>
    <t>SERVO</t>
  </si>
  <si>
    <t>#include &lt;Servo.h&gt;</t>
  </si>
  <si>
    <t>+global:Servo myservo;</t>
  </si>
  <si>
    <t>+myservo.attach(9);</t>
  </si>
  <si>
    <t>SERIALPRINT</t>
  </si>
  <si>
    <t>Serial.begin(9600);</t>
  </si>
  <si>
    <t>com Serial.print("X");</t>
  </si>
  <si>
    <t>com Serial.print(F("X"));</t>
  </si>
  <si>
    <t>com Serial.print("1234567890");</t>
  </si>
  <si>
    <t>com Serial.print(F("1234567890"));</t>
  </si>
  <si>
    <t>EEPROM</t>
  </si>
  <si>
    <t>#include &lt;EEPROM.h&gt;</t>
  </si>
  <si>
    <t>com EEPROM.put(0, 1);</t>
  </si>
  <si>
    <t>com local:char f=0;EEPROM.get(0, f);</t>
  </si>
  <si>
    <t>LiquidCrystal_I2C</t>
  </si>
  <si>
    <t>#include &lt;LiquidCrystal_I2C.h&gt;</t>
  </si>
  <si>
    <t>+global:LiquidCrystal_I2C lcd(0x27,20,4);</t>
  </si>
  <si>
    <t>+lcd.init();</t>
  </si>
  <si>
    <t>+lcd.backlight();</t>
  </si>
  <si>
    <t>+lcd.setCursor(3,0);</t>
  </si>
  <si>
    <t>+lcd.print("X");</t>
  </si>
  <si>
    <t xml:space="preserve">  or lcd.print("XXXXXXXXX");</t>
  </si>
  <si>
    <t>+lcd.print(F("X"));</t>
  </si>
  <si>
    <t xml:space="preserve">  or lcd.print(F("XXXXXXXXX"));</t>
  </si>
  <si>
    <t>RTC</t>
  </si>
  <si>
    <t>#include &lt;RTClib.h&gt;</t>
  </si>
  <si>
    <t>+global:RTC_DS1307 rtc;</t>
  </si>
  <si>
    <t>+rtc.begin();</t>
  </si>
  <si>
    <t>com rtc.adjust(DateTime(F(__DATE__), F(__TIME__)));</t>
  </si>
  <si>
    <t xml:space="preserve">com rtc.now(); </t>
  </si>
  <si>
    <t>01</t>
  </si>
  <si>
    <t>BEMVINDO</t>
  </si>
  <si>
    <t>go to 01</t>
  </si>
  <si>
    <t xml:space="preserve">play sound </t>
  </si>
  <si>
    <t>"first time here"</t>
  </si>
  <si>
    <t>02</t>
  </si>
  <si>
    <t>AQUA-CTRL V1.6</t>
  </si>
  <si>
    <t>configurar DATA e HORA</t>
  </si>
  <si>
    <t>go to 03</t>
  </si>
  <si>
    <t>03</t>
  </si>
  <si>
    <t>by mrvcarvalho</t>
  </si>
  <si>
    <t>wizard_hardware</t>
  </si>
  <si>
    <t>go to 90</t>
  </si>
  <si>
    <t>wizard_behavior</t>
  </si>
  <si>
    <t>go to 91</t>
  </si>
  <si>
    <t>principal</t>
  </si>
  <si>
    <t>LUZES</t>
  </si>
  <si>
    <t>switch on/off</t>
  </si>
  <si>
    <t>wizard_alarmes</t>
  </si>
  <si>
    <t>go to 92</t>
  </si>
  <si>
    <t>FILTRAGEM</t>
  </si>
  <si>
    <t>confirma_cancela</t>
  </si>
  <si>
    <t>go to 99</t>
  </si>
  <si>
    <t>BOMBA DE AR</t>
  </si>
  <si>
    <t>wizard_conect</t>
  </si>
  <si>
    <t>go to 93</t>
  </si>
  <si>
    <t>04</t>
  </si>
  <si>
    <t>TERMOSTATO</t>
  </si>
  <si>
    <t>05</t>
  </si>
  <si>
    <t>TEMP.</t>
  </si>
  <si>
    <t>shows temp/
go to 07</t>
  </si>
  <si>
    <t>06</t>
  </si>
  <si>
    <t>T.P.A.</t>
  </si>
  <si>
    <t>shows state/
go to 09</t>
  </si>
  <si>
    <t>07</t>
  </si>
  <si>
    <t>CONFIGURAR----&gt;</t>
  </si>
  <si>
    <t>go to 02</t>
  </si>
  <si>
    <t>configuracao</t>
  </si>
  <si>
    <t>DATA E HORA</t>
  </si>
  <si>
    <t>go to 04</t>
  </si>
  <si>
    <t>FILTRO</t>
  </si>
  <si>
    <t>go to 05</t>
  </si>
  <si>
    <t>go to 06</t>
  </si>
  <si>
    <t>ALIMENTO COMIDA</t>
  </si>
  <si>
    <t>go to 08</t>
  </si>
  <si>
    <t>TEMPERATURA</t>
  </si>
  <si>
    <t>go to 07</t>
  </si>
  <si>
    <t>go to 09</t>
  </si>
  <si>
    <t>08</t>
  </si>
  <si>
    <t>go to 10</t>
  </si>
  <si>
    <t/>
  </si>
  <si>
    <t>detalhe_DATAHORA</t>
  </si>
  <si>
    <t>DATA:99/99/9999</t>
  </si>
  <si>
    <t>seletor x 3</t>
  </si>
  <si>
    <t>HORA:99:99:99</t>
  </si>
  <si>
    <t>detalhe_LUZ</t>
  </si>
  <si>
    <t>LUZ +ON/-OFF</t>
  </si>
  <si>
    <t>escolher 1 dos 3</t>
  </si>
  <si>
    <t>DESATIVADO</t>
  </si>
  <si>
    <t>TOMADA _01 (genérica)</t>
  </si>
  <si>
    <t>+99:99h/-99:99h</t>
  </si>
  <si>
    <t>seletor x 4</t>
  </si>
  <si>
    <t>detalhe_FILTRO</t>
  </si>
  <si>
    <t>FILTRO +ON/-OFF</t>
  </si>
  <si>
    <t>TOMADA _02 (genérica)</t>
  </si>
  <si>
    <t>detalhe_AR</t>
  </si>
  <si>
    <t>AR +ON/-OFF</t>
  </si>
  <si>
    <t>#include &lt;Arduino.h&gt;</t>
  </si>
  <si>
    <t>TOMADA _03 (genérica)</t>
  </si>
  <si>
    <t>#include &lt;LiquidMenu.h&gt;</t>
  </si>
  <si>
    <t>#include &lt;OneButton.h&gt;</t>
  </si>
  <si>
    <t>detalhe_TEMPERATURA</t>
  </si>
  <si>
    <t>escolher 1 dos 2</t>
  </si>
  <si>
    <t>TOMADA _04 (reservada)</t>
  </si>
  <si>
    <t>MINIMA    99,9C</t>
  </si>
  <si>
    <t>seletor x 1</t>
  </si>
  <si>
    <t>#include &lt;Wire.h&gt;</t>
  </si>
  <si>
    <t>IDEAL     99,9C</t>
  </si>
  <si>
    <t>MAXIMA    99,9C</t>
  </si>
  <si>
    <t>on/off</t>
  </si>
  <si>
    <t>ALARME       ON</t>
  </si>
  <si>
    <t>detalhe_ALIMENTO</t>
  </si>
  <si>
    <t>porção por programação</t>
  </si>
  <si>
    <t>PORC P/ PROG 9x</t>
  </si>
  <si>
    <t>hora</t>
  </si>
  <si>
    <t>PROG 01) 99:99h</t>
  </si>
  <si>
    <t>seletor x 2</t>
  </si>
  <si>
    <t>PROG 02) 99:99h</t>
  </si>
  <si>
    <t>PROG 03) 99:99h</t>
  </si>
  <si>
    <t>PROG 04) 99:99h</t>
  </si>
  <si>
    <t>PROG 05) 99:99h</t>
  </si>
  <si>
    <t>09</t>
  </si>
  <si>
    <t>PROG 06) 99:99h</t>
  </si>
  <si>
    <t>10</t>
  </si>
  <si>
    <t>PROG 07) 99:99h</t>
  </si>
  <si>
    <t>11</t>
  </si>
  <si>
    <t>PROG 08) 99:99h</t>
  </si>
  <si>
    <t>12</t>
  </si>
  <si>
    <t>PROG 09) 99:99h</t>
  </si>
  <si>
    <t>13</t>
  </si>
  <si>
    <t>AO ALIMENTAR:</t>
  </si>
  <si>
    <t>mantém --/off</t>
  </si>
  <si>
    <t>14</t>
  </si>
  <si>
    <t>- LUZ        OFF</t>
  </si>
  <si>
    <t>15</t>
  </si>
  <si>
    <t>- FILTRO     OFF</t>
  </si>
  <si>
    <t>16</t>
  </si>
  <si>
    <t>- AERADOR    OFF</t>
  </si>
  <si>
    <t>detalhe_TPA</t>
  </si>
  <si>
    <t>TROCA PARC AGUA</t>
  </si>
  <si>
    <t>ativado/desativado</t>
  </si>
  <si>
    <t>default = 14</t>
  </si>
  <si>
    <t>A CADA: 00 dias</t>
  </si>
  <si>
    <t>default = 1</t>
  </si>
  <si>
    <t>TOLERA:  0 dias</t>
  </si>
  <si>
    <t>ULTM DD/MM/AAAA</t>
  </si>
  <si>
    <t>90</t>
  </si>
  <si>
    <t>Config. Aquario</t>
  </si>
  <si>
    <t>sim/não</t>
  </si>
  <si>
    <t>Tem LUZ?    Sim</t>
  </si>
  <si>
    <t>Tem FILTRO? Sim</t>
  </si>
  <si>
    <t>Tem AERADOR?Sim</t>
  </si>
  <si>
    <t>Tem AQUEC.? Sim</t>
  </si>
  <si>
    <t>91</t>
  </si>
  <si>
    <t>Config Hospedes</t>
  </si>
  <si>
    <t>Acordar  99:99h</t>
  </si>
  <si>
    <t>Dormir   99:99h</t>
  </si>
  <si>
    <t>0-9</t>
  </si>
  <si>
    <t>Comer  9x/dia</t>
  </si>
  <si>
    <t>Comer  9x/noite</t>
  </si>
  <si>
    <t>Faz T.P.A.? Sim</t>
  </si>
  <si>
    <t>92</t>
  </si>
  <si>
    <t>ALARMES CASO:</t>
  </si>
  <si>
    <t>TEMP. FORA   ON</t>
  </si>
  <si>
    <t>TPA ATRASADA ON</t>
  </si>
  <si>
    <t>93</t>
  </si>
  <si>
    <t>** PARABENS **</t>
  </si>
  <si>
    <t>AGORA PRECISA</t>
  </si>
  <si>
    <t>LIGAR OS FIOS,</t>
  </si>
  <si>
    <t>EQUIP.  TOMADA:</t>
  </si>
  <si>
    <t>LUZ         -&gt;1</t>
  </si>
  <si>
    <t>FILTRO      -&gt;2</t>
  </si>
  <si>
    <t>BOMBA DE AR -&gt;3</t>
  </si>
  <si>
    <t>AQUECEDOR   -&gt;4</t>
  </si>
  <si>
    <t xml:space="preserve">   * FIM *   </t>
  </si>
  <si>
    <t>98</t>
  </si>
  <si>
    <t>confirma_tpa</t>
  </si>
  <si>
    <t>CONFIRMA T.P.A.</t>
  </si>
  <si>
    <t>HOJE?       Sim</t>
  </si>
  <si>
    <t>99</t>
  </si>
  <si>
    <t>CONFIRMAR -&gt;</t>
  </si>
  <si>
    <t>CANCELAR  &lt;&lt;</t>
  </si>
  <si>
    <t>col</t>
  </si>
  <si>
    <t>Lin</t>
  </si>
  <si>
    <t>S</t>
  </si>
  <si>
    <t>GUIA CONFIG---&gt;</t>
  </si>
  <si>
    <t>+ON</t>
  </si>
  <si>
    <t>-OFF</t>
  </si>
  <si>
    <t>DESATIVADO/SEMPRE LIGADO/PROGRAMACAO</t>
  </si>
  <si>
    <t>switch 1/2/3</t>
  </si>
  <si>
    <t>_STATUS</t>
  </si>
  <si>
    <t>DESATIVADO/PROGRAMACAO</t>
  </si>
  <si>
    <t>mostrar 1 info</t>
  </si>
  <si>
    <t>passo 6) ATTACH FUNC</t>
  </si>
  <si>
    <t>passo 1) CRIAR SCREEN</t>
  </si>
  <si>
    <t>passo 2) CRIAR LINE</t>
  </si>
  <si>
    <t>passo 3) CRIAR TEXTO DA OPCAO</t>
  </si>
  <si>
    <t>passo 4) POPULAR LINES</t>
  </si>
  <si>
    <t>passo 5) SET VARIABLE PROGMEM</t>
  </si>
  <si>
    <t>passo 7) SCREEN &lt;&lt; LINES</t>
  </si>
  <si>
    <t>passo 9) ADD MENU</t>
  </si>
  <si>
    <t>blankFunction</t>
  </si>
  <si>
    <t>gotoScreen_configuracao</t>
  </si>
  <si>
    <t>gotoScreen_detalhe_TPA</t>
  </si>
  <si>
    <t>gotoScreen_detalhe_TEMPERATURA</t>
  </si>
  <si>
    <t>switchStatusAquecedor</t>
  </si>
  <si>
    <t>switchStatusFiltro</t>
  </si>
  <si>
    <t>switchStatusAr</t>
  </si>
  <si>
    <t>switchStatusLuzes</t>
  </si>
  <si>
    <t>switchConfigLuzes</t>
  </si>
  <si>
    <t>switchConfigFiltro</t>
  </si>
  <si>
    <t>switchConfigAr</t>
  </si>
  <si>
    <t>switchConfigTermostato</t>
  </si>
  <si>
    <t>switchConfigTermostatoAlarm</t>
  </si>
  <si>
    <t>switchConfigAlimento</t>
  </si>
  <si>
    <t>switch --/off</t>
  </si>
  <si>
    <t>switchConfigAlimentoMantemLuz</t>
  </si>
  <si>
    <t>switchConfigAlimentoMantemFiltro</t>
  </si>
  <si>
    <t>switchConfigAlimentoMantemAr</t>
  </si>
  <si>
    <t>switchConfigTPA</t>
  </si>
  <si>
    <t>switchConfigTPAAlarm</t>
  </si>
  <si>
    <t>switchConfigTemHardwareLuz</t>
  </si>
  <si>
    <t>switchConfigTemHardwareFiltro</t>
  </si>
  <si>
    <t>switchConfigTemHardwareAr</t>
  </si>
  <si>
    <t>switchConfigTemHardwareAquecedor</t>
  </si>
  <si>
    <t>doConfirmaTPAFeitaHoje</t>
  </si>
  <si>
    <t>doConfirma</t>
  </si>
  <si>
    <t>doCancela</t>
  </si>
  <si>
    <t>ConfigSetting
VAR1</t>
  </si>
  <si>
    <t>ConfigSetting
VAR2</t>
  </si>
  <si>
    <t>ConfigSetting
VAR3</t>
  </si>
  <si>
    <t>ConfigSetting
VAR4</t>
  </si>
  <si>
    <t>RAM</t>
  </si>
  <si>
    <t>%
RAM</t>
  </si>
  <si>
    <t>%
FLASH</t>
  </si>
  <si>
    <t>SKETCH
bytes</t>
  </si>
  <si>
    <t>ARDUINO PRO MINI</t>
  </si>
  <si>
    <t>ARDUINO MEGA</t>
  </si>
  <si>
    <t xml:space="preserve">ATmega640 </t>
  </si>
  <si>
    <t>ATmega1280</t>
  </si>
  <si>
    <t>ATmega1281</t>
  </si>
  <si>
    <t>ATmega2561</t>
  </si>
  <si>
    <t xml:space="preserve">64KB </t>
  </si>
  <si>
    <t>128KB</t>
  </si>
  <si>
    <t>256KB</t>
  </si>
  <si>
    <t>4KB</t>
  </si>
  <si>
    <t>8KB</t>
  </si>
  <si>
    <t>Device</t>
  </si>
  <si>
    <t>ADC
Channels</t>
  </si>
  <si>
    <t>General
Purpose I/O pins</t>
  </si>
  <si>
    <t>16 bits resolution
PWM channels</t>
  </si>
  <si>
    <t>Serial
USARTs</t>
  </si>
  <si>
    <t xml:space="preserve">Device    </t>
  </si>
  <si>
    <t xml:space="preserve">ATmega48P </t>
  </si>
  <si>
    <t xml:space="preserve">ATmega88P </t>
  </si>
  <si>
    <t>ATmega168P</t>
  </si>
  <si>
    <t xml:space="preserve">4K Bytes </t>
  </si>
  <si>
    <t xml:space="preserve">8K Bytes </t>
  </si>
  <si>
    <t>16K Bytes</t>
  </si>
  <si>
    <t>32K Bytes</t>
  </si>
  <si>
    <t xml:space="preserve">EEPROM   </t>
  </si>
  <si>
    <t>256 Bytes</t>
  </si>
  <si>
    <t>512 Bytes</t>
  </si>
  <si>
    <t xml:space="preserve">1K Bytes </t>
  </si>
  <si>
    <t xml:space="preserve">RAM      </t>
  </si>
  <si>
    <t xml:space="preserve">Interrupt Vector Size      </t>
  </si>
  <si>
    <t xml:space="preserve">1 instruction word/vector  </t>
  </si>
  <si>
    <t xml:space="preserve">2 instruction words/vector </t>
  </si>
  <si>
    <t>2 instructions words/vector</t>
  </si>
  <si>
    <t>FLASH</t>
  </si>
  <si>
    <t>ATmega2560 (Arduino Mega)</t>
  </si>
  <si>
    <t>1K Bytes</t>
  </si>
  <si>
    <t>2K Bytes</t>
  </si>
  <si>
    <t>ATmega328P (Arduino Pro Mini)</t>
  </si>
  <si>
    <t>PROGRAMA FINAL</t>
  </si>
  <si>
    <t>/*</t>
  </si>
  <si>
    <t xml:space="preserve"> *</t>
  </si>
  <si>
    <t xml:space="preserve"> */</t>
  </si>
  <si>
    <t>extern class LiquidCrystal_I2C *myLCD;</t>
  </si>
  <si>
    <t>extern class LiquidMenu        *myMenu;</t>
  </si>
  <si>
    <t>extern class Alarm             *myAlarm;</t>
  </si>
  <si>
    <t>public:</t>
  </si>
  <si>
    <t>void setup(void);</t>
  </si>
  <si>
    <t>void get_currentMenuLineVariable(void);</t>
  </si>
  <si>
    <t>};</t>
  </si>
  <si>
    <t>ID do MENU:</t>
  </si>
  <si>
    <t>AUTOR:</t>
  </si>
  <si>
    <t>ExcelGeraCódigo.LiquidMenuGenerator.XLSX</t>
  </si>
  <si>
    <t>// -----------------------------------------------------------------------------------------------------------------------------</t>
  </si>
  <si>
    <t>// SETTERS - SWITCH STATUS</t>
  </si>
  <si>
    <t>// PROTOTIPOS DAS FUNCOES GETTERS - STATUS</t>
  </si>
  <si>
    <t>// PROTOTIPOS DAS FUNCOES SETTERS - SWITCH STATUS</t>
  </si>
  <si>
    <t>// GOTO MENU SCREEN</t>
  </si>
  <si>
    <t>// PROTOTIPOS DAS FUNCOES GOTO MENU SCREEN</t>
  </si>
  <si>
    <t>LIMITE DO GERA CÓDIGO</t>
  </si>
  <si>
    <t>// CONSTRUTOR DA CLASSE</t>
  </si>
  <si>
    <t>LiquidLine*    _ptrCurrentMenuLine;</t>
  </si>
  <si>
    <t>LiquidLine*    _ptrLastMenuLine;</t>
  </si>
  <si>
    <t>ConfigSetting* _ptrCurrentConfigSettingVariable;</t>
  </si>
  <si>
    <t>ConfigSetting* _ptrLastConfigSettingVariable;</t>
  </si>
  <si>
    <t>// VARIAVEIS DE CONTROLE BASICO DO MENU</t>
  </si>
  <si>
    <t>_ptrCurrentMenuLine              = nullptr;</t>
  </si>
  <si>
    <t>_ptrLastMenuLine                 = nullptr;</t>
  </si>
  <si>
    <t>_ptrCurrentConfigSettingVariable = nullptr;</t>
  </si>
  <si>
    <t>_ptrLastConfigSettingVariable    = nullptr;</t>
  </si>
  <si>
    <t>passo 8) SET LINE COUNT</t>
  </si>
  <si>
    <t>myMenu-&gt;set_focusPosition(Position::LEFT);</t>
  </si>
  <si>
    <t>myMenu-&gt;init();</t>
  </si>
  <si>
    <t>myMenu-&gt;update();</t>
  </si>
  <si>
    <t>passo 10) DELETAR SCREENS (LIBERAR MEMÓRIA)</t>
  </si>
  <si>
    <t>passo 11) DELETAR LINES (LIBERAR MEMÓRIA)</t>
  </si>
  <si>
    <t>// DESTRUTOR DA CLASSE</t>
  </si>
  <si>
    <t>// FUNCOES GETTERS - STATUS</t>
  </si>
  <si>
    <t>esta coluna necessita ajuste  manual</t>
  </si>
  <si>
    <t>ATtiny25/V Atmel8-bit AVR</t>
  </si>
  <si>
    <t>ATtiny45/V Atmel8-bit AVR</t>
  </si>
  <si>
    <t>ATtiny85/V Atmel8-bit AVR</t>
  </si>
  <si>
    <t xml:space="preserve">2K Bytes </t>
  </si>
  <si>
    <t>8K Bytes</t>
  </si>
  <si>
    <t>128 Bytes</t>
  </si>
  <si>
    <t>10-bit ADC
Channels</t>
  </si>
  <si>
    <t>4 single / 2 differential</t>
  </si>
  <si>
    <t>PWM
channels</t>
  </si>
  <si>
    <t>?</t>
  </si>
  <si>
    <t>cortina</t>
  </si>
  <si>
    <t>Ricardo Soares</t>
  </si>
  <si>
    <t>passo 1) FUNCOES (callback)</t>
  </si>
  <si>
    <t>1-copiar valor / 2-ordenar / 3-tirar duplicatas</t>
  </si>
  <si>
    <t>gotoScreen_detalhe_DATAHORA</t>
  </si>
  <si>
    <t>gotoScreen_detalhe_LUZ</t>
  </si>
  <si>
    <t>gotoScreen_detalhe_FILTRO</t>
  </si>
  <si>
    <t>gotoScreen_detalhe_AR</t>
  </si>
  <si>
    <t>gotoScreen_detalhe_ALIMENTO</t>
  </si>
  <si>
    <t>gotoScreen_wizard_hardware</t>
  </si>
  <si>
    <t>a LINE
 chama uma função?
obrigatório: void func (void);</t>
  </si>
  <si>
    <t>ConfigSetting - Variável que vai controlar as configurações do sistema</t>
  </si>
  <si>
    <t>Nome</t>
  </si>
  <si>
    <t>val Min</t>
  </si>
  <si>
    <t>val Max</t>
  </si>
  <si>
    <t>0' zero left</t>
  </si>
  <si>
    <t>largura
apresentação</t>
  </si>
  <si>
    <t>casas
decimais</t>
  </si>
  <si>
    <t>divide
por 100?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</si>
</sst>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2"/>
      <name val="Courier New"/>
    </font>
    <font>
      <sz val="10"/>
      <color rgb="FFFF0000"/>
      <name val="Arial"/>
    </font>
    <font>
      <sz val="10"/>
      <color rgb="FF0000FF"/>
      <name val="Arial"/>
    </font>
    <font>
      <sz val="10"/>
      <color rgb="FFFF0000"/>
      <name val="Arial"/>
      <family val="2"/>
    </font>
    <font>
      <sz val="10"/>
      <color rgb="FF00CC0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Courier New"/>
      <family val="3"/>
    </font>
    <font>
      <u/>
      <sz val="10"/>
      <name val="Arial"/>
      <family val="2"/>
    </font>
    <font>
      <u/>
      <sz val="10"/>
      <color rgb="FF000000"/>
      <name val="Courier New"/>
      <family val="3"/>
    </font>
    <font>
      <b/>
      <sz val="14"/>
      <color rgb="FFFF0000"/>
      <name val="Courier New"/>
      <family val="3"/>
    </font>
    <font>
      <u/>
      <sz val="10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rgb="FF0B539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D9EAD3"/>
      </patternFill>
    </fill>
    <fill>
      <patternFill patternType="solid">
        <fgColor theme="7" tint="0.39997558519241921"/>
        <bgColor rgb="FFFFF2CC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ck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/>
    <xf numFmtId="49" fontId="2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49" fontId="2" fillId="9" borderId="0" xfId="0" applyNumberFormat="1" applyFont="1" applyFill="1" applyAlignment="1">
      <alignment vertical="center"/>
    </xf>
    <xf numFmtId="0" fontId="2" fillId="9" borderId="0" xfId="0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vertical="center"/>
    </xf>
    <xf numFmtId="49" fontId="4" fillId="3" borderId="0" xfId="0" applyNumberFormat="1" applyFont="1" applyFill="1" applyAlignment="1">
      <alignment horizontal="center" vertical="center"/>
    </xf>
    <xf numFmtId="49" fontId="2" fillId="9" borderId="0" xfId="0" quotePrefix="1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3" borderId="0" xfId="0" quotePrefix="1" applyNumberFormat="1" applyFont="1" applyFill="1" applyAlignment="1">
      <alignment horizontal="center" vertical="center"/>
    </xf>
    <xf numFmtId="0" fontId="3" fillId="3" borderId="0" xfId="0" quotePrefix="1" applyFont="1" applyFill="1" applyAlignment="1">
      <alignment vertical="center"/>
    </xf>
    <xf numFmtId="49" fontId="2" fillId="0" borderId="0" xfId="0" applyNumberFormat="1" applyFont="1"/>
    <xf numFmtId="0" fontId="0" fillId="10" borderId="0" xfId="0" applyFont="1" applyFill="1" applyAlignment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/>
    </xf>
    <xf numFmtId="49" fontId="2" fillId="11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right" vertical="center"/>
    </xf>
    <xf numFmtId="0" fontId="4" fillId="12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2" fillId="3" borderId="0" xfId="0" quotePrefix="1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0" fillId="13" borderId="0" xfId="0" applyFont="1" applyFill="1" applyAlignme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49" fontId="8" fillId="3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10" fontId="2" fillId="8" borderId="1" xfId="0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0" fontId="2" fillId="8" borderId="1" xfId="0" quotePrefix="1" applyFont="1" applyFill="1" applyBorder="1" applyAlignment="1">
      <alignment vertical="center"/>
    </xf>
    <xf numFmtId="0" fontId="2" fillId="7" borderId="1" xfId="0" quotePrefix="1" applyFont="1" applyFill="1" applyBorder="1" applyAlignment="1">
      <alignment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10" fontId="2" fillId="7" borderId="5" xfId="0" applyNumberFormat="1" applyFont="1" applyFill="1" applyBorder="1" applyAlignment="1">
      <alignment vertical="center"/>
    </xf>
    <xf numFmtId="10" fontId="2" fillId="7" borderId="7" xfId="0" applyNumberFormat="1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 indent="1"/>
    </xf>
    <xf numFmtId="0" fontId="13" fillId="16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 wrapText="1"/>
    </xf>
    <xf numFmtId="0" fontId="0" fillId="13" borderId="9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left" vertical="center" indent="1"/>
    </xf>
    <xf numFmtId="0" fontId="10" fillId="0" borderId="9" xfId="0" applyFont="1" applyFill="1" applyBorder="1" applyAlignment="1">
      <alignment vertical="center"/>
    </xf>
    <xf numFmtId="0" fontId="0" fillId="13" borderId="9" xfId="0" applyFont="1" applyFill="1" applyBorder="1" applyAlignment="1">
      <alignment horizontal="left" vertical="center" indent="1"/>
    </xf>
    <xf numFmtId="0" fontId="2" fillId="17" borderId="1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2" fillId="7" borderId="1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0" fillId="0" borderId="14" xfId="0" applyFont="1" applyBorder="1" applyAlignment="1"/>
    <xf numFmtId="10" fontId="2" fillId="7" borderId="15" xfId="0" applyNumberFormat="1" applyFont="1" applyFill="1" applyBorder="1" applyAlignment="1">
      <alignment vertical="center"/>
    </xf>
    <xf numFmtId="10" fontId="2" fillId="8" borderId="13" xfId="0" applyNumberFormat="1" applyFont="1" applyFill="1" applyBorder="1" applyAlignment="1">
      <alignment vertical="center"/>
    </xf>
    <xf numFmtId="0" fontId="2" fillId="17" borderId="13" xfId="0" applyFont="1" applyFill="1" applyBorder="1" applyAlignment="1">
      <alignment horizontal="center" vertical="center"/>
    </xf>
    <xf numFmtId="0" fontId="2" fillId="18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10" fillId="13" borderId="0" xfId="0" applyFont="1" applyFill="1" applyAlignment="1"/>
    <xf numFmtId="0" fontId="14" fillId="13" borderId="0" xfId="0" applyFont="1" applyFill="1" applyAlignment="1"/>
    <xf numFmtId="22" fontId="14" fillId="13" borderId="0" xfId="0" applyNumberFormat="1" applyFont="1" applyFill="1" applyAlignment="1">
      <alignment horizontal="left"/>
    </xf>
    <xf numFmtId="0" fontId="10" fillId="19" borderId="0" xfId="0" applyFont="1" applyFill="1" applyAlignment="1">
      <alignment horizontal="left"/>
    </xf>
    <xf numFmtId="0" fontId="14" fillId="20" borderId="0" xfId="0" applyFont="1" applyFill="1" applyAlignment="1"/>
    <xf numFmtId="0" fontId="14" fillId="21" borderId="0" xfId="0" applyFont="1" applyFill="1" applyAlignment="1"/>
    <xf numFmtId="49" fontId="15" fillId="9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7" fillId="13" borderId="0" xfId="0" applyFont="1" applyFill="1" applyAlignment="1"/>
    <xf numFmtId="0" fontId="18" fillId="0" borderId="0" xfId="0" applyFont="1" applyAlignment="1"/>
    <xf numFmtId="0" fontId="16" fillId="13" borderId="0" xfId="0" applyFont="1" applyFill="1" applyAlignment="1"/>
    <xf numFmtId="0" fontId="13" fillId="16" borderId="11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left" vertical="center" indent="1"/>
    </xf>
    <xf numFmtId="0" fontId="12" fillId="15" borderId="3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218"/>
  <sheetViews>
    <sheetView tabSelected="1" topLeftCell="J1" workbookViewId="0">
      <pane ySplit="3" topLeftCell="A4" activePane="bottomLeft" state="frozen"/>
      <selection pane="bottomLeft" activeCell="M3" sqref="M3"/>
    </sheetView>
  </sheetViews>
  <sheetFormatPr defaultColWidth="14.42578125" defaultRowHeight="15.75" customHeight="1" x14ac:dyDescent="0.2"/>
  <cols>
    <col min="1" max="1" width="22.28515625" bestFit="1" customWidth="1"/>
    <col min="3" max="3" width="6.7109375" customWidth="1"/>
    <col min="4" max="4" width="4.7109375" customWidth="1"/>
    <col min="5" max="5" width="22.7109375" customWidth="1"/>
    <col min="6" max="6" width="5.42578125" customWidth="1"/>
    <col min="7" max="7" width="23.7109375" customWidth="1"/>
    <col min="8" max="8" width="11.42578125" bestFit="1" customWidth="1"/>
    <col min="9" max="9" width="33" bestFit="1" customWidth="1"/>
    <col min="10" max="10" width="8.7109375" customWidth="1"/>
    <col min="11" max="11" width="6.7109375" bestFit="1" customWidth="1"/>
    <col min="12" max="12" width="7.28515625" bestFit="1" customWidth="1"/>
    <col min="13" max="13" width="9.42578125" bestFit="1" customWidth="1"/>
    <col min="14" max="14" width="12.140625" bestFit="1" customWidth="1"/>
    <col min="15" max="15" width="8.42578125" bestFit="1" customWidth="1"/>
    <col min="16" max="16" width="8.140625" bestFit="1" customWidth="1"/>
    <col min="17" max="20" width="16" customWidth="1"/>
    <col min="21" max="21" width="14.28515625" customWidth="1"/>
    <col min="22" max="22" width="22.42578125" bestFit="1" customWidth="1"/>
    <col min="23" max="23" width="6.5703125" customWidth="1"/>
    <col min="24" max="24" width="37.28515625" customWidth="1"/>
    <col min="25" max="26" width="6.5703125" customWidth="1"/>
    <col min="27" max="27" width="3.7109375" bestFit="1" customWidth="1"/>
    <col min="28" max="28" width="3.85546875" bestFit="1" customWidth="1"/>
    <col min="29" max="29" width="42.140625" bestFit="1" customWidth="1"/>
    <col min="30" max="30" width="38.85546875" bestFit="1" customWidth="1"/>
    <col min="31" max="31" width="72.42578125" bestFit="1" customWidth="1"/>
    <col min="32" max="32" width="97.5703125" bestFit="1" customWidth="1"/>
    <col min="33" max="33" width="39.5703125" bestFit="1" customWidth="1"/>
    <col min="34" max="34" width="56.140625" bestFit="1" customWidth="1"/>
    <col min="35" max="35" width="77.28515625" bestFit="1" customWidth="1"/>
    <col min="36" max="36" width="41.5703125" customWidth="1"/>
    <col min="37" max="37" width="50.7109375" bestFit="1" customWidth="1"/>
    <col min="38" max="38" width="48" bestFit="1" customWidth="1"/>
    <col min="39" max="39" width="44.5703125" bestFit="1" customWidth="1"/>
  </cols>
  <sheetData>
    <row r="1" spans="1:39" ht="15.75" customHeight="1" x14ac:dyDescent="0.2">
      <c r="E1" s="85" t="s">
        <v>302</v>
      </c>
      <c r="F1" s="86" t="s">
        <v>341</v>
      </c>
      <c r="J1" t="s">
        <v>352</v>
      </c>
      <c r="X1" t="s">
        <v>330</v>
      </c>
    </row>
    <row r="2" spans="1:39" ht="25.5" x14ac:dyDescent="0.2">
      <c r="E2" s="85" t="s">
        <v>303</v>
      </c>
      <c r="F2" s="86" t="s">
        <v>342</v>
      </c>
      <c r="J2" s="102" t="s">
        <v>353</v>
      </c>
      <c r="K2" t="s">
        <v>354</v>
      </c>
      <c r="L2" t="s">
        <v>355</v>
      </c>
      <c r="M2" s="103" t="s">
        <v>356</v>
      </c>
      <c r="N2" s="102" t="s">
        <v>357</v>
      </c>
      <c r="O2" s="102" t="s">
        <v>358</v>
      </c>
      <c r="P2" s="102" t="s">
        <v>359</v>
      </c>
      <c r="X2" t="s">
        <v>344</v>
      </c>
    </row>
    <row r="3" spans="1:39" ht="38.25" x14ac:dyDescent="0.2">
      <c r="A3" s="1" t="s">
        <v>7</v>
      </c>
      <c r="B3" s="1" t="s">
        <v>7</v>
      </c>
      <c r="D3" s="1" t="s">
        <v>0</v>
      </c>
      <c r="E3" s="1" t="s">
        <v>1</v>
      </c>
      <c r="F3" s="1" t="s">
        <v>2</v>
      </c>
      <c r="G3" s="1" t="s">
        <v>3</v>
      </c>
      <c r="H3" s="22" t="s">
        <v>4</v>
      </c>
      <c r="I3" s="35" t="s">
        <v>351</v>
      </c>
      <c r="J3" s="36" t="s">
        <v>245</v>
      </c>
      <c r="K3" s="36"/>
      <c r="L3" s="36"/>
      <c r="M3" s="36"/>
      <c r="N3" s="36"/>
      <c r="O3" s="36"/>
      <c r="P3" s="36"/>
      <c r="Q3" s="36"/>
      <c r="R3" s="36" t="s">
        <v>246</v>
      </c>
      <c r="S3" s="36" t="s">
        <v>247</v>
      </c>
      <c r="T3" s="36" t="s">
        <v>248</v>
      </c>
      <c r="U3" s="22" t="s">
        <v>5</v>
      </c>
      <c r="V3" s="22" t="s">
        <v>6</v>
      </c>
      <c r="W3" s="2"/>
      <c r="X3" s="1" t="s">
        <v>343</v>
      </c>
      <c r="Y3" s="2"/>
      <c r="Z3" s="2"/>
      <c r="AA3" s="1" t="s">
        <v>199</v>
      </c>
      <c r="AB3" s="1" t="s">
        <v>200</v>
      </c>
      <c r="AC3" s="1" t="s">
        <v>211</v>
      </c>
      <c r="AD3" s="1" t="s">
        <v>212</v>
      </c>
      <c r="AE3" s="1" t="s">
        <v>213</v>
      </c>
      <c r="AF3" s="1" t="s">
        <v>214</v>
      </c>
      <c r="AG3" s="1" t="s">
        <v>215</v>
      </c>
      <c r="AH3" s="1" t="s">
        <v>210</v>
      </c>
      <c r="AI3" s="1" t="s">
        <v>216</v>
      </c>
      <c r="AJ3" s="93" t="s">
        <v>322</v>
      </c>
      <c r="AK3" s="1" t="s">
        <v>217</v>
      </c>
      <c r="AL3" s="93" t="s">
        <v>326</v>
      </c>
      <c r="AM3" s="93" t="s">
        <v>327</v>
      </c>
    </row>
    <row r="4" spans="1:39" x14ac:dyDescent="0.2">
      <c r="A4" s="2" t="s">
        <v>50</v>
      </c>
      <c r="B4" s="9" t="s">
        <v>51</v>
      </c>
      <c r="D4" s="3" t="s">
        <v>8</v>
      </c>
      <c r="E4" s="5" t="s">
        <v>10</v>
      </c>
      <c r="F4" s="6" t="s">
        <v>47</v>
      </c>
      <c r="G4" s="7" t="s">
        <v>48</v>
      </c>
      <c r="H4" s="8">
        <f t="shared" ref="H4:H6" si="0">LEN(G4)</f>
        <v>8</v>
      </c>
      <c r="I4" s="31" t="s">
        <v>218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 t="s">
        <v>49</v>
      </c>
      <c r="V4" s="9"/>
      <c r="AA4" s="23">
        <v>1</v>
      </c>
      <c r="AB4" s="23">
        <v>0</v>
      </c>
      <c r="AC4" s="21" t="str">
        <f>"LiquidScreen* "&amp;E4&amp;"_screen;"</f>
        <v>LiquidScreen* welcome_screen;</v>
      </c>
      <c r="AD4" t="str">
        <f>"LiquidLine* "&amp;E4&amp;"_line_"&amp;F4&amp;";"</f>
        <v>LiquidLine* welcome_line_01;</v>
      </c>
      <c r="AE4" t="str">
        <f>"const static text_"&amp;E4&amp;"_"&amp;F4&amp;" [] PROGMEM = {"""&amp;G4&amp;"""};"</f>
        <v>const static text_welcome_01 [] PROGMEM = {"BEMVINDO"};</v>
      </c>
      <c r="AF4" t="str">
        <f>E4&amp;"_line_"&amp;F4&amp;" = new LiquidLine ("&amp;AA4&amp;", "&amp;AB4&amp;", text_"&amp;E4&amp;F4&amp;IF(J4&lt;&gt;"",","&amp;J4,"")&amp;IF(R4&lt;&gt;"",","&amp;R4,"")&amp;IF(S4&lt;&gt;"",","&amp;S4,"")&amp;IF(T4&lt;&gt;"",","&amp;T4,"")&amp;");"</f>
        <v>welcome_line_01 = new LiquidLine (1, 0, text_welcome01);</v>
      </c>
      <c r="AG4" t="str">
        <f>E4&amp;"_line_"&amp;F4&amp;"-&gt;set_variableAsProgmem(1);"</f>
        <v>welcome_line_01-&gt;set_variableAsProgmem(1);</v>
      </c>
      <c r="AH4" t="str">
        <f>IF(I4&lt;&gt;"",E4&amp;"_line_"&amp;F4&amp;"-&gt;attach_function (1, "&amp;IF(I4&lt;&gt;"",I4,"_FUNC_")&amp;");","")</f>
        <v>welcome_line_01-&gt;attach_function (1, blankFunction);</v>
      </c>
      <c r="AI4" s="21" t="str">
        <f>E4&amp;"_screen = new LiquidScreen (*"&amp;E4&amp;"_line_"&amp;F4&amp;");"</f>
        <v>welcome_screen = new LiquidScreen (*welcome_line_01);</v>
      </c>
      <c r="AJ4" s="21" t="str">
        <f>E4&amp;"_screen-&gt;set_displayLineCount(2);"</f>
        <v>welcome_screen-&gt;set_displayLineCount(2);</v>
      </c>
      <c r="AK4" s="21" t="str">
        <f>"myMenu-&gt;add_screen(*"&amp;E4&amp;"_screen);"</f>
        <v>myMenu-&gt;add_screen(*welcome_screen);</v>
      </c>
      <c r="AL4" s="21" t="str">
        <f>"delete "&amp;E4&amp;"_screen;"</f>
        <v>delete welcome_screen;</v>
      </c>
      <c r="AM4" t="str">
        <f>"delete "&amp;E4&amp;"_line_"&amp;F4&amp;";"</f>
        <v>delete welcome_line_01;</v>
      </c>
    </row>
    <row r="5" spans="1:39" x14ac:dyDescent="0.2">
      <c r="A5" s="2" t="s">
        <v>54</v>
      </c>
      <c r="B5" s="9" t="s">
        <v>55</v>
      </c>
      <c r="D5" s="3"/>
      <c r="E5" s="10" t="s">
        <v>10</v>
      </c>
      <c r="F5" s="6" t="s">
        <v>52</v>
      </c>
      <c r="G5" s="7" t="s">
        <v>53</v>
      </c>
      <c r="H5" s="8">
        <f t="shared" si="0"/>
        <v>14</v>
      </c>
      <c r="I5" s="31" t="s">
        <v>218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9" t="s">
        <v>49</v>
      </c>
      <c r="V5" s="9"/>
      <c r="X5" t="s">
        <v>218</v>
      </c>
      <c r="AA5" s="23">
        <v>1</v>
      </c>
      <c r="AB5" s="23">
        <v>0</v>
      </c>
      <c r="AD5" t="str">
        <f>"LiquidLine* "&amp;E5&amp;"_line_"&amp;F5&amp;";"</f>
        <v>LiquidLine* welcome_line_02;</v>
      </c>
      <c r="AE5" t="str">
        <f t="shared" ref="AE5:AE68" si="1">"const static text_"&amp;E5&amp;"_"&amp;F5&amp;" [] PROGMEM = {"""&amp;G5&amp;"""};"</f>
        <v>const static text_welcome_02 [] PROGMEM = {"AQUA-CTRL V1.6"};</v>
      </c>
      <c r="AF5" t="str">
        <f>E5&amp;"_line_"&amp;F5&amp;" = new LiquidLine ("&amp;AA5&amp;", "&amp;AB5&amp;", text_"&amp;E5&amp;F5&amp;IF(J5&lt;&gt;"",","&amp;J5,"")&amp;IF(R5&lt;&gt;"",","&amp;R5,"")&amp;IF(S5&lt;&gt;"",","&amp;S5,"")&amp;IF(T5&lt;&gt;"",","&amp;T5,"")&amp;");"</f>
        <v>welcome_line_02 = new LiquidLine (1, 0, text_welcome02);</v>
      </c>
      <c r="AG5" t="str">
        <f>E5&amp;"_line_"&amp;F5&amp;"-&gt;set_variableAsProgmem(1);"</f>
        <v>welcome_line_02-&gt;set_variableAsProgmem(1);</v>
      </c>
      <c r="AH5" t="str">
        <f>IF(I5&lt;&gt;"",E5&amp;"_line_"&amp;F5&amp;"-&gt;attach_function (1, "&amp;IF(I5&lt;&gt;"",I5,"_FUNC_")&amp;");","")</f>
        <v>welcome_line_02-&gt;attach_function (1, blankFunction);</v>
      </c>
      <c r="AI5" s="30" t="str">
        <f>E5&amp;"_screen-&gt;add_line (*"&amp;E5&amp;"_line_"&amp;F5&amp;");"</f>
        <v>welcome_screen-&gt;add_line (*welcome_line_02);</v>
      </c>
      <c r="AM5" t="str">
        <f>"delete "&amp;E5&amp;"_line_"&amp;F5&amp;";"</f>
        <v>delete welcome_line_02;</v>
      </c>
    </row>
    <row r="6" spans="1:39" x14ac:dyDescent="0.2">
      <c r="A6" s="5" t="s">
        <v>58</v>
      </c>
      <c r="B6" s="9" t="s">
        <v>59</v>
      </c>
      <c r="D6" s="3"/>
      <c r="E6" s="10" t="s">
        <v>10</v>
      </c>
      <c r="F6" s="6" t="s">
        <v>56</v>
      </c>
      <c r="G6" s="7" t="s">
        <v>57</v>
      </c>
      <c r="H6" s="8">
        <f t="shared" si="0"/>
        <v>14</v>
      </c>
      <c r="I6" s="31" t="s">
        <v>218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9" t="s">
        <v>49</v>
      </c>
      <c r="V6" s="9"/>
      <c r="X6" t="s">
        <v>244</v>
      </c>
      <c r="AA6" s="23">
        <v>1</v>
      </c>
      <c r="AB6" s="23">
        <v>0</v>
      </c>
      <c r="AD6" t="str">
        <f>"LiquidLine* "&amp;E6&amp;"_line_"&amp;F6&amp;";"</f>
        <v>LiquidLine* welcome_line_03;</v>
      </c>
      <c r="AE6" t="str">
        <f t="shared" si="1"/>
        <v>const static text_welcome_03 [] PROGMEM = {"by mrvcarvalho"};</v>
      </c>
      <c r="AF6" t="str">
        <f>E6&amp;"_line_"&amp;F6&amp;" = new LiquidLine ("&amp;AA6&amp;", "&amp;AB6&amp;", text_"&amp;E6&amp;F6&amp;IF(J6&lt;&gt;"",","&amp;J6,"")&amp;IF(R6&lt;&gt;"",","&amp;R6,"")&amp;IF(S6&lt;&gt;"",","&amp;S6,"")&amp;IF(T6&lt;&gt;"",","&amp;T6,"")&amp;");"</f>
        <v>welcome_line_03 = new LiquidLine (1, 0, text_welcome03);</v>
      </c>
      <c r="AG6" t="str">
        <f>E6&amp;"_line_"&amp;F6&amp;"-&gt;set_variableAsProgmem(1);"</f>
        <v>welcome_line_03-&gt;set_variableAsProgmem(1);</v>
      </c>
      <c r="AH6" t="str">
        <f>IF(I6&lt;&gt;"",E6&amp;"_line_"&amp;F6&amp;"-&gt;attach_function (1, "&amp;IF(I6&lt;&gt;"",I6,"_FUNC_")&amp;");","")</f>
        <v>welcome_line_03-&gt;attach_function (1, blankFunction);</v>
      </c>
      <c r="AI6" s="30" t="str">
        <f>E6&amp;"_screen-&gt;add_line (*"&amp;E6&amp;"_line_"&amp;F6&amp;");"</f>
        <v>welcome_screen-&gt;add_line (*welcome_line_03);</v>
      </c>
      <c r="AM6" t="str">
        <f>"delete "&amp;E6&amp;"_line_"&amp;F6&amp;";"</f>
        <v>delete welcome_line_03;</v>
      </c>
    </row>
    <row r="7" spans="1:39" x14ac:dyDescent="0.2">
      <c r="A7" s="5" t="s">
        <v>60</v>
      </c>
      <c r="B7" s="9" t="s">
        <v>61</v>
      </c>
      <c r="D7" s="11"/>
      <c r="E7" s="12"/>
      <c r="F7" s="13"/>
      <c r="G7" s="1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13"/>
      <c r="X7" t="s">
        <v>243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</row>
    <row r="8" spans="1:39" x14ac:dyDescent="0.2">
      <c r="A8" s="5" t="s">
        <v>65</v>
      </c>
      <c r="B8" s="9" t="s">
        <v>66</v>
      </c>
      <c r="D8" s="3" t="s">
        <v>47</v>
      </c>
      <c r="E8" s="5" t="s">
        <v>62</v>
      </c>
      <c r="F8" s="6" t="s">
        <v>47</v>
      </c>
      <c r="G8" s="7" t="s">
        <v>63</v>
      </c>
      <c r="H8" s="8">
        <f t="shared" ref="H8:H14" si="2">LEN(G8)</f>
        <v>5</v>
      </c>
      <c r="I8" s="32" t="s">
        <v>225</v>
      </c>
      <c r="J8" s="8" t="s">
        <v>201</v>
      </c>
      <c r="K8" s="8"/>
      <c r="L8" s="8"/>
      <c r="M8" s="8"/>
      <c r="N8" s="8"/>
      <c r="O8" s="8"/>
      <c r="P8" s="8"/>
      <c r="Q8" s="8"/>
      <c r="R8" s="8"/>
      <c r="S8" s="8"/>
      <c r="T8" s="8"/>
      <c r="U8" s="9" t="s">
        <v>64</v>
      </c>
      <c r="V8" s="9"/>
      <c r="X8" t="s">
        <v>242</v>
      </c>
      <c r="AA8" s="23">
        <v>1</v>
      </c>
      <c r="AB8" s="23">
        <v>0</v>
      </c>
      <c r="AC8" s="21" t="str">
        <f>"LiquidScreen* "&amp;E8&amp;"_screen;"</f>
        <v>LiquidScreen* principal_screen;</v>
      </c>
      <c r="AD8" t="str">
        <f t="shared" ref="AD8:AD14" si="3">"LiquidLine* "&amp;E8&amp;"_line_"&amp;F8&amp;";"</f>
        <v>LiquidLine* principal_line_01;</v>
      </c>
      <c r="AE8" t="str">
        <f t="shared" si="1"/>
        <v>const static text_principal_01 [] PROGMEM = {"LUZES"};</v>
      </c>
      <c r="AF8" t="str">
        <f t="shared" ref="AF8:AF14" si="4">E8&amp;"_line_"&amp;F8&amp;" = new LiquidLine ("&amp;AA8&amp;", "&amp;AB8&amp;", text_"&amp;E8&amp;F8&amp;IF(J8&lt;&gt;"",","&amp;J8,"")&amp;IF(R8&lt;&gt;"",","&amp;R8,"")&amp;IF(S8&lt;&gt;"",","&amp;S8,"")&amp;IF(T8&lt;&gt;"",","&amp;T8,"")&amp;");"</f>
        <v>principal_line_01 = new LiquidLine (1, 0, text_principal01,S);</v>
      </c>
      <c r="AG8" t="str">
        <f t="shared" ref="AG8:AG14" si="5">E8&amp;"_line_"&amp;F8&amp;"-&gt;set_variableAsProgmem(1);"</f>
        <v>principal_line_01-&gt;set_variableAsProgmem(1);</v>
      </c>
      <c r="AH8" t="str">
        <f t="shared" ref="AH8:AH14" si="6">IF(I8&lt;&gt;"",E8&amp;"_line_"&amp;F8&amp;"-&gt;attach_function (1, "&amp;IF(I8&lt;&gt;"",I8,"_FUNC_")&amp;");","")</f>
        <v>principal_line_01-&gt;attach_function (1, switchStatusLuzes);</v>
      </c>
      <c r="AI8" s="21" t="str">
        <f>E8&amp;"_screen = new LiquidScreen (*"&amp;E8&amp;"_line_"&amp;F8&amp;");"</f>
        <v>principal_screen = new LiquidScreen (*principal_line_01);</v>
      </c>
      <c r="AJ8" s="21" t="str">
        <f>E8&amp;"_screen-&gt;set_displayLineCount(2);"</f>
        <v>principal_screen-&gt;set_displayLineCount(2);</v>
      </c>
      <c r="AK8" s="21" t="str">
        <f>"myMenu-&gt;add_screen(*"&amp;E8&amp;"_screen);"</f>
        <v>myMenu-&gt;add_screen(*principal_screen);</v>
      </c>
      <c r="AL8" s="21" t="str">
        <f>"delete "&amp;E8&amp;"_screen;"</f>
        <v>delete principal_screen;</v>
      </c>
      <c r="AM8" t="str">
        <f t="shared" ref="AM8:AM14" si="7">"delete "&amp;E8&amp;"_line_"&amp;F8&amp;";"</f>
        <v>delete principal_line_01;</v>
      </c>
    </row>
    <row r="9" spans="1:39" x14ac:dyDescent="0.2">
      <c r="A9" s="2" t="s">
        <v>68</v>
      </c>
      <c r="B9" s="9" t="s">
        <v>69</v>
      </c>
      <c r="D9" s="3"/>
      <c r="E9" s="10" t="s">
        <v>62</v>
      </c>
      <c r="F9" s="6" t="s">
        <v>52</v>
      </c>
      <c r="G9" s="7" t="s">
        <v>67</v>
      </c>
      <c r="H9" s="8">
        <f t="shared" si="2"/>
        <v>9</v>
      </c>
      <c r="I9" s="32" t="s">
        <v>224</v>
      </c>
      <c r="J9" s="8" t="s">
        <v>201</v>
      </c>
      <c r="K9" s="8"/>
      <c r="L9" s="8"/>
      <c r="M9" s="8"/>
      <c r="N9" s="8"/>
      <c r="O9" s="8"/>
      <c r="P9" s="8"/>
      <c r="Q9" s="8"/>
      <c r="R9" s="8"/>
      <c r="S9" s="8"/>
      <c r="T9" s="8"/>
      <c r="U9" s="9" t="s">
        <v>64</v>
      </c>
      <c r="V9" s="9"/>
      <c r="X9" t="s">
        <v>219</v>
      </c>
      <c r="AA9" s="23">
        <v>1</v>
      </c>
      <c r="AB9" s="23">
        <v>0</v>
      </c>
      <c r="AD9" t="str">
        <f t="shared" si="3"/>
        <v>LiquidLine* principal_line_02;</v>
      </c>
      <c r="AE9" t="str">
        <f t="shared" si="1"/>
        <v>const static text_principal_02 [] PROGMEM = {"FILTRAGEM"};</v>
      </c>
      <c r="AF9" t="str">
        <f t="shared" si="4"/>
        <v>principal_line_02 = new LiquidLine (1, 0, text_principal02,S);</v>
      </c>
      <c r="AG9" t="str">
        <f t="shared" si="5"/>
        <v>principal_line_02-&gt;set_variableAsProgmem(1);</v>
      </c>
      <c r="AH9" t="str">
        <f t="shared" si="6"/>
        <v>principal_line_02-&gt;attach_function (1, switchStatusAr);</v>
      </c>
      <c r="AI9" s="30" t="str">
        <f t="shared" ref="AI9:AI14" si="8">E9&amp;"_screen-&gt;add_line (*"&amp;E9&amp;"_line_"&amp;F9&amp;");"</f>
        <v>principal_screen-&gt;add_line (*principal_line_02);</v>
      </c>
      <c r="AM9" t="str">
        <f t="shared" si="7"/>
        <v>delete principal_line_02;</v>
      </c>
    </row>
    <row r="10" spans="1:39" x14ac:dyDescent="0.2">
      <c r="A10" s="2" t="s">
        <v>71</v>
      </c>
      <c r="B10" s="9" t="s">
        <v>72</v>
      </c>
      <c r="D10" s="3"/>
      <c r="E10" s="10" t="s">
        <v>62</v>
      </c>
      <c r="F10" s="6" t="s">
        <v>56</v>
      </c>
      <c r="G10" s="7" t="s">
        <v>70</v>
      </c>
      <c r="H10" s="8">
        <f t="shared" si="2"/>
        <v>11</v>
      </c>
      <c r="I10" s="32" t="s">
        <v>223</v>
      </c>
      <c r="J10" s="8" t="s">
        <v>201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9" t="s">
        <v>64</v>
      </c>
      <c r="V10" s="9"/>
      <c r="X10" t="s">
        <v>349</v>
      </c>
      <c r="AA10" s="23">
        <v>1</v>
      </c>
      <c r="AB10" s="23">
        <v>0</v>
      </c>
      <c r="AD10" t="str">
        <f t="shared" si="3"/>
        <v>LiquidLine* principal_line_03;</v>
      </c>
      <c r="AE10" t="str">
        <f t="shared" si="1"/>
        <v>const static text_principal_03 [] PROGMEM = {"BOMBA DE AR"};</v>
      </c>
      <c r="AF10" t="str">
        <f t="shared" si="4"/>
        <v>principal_line_03 = new LiquidLine (1, 0, text_principal03,S);</v>
      </c>
      <c r="AG10" t="str">
        <f t="shared" si="5"/>
        <v>principal_line_03-&gt;set_variableAsProgmem(1);</v>
      </c>
      <c r="AH10" t="str">
        <f t="shared" si="6"/>
        <v>principal_line_03-&gt;attach_function (1, switchStatusFiltro);</v>
      </c>
      <c r="AI10" s="30" t="str">
        <f t="shared" si="8"/>
        <v>principal_screen-&gt;add_line (*principal_line_03);</v>
      </c>
      <c r="AM10" t="str">
        <f t="shared" si="7"/>
        <v>delete principal_line_03;</v>
      </c>
    </row>
    <row r="11" spans="1:39" x14ac:dyDescent="0.2">
      <c r="D11" s="3"/>
      <c r="E11" s="10" t="s">
        <v>62</v>
      </c>
      <c r="F11" s="6" t="s">
        <v>73</v>
      </c>
      <c r="G11" s="7" t="s">
        <v>74</v>
      </c>
      <c r="H11" s="8">
        <f t="shared" si="2"/>
        <v>10</v>
      </c>
      <c r="I11" s="32" t="s">
        <v>222</v>
      </c>
      <c r="J11" s="8" t="s">
        <v>201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9" t="s">
        <v>64</v>
      </c>
      <c r="V11" s="9"/>
      <c r="X11" t="s">
        <v>348</v>
      </c>
      <c r="AA11" s="23">
        <v>1</v>
      </c>
      <c r="AB11" s="23">
        <v>0</v>
      </c>
      <c r="AD11" t="str">
        <f t="shared" si="3"/>
        <v>LiquidLine* principal_line_04;</v>
      </c>
      <c r="AE11" t="str">
        <f t="shared" si="1"/>
        <v>const static text_principal_04 [] PROGMEM = {"TERMOSTATO"};</v>
      </c>
      <c r="AF11" t="str">
        <f t="shared" si="4"/>
        <v>principal_line_04 = new LiquidLine (1, 0, text_principal04,S);</v>
      </c>
      <c r="AG11" t="str">
        <f t="shared" si="5"/>
        <v>principal_line_04-&gt;set_variableAsProgmem(1);</v>
      </c>
      <c r="AH11" t="str">
        <f t="shared" si="6"/>
        <v>principal_line_04-&gt;attach_function (1, switchStatusAquecedor);</v>
      </c>
      <c r="AI11" s="30" t="str">
        <f t="shared" si="8"/>
        <v>principal_screen-&gt;add_line (*principal_line_04);</v>
      </c>
      <c r="AM11" t="str">
        <f t="shared" si="7"/>
        <v>delete principal_line_04;</v>
      </c>
    </row>
    <row r="12" spans="1:39" x14ac:dyDescent="0.2">
      <c r="D12" s="3"/>
      <c r="E12" s="10" t="s">
        <v>62</v>
      </c>
      <c r="F12" s="6" t="s">
        <v>75</v>
      </c>
      <c r="G12" s="7" t="s">
        <v>76</v>
      </c>
      <c r="H12" s="8">
        <f t="shared" si="2"/>
        <v>5</v>
      </c>
      <c r="I12" s="8" t="s">
        <v>221</v>
      </c>
      <c r="J12" s="8" t="s">
        <v>201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9" t="s">
        <v>77</v>
      </c>
      <c r="V12" s="9"/>
      <c r="X12" t="s">
        <v>345</v>
      </c>
      <c r="AA12" s="23">
        <v>1</v>
      </c>
      <c r="AB12" s="23">
        <v>0</v>
      </c>
      <c r="AD12" t="str">
        <f t="shared" si="3"/>
        <v>LiquidLine* principal_line_05;</v>
      </c>
      <c r="AE12" t="str">
        <f t="shared" si="1"/>
        <v>const static text_principal_05 [] PROGMEM = {"TEMP."};</v>
      </c>
      <c r="AF12" t="str">
        <f t="shared" si="4"/>
        <v>principal_line_05 = new LiquidLine (1, 0, text_principal05,S);</v>
      </c>
      <c r="AG12" t="str">
        <f t="shared" si="5"/>
        <v>principal_line_05-&gt;set_variableAsProgmem(1);</v>
      </c>
      <c r="AH12" t="str">
        <f t="shared" si="6"/>
        <v>principal_line_05-&gt;attach_function (1, gotoScreen_detalhe_TEMPERATURA);</v>
      </c>
      <c r="AI12" s="30" t="str">
        <f t="shared" si="8"/>
        <v>principal_screen-&gt;add_line (*principal_line_05);</v>
      </c>
      <c r="AM12" t="str">
        <f t="shared" si="7"/>
        <v>delete principal_line_05;</v>
      </c>
    </row>
    <row r="13" spans="1:39" x14ac:dyDescent="0.2">
      <c r="D13" s="3"/>
      <c r="E13" s="10" t="s">
        <v>62</v>
      </c>
      <c r="F13" s="6" t="s">
        <v>78</v>
      </c>
      <c r="G13" s="7" t="s">
        <v>79</v>
      </c>
      <c r="H13" s="8">
        <f t="shared" si="2"/>
        <v>6</v>
      </c>
      <c r="I13" s="8" t="s">
        <v>220</v>
      </c>
      <c r="J13" s="8" t="s">
        <v>201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9" t="s">
        <v>80</v>
      </c>
      <c r="V13" s="9"/>
      <c r="X13" t="s">
        <v>347</v>
      </c>
      <c r="AA13" s="23">
        <v>1</v>
      </c>
      <c r="AB13" s="23">
        <v>0</v>
      </c>
      <c r="AD13" t="str">
        <f t="shared" si="3"/>
        <v>LiquidLine* principal_line_06;</v>
      </c>
      <c r="AE13" t="str">
        <f t="shared" si="1"/>
        <v>const static text_principal_06 [] PROGMEM = {"T.P.A."};</v>
      </c>
      <c r="AF13" t="str">
        <f t="shared" si="4"/>
        <v>principal_line_06 = new LiquidLine (1, 0, text_principal06,S);</v>
      </c>
      <c r="AG13" t="str">
        <f t="shared" si="5"/>
        <v>principal_line_06-&gt;set_variableAsProgmem(1);</v>
      </c>
      <c r="AH13" t="str">
        <f t="shared" si="6"/>
        <v>principal_line_06-&gt;attach_function (1, gotoScreen_detalhe_TPA);</v>
      </c>
      <c r="AI13" s="30" t="str">
        <f t="shared" si="8"/>
        <v>principal_screen-&gt;add_line (*principal_line_06);</v>
      </c>
      <c r="AM13" t="str">
        <f t="shared" si="7"/>
        <v>delete principal_line_06;</v>
      </c>
    </row>
    <row r="14" spans="1:39" x14ac:dyDescent="0.2">
      <c r="D14" s="3"/>
      <c r="E14" s="10" t="s">
        <v>62</v>
      </c>
      <c r="F14" s="6" t="s">
        <v>81</v>
      </c>
      <c r="G14" s="7" t="s">
        <v>82</v>
      </c>
      <c r="H14" s="8">
        <f t="shared" si="2"/>
        <v>15</v>
      </c>
      <c r="I14" s="8" t="s">
        <v>219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9" t="s">
        <v>83</v>
      </c>
      <c r="V14" s="9"/>
      <c r="X14" t="s">
        <v>346</v>
      </c>
      <c r="AA14" s="23">
        <v>1</v>
      </c>
      <c r="AB14" s="23">
        <v>0</v>
      </c>
      <c r="AD14" t="str">
        <f t="shared" si="3"/>
        <v>LiquidLine* principal_line_07;</v>
      </c>
      <c r="AE14" t="str">
        <f t="shared" si="1"/>
        <v>const static text_principal_07 [] PROGMEM = {"CONFIGURAR----&gt;"};</v>
      </c>
      <c r="AF14" t="str">
        <f t="shared" si="4"/>
        <v>principal_line_07 = new LiquidLine (1, 0, text_principal07);</v>
      </c>
      <c r="AG14" t="str">
        <f t="shared" si="5"/>
        <v>principal_line_07-&gt;set_variableAsProgmem(1);</v>
      </c>
      <c r="AH14" t="str">
        <f t="shared" si="6"/>
        <v>principal_line_07-&gt;attach_function (1, gotoScreen_configuracao);</v>
      </c>
      <c r="AI14" s="30" t="str">
        <f t="shared" si="8"/>
        <v>principal_screen-&gt;add_line (*principal_line_07);</v>
      </c>
      <c r="AM14" t="str">
        <f t="shared" si="7"/>
        <v>delete principal_line_07;</v>
      </c>
    </row>
    <row r="15" spans="1:39" x14ac:dyDescent="0.2">
      <c r="D15" s="11"/>
      <c r="E15" s="12"/>
      <c r="F15" s="13"/>
      <c r="G15" s="14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3"/>
      <c r="V15" s="13"/>
      <c r="X15" t="s">
        <v>221</v>
      </c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</row>
    <row r="16" spans="1:39" x14ac:dyDescent="0.2">
      <c r="D16" s="3" t="s">
        <v>52</v>
      </c>
      <c r="E16" s="5" t="s">
        <v>84</v>
      </c>
      <c r="F16" s="6" t="s">
        <v>47</v>
      </c>
      <c r="G16" s="7" t="s">
        <v>85</v>
      </c>
      <c r="H16" s="8">
        <f t="shared" ref="H16:H23" si="9">LEN(G16)</f>
        <v>11</v>
      </c>
      <c r="I16" s="8" t="str">
        <f>"gotoScreen_"&amp;E25</f>
        <v>gotoScreen_detalhe_DATAHORA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9" t="s">
        <v>55</v>
      </c>
      <c r="V16" s="9"/>
      <c r="X16" t="s">
        <v>220</v>
      </c>
      <c r="AA16" s="23">
        <v>1</v>
      </c>
      <c r="AB16" s="23">
        <v>0</v>
      </c>
      <c r="AC16" s="21" t="str">
        <f>"LiquidScreen* "&amp;E16&amp;"_screen;"</f>
        <v>LiquidScreen* configuracao_screen;</v>
      </c>
      <c r="AD16" t="str">
        <f t="shared" ref="AD16:AD23" si="10">"LiquidLine* "&amp;E16&amp;"_line_"&amp;F16&amp;";"</f>
        <v>LiquidLine* configuracao_line_01;</v>
      </c>
      <c r="AE16" t="str">
        <f t="shared" si="1"/>
        <v>const static text_configuracao_01 [] PROGMEM = {"DATA E HORA"};</v>
      </c>
      <c r="AF16" t="str">
        <f t="shared" ref="AF16:AF23" si="11">E16&amp;"_line_"&amp;F16&amp;" = new LiquidLine ("&amp;AA16&amp;", "&amp;AB16&amp;", text_"&amp;E16&amp;F16&amp;IF(J16&lt;&gt;"",","&amp;J16,"")&amp;IF(R16&lt;&gt;"",","&amp;R16,"")&amp;IF(S16&lt;&gt;"",","&amp;S16,"")&amp;IF(T16&lt;&gt;"",","&amp;T16,"")&amp;");"</f>
        <v>configuracao_line_01 = new LiquidLine (1, 0, text_configuracao01);</v>
      </c>
      <c r="AG16" t="str">
        <f t="shared" ref="AG16:AG23" si="12">E16&amp;"_line_"&amp;F16&amp;"-&gt;set_variableAsProgmem(1);"</f>
        <v>configuracao_line_01-&gt;set_variableAsProgmem(1);</v>
      </c>
      <c r="AH16" t="str">
        <f t="shared" ref="AH16:AH23" si="13">IF(I16&lt;&gt;"",E16&amp;"_line_"&amp;F16&amp;"-&gt;attach_function (1, _FUNC_);","")</f>
        <v>configuracao_line_01-&gt;attach_function (1, _FUNC_);</v>
      </c>
      <c r="AI16" s="21" t="str">
        <f>E16&amp;"_screen = new LiquidScreen (*"&amp;E16&amp;"_line_"&amp;F16&amp;");"</f>
        <v>configuracao_screen = new LiquidScreen (*configuracao_line_01);</v>
      </c>
      <c r="AJ16" s="21" t="str">
        <f>E16&amp;"_screen-&gt;set_displayLineCount(2);"</f>
        <v>configuracao_screen-&gt;set_displayLineCount(2);</v>
      </c>
      <c r="AK16" s="21" t="str">
        <f>"myMenu-&gt;add_screen(*"&amp;E16&amp;"_screen);"</f>
        <v>myMenu-&gt;add_screen(*configuracao_screen);</v>
      </c>
      <c r="AL16" s="21" t="str">
        <f>"delete "&amp;E16&amp;"_screen;"</f>
        <v>delete configuracao_screen;</v>
      </c>
      <c r="AM16" t="str">
        <f t="shared" ref="AM16:AM23" si="14">"delete "&amp;E16&amp;"_line_"&amp;F16&amp;";"</f>
        <v>delete configuracao_line_01;</v>
      </c>
    </row>
    <row r="17" spans="4:39" x14ac:dyDescent="0.2">
      <c r="D17" s="3"/>
      <c r="E17" s="10" t="s">
        <v>84</v>
      </c>
      <c r="F17" s="6" t="s">
        <v>52</v>
      </c>
      <c r="G17" s="7" t="s">
        <v>63</v>
      </c>
      <c r="H17" s="8">
        <f t="shared" si="9"/>
        <v>5</v>
      </c>
      <c r="I17" s="8" t="str">
        <f>"gotoScreen_"&amp;E28</f>
        <v>gotoScreen_detalhe_LUZ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9" t="s">
        <v>86</v>
      </c>
      <c r="V17" s="9"/>
      <c r="X17" t="s">
        <v>350</v>
      </c>
      <c r="AA17" s="23">
        <v>1</v>
      </c>
      <c r="AB17" s="23">
        <v>0</v>
      </c>
      <c r="AD17" t="str">
        <f t="shared" si="10"/>
        <v>LiquidLine* configuracao_line_02;</v>
      </c>
      <c r="AE17" t="str">
        <f t="shared" si="1"/>
        <v>const static text_configuracao_02 [] PROGMEM = {"LUZES"};</v>
      </c>
      <c r="AF17" t="str">
        <f t="shared" si="11"/>
        <v>configuracao_line_02 = new LiquidLine (1, 0, text_configuracao02);</v>
      </c>
      <c r="AG17" t="str">
        <f t="shared" si="12"/>
        <v>configuracao_line_02-&gt;set_variableAsProgmem(1);</v>
      </c>
      <c r="AH17" t="str">
        <f t="shared" si="13"/>
        <v>configuracao_line_02-&gt;attach_function (1, _FUNC_);</v>
      </c>
      <c r="AI17" s="30" t="str">
        <f t="shared" ref="AI17:AI23" si="15">E17&amp;"_screen-&gt;add_line (*"&amp;E17&amp;"_line_"&amp;F17&amp;");"</f>
        <v>configuracao_screen-&gt;add_line (*configuracao_line_02);</v>
      </c>
      <c r="AM17" t="str">
        <f t="shared" si="14"/>
        <v>delete configuracao_line_02;</v>
      </c>
    </row>
    <row r="18" spans="4:39" x14ac:dyDescent="0.2">
      <c r="D18" s="3"/>
      <c r="E18" s="10" t="s">
        <v>84</v>
      </c>
      <c r="F18" s="6" t="s">
        <v>56</v>
      </c>
      <c r="G18" s="7" t="s">
        <v>87</v>
      </c>
      <c r="H18" s="8">
        <f t="shared" si="9"/>
        <v>6</v>
      </c>
      <c r="I18" s="8" t="str">
        <f>"gotoScreen_"&amp;E32</f>
        <v>gotoScreen_detalhe_FILTRO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9" t="s">
        <v>88</v>
      </c>
      <c r="V18" s="9"/>
      <c r="X18" t="s">
        <v>231</v>
      </c>
      <c r="AA18" s="23">
        <v>1</v>
      </c>
      <c r="AB18" s="23">
        <v>0</v>
      </c>
      <c r="AD18" t="str">
        <f t="shared" si="10"/>
        <v>LiquidLine* configuracao_line_03;</v>
      </c>
      <c r="AE18" t="str">
        <f t="shared" si="1"/>
        <v>const static text_configuracao_03 [] PROGMEM = {"FILTRO"};</v>
      </c>
      <c r="AF18" t="str">
        <f t="shared" si="11"/>
        <v>configuracao_line_03 = new LiquidLine (1, 0, text_configuracao03);</v>
      </c>
      <c r="AG18" t="str">
        <f t="shared" si="12"/>
        <v>configuracao_line_03-&gt;set_variableAsProgmem(1);</v>
      </c>
      <c r="AH18" t="str">
        <f t="shared" si="13"/>
        <v>configuracao_line_03-&gt;attach_function (1, _FUNC_);</v>
      </c>
      <c r="AI18" s="30" t="str">
        <f t="shared" si="15"/>
        <v>configuracao_screen-&gt;add_line (*configuracao_line_03);</v>
      </c>
      <c r="AM18" t="str">
        <f t="shared" si="14"/>
        <v>delete configuracao_line_03;</v>
      </c>
    </row>
    <row r="19" spans="4:39" x14ac:dyDescent="0.2">
      <c r="D19" s="3"/>
      <c r="E19" s="10" t="s">
        <v>84</v>
      </c>
      <c r="F19" s="6" t="s">
        <v>73</v>
      </c>
      <c r="G19" s="7" t="s">
        <v>70</v>
      </c>
      <c r="H19" s="8">
        <f t="shared" si="9"/>
        <v>11</v>
      </c>
      <c r="I19" s="8" t="str">
        <f>"gotoScreen_"&amp;E36</f>
        <v>gotoScreen_detalhe_AR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9" t="s">
        <v>89</v>
      </c>
      <c r="V19" s="9"/>
      <c r="X19" t="s">
        <v>235</v>
      </c>
      <c r="AA19" s="23">
        <v>1</v>
      </c>
      <c r="AB19" s="23">
        <v>0</v>
      </c>
      <c r="AD19" t="str">
        <f t="shared" si="10"/>
        <v>LiquidLine* configuracao_line_04;</v>
      </c>
      <c r="AE19" t="str">
        <f t="shared" si="1"/>
        <v>const static text_configuracao_04 [] PROGMEM = {"BOMBA DE AR"};</v>
      </c>
      <c r="AF19" t="str">
        <f t="shared" si="11"/>
        <v>configuracao_line_04 = new LiquidLine (1, 0, text_configuracao04);</v>
      </c>
      <c r="AG19" t="str">
        <f t="shared" si="12"/>
        <v>configuracao_line_04-&gt;set_variableAsProgmem(1);</v>
      </c>
      <c r="AH19" t="str">
        <f t="shared" si="13"/>
        <v>configuracao_line_04-&gt;attach_function (1, _FUNC_);</v>
      </c>
      <c r="AI19" s="30" t="str">
        <f t="shared" si="15"/>
        <v>configuracao_screen-&gt;add_line (*configuracao_line_04);</v>
      </c>
      <c r="AM19" t="str">
        <f t="shared" si="14"/>
        <v>delete configuracao_line_04;</v>
      </c>
    </row>
    <row r="20" spans="4:39" x14ac:dyDescent="0.2">
      <c r="D20" s="3"/>
      <c r="E20" s="10" t="s">
        <v>84</v>
      </c>
      <c r="F20" s="6" t="s">
        <v>75</v>
      </c>
      <c r="G20" s="7" t="s">
        <v>90</v>
      </c>
      <c r="H20" s="8">
        <f t="shared" si="9"/>
        <v>15</v>
      </c>
      <c r="I20" s="8" t="str">
        <f>"gotoScreen_"&amp;E47</f>
        <v>gotoScreen_detalhe_ALIMENTO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9" t="s">
        <v>91</v>
      </c>
      <c r="V20" s="9"/>
      <c r="X20" t="s">
        <v>234</v>
      </c>
      <c r="AA20" s="23">
        <v>1</v>
      </c>
      <c r="AB20" s="23">
        <v>0</v>
      </c>
      <c r="AD20" t="str">
        <f t="shared" si="10"/>
        <v>LiquidLine* configuracao_line_05;</v>
      </c>
      <c r="AE20" t="str">
        <f t="shared" si="1"/>
        <v>const static text_configuracao_05 [] PROGMEM = {"ALIMENTO COMIDA"};</v>
      </c>
      <c r="AF20" t="str">
        <f t="shared" si="11"/>
        <v>configuracao_line_05 = new LiquidLine (1, 0, text_configuracao05);</v>
      </c>
      <c r="AG20" t="str">
        <f t="shared" si="12"/>
        <v>configuracao_line_05-&gt;set_variableAsProgmem(1);</v>
      </c>
      <c r="AH20" t="str">
        <f t="shared" si="13"/>
        <v>configuracao_line_05-&gt;attach_function (1, _FUNC_);</v>
      </c>
      <c r="AI20" s="30" t="str">
        <f t="shared" si="15"/>
        <v>configuracao_screen-&gt;add_line (*configuracao_line_05);</v>
      </c>
      <c r="AM20" t="str">
        <f t="shared" si="14"/>
        <v>delete configuracao_line_05;</v>
      </c>
    </row>
    <row r="21" spans="4:39" x14ac:dyDescent="0.2">
      <c r="D21" s="3"/>
      <c r="E21" s="10" t="s">
        <v>84</v>
      </c>
      <c r="F21" s="6" t="s">
        <v>78</v>
      </c>
      <c r="G21" s="7" t="s">
        <v>92</v>
      </c>
      <c r="H21" s="8">
        <f t="shared" si="9"/>
        <v>11</v>
      </c>
      <c r="I21" s="8" t="str">
        <f>"gotoScreen_"&amp;E40</f>
        <v>gotoScreen_detalhe_TEMPERATURA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9" t="s">
        <v>93</v>
      </c>
      <c r="V21" s="9"/>
      <c r="X21" t="s">
        <v>233</v>
      </c>
      <c r="AA21" s="23">
        <v>1</v>
      </c>
      <c r="AB21" s="23">
        <v>0</v>
      </c>
      <c r="AD21" t="str">
        <f t="shared" si="10"/>
        <v>LiquidLine* configuracao_line_06;</v>
      </c>
      <c r="AE21" t="str">
        <f t="shared" si="1"/>
        <v>const static text_configuracao_06 [] PROGMEM = {"TEMPERATURA"};</v>
      </c>
      <c r="AF21" t="str">
        <f t="shared" si="11"/>
        <v>configuracao_line_06 = new LiquidLine (1, 0, text_configuracao06);</v>
      </c>
      <c r="AG21" t="str">
        <f t="shared" si="12"/>
        <v>configuracao_line_06-&gt;set_variableAsProgmem(1);</v>
      </c>
      <c r="AH21" t="str">
        <f t="shared" si="13"/>
        <v>configuracao_line_06-&gt;attach_function (1, _FUNC_);</v>
      </c>
      <c r="AI21" s="30" t="str">
        <f t="shared" si="15"/>
        <v>configuracao_screen-&gt;add_line (*configuracao_line_06);</v>
      </c>
      <c r="AM21" t="str">
        <f t="shared" si="14"/>
        <v>delete configuracao_line_06;</v>
      </c>
    </row>
    <row r="22" spans="4:39" x14ac:dyDescent="0.2">
      <c r="D22" s="3"/>
      <c r="E22" s="10" t="s">
        <v>84</v>
      </c>
      <c r="F22" s="6" t="s">
        <v>81</v>
      </c>
      <c r="G22" s="7" t="s">
        <v>79</v>
      </c>
      <c r="H22" s="8">
        <f t="shared" si="9"/>
        <v>6</v>
      </c>
      <c r="I22" s="8" t="str">
        <f>"gotoScreen_"&amp;E64</f>
        <v>gotoScreen_detalhe_TPA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9" t="s">
        <v>94</v>
      </c>
      <c r="V22" s="9"/>
      <c r="X22" t="s">
        <v>228</v>
      </c>
      <c r="AA22" s="23">
        <v>1</v>
      </c>
      <c r="AB22" s="23">
        <v>0</v>
      </c>
      <c r="AD22" t="str">
        <f t="shared" si="10"/>
        <v>LiquidLine* configuracao_line_07;</v>
      </c>
      <c r="AE22" t="str">
        <f t="shared" si="1"/>
        <v>const static text_configuracao_07 [] PROGMEM = {"T.P.A."};</v>
      </c>
      <c r="AF22" t="str">
        <f t="shared" si="11"/>
        <v>configuracao_line_07 = new LiquidLine (1, 0, text_configuracao07);</v>
      </c>
      <c r="AG22" t="str">
        <f t="shared" si="12"/>
        <v>configuracao_line_07-&gt;set_variableAsProgmem(1);</v>
      </c>
      <c r="AH22" t="str">
        <f t="shared" si="13"/>
        <v>configuracao_line_07-&gt;attach_function (1, _FUNC_);</v>
      </c>
      <c r="AI22" s="30" t="str">
        <f t="shared" si="15"/>
        <v>configuracao_screen-&gt;add_line (*configuracao_line_07);</v>
      </c>
      <c r="AM22" t="str">
        <f t="shared" si="14"/>
        <v>delete configuracao_line_07;</v>
      </c>
    </row>
    <row r="23" spans="4:39" x14ac:dyDescent="0.2">
      <c r="D23" s="3"/>
      <c r="E23" s="10" t="s">
        <v>84</v>
      </c>
      <c r="F23" s="6" t="s">
        <v>95</v>
      </c>
      <c r="G23" s="7" t="s">
        <v>202</v>
      </c>
      <c r="H23" s="8">
        <f t="shared" si="9"/>
        <v>15</v>
      </c>
      <c r="I23" s="8" t="str">
        <f>"gotoScreen_"&amp;E71</f>
        <v>gotoScreen_wizard_hardware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15" t="s">
        <v>96</v>
      </c>
      <c r="V23" s="9"/>
      <c r="X23" t="s">
        <v>227</v>
      </c>
      <c r="AA23" s="23">
        <v>1</v>
      </c>
      <c r="AB23" s="23">
        <v>0</v>
      </c>
      <c r="AD23" t="str">
        <f t="shared" si="10"/>
        <v>LiquidLine* configuracao_line_08;</v>
      </c>
      <c r="AE23" t="str">
        <f t="shared" si="1"/>
        <v>const static text_configuracao_08 [] PROGMEM = {"GUIA CONFIG---&gt;"};</v>
      </c>
      <c r="AF23" t="str">
        <f t="shared" si="11"/>
        <v>configuracao_line_08 = new LiquidLine (1, 0, text_configuracao08);</v>
      </c>
      <c r="AG23" t="str">
        <f t="shared" si="12"/>
        <v>configuracao_line_08-&gt;set_variableAsProgmem(1);</v>
      </c>
      <c r="AH23" t="str">
        <f t="shared" si="13"/>
        <v>configuracao_line_08-&gt;attach_function (1, _FUNC_);</v>
      </c>
      <c r="AI23" s="30" t="str">
        <f t="shared" si="15"/>
        <v>configuracao_screen-&gt;add_line (*configuracao_line_08);</v>
      </c>
      <c r="AM23" t="str">
        <f t="shared" si="14"/>
        <v>delete configuracao_line_08;</v>
      </c>
    </row>
    <row r="24" spans="4:39" x14ac:dyDescent="0.2">
      <c r="D24" s="11"/>
      <c r="E24" s="12"/>
      <c r="F24" s="13"/>
      <c r="G24" s="14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6" t="s">
        <v>97</v>
      </c>
      <c r="V24" s="17"/>
      <c r="X24" t="s">
        <v>226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</row>
    <row r="25" spans="4:39" x14ac:dyDescent="0.2">
      <c r="D25" s="3" t="s">
        <v>56</v>
      </c>
      <c r="E25" s="5" t="s">
        <v>98</v>
      </c>
      <c r="F25" s="6" t="s">
        <v>47</v>
      </c>
      <c r="G25" s="7" t="s">
        <v>99</v>
      </c>
      <c r="H25" s="8">
        <f t="shared" ref="H25:H26" si="16">LEN(G25)</f>
        <v>15</v>
      </c>
      <c r="I25" s="31" t="s">
        <v>218</v>
      </c>
      <c r="J25" s="8" t="s">
        <v>201</v>
      </c>
      <c r="K25" s="8"/>
      <c r="L25" s="8"/>
      <c r="M25" s="8"/>
      <c r="N25" s="8"/>
      <c r="O25" s="8"/>
      <c r="P25" s="8"/>
      <c r="Q25" s="8"/>
      <c r="R25" s="8" t="s">
        <v>201</v>
      </c>
      <c r="S25" s="8" t="s">
        <v>201</v>
      </c>
      <c r="T25" s="8"/>
      <c r="U25" s="9" t="s">
        <v>100</v>
      </c>
      <c r="V25" s="9"/>
      <c r="X25" t="s">
        <v>241</v>
      </c>
      <c r="AA25" s="23">
        <v>1</v>
      </c>
      <c r="AB25" s="23">
        <v>0</v>
      </c>
      <c r="AC25" s="21" t="str">
        <f>"LiquidScreen* "&amp;E25&amp;"_screen;"</f>
        <v>LiquidScreen* detalhe_DATAHORA_screen;</v>
      </c>
      <c r="AD25" t="str">
        <f>"LiquidLine* "&amp;E25&amp;"_line_"&amp;F25&amp;";"</f>
        <v>LiquidLine* detalhe_DATAHORA_line_01;</v>
      </c>
      <c r="AE25" t="str">
        <f t="shared" si="1"/>
        <v>const static text_detalhe_DATAHORA_01 [] PROGMEM = {"DATA:99/99/9999"};</v>
      </c>
      <c r="AF25" t="str">
        <f>E25&amp;"_line_"&amp;F25&amp;" = new LiquidLine ("&amp;AA25&amp;", "&amp;AB25&amp;", text_"&amp;E25&amp;F25&amp;IF(J25&lt;&gt;"",","&amp;J25,"")&amp;IF(R25&lt;&gt;"",","&amp;R25,"")&amp;IF(S25&lt;&gt;"",","&amp;S25,"")&amp;IF(T25&lt;&gt;"",","&amp;T25,"")&amp;");"</f>
        <v>detalhe_DATAHORA_line_01 = new LiquidLine (1, 0, text_detalhe_DATAHORA01,S,S,S);</v>
      </c>
      <c r="AG25" t="str">
        <f>E25&amp;"_line_"&amp;F25&amp;"-&gt;set_variableAsProgmem(1);"</f>
        <v>detalhe_DATAHORA_line_01-&gt;set_variableAsProgmem(1);</v>
      </c>
      <c r="AH25" t="str">
        <f>IF(I25&lt;&gt;"",E25&amp;"_line_"&amp;F25&amp;"-&gt;attach_function (1, _FUNC_);","")</f>
        <v>detalhe_DATAHORA_line_01-&gt;attach_function (1, _FUNC_);</v>
      </c>
      <c r="AI25" s="21" t="str">
        <f>E25&amp;"_screen = new LiquidScreen (*"&amp;E25&amp;"_line_"&amp;F25&amp;");"</f>
        <v>detalhe_DATAHORA_screen = new LiquidScreen (*detalhe_DATAHORA_line_01);</v>
      </c>
      <c r="AJ25" s="21" t="str">
        <f>E25&amp;"_screen-&gt;set_displayLineCount(2);"</f>
        <v>detalhe_DATAHORA_screen-&gt;set_displayLineCount(2);</v>
      </c>
      <c r="AK25" s="21" t="str">
        <f>"myMenu-&gt;add_screen(*"&amp;E25&amp;"_screen);"</f>
        <v>myMenu-&gt;add_screen(*detalhe_DATAHORA_screen);</v>
      </c>
      <c r="AL25" s="21" t="str">
        <f>"delete "&amp;E25&amp;"_screen;"</f>
        <v>delete detalhe_DATAHORA_screen;</v>
      </c>
      <c r="AM25" t="str">
        <f>"delete "&amp;E25&amp;"_line_"&amp;F25&amp;";"</f>
        <v>delete detalhe_DATAHORA_line_01;</v>
      </c>
    </row>
    <row r="26" spans="4:39" x14ac:dyDescent="0.2">
      <c r="D26" s="3"/>
      <c r="E26" s="10" t="s">
        <v>98</v>
      </c>
      <c r="F26" s="6" t="s">
        <v>52</v>
      </c>
      <c r="G26" s="7" t="s">
        <v>101</v>
      </c>
      <c r="H26" s="8">
        <f t="shared" si="16"/>
        <v>13</v>
      </c>
      <c r="I26" s="31" t="s">
        <v>218</v>
      </c>
      <c r="J26" s="8" t="s">
        <v>201</v>
      </c>
      <c r="K26" s="8"/>
      <c r="L26" s="8"/>
      <c r="M26" s="8"/>
      <c r="N26" s="8"/>
      <c r="O26" s="8"/>
      <c r="P26" s="8"/>
      <c r="Q26" s="8"/>
      <c r="R26" s="8" t="s">
        <v>201</v>
      </c>
      <c r="S26" s="8" t="s">
        <v>201</v>
      </c>
      <c r="T26" s="8"/>
      <c r="U26" s="9" t="s">
        <v>100</v>
      </c>
      <c r="V26" s="9"/>
      <c r="X26" t="s">
        <v>240</v>
      </c>
      <c r="AA26" s="23">
        <v>1</v>
      </c>
      <c r="AB26" s="23">
        <v>0</v>
      </c>
      <c r="AD26" t="str">
        <f>"LiquidLine* "&amp;E26&amp;"_line_"&amp;F26&amp;";"</f>
        <v>LiquidLine* detalhe_DATAHORA_line_02;</v>
      </c>
      <c r="AE26" t="str">
        <f t="shared" si="1"/>
        <v>const static text_detalhe_DATAHORA_02 [] PROGMEM = {"HORA:99:99:99"};</v>
      </c>
      <c r="AF26" t="str">
        <f>E26&amp;"_line_"&amp;F26&amp;" = new LiquidLine ("&amp;AA26&amp;", "&amp;AB26&amp;", text_"&amp;E26&amp;F26&amp;IF(J26&lt;&gt;"",","&amp;J26,"")&amp;IF(R26&lt;&gt;"",","&amp;R26,"")&amp;IF(S26&lt;&gt;"",","&amp;S26,"")&amp;IF(T26&lt;&gt;"",","&amp;T26,"")&amp;");"</f>
        <v>detalhe_DATAHORA_line_02 = new LiquidLine (1, 0, text_detalhe_DATAHORA02,S,S,S);</v>
      </c>
      <c r="AG26" t="str">
        <f>E26&amp;"_line_"&amp;F26&amp;"-&gt;set_variableAsProgmem(1);"</f>
        <v>detalhe_DATAHORA_line_02-&gt;set_variableAsProgmem(1);</v>
      </c>
      <c r="AH26" t="str">
        <f>IF(I26&lt;&gt;"",E26&amp;"_line_"&amp;F26&amp;"-&gt;attach_function (1, _FUNC_);","")</f>
        <v>detalhe_DATAHORA_line_02-&gt;attach_function (1, _FUNC_);</v>
      </c>
      <c r="AI26" s="30" t="str">
        <f>E26&amp;"_screen-&gt;add_line (*"&amp;E26&amp;"_line_"&amp;F26&amp;");"</f>
        <v>detalhe_DATAHORA_screen-&gt;add_line (*detalhe_DATAHORA_line_02);</v>
      </c>
      <c r="AM26" t="str">
        <f>"delete "&amp;E26&amp;"_line_"&amp;F26&amp;";"</f>
        <v>delete detalhe_DATAHORA_line_02;</v>
      </c>
    </row>
    <row r="27" spans="4:39" x14ac:dyDescent="0.2">
      <c r="D27" s="11"/>
      <c r="E27" s="12"/>
      <c r="F27" s="13"/>
      <c r="G27" s="14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  <c r="V27" s="13"/>
      <c r="X27" t="s">
        <v>239</v>
      </c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</row>
    <row r="28" spans="4:39" x14ac:dyDescent="0.2">
      <c r="D28" s="9" t="s">
        <v>73</v>
      </c>
      <c r="E28" s="5" t="s">
        <v>102</v>
      </c>
      <c r="F28" s="6" t="s">
        <v>47</v>
      </c>
      <c r="G28" s="7" t="s">
        <v>103</v>
      </c>
      <c r="H28" s="8">
        <f t="shared" ref="H28:H30" si="17">LEN(G28)</f>
        <v>12</v>
      </c>
      <c r="I28" s="31" t="s">
        <v>218</v>
      </c>
      <c r="J28" s="28" t="s">
        <v>203</v>
      </c>
      <c r="K28" s="28"/>
      <c r="L28" s="28"/>
      <c r="M28" s="28"/>
      <c r="N28" s="28"/>
      <c r="O28" s="28"/>
      <c r="P28" s="28"/>
      <c r="Q28" s="28"/>
      <c r="R28" s="28" t="s">
        <v>204</v>
      </c>
      <c r="S28" s="8"/>
      <c r="T28" s="8"/>
      <c r="U28" s="18" t="s">
        <v>15</v>
      </c>
      <c r="V28" s="24"/>
      <c r="X28" t="s">
        <v>238</v>
      </c>
      <c r="AA28" s="23">
        <v>1</v>
      </c>
      <c r="AB28" s="23">
        <v>0</v>
      </c>
      <c r="AC28" s="21" t="str">
        <f>"LiquidScreen* "&amp;E28&amp;"_screen;"</f>
        <v>LiquidScreen* detalhe_LUZ_screen;</v>
      </c>
      <c r="AD28" t="str">
        <f>"LiquidLine* "&amp;E28&amp;"_line_"&amp;F28&amp;";"</f>
        <v>LiquidLine* detalhe_LUZ_line_01;</v>
      </c>
      <c r="AE28" t="str">
        <f t="shared" si="1"/>
        <v>const static text_detalhe_LUZ_01 [] PROGMEM = {"LUZ +ON/-OFF"};</v>
      </c>
      <c r="AF28" t="str">
        <f>E28&amp;"_line_"&amp;F28&amp;" = new LiquidLine ("&amp;AA28&amp;", "&amp;AB28&amp;", text_"&amp;E28&amp;F28&amp;IF(J28&lt;&gt;"",","&amp;J28,"")&amp;IF(R28&lt;&gt;"",","&amp;R28,"")&amp;IF(S28&lt;&gt;"",","&amp;S28,"")&amp;IF(T28&lt;&gt;"",","&amp;T28,"")&amp;");"</f>
        <v>detalhe_LUZ_line_01 = new LiquidLine (1, 0, text_detalhe_LUZ01,+ON,-OFF);</v>
      </c>
      <c r="AG28" t="str">
        <f>E28&amp;"_line_"&amp;F28&amp;"-&gt;set_variableAsProgmem(1);"</f>
        <v>detalhe_LUZ_line_01-&gt;set_variableAsProgmem(1);</v>
      </c>
      <c r="AH28" t="str">
        <f>IF(I28&lt;&gt;"",E28&amp;"_line_"&amp;F28&amp;"-&gt;attach_function (1, _FUNC_);","")</f>
        <v>detalhe_LUZ_line_01-&gt;attach_function (1, _FUNC_);</v>
      </c>
      <c r="AI28" s="21" t="str">
        <f>E28&amp;"_screen = new LiquidScreen (*"&amp;E28&amp;"_line_"&amp;F28&amp;");"</f>
        <v>detalhe_LUZ_screen = new LiquidScreen (*detalhe_LUZ_line_01);</v>
      </c>
      <c r="AJ28" s="21" t="str">
        <f>E28&amp;"_screen-&gt;set_displayLineCount(2);"</f>
        <v>detalhe_LUZ_screen-&gt;set_displayLineCount(2);</v>
      </c>
      <c r="AK28" s="21" t="str">
        <f>"myMenu-&gt;add_screen(*"&amp;E28&amp;"_screen);"</f>
        <v>myMenu-&gt;add_screen(*detalhe_LUZ_screen);</v>
      </c>
      <c r="AL28" s="21" t="str">
        <f>"delete "&amp;E28&amp;"_screen;"</f>
        <v>delete detalhe_LUZ_screen;</v>
      </c>
      <c r="AM28" t="str">
        <f>"delete "&amp;E28&amp;"_line_"&amp;F28&amp;";"</f>
        <v>delete detalhe_LUZ_line_01;</v>
      </c>
    </row>
    <row r="29" spans="4:39" x14ac:dyDescent="0.2">
      <c r="D29" s="9"/>
      <c r="E29" s="10" t="s">
        <v>102</v>
      </c>
      <c r="F29" s="6" t="s">
        <v>52</v>
      </c>
      <c r="G29" s="7" t="s">
        <v>207</v>
      </c>
      <c r="H29" s="8">
        <f t="shared" si="17"/>
        <v>7</v>
      </c>
      <c r="I29" s="32" t="s">
        <v>226</v>
      </c>
      <c r="J29" s="29" t="s">
        <v>205</v>
      </c>
      <c r="K29" s="29"/>
      <c r="L29" s="29"/>
      <c r="M29" s="29"/>
      <c r="N29" s="29"/>
      <c r="O29" s="29"/>
      <c r="P29" s="29"/>
      <c r="Q29" s="29"/>
      <c r="R29" s="8"/>
      <c r="S29" s="8"/>
      <c r="T29" s="8"/>
      <c r="U29" s="9" t="s">
        <v>206</v>
      </c>
      <c r="V29" s="25" t="s">
        <v>104</v>
      </c>
      <c r="X29" t="s">
        <v>229</v>
      </c>
      <c r="AA29" s="23">
        <v>1</v>
      </c>
      <c r="AB29" s="23">
        <v>0</v>
      </c>
      <c r="AD29" t="str">
        <f>"LiquidLine* "&amp;E29&amp;"_line_"&amp;F29&amp;";"</f>
        <v>LiquidLine* detalhe_LUZ_line_02;</v>
      </c>
      <c r="AE29" t="str">
        <f t="shared" si="1"/>
        <v>const static text_detalhe_LUZ_02 [] PROGMEM = {"_STATUS"};</v>
      </c>
      <c r="AF29" t="str">
        <f>E29&amp;"_line_"&amp;F29&amp;" = new LiquidLine ("&amp;AA29&amp;", "&amp;AB29&amp;", text_"&amp;E29&amp;F29&amp;IF(J29&lt;&gt;"",","&amp;J29,"")&amp;IF(R29&lt;&gt;"",","&amp;R29,"")&amp;IF(S29&lt;&gt;"",","&amp;S29,"")&amp;IF(T29&lt;&gt;"",","&amp;T29,"")&amp;");"</f>
        <v>detalhe_LUZ_line_02 = new LiquidLine (1, 0, text_detalhe_LUZ02,DESATIVADO/SEMPRE LIGADO/PROGRAMACAO);</v>
      </c>
      <c r="AG29" t="str">
        <f>E29&amp;"_line_"&amp;F29&amp;"-&gt;set_variableAsProgmem(1);"</f>
        <v>detalhe_LUZ_line_02-&gt;set_variableAsProgmem(1);</v>
      </c>
      <c r="AH29" t="str">
        <f>IF(I29&lt;&gt;"",E29&amp;"_line_"&amp;F29&amp;"-&gt;attach_function (1, _FUNC_);","")</f>
        <v>detalhe_LUZ_line_02-&gt;attach_function (1, _FUNC_);</v>
      </c>
      <c r="AI29" s="30" t="str">
        <f>E29&amp;"_screen-&gt;add_line (*"&amp;E29&amp;"_line_"&amp;F29&amp;");"</f>
        <v>detalhe_LUZ_screen-&gt;add_line (*detalhe_LUZ_line_02);</v>
      </c>
      <c r="AM29" t="str">
        <f>"delete "&amp;E29&amp;"_line_"&amp;F29&amp;";"</f>
        <v>delete detalhe_LUZ_line_02;</v>
      </c>
    </row>
    <row r="30" spans="4:39" x14ac:dyDescent="0.2">
      <c r="D30" s="3"/>
      <c r="E30" s="10" t="s">
        <v>102</v>
      </c>
      <c r="F30" s="6" t="s">
        <v>56</v>
      </c>
      <c r="G30" s="19" t="s">
        <v>107</v>
      </c>
      <c r="H30" s="8">
        <f t="shared" si="17"/>
        <v>15</v>
      </c>
      <c r="I30" s="31" t="s">
        <v>218</v>
      </c>
      <c r="J30" s="8" t="s">
        <v>201</v>
      </c>
      <c r="K30" s="8"/>
      <c r="L30" s="8"/>
      <c r="M30" s="8"/>
      <c r="N30" s="8"/>
      <c r="O30" s="8"/>
      <c r="P30" s="8"/>
      <c r="Q30" s="8"/>
      <c r="R30" s="8" t="s">
        <v>201</v>
      </c>
      <c r="S30" s="8" t="s">
        <v>201</v>
      </c>
      <c r="T30" s="8" t="s">
        <v>201</v>
      </c>
      <c r="U30" s="9" t="s">
        <v>108</v>
      </c>
      <c r="V30" s="26" t="s">
        <v>106</v>
      </c>
      <c r="X30" t="s">
        <v>230</v>
      </c>
      <c r="AA30" s="23">
        <v>1</v>
      </c>
      <c r="AB30" s="23">
        <v>0</v>
      </c>
      <c r="AD30" t="str">
        <f>"LiquidLine* "&amp;E30&amp;"_line_"&amp;F30&amp;";"</f>
        <v>LiquidLine* detalhe_LUZ_line_03;</v>
      </c>
      <c r="AE30" t="str">
        <f t="shared" si="1"/>
        <v>const static text_detalhe_LUZ_03 [] PROGMEM = {"+99:99h/-99:99h"};</v>
      </c>
      <c r="AF30" t="str">
        <f>E30&amp;"_line_"&amp;F30&amp;" = new LiquidLine ("&amp;AA30&amp;", "&amp;AB30&amp;", text_"&amp;E30&amp;F30&amp;IF(J30&lt;&gt;"",","&amp;J30,"")&amp;IF(R30&lt;&gt;"",","&amp;R30,"")&amp;IF(S30&lt;&gt;"",","&amp;S30,"")&amp;IF(T30&lt;&gt;"",","&amp;T30,"")&amp;");"</f>
        <v>detalhe_LUZ_line_03 = new LiquidLine (1, 0, text_detalhe_LUZ03,S,S,S,S);</v>
      </c>
      <c r="AG30" t="str">
        <f>E30&amp;"_line_"&amp;F30&amp;"-&gt;set_variableAsProgmem(1);"</f>
        <v>detalhe_LUZ_line_03-&gt;set_variableAsProgmem(1);</v>
      </c>
      <c r="AH30" t="str">
        <f>IF(I30&lt;&gt;"",E30&amp;"_line_"&amp;F30&amp;"-&gt;attach_function (1, _FUNC_);","")</f>
        <v>detalhe_LUZ_line_03-&gt;attach_function (1, _FUNC_);</v>
      </c>
      <c r="AI30" s="30" t="str">
        <f>E30&amp;"_screen-&gt;add_line (*"&amp;E30&amp;"_line_"&amp;F30&amp;");"</f>
        <v>detalhe_LUZ_screen-&gt;add_line (*detalhe_LUZ_line_03);</v>
      </c>
      <c r="AM30" t="str">
        <f>"delete "&amp;E30&amp;"_line_"&amp;F30&amp;";"</f>
        <v>delete detalhe_LUZ_line_03;</v>
      </c>
    </row>
    <row r="31" spans="4:39" x14ac:dyDescent="0.2">
      <c r="D31" s="11"/>
      <c r="E31" s="12"/>
      <c r="F31" s="13"/>
      <c r="G31" s="14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3"/>
      <c r="V31" s="13"/>
      <c r="X31" t="s">
        <v>236</v>
      </c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</row>
    <row r="32" spans="4:39" x14ac:dyDescent="0.2">
      <c r="D32" s="9" t="s">
        <v>75</v>
      </c>
      <c r="E32" s="5" t="s">
        <v>109</v>
      </c>
      <c r="F32" s="6" t="s">
        <v>47</v>
      </c>
      <c r="G32" s="7" t="s">
        <v>110</v>
      </c>
      <c r="H32" s="8">
        <f t="shared" ref="H32:H34" si="18">LEN(G32)</f>
        <v>15</v>
      </c>
      <c r="I32" s="31" t="s">
        <v>218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18" t="s">
        <v>15</v>
      </c>
      <c r="V32" s="24"/>
      <c r="X32" t="s">
        <v>237</v>
      </c>
      <c r="AA32" s="23">
        <v>1</v>
      </c>
      <c r="AB32" s="23">
        <v>0</v>
      </c>
      <c r="AC32" s="21" t="str">
        <f>"LiquidScreen* "&amp;E32&amp;"_screen;"</f>
        <v>LiquidScreen* detalhe_FILTRO_screen;</v>
      </c>
      <c r="AD32" t="str">
        <f>"LiquidLine* "&amp;E32&amp;"_line_"&amp;F32&amp;";"</f>
        <v>LiquidLine* detalhe_FILTRO_line_01;</v>
      </c>
      <c r="AE32" t="str">
        <f t="shared" si="1"/>
        <v>const static text_detalhe_FILTRO_01 [] PROGMEM = {"FILTRO +ON/-OFF"};</v>
      </c>
      <c r="AF32" t="str">
        <f>E32&amp;"_line_"&amp;F32&amp;" = new LiquidLine ("&amp;AA32&amp;", "&amp;AB32&amp;", text_"&amp;E32&amp;F32&amp;IF(J32&lt;&gt;"",","&amp;J32,"")&amp;IF(R32&lt;&gt;"",","&amp;R32,"")&amp;IF(S32&lt;&gt;"",","&amp;S32,"")&amp;IF(T32&lt;&gt;"",","&amp;T32,"")&amp;");"</f>
        <v>detalhe_FILTRO_line_01 = new LiquidLine (1, 0, text_detalhe_FILTRO01);</v>
      </c>
      <c r="AG32" t="str">
        <f>E32&amp;"_line_"&amp;F32&amp;"-&gt;set_variableAsProgmem(1);"</f>
        <v>detalhe_FILTRO_line_01-&gt;set_variableAsProgmem(1);</v>
      </c>
      <c r="AH32" t="str">
        <f>IF(I32&lt;&gt;"",E32&amp;"_line_"&amp;F32&amp;"-&gt;attach_function (1, _FUNC_);","")</f>
        <v>detalhe_FILTRO_line_01-&gt;attach_function (1, _FUNC_);</v>
      </c>
      <c r="AI32" s="21" t="str">
        <f>E32&amp;"_screen = new LiquidScreen (*"&amp;E32&amp;"_line_"&amp;F32&amp;");"</f>
        <v>detalhe_FILTRO_screen = new LiquidScreen (*detalhe_FILTRO_line_01);</v>
      </c>
      <c r="AJ32" s="21" t="str">
        <f>E32&amp;"_screen-&gt;set_displayLineCount(2);"</f>
        <v>detalhe_FILTRO_screen-&gt;set_displayLineCount(2);</v>
      </c>
      <c r="AK32" s="21" t="str">
        <f>"myMenu-&gt;add_screen(*"&amp;E32&amp;"_screen);"</f>
        <v>myMenu-&gt;add_screen(*detalhe_FILTRO_screen);</v>
      </c>
      <c r="AL32" s="21" t="str">
        <f>"delete "&amp;E32&amp;"_screen;"</f>
        <v>delete detalhe_FILTRO_screen;</v>
      </c>
      <c r="AM32" t="str">
        <f>"delete "&amp;E32&amp;"_line_"&amp;F32&amp;";"</f>
        <v>delete detalhe_FILTRO_line_01;</v>
      </c>
    </row>
    <row r="33" spans="1:39" x14ac:dyDescent="0.2">
      <c r="D33" s="9"/>
      <c r="E33" s="10" t="s">
        <v>109</v>
      </c>
      <c r="F33" s="6" t="s">
        <v>52</v>
      </c>
      <c r="G33" s="7" t="s">
        <v>207</v>
      </c>
      <c r="H33" s="8">
        <f t="shared" si="18"/>
        <v>7</v>
      </c>
      <c r="I33" s="32" t="s">
        <v>227</v>
      </c>
      <c r="J33" s="29" t="s">
        <v>205</v>
      </c>
      <c r="K33" s="29"/>
      <c r="L33" s="29"/>
      <c r="M33" s="29"/>
      <c r="N33" s="29"/>
      <c r="O33" s="29"/>
      <c r="P33" s="29"/>
      <c r="Q33" s="29"/>
      <c r="R33" s="8"/>
      <c r="S33" s="8"/>
      <c r="T33" s="8"/>
      <c r="U33" s="9" t="s">
        <v>206</v>
      </c>
      <c r="V33" s="25" t="s">
        <v>104</v>
      </c>
      <c r="X33" t="s">
        <v>222</v>
      </c>
      <c r="AA33" s="23">
        <v>1</v>
      </c>
      <c r="AB33" s="23">
        <v>0</v>
      </c>
      <c r="AD33" t="str">
        <f>"LiquidLine* "&amp;E33&amp;"_line_"&amp;F33&amp;";"</f>
        <v>LiquidLine* detalhe_FILTRO_line_02;</v>
      </c>
      <c r="AE33" t="str">
        <f t="shared" si="1"/>
        <v>const static text_detalhe_FILTRO_02 [] PROGMEM = {"_STATUS"};</v>
      </c>
      <c r="AF33" t="str">
        <f>E33&amp;"_line_"&amp;F33&amp;" = new LiquidLine ("&amp;AA33&amp;", "&amp;AB33&amp;", text_"&amp;E33&amp;F33&amp;IF(J33&lt;&gt;"",","&amp;J33,"")&amp;IF(R33&lt;&gt;"",","&amp;R33,"")&amp;IF(S33&lt;&gt;"",","&amp;S33,"")&amp;IF(T33&lt;&gt;"",","&amp;T33,"")&amp;");"</f>
        <v>detalhe_FILTRO_line_02 = new LiquidLine (1, 0, text_detalhe_FILTRO02,DESATIVADO/SEMPRE LIGADO/PROGRAMACAO);</v>
      </c>
      <c r="AG33" t="str">
        <f>E33&amp;"_line_"&amp;F33&amp;"-&gt;set_variableAsProgmem(1);"</f>
        <v>detalhe_FILTRO_line_02-&gt;set_variableAsProgmem(1);</v>
      </c>
      <c r="AH33" t="str">
        <f>IF(I33&lt;&gt;"",E33&amp;"_line_"&amp;F33&amp;"-&gt;attach_function (1, _FUNC_);","")</f>
        <v>detalhe_FILTRO_line_02-&gt;attach_function (1, _FUNC_);</v>
      </c>
      <c r="AI33" s="30" t="str">
        <f>E33&amp;"_screen-&gt;add_line (*"&amp;E33&amp;"_line_"&amp;F33&amp;");"</f>
        <v>detalhe_FILTRO_screen-&gt;add_line (*detalhe_FILTRO_line_02);</v>
      </c>
      <c r="AM33" t="str">
        <f>"delete "&amp;E33&amp;"_line_"&amp;F33&amp;";"</f>
        <v>delete detalhe_FILTRO_line_02;</v>
      </c>
    </row>
    <row r="34" spans="1:39" x14ac:dyDescent="0.2">
      <c r="D34" s="3"/>
      <c r="E34" s="10" t="s">
        <v>109</v>
      </c>
      <c r="F34" s="6" t="s">
        <v>56</v>
      </c>
      <c r="G34" s="19" t="s">
        <v>107</v>
      </c>
      <c r="H34" s="8">
        <f t="shared" si="18"/>
        <v>15</v>
      </c>
      <c r="I34" s="31" t="s">
        <v>218</v>
      </c>
      <c r="J34" s="8" t="s">
        <v>201</v>
      </c>
      <c r="K34" s="8"/>
      <c r="L34" s="8"/>
      <c r="M34" s="8"/>
      <c r="N34" s="8"/>
      <c r="O34" s="8"/>
      <c r="P34" s="8"/>
      <c r="Q34" s="8"/>
      <c r="R34" s="8" t="s">
        <v>201</v>
      </c>
      <c r="S34" s="8" t="s">
        <v>201</v>
      </c>
      <c r="T34" s="8" t="s">
        <v>201</v>
      </c>
      <c r="U34" s="9" t="s">
        <v>108</v>
      </c>
      <c r="V34" s="26" t="s">
        <v>111</v>
      </c>
      <c r="X34" t="s">
        <v>224</v>
      </c>
      <c r="AA34" s="23">
        <v>1</v>
      </c>
      <c r="AB34" s="23">
        <v>0</v>
      </c>
      <c r="AD34" t="str">
        <f>"LiquidLine* "&amp;E34&amp;"_line_"&amp;F34&amp;";"</f>
        <v>LiquidLine* detalhe_FILTRO_line_03;</v>
      </c>
      <c r="AE34" t="str">
        <f t="shared" si="1"/>
        <v>const static text_detalhe_FILTRO_03 [] PROGMEM = {"+99:99h/-99:99h"};</v>
      </c>
      <c r="AF34" t="str">
        <f>E34&amp;"_line_"&amp;F34&amp;" = new LiquidLine ("&amp;AA34&amp;", "&amp;AB34&amp;", text_"&amp;E34&amp;F34&amp;IF(J34&lt;&gt;"",","&amp;J34,"")&amp;IF(R34&lt;&gt;"",","&amp;R34,"")&amp;IF(S34&lt;&gt;"",","&amp;S34,"")&amp;IF(T34&lt;&gt;"",","&amp;T34,"")&amp;");"</f>
        <v>detalhe_FILTRO_line_03 = new LiquidLine (1, 0, text_detalhe_FILTRO03,S,S,S,S);</v>
      </c>
      <c r="AG34" t="str">
        <f>E34&amp;"_line_"&amp;F34&amp;"-&gt;set_variableAsProgmem(1);"</f>
        <v>detalhe_FILTRO_line_03-&gt;set_variableAsProgmem(1);</v>
      </c>
      <c r="AH34" t="str">
        <f>IF(I34&lt;&gt;"",E34&amp;"_line_"&amp;F34&amp;"-&gt;attach_function (1, _FUNC_);","")</f>
        <v>detalhe_FILTRO_line_03-&gt;attach_function (1, _FUNC_);</v>
      </c>
      <c r="AI34" s="30" t="str">
        <f>E34&amp;"_screen-&gt;add_line (*"&amp;E34&amp;"_line_"&amp;F34&amp;");"</f>
        <v>detalhe_FILTRO_screen-&gt;add_line (*detalhe_FILTRO_line_03);</v>
      </c>
      <c r="AM34" t="str">
        <f>"delete "&amp;E34&amp;"_line_"&amp;F34&amp;";"</f>
        <v>delete detalhe_FILTRO_line_03;</v>
      </c>
    </row>
    <row r="35" spans="1:39" x14ac:dyDescent="0.2">
      <c r="D35" s="11"/>
      <c r="E35" s="12"/>
      <c r="F35" s="13"/>
      <c r="G35" s="14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3"/>
      <c r="V35" s="13"/>
      <c r="X35" t="s">
        <v>223</v>
      </c>
      <c r="AA35" s="17"/>
      <c r="AB35" s="17"/>
      <c r="AC35" s="17"/>
      <c r="AD35" s="17"/>
      <c r="AE35" s="92"/>
      <c r="AF35" s="17"/>
      <c r="AG35" s="17"/>
      <c r="AH35" s="17"/>
      <c r="AI35" s="17"/>
      <c r="AJ35" s="17"/>
      <c r="AK35" s="17"/>
      <c r="AL35" s="17"/>
      <c r="AM35" s="17"/>
    </row>
    <row r="36" spans="1:39" x14ac:dyDescent="0.2">
      <c r="A36" s="2" t="s">
        <v>114</v>
      </c>
      <c r="D36" s="9" t="s">
        <v>78</v>
      </c>
      <c r="E36" s="5" t="s">
        <v>112</v>
      </c>
      <c r="F36" s="6" t="s">
        <v>47</v>
      </c>
      <c r="G36" s="7" t="s">
        <v>113</v>
      </c>
      <c r="H36" s="8">
        <f t="shared" ref="H36:H38" si="19">LEN(G36)</f>
        <v>11</v>
      </c>
      <c r="I36" s="31" t="s">
        <v>218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18" t="s">
        <v>15</v>
      </c>
      <c r="V36" s="24"/>
      <c r="X36" t="s">
        <v>225</v>
      </c>
      <c r="AA36" s="23">
        <v>1</v>
      </c>
      <c r="AB36" s="23">
        <v>0</v>
      </c>
      <c r="AC36" s="21" t="str">
        <f>"LiquidScreen* "&amp;E36&amp;"_screen;"</f>
        <v>LiquidScreen* detalhe_AR_screen;</v>
      </c>
      <c r="AD36" t="str">
        <f>"LiquidLine* "&amp;E36&amp;"_line_"&amp;F36&amp;";"</f>
        <v>LiquidLine* detalhe_AR_line_01;</v>
      </c>
      <c r="AE36" t="str">
        <f t="shared" si="1"/>
        <v>const static text_detalhe_AR_01 [] PROGMEM = {"AR +ON/-OFF"};</v>
      </c>
      <c r="AF36" t="str">
        <f>E36&amp;"_line_"&amp;F36&amp;" = new LiquidLine ("&amp;AA36&amp;", "&amp;AB36&amp;", text_"&amp;E36&amp;F36&amp;IF(J36&lt;&gt;"",","&amp;J36,"")&amp;IF(R36&lt;&gt;"",","&amp;R36,"")&amp;IF(S36&lt;&gt;"",","&amp;S36,"")&amp;IF(T36&lt;&gt;"",","&amp;T36,"")&amp;");"</f>
        <v>detalhe_AR_line_01 = new LiquidLine (1, 0, text_detalhe_AR01);</v>
      </c>
      <c r="AG36" t="str">
        <f>E36&amp;"_line_"&amp;F36&amp;"-&gt;set_variableAsProgmem(1);"</f>
        <v>detalhe_AR_line_01-&gt;set_variableAsProgmem(1);</v>
      </c>
      <c r="AH36" t="str">
        <f>IF(I36&lt;&gt;"",E36&amp;"_line_"&amp;F36&amp;"-&gt;attach_function (1, _FUNC_);","")</f>
        <v>detalhe_AR_line_01-&gt;attach_function (1, _FUNC_);</v>
      </c>
      <c r="AI36" s="21" t="str">
        <f>E36&amp;"_screen = new LiquidScreen (*"&amp;E36&amp;"_line_"&amp;F36&amp;");"</f>
        <v>detalhe_AR_screen = new LiquidScreen (*detalhe_AR_line_01);</v>
      </c>
      <c r="AJ36" s="21" t="str">
        <f>E36&amp;"_screen-&gt;set_displayLineCount(2);"</f>
        <v>detalhe_AR_screen-&gt;set_displayLineCount(2);</v>
      </c>
      <c r="AK36" s="21" t="str">
        <f>"myMenu-&gt;add_screen(*"&amp;E36&amp;"_screen);"</f>
        <v>myMenu-&gt;add_screen(*detalhe_AR_screen);</v>
      </c>
      <c r="AL36" s="21" t="str">
        <f>"delete "&amp;E36&amp;"_screen;"</f>
        <v>delete detalhe_AR_screen;</v>
      </c>
      <c r="AM36" t="str">
        <f>"delete "&amp;E36&amp;"_line_"&amp;F36&amp;";"</f>
        <v>delete detalhe_AR_line_01;</v>
      </c>
    </row>
    <row r="37" spans="1:39" x14ac:dyDescent="0.2">
      <c r="A37" s="2" t="s">
        <v>28</v>
      </c>
      <c r="D37" s="9"/>
      <c r="E37" s="10" t="s">
        <v>112</v>
      </c>
      <c r="F37" s="6" t="s">
        <v>52</v>
      </c>
      <c r="G37" s="7" t="s">
        <v>105</v>
      </c>
      <c r="H37" s="8">
        <f t="shared" si="19"/>
        <v>10</v>
      </c>
      <c r="I37" s="32" t="s">
        <v>228</v>
      </c>
      <c r="J37" s="29" t="s">
        <v>205</v>
      </c>
      <c r="K37" s="29"/>
      <c r="L37" s="29"/>
      <c r="M37" s="29"/>
      <c r="N37" s="29"/>
      <c r="O37" s="29"/>
      <c r="P37" s="29"/>
      <c r="Q37" s="29"/>
      <c r="R37" s="8"/>
      <c r="S37" s="8"/>
      <c r="T37" s="8"/>
      <c r="U37" s="9" t="s">
        <v>64</v>
      </c>
      <c r="V37" s="25" t="s">
        <v>104</v>
      </c>
      <c r="AA37" s="23">
        <v>1</v>
      </c>
      <c r="AB37" s="23">
        <v>0</v>
      </c>
      <c r="AD37" t="str">
        <f>"LiquidLine* "&amp;E37&amp;"_line_"&amp;F37&amp;";"</f>
        <v>LiquidLine* detalhe_AR_line_02;</v>
      </c>
      <c r="AE37" t="str">
        <f t="shared" si="1"/>
        <v>const static text_detalhe_AR_02 [] PROGMEM = {"DESATIVADO"};</v>
      </c>
      <c r="AF37" t="str">
        <f>E37&amp;"_line_"&amp;F37&amp;" = new LiquidLine ("&amp;AA37&amp;", "&amp;AB37&amp;", text_"&amp;E37&amp;F37&amp;IF(J37&lt;&gt;"",","&amp;J37,"")&amp;IF(R37&lt;&gt;"",","&amp;R37,"")&amp;IF(S37&lt;&gt;"",","&amp;S37,"")&amp;IF(T37&lt;&gt;"",","&amp;T37,"")&amp;");"</f>
        <v>detalhe_AR_line_02 = new LiquidLine (1, 0, text_detalhe_AR02,DESATIVADO/SEMPRE LIGADO/PROGRAMACAO);</v>
      </c>
      <c r="AG37" t="str">
        <f>E37&amp;"_line_"&amp;F37&amp;"-&gt;set_variableAsProgmem(1);"</f>
        <v>detalhe_AR_line_02-&gt;set_variableAsProgmem(1);</v>
      </c>
      <c r="AH37" t="str">
        <f>IF(I37&lt;&gt;"",E37&amp;"_line_"&amp;F37&amp;"-&gt;attach_function (1, _FUNC_);","")</f>
        <v>detalhe_AR_line_02-&gt;attach_function (1, _FUNC_);</v>
      </c>
      <c r="AI37" s="30" t="str">
        <f>E37&amp;"_screen-&gt;add_line (*"&amp;E37&amp;"_line_"&amp;F37&amp;");"</f>
        <v>detalhe_AR_screen-&gt;add_line (*detalhe_AR_line_02);</v>
      </c>
      <c r="AM37" t="str">
        <f>"delete "&amp;E37&amp;"_line_"&amp;F37&amp;";"</f>
        <v>delete detalhe_AR_line_02;</v>
      </c>
    </row>
    <row r="38" spans="1:39" x14ac:dyDescent="0.2">
      <c r="A38" s="2" t="s">
        <v>116</v>
      </c>
      <c r="D38" s="3"/>
      <c r="E38" s="10" t="s">
        <v>112</v>
      </c>
      <c r="F38" s="6" t="s">
        <v>56</v>
      </c>
      <c r="G38" s="19" t="s">
        <v>107</v>
      </c>
      <c r="H38" s="8">
        <f t="shared" si="19"/>
        <v>15</v>
      </c>
      <c r="I38" s="31" t="s">
        <v>218</v>
      </c>
      <c r="J38" s="8" t="s">
        <v>201</v>
      </c>
      <c r="K38" s="8"/>
      <c r="L38" s="8"/>
      <c r="M38" s="8"/>
      <c r="N38" s="8"/>
      <c r="O38" s="8"/>
      <c r="P38" s="8"/>
      <c r="Q38" s="8"/>
      <c r="R38" s="8" t="s">
        <v>201</v>
      </c>
      <c r="S38" s="8" t="s">
        <v>201</v>
      </c>
      <c r="T38" s="8" t="s">
        <v>201</v>
      </c>
      <c r="U38" s="9" t="s">
        <v>108</v>
      </c>
      <c r="V38" s="26" t="s">
        <v>115</v>
      </c>
      <c r="AA38" s="23">
        <v>1</v>
      </c>
      <c r="AB38" s="23">
        <v>0</v>
      </c>
      <c r="AD38" t="str">
        <f>"LiquidLine* "&amp;E38&amp;"_line_"&amp;F38&amp;";"</f>
        <v>LiquidLine* detalhe_AR_line_03;</v>
      </c>
      <c r="AE38" t="str">
        <f t="shared" si="1"/>
        <v>const static text_detalhe_AR_03 [] PROGMEM = {"+99:99h/-99:99h"};</v>
      </c>
      <c r="AF38" t="str">
        <f>E38&amp;"_line_"&amp;F38&amp;" = new LiquidLine ("&amp;AA38&amp;", "&amp;AB38&amp;", text_"&amp;E38&amp;F38&amp;IF(J38&lt;&gt;"",","&amp;J38,"")&amp;IF(R38&lt;&gt;"",","&amp;R38,"")&amp;IF(S38&lt;&gt;"",","&amp;S38,"")&amp;IF(T38&lt;&gt;"",","&amp;T38,"")&amp;");"</f>
        <v>detalhe_AR_line_03 = new LiquidLine (1, 0, text_detalhe_AR03,S,S,S,S);</v>
      </c>
      <c r="AG38" t="str">
        <f>E38&amp;"_line_"&amp;F38&amp;"-&gt;set_variableAsProgmem(1);"</f>
        <v>detalhe_AR_line_03-&gt;set_variableAsProgmem(1);</v>
      </c>
      <c r="AH38" t="str">
        <f>IF(I38&lt;&gt;"",E38&amp;"_line_"&amp;F38&amp;"-&gt;attach_function (1, _FUNC_);","")</f>
        <v>detalhe_AR_line_03-&gt;attach_function (1, _FUNC_);</v>
      </c>
      <c r="AI38" s="30" t="str">
        <f>E38&amp;"_screen-&gt;add_line (*"&amp;E38&amp;"_line_"&amp;F38&amp;");"</f>
        <v>detalhe_AR_screen-&gt;add_line (*detalhe_AR_line_03);</v>
      </c>
      <c r="AM38" t="str">
        <f>"delete "&amp;E38&amp;"_line_"&amp;F38&amp;";"</f>
        <v>delete detalhe_AR_line_03;</v>
      </c>
    </row>
    <row r="39" spans="1:39" x14ac:dyDescent="0.2">
      <c r="A39" s="2" t="s">
        <v>117</v>
      </c>
      <c r="D39" s="11"/>
      <c r="E39" s="12"/>
      <c r="F39" s="13"/>
      <c r="G39" s="14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3"/>
      <c r="V39" s="13"/>
      <c r="AA39" s="17"/>
      <c r="AB39" s="17"/>
      <c r="AC39" s="17"/>
      <c r="AD39" s="17"/>
      <c r="AE39" s="92"/>
      <c r="AF39" s="17"/>
      <c r="AG39" s="17"/>
      <c r="AH39" s="17"/>
      <c r="AI39" s="17"/>
      <c r="AJ39" s="17"/>
      <c r="AK39" s="17"/>
      <c r="AL39" s="17"/>
      <c r="AM39" s="17"/>
    </row>
    <row r="40" spans="1:39" x14ac:dyDescent="0.2">
      <c r="A40" s="2" t="s">
        <v>42</v>
      </c>
      <c r="D40" s="9" t="s">
        <v>81</v>
      </c>
      <c r="E40" s="5" t="s">
        <v>118</v>
      </c>
      <c r="F40" s="6" t="s">
        <v>47</v>
      </c>
      <c r="G40" s="7" t="s">
        <v>74</v>
      </c>
      <c r="H40" s="8">
        <f t="shared" ref="H40:H45" si="20">LEN(G40)</f>
        <v>10</v>
      </c>
      <c r="I40" s="31" t="s">
        <v>218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18" t="s">
        <v>15</v>
      </c>
      <c r="V40" s="24"/>
      <c r="AA40" s="23">
        <v>1</v>
      </c>
      <c r="AB40" s="23">
        <v>0</v>
      </c>
      <c r="AC40" s="21" t="str">
        <f>"LiquidScreen* "&amp;E40&amp;"_screen;"</f>
        <v>LiquidScreen* detalhe_TEMPERATURA_screen;</v>
      </c>
      <c r="AD40" t="str">
        <f t="shared" ref="AD40:AD45" si="21">"LiquidLine* "&amp;E40&amp;"_line_"&amp;F40&amp;";"</f>
        <v>LiquidLine* detalhe_TEMPERATURA_line_01;</v>
      </c>
      <c r="AE40" t="str">
        <f t="shared" si="1"/>
        <v>const static text_detalhe_TEMPERATURA_01 [] PROGMEM = {"TERMOSTATO"};</v>
      </c>
      <c r="AF40" t="str">
        <f t="shared" ref="AF40:AF45" si="22">E40&amp;"_line_"&amp;F40&amp;" = new LiquidLine ("&amp;AA40&amp;", "&amp;AB40&amp;", text_"&amp;E40&amp;F40&amp;IF(J40&lt;&gt;"",","&amp;J40,"")&amp;IF(R40&lt;&gt;"",","&amp;R40,"")&amp;IF(S40&lt;&gt;"",","&amp;S40,"")&amp;IF(T40&lt;&gt;"",","&amp;T40,"")&amp;");"</f>
        <v>detalhe_TEMPERATURA_line_01 = new LiquidLine (1, 0, text_detalhe_TEMPERATURA01);</v>
      </c>
      <c r="AG40" t="str">
        <f t="shared" ref="AG40:AG45" si="23">E40&amp;"_line_"&amp;F40&amp;"-&gt;set_variableAsProgmem(1);"</f>
        <v>detalhe_TEMPERATURA_line_01-&gt;set_variableAsProgmem(1);</v>
      </c>
      <c r="AH40" t="str">
        <f t="shared" ref="AH40:AH45" si="24">IF(I40&lt;&gt;"",E40&amp;"_line_"&amp;F40&amp;"-&gt;attach_function (1, _FUNC_);","")</f>
        <v>detalhe_TEMPERATURA_line_01-&gt;attach_function (1, _FUNC_);</v>
      </c>
      <c r="AI40" s="21" t="str">
        <f>E40&amp;"_screen = new LiquidScreen (*"&amp;E40&amp;"_line_"&amp;F40&amp;");"</f>
        <v>detalhe_TEMPERATURA_screen = new LiquidScreen (*detalhe_TEMPERATURA_line_01);</v>
      </c>
      <c r="AJ40" s="21" t="str">
        <f>E40&amp;"_screen-&gt;set_displayLineCount(2);"</f>
        <v>detalhe_TEMPERATURA_screen-&gt;set_displayLineCount(2);</v>
      </c>
      <c r="AK40" s="21" t="str">
        <f>"myMenu-&gt;add_screen(*"&amp;E40&amp;"_screen);"</f>
        <v>myMenu-&gt;add_screen(*detalhe_TEMPERATURA_screen);</v>
      </c>
      <c r="AL40" s="21" t="str">
        <f>"delete "&amp;E40&amp;"_screen;"</f>
        <v>delete detalhe_TEMPERATURA_screen;</v>
      </c>
      <c r="AM40" t="str">
        <f t="shared" ref="AM40:AM45" si="25">"delete "&amp;E40&amp;"_line_"&amp;F40&amp;";"</f>
        <v>delete detalhe_TEMPERATURA_line_01;</v>
      </c>
    </row>
    <row r="41" spans="1:39" x14ac:dyDescent="0.2">
      <c r="A41" s="2" t="s">
        <v>18</v>
      </c>
      <c r="D41" s="9"/>
      <c r="E41" s="10" t="s">
        <v>118</v>
      </c>
      <c r="F41" s="6" t="s">
        <v>52</v>
      </c>
      <c r="G41" s="7" t="s">
        <v>105</v>
      </c>
      <c r="H41" s="8">
        <f t="shared" si="20"/>
        <v>10</v>
      </c>
      <c r="I41" s="32" t="s">
        <v>229</v>
      </c>
      <c r="J41" s="29" t="s">
        <v>208</v>
      </c>
      <c r="K41" s="29"/>
      <c r="L41" s="29"/>
      <c r="M41" s="29"/>
      <c r="N41" s="29"/>
      <c r="O41" s="29"/>
      <c r="P41" s="29"/>
      <c r="Q41" s="29"/>
      <c r="R41" s="8"/>
      <c r="S41" s="8"/>
      <c r="T41" s="8"/>
      <c r="U41" s="9" t="s">
        <v>64</v>
      </c>
      <c r="V41" s="25" t="s">
        <v>119</v>
      </c>
      <c r="AA41" s="23">
        <v>1</v>
      </c>
      <c r="AB41" s="23">
        <v>0</v>
      </c>
      <c r="AD41" t="str">
        <f t="shared" si="21"/>
        <v>LiquidLine* detalhe_TEMPERATURA_line_02;</v>
      </c>
      <c r="AE41" t="str">
        <f t="shared" si="1"/>
        <v>const static text_detalhe_TEMPERATURA_02 [] PROGMEM = {"DESATIVADO"};</v>
      </c>
      <c r="AF41" t="str">
        <f t="shared" si="22"/>
        <v>detalhe_TEMPERATURA_line_02 = new LiquidLine (1, 0, text_detalhe_TEMPERATURA02,DESATIVADO/PROGRAMACAO);</v>
      </c>
      <c r="AG41" t="str">
        <f t="shared" si="23"/>
        <v>detalhe_TEMPERATURA_line_02-&gt;set_variableAsProgmem(1);</v>
      </c>
      <c r="AH41" t="str">
        <f t="shared" si="24"/>
        <v>detalhe_TEMPERATURA_line_02-&gt;attach_function (1, _FUNC_);</v>
      </c>
      <c r="AI41" s="30" t="str">
        <f>E41&amp;"_screen-&gt;add_line (*"&amp;E41&amp;"_line_"&amp;F41&amp;");"</f>
        <v>detalhe_TEMPERATURA_screen-&gt;add_line (*detalhe_TEMPERATURA_line_02);</v>
      </c>
      <c r="AM41" t="str">
        <f t="shared" si="25"/>
        <v>delete detalhe_TEMPERATURA_line_02;</v>
      </c>
    </row>
    <row r="42" spans="1:39" x14ac:dyDescent="0.2">
      <c r="A42" s="2" t="s">
        <v>123</v>
      </c>
      <c r="D42" s="3"/>
      <c r="E42" s="10" t="s">
        <v>118</v>
      </c>
      <c r="F42" s="6" t="s">
        <v>56</v>
      </c>
      <c r="G42" s="7" t="s">
        <v>121</v>
      </c>
      <c r="H42" s="8">
        <f t="shared" si="20"/>
        <v>15</v>
      </c>
      <c r="I42" s="31" t="s">
        <v>218</v>
      </c>
      <c r="J42" s="8" t="s">
        <v>201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9" t="s">
        <v>122</v>
      </c>
      <c r="V42" s="26" t="s">
        <v>120</v>
      </c>
      <c r="AA42" s="23">
        <v>1</v>
      </c>
      <c r="AB42" s="23">
        <v>0</v>
      </c>
      <c r="AD42" t="str">
        <f t="shared" si="21"/>
        <v>LiquidLine* detalhe_TEMPERATURA_line_03;</v>
      </c>
      <c r="AE42" t="str">
        <f t="shared" si="1"/>
        <v>const static text_detalhe_TEMPERATURA_03 [] PROGMEM = {"MINIMA    99,9C"};</v>
      </c>
      <c r="AF42" t="str">
        <f t="shared" si="22"/>
        <v>detalhe_TEMPERATURA_line_03 = new LiquidLine (1, 0, text_detalhe_TEMPERATURA03,S);</v>
      </c>
      <c r="AG42" t="str">
        <f t="shared" si="23"/>
        <v>detalhe_TEMPERATURA_line_03-&gt;set_variableAsProgmem(1);</v>
      </c>
      <c r="AH42" t="str">
        <f t="shared" si="24"/>
        <v>detalhe_TEMPERATURA_line_03-&gt;attach_function (1, _FUNC_);</v>
      </c>
      <c r="AI42" s="30" t="str">
        <f>E42&amp;"_screen-&gt;add_line (*"&amp;E42&amp;"_line_"&amp;F42&amp;");"</f>
        <v>detalhe_TEMPERATURA_screen-&gt;add_line (*detalhe_TEMPERATURA_line_03);</v>
      </c>
      <c r="AM42" t="str">
        <f t="shared" si="25"/>
        <v>delete detalhe_TEMPERATURA_line_03;</v>
      </c>
    </row>
    <row r="43" spans="1:39" x14ac:dyDescent="0.2">
      <c r="D43" s="9"/>
      <c r="E43" s="10" t="s">
        <v>118</v>
      </c>
      <c r="F43" s="6" t="s">
        <v>73</v>
      </c>
      <c r="G43" s="7" t="s">
        <v>124</v>
      </c>
      <c r="H43" s="8">
        <f t="shared" si="20"/>
        <v>15</v>
      </c>
      <c r="I43" s="31" t="s">
        <v>218</v>
      </c>
      <c r="J43" s="8" t="s">
        <v>201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9" t="s">
        <v>122</v>
      </c>
      <c r="V43" s="27"/>
      <c r="AA43" s="23">
        <v>1</v>
      </c>
      <c r="AB43" s="23">
        <v>0</v>
      </c>
      <c r="AD43" t="str">
        <f t="shared" si="21"/>
        <v>LiquidLine* detalhe_TEMPERATURA_line_04;</v>
      </c>
      <c r="AE43" t="str">
        <f t="shared" si="1"/>
        <v>const static text_detalhe_TEMPERATURA_04 [] PROGMEM = {"IDEAL     99,9C"};</v>
      </c>
      <c r="AF43" t="str">
        <f t="shared" si="22"/>
        <v>detalhe_TEMPERATURA_line_04 = new LiquidLine (1, 0, text_detalhe_TEMPERATURA04,S);</v>
      </c>
      <c r="AG43" t="str">
        <f t="shared" si="23"/>
        <v>detalhe_TEMPERATURA_line_04-&gt;set_variableAsProgmem(1);</v>
      </c>
      <c r="AH43" t="str">
        <f t="shared" si="24"/>
        <v>detalhe_TEMPERATURA_line_04-&gt;attach_function (1, _FUNC_);</v>
      </c>
      <c r="AI43" s="30" t="str">
        <f>E43&amp;"_screen-&gt;add_line (*"&amp;E43&amp;"_line_"&amp;F43&amp;");"</f>
        <v>detalhe_TEMPERATURA_screen-&gt;add_line (*detalhe_TEMPERATURA_line_04);</v>
      </c>
      <c r="AM43" t="str">
        <f t="shared" si="25"/>
        <v>delete detalhe_TEMPERATURA_line_04;</v>
      </c>
    </row>
    <row r="44" spans="1:39" x14ac:dyDescent="0.2">
      <c r="D44" s="3"/>
      <c r="E44" s="10" t="s">
        <v>118</v>
      </c>
      <c r="F44" s="6" t="s">
        <v>75</v>
      </c>
      <c r="G44" s="7" t="s">
        <v>125</v>
      </c>
      <c r="H44" s="8">
        <f t="shared" si="20"/>
        <v>15</v>
      </c>
      <c r="I44" s="31" t="s">
        <v>218</v>
      </c>
      <c r="J44" s="8" t="s">
        <v>201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9" t="s">
        <v>122</v>
      </c>
      <c r="V44" s="27"/>
      <c r="AA44" s="23">
        <v>1</v>
      </c>
      <c r="AB44" s="23">
        <v>0</v>
      </c>
      <c r="AD44" t="str">
        <f t="shared" si="21"/>
        <v>LiquidLine* detalhe_TEMPERATURA_line_05;</v>
      </c>
      <c r="AE44" t="str">
        <f t="shared" si="1"/>
        <v>const static text_detalhe_TEMPERATURA_05 [] PROGMEM = {"MAXIMA    99,9C"};</v>
      </c>
      <c r="AF44" t="str">
        <f t="shared" si="22"/>
        <v>detalhe_TEMPERATURA_line_05 = new LiquidLine (1, 0, text_detalhe_TEMPERATURA05,S);</v>
      </c>
      <c r="AG44" t="str">
        <f t="shared" si="23"/>
        <v>detalhe_TEMPERATURA_line_05-&gt;set_variableAsProgmem(1);</v>
      </c>
      <c r="AH44" t="str">
        <f t="shared" si="24"/>
        <v>detalhe_TEMPERATURA_line_05-&gt;attach_function (1, _FUNC_);</v>
      </c>
      <c r="AI44" s="30" t="str">
        <f>E44&amp;"_screen-&gt;add_line (*"&amp;E44&amp;"_line_"&amp;F44&amp;");"</f>
        <v>detalhe_TEMPERATURA_screen-&gt;add_line (*detalhe_TEMPERATURA_line_05);</v>
      </c>
      <c r="AM44" t="str">
        <f t="shared" si="25"/>
        <v>delete detalhe_TEMPERATURA_line_05;</v>
      </c>
    </row>
    <row r="45" spans="1:39" x14ac:dyDescent="0.2">
      <c r="D45" s="3"/>
      <c r="E45" s="10" t="s">
        <v>118</v>
      </c>
      <c r="F45" s="6" t="s">
        <v>78</v>
      </c>
      <c r="G45" s="7" t="s">
        <v>127</v>
      </c>
      <c r="H45" s="8">
        <f t="shared" si="20"/>
        <v>15</v>
      </c>
      <c r="I45" s="32" t="s">
        <v>230</v>
      </c>
      <c r="J45" s="8" t="s">
        <v>201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9" t="s">
        <v>64</v>
      </c>
      <c r="V45" s="25" t="s">
        <v>126</v>
      </c>
      <c r="AA45" s="23">
        <v>1</v>
      </c>
      <c r="AB45" s="23">
        <v>0</v>
      </c>
      <c r="AD45" t="str">
        <f t="shared" si="21"/>
        <v>LiquidLine* detalhe_TEMPERATURA_line_06;</v>
      </c>
      <c r="AE45" t="str">
        <f t="shared" si="1"/>
        <v>const static text_detalhe_TEMPERATURA_06 [] PROGMEM = {"ALARME       ON"};</v>
      </c>
      <c r="AF45" t="str">
        <f t="shared" si="22"/>
        <v>detalhe_TEMPERATURA_line_06 = new LiquidLine (1, 0, text_detalhe_TEMPERATURA06,S);</v>
      </c>
      <c r="AG45" t="str">
        <f t="shared" si="23"/>
        <v>detalhe_TEMPERATURA_line_06-&gt;set_variableAsProgmem(1);</v>
      </c>
      <c r="AH45" t="str">
        <f t="shared" si="24"/>
        <v>detalhe_TEMPERATURA_line_06-&gt;attach_function (1, _FUNC_);</v>
      </c>
      <c r="AI45" s="30" t="str">
        <f>E45&amp;"_screen-&gt;add_line (*"&amp;E45&amp;"_line_"&amp;F45&amp;");"</f>
        <v>detalhe_TEMPERATURA_screen-&gt;add_line (*detalhe_TEMPERATURA_line_06);</v>
      </c>
      <c r="AM45" t="str">
        <f t="shared" si="25"/>
        <v>delete detalhe_TEMPERATURA_line_06;</v>
      </c>
    </row>
    <row r="46" spans="1:39" x14ac:dyDescent="0.2">
      <c r="D46" s="11"/>
      <c r="E46" s="12"/>
      <c r="F46" s="13"/>
      <c r="G46" s="14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3"/>
      <c r="V46" s="13"/>
      <c r="AA46" s="17"/>
      <c r="AB46" s="17"/>
      <c r="AC46" s="17"/>
      <c r="AD46" s="17"/>
      <c r="AE46" s="92"/>
      <c r="AF46" s="17"/>
      <c r="AG46" s="17"/>
      <c r="AH46" s="17"/>
      <c r="AI46" s="17"/>
      <c r="AJ46" s="17"/>
      <c r="AK46" s="17"/>
      <c r="AL46" s="17"/>
      <c r="AM46" s="17"/>
    </row>
    <row r="47" spans="1:39" x14ac:dyDescent="0.2">
      <c r="D47" s="9" t="s">
        <v>95</v>
      </c>
      <c r="E47" s="5" t="s">
        <v>128</v>
      </c>
      <c r="F47" s="6" t="s">
        <v>47</v>
      </c>
      <c r="G47" s="7" t="s">
        <v>90</v>
      </c>
      <c r="H47" s="8">
        <f t="shared" ref="H47:H62" si="26">LEN(G47)</f>
        <v>15</v>
      </c>
      <c r="I47" s="31" t="s">
        <v>218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18" t="s">
        <v>15</v>
      </c>
      <c r="V47" s="24"/>
      <c r="AA47" s="23">
        <v>1</v>
      </c>
      <c r="AB47" s="23">
        <v>0</v>
      </c>
      <c r="AC47" s="21" t="str">
        <f>"LiquidScreen* "&amp;E47&amp;"_screen;"</f>
        <v>LiquidScreen* detalhe_ALIMENTO_screen;</v>
      </c>
      <c r="AD47" t="str">
        <f t="shared" ref="AD47:AD62" si="27">"LiquidLine* "&amp;E47&amp;"_line_"&amp;F47&amp;";"</f>
        <v>LiquidLine* detalhe_ALIMENTO_line_01;</v>
      </c>
      <c r="AE47" t="str">
        <f t="shared" si="1"/>
        <v>const static text_detalhe_ALIMENTO_01 [] PROGMEM = {"ALIMENTO COMIDA"};</v>
      </c>
      <c r="AF47" t="str">
        <f t="shared" ref="AF47:AF62" si="28">E47&amp;"_line_"&amp;F47&amp;" = new LiquidLine ("&amp;AA47&amp;", "&amp;AB47&amp;", text_"&amp;E47&amp;F47&amp;IF(J47&lt;&gt;"",","&amp;J47,"")&amp;IF(R47&lt;&gt;"",","&amp;R47,"")&amp;IF(S47&lt;&gt;"",","&amp;S47,"")&amp;IF(T47&lt;&gt;"",","&amp;T47,"")&amp;");"</f>
        <v>detalhe_ALIMENTO_line_01 = new LiquidLine (1, 0, text_detalhe_ALIMENTO01);</v>
      </c>
      <c r="AG47" t="str">
        <f t="shared" ref="AG47:AG62" si="29">E47&amp;"_line_"&amp;F47&amp;"-&gt;set_variableAsProgmem(1);"</f>
        <v>detalhe_ALIMENTO_line_01-&gt;set_variableAsProgmem(1);</v>
      </c>
      <c r="AH47" t="str">
        <f t="shared" ref="AH47:AH62" si="30">IF(I47&lt;&gt;"",E47&amp;"_line_"&amp;F47&amp;"-&gt;attach_function (1, _FUNC_);","")</f>
        <v>detalhe_ALIMENTO_line_01-&gt;attach_function (1, _FUNC_);</v>
      </c>
      <c r="AI47" s="21" t="str">
        <f>E47&amp;"_screen = new LiquidScreen (*"&amp;E47&amp;"_line_"&amp;F47&amp;");"</f>
        <v>detalhe_ALIMENTO_screen = new LiquidScreen (*detalhe_ALIMENTO_line_01);</v>
      </c>
      <c r="AJ47" s="21" t="str">
        <f>E47&amp;"_screen-&gt;set_displayLineCount(2);"</f>
        <v>detalhe_ALIMENTO_screen-&gt;set_displayLineCount(2);</v>
      </c>
      <c r="AK47" s="21" t="str">
        <f>"myMenu-&gt;add_screen(*"&amp;E47&amp;"_screen);"</f>
        <v>myMenu-&gt;add_screen(*detalhe_ALIMENTO_screen);</v>
      </c>
      <c r="AL47" s="21" t="str">
        <f>"delete "&amp;E47&amp;"_screen;"</f>
        <v>delete detalhe_ALIMENTO_screen;</v>
      </c>
      <c r="AM47" t="str">
        <f t="shared" ref="AM47:AM62" si="31">"delete "&amp;E47&amp;"_line_"&amp;F47&amp;";"</f>
        <v>delete detalhe_ALIMENTO_line_01;</v>
      </c>
    </row>
    <row r="48" spans="1:39" x14ac:dyDescent="0.2">
      <c r="D48" s="9"/>
      <c r="E48" s="10" t="s">
        <v>128</v>
      </c>
      <c r="F48" s="6" t="s">
        <v>52</v>
      </c>
      <c r="G48" s="7" t="s">
        <v>105</v>
      </c>
      <c r="H48" s="8">
        <f t="shared" si="26"/>
        <v>10</v>
      </c>
      <c r="I48" s="32" t="s">
        <v>231</v>
      </c>
      <c r="J48" s="29" t="s">
        <v>208</v>
      </c>
      <c r="K48" s="29"/>
      <c r="L48" s="29"/>
      <c r="M48" s="29"/>
      <c r="N48" s="29"/>
      <c r="O48" s="29"/>
      <c r="P48" s="29"/>
      <c r="Q48" s="29"/>
      <c r="R48" s="8"/>
      <c r="S48" s="8"/>
      <c r="T48" s="8"/>
      <c r="U48" s="9" t="s">
        <v>64</v>
      </c>
      <c r="V48" s="25" t="s">
        <v>119</v>
      </c>
      <c r="AA48" s="23">
        <v>1</v>
      </c>
      <c r="AB48" s="23">
        <v>0</v>
      </c>
      <c r="AD48" t="str">
        <f t="shared" si="27"/>
        <v>LiquidLine* detalhe_ALIMENTO_line_02;</v>
      </c>
      <c r="AE48" t="str">
        <f t="shared" si="1"/>
        <v>const static text_detalhe_ALIMENTO_02 [] PROGMEM = {"DESATIVADO"};</v>
      </c>
      <c r="AF48" t="str">
        <f t="shared" si="28"/>
        <v>detalhe_ALIMENTO_line_02 = new LiquidLine (1, 0, text_detalhe_ALIMENTO02,DESATIVADO/PROGRAMACAO);</v>
      </c>
      <c r="AG48" t="str">
        <f t="shared" si="29"/>
        <v>detalhe_ALIMENTO_line_02-&gt;set_variableAsProgmem(1);</v>
      </c>
      <c r="AH48" t="str">
        <f t="shared" si="30"/>
        <v>detalhe_ALIMENTO_line_02-&gt;attach_function (1, _FUNC_);</v>
      </c>
      <c r="AI48" s="30" t="str">
        <f t="shared" ref="AI48:AI62" si="32">E48&amp;"_screen-&gt;add_line (*"&amp;E48&amp;"_line_"&amp;F48&amp;");"</f>
        <v>detalhe_ALIMENTO_screen-&gt;add_line (*detalhe_ALIMENTO_line_02);</v>
      </c>
      <c r="AM48" t="str">
        <f t="shared" si="31"/>
        <v>delete detalhe_ALIMENTO_line_02;</v>
      </c>
    </row>
    <row r="49" spans="4:39" x14ac:dyDescent="0.2">
      <c r="D49" s="3"/>
      <c r="E49" s="10" t="s">
        <v>128</v>
      </c>
      <c r="F49" s="6" t="s">
        <v>56</v>
      </c>
      <c r="G49" s="7" t="s">
        <v>130</v>
      </c>
      <c r="H49" s="8">
        <f t="shared" si="26"/>
        <v>15</v>
      </c>
      <c r="I49" s="31" t="s">
        <v>218</v>
      </c>
      <c r="J49" s="8" t="s">
        <v>201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9" t="s">
        <v>122</v>
      </c>
      <c r="V49" s="25" t="s">
        <v>129</v>
      </c>
      <c r="AA49" s="23">
        <v>1</v>
      </c>
      <c r="AB49" s="23">
        <v>0</v>
      </c>
      <c r="AD49" t="str">
        <f t="shared" si="27"/>
        <v>LiquidLine* detalhe_ALIMENTO_line_03;</v>
      </c>
      <c r="AE49" t="str">
        <f t="shared" si="1"/>
        <v>const static text_detalhe_ALIMENTO_03 [] PROGMEM = {"PORC P/ PROG 9x"};</v>
      </c>
      <c r="AF49" t="str">
        <f t="shared" si="28"/>
        <v>detalhe_ALIMENTO_line_03 = new LiquidLine (1, 0, text_detalhe_ALIMENTO03,S);</v>
      </c>
      <c r="AG49" t="str">
        <f t="shared" si="29"/>
        <v>detalhe_ALIMENTO_line_03-&gt;set_variableAsProgmem(1);</v>
      </c>
      <c r="AH49" t="str">
        <f t="shared" si="30"/>
        <v>detalhe_ALIMENTO_line_03-&gt;attach_function (1, _FUNC_);</v>
      </c>
      <c r="AI49" s="30" t="str">
        <f t="shared" si="32"/>
        <v>detalhe_ALIMENTO_screen-&gt;add_line (*detalhe_ALIMENTO_line_03);</v>
      </c>
      <c r="AM49" t="str">
        <f t="shared" si="31"/>
        <v>delete detalhe_ALIMENTO_line_03;</v>
      </c>
    </row>
    <row r="50" spans="4:39" x14ac:dyDescent="0.2">
      <c r="D50" s="3"/>
      <c r="E50" s="10" t="s">
        <v>128</v>
      </c>
      <c r="F50" s="6" t="s">
        <v>73</v>
      </c>
      <c r="G50" s="7" t="s">
        <v>132</v>
      </c>
      <c r="H50" s="8">
        <f t="shared" si="26"/>
        <v>15</v>
      </c>
      <c r="I50" s="31" t="s">
        <v>218</v>
      </c>
      <c r="J50" s="8" t="s">
        <v>201</v>
      </c>
      <c r="K50" s="8"/>
      <c r="L50" s="8"/>
      <c r="M50" s="8"/>
      <c r="N50" s="8"/>
      <c r="O50" s="8"/>
      <c r="P50" s="8"/>
      <c r="Q50" s="8"/>
      <c r="R50" s="8" t="s">
        <v>201</v>
      </c>
      <c r="S50" s="8"/>
      <c r="T50" s="8"/>
      <c r="U50" s="9" t="s">
        <v>133</v>
      </c>
      <c r="V50" s="25" t="s">
        <v>131</v>
      </c>
      <c r="AA50" s="23">
        <v>1</v>
      </c>
      <c r="AB50" s="23">
        <v>0</v>
      </c>
      <c r="AD50" t="str">
        <f t="shared" si="27"/>
        <v>LiquidLine* detalhe_ALIMENTO_line_04;</v>
      </c>
      <c r="AE50" t="str">
        <f t="shared" si="1"/>
        <v>const static text_detalhe_ALIMENTO_04 [] PROGMEM = {"PROG 01) 99:99h"};</v>
      </c>
      <c r="AF50" t="str">
        <f t="shared" si="28"/>
        <v>detalhe_ALIMENTO_line_04 = new LiquidLine (1, 0, text_detalhe_ALIMENTO04,S,S);</v>
      </c>
      <c r="AG50" t="str">
        <f t="shared" si="29"/>
        <v>detalhe_ALIMENTO_line_04-&gt;set_variableAsProgmem(1);</v>
      </c>
      <c r="AH50" t="str">
        <f t="shared" si="30"/>
        <v>detalhe_ALIMENTO_line_04-&gt;attach_function (1, _FUNC_);</v>
      </c>
      <c r="AI50" s="30" t="str">
        <f t="shared" si="32"/>
        <v>detalhe_ALIMENTO_screen-&gt;add_line (*detalhe_ALIMENTO_line_04);</v>
      </c>
      <c r="AM50" t="str">
        <f t="shared" si="31"/>
        <v>delete detalhe_ALIMENTO_line_04;</v>
      </c>
    </row>
    <row r="51" spans="4:39" x14ac:dyDescent="0.2">
      <c r="D51" s="9"/>
      <c r="E51" s="10" t="s">
        <v>128</v>
      </c>
      <c r="F51" s="6" t="s">
        <v>75</v>
      </c>
      <c r="G51" s="7" t="s">
        <v>134</v>
      </c>
      <c r="H51" s="8">
        <f t="shared" si="26"/>
        <v>15</v>
      </c>
      <c r="I51" s="31" t="s">
        <v>218</v>
      </c>
      <c r="J51" s="8" t="s">
        <v>201</v>
      </c>
      <c r="K51" s="8"/>
      <c r="L51" s="8"/>
      <c r="M51" s="8"/>
      <c r="N51" s="8"/>
      <c r="O51" s="8"/>
      <c r="P51" s="8"/>
      <c r="Q51" s="8"/>
      <c r="R51" s="8" t="s">
        <v>201</v>
      </c>
      <c r="S51" s="8"/>
      <c r="T51" s="8"/>
      <c r="U51" s="9" t="s">
        <v>133</v>
      </c>
      <c r="V51" s="25" t="s">
        <v>131</v>
      </c>
      <c r="AA51" s="23">
        <v>1</v>
      </c>
      <c r="AB51" s="23">
        <v>0</v>
      </c>
      <c r="AD51" t="str">
        <f t="shared" si="27"/>
        <v>LiquidLine* detalhe_ALIMENTO_line_05;</v>
      </c>
      <c r="AE51" t="str">
        <f t="shared" si="1"/>
        <v>const static text_detalhe_ALIMENTO_05 [] PROGMEM = {"PROG 02) 99:99h"};</v>
      </c>
      <c r="AF51" t="str">
        <f t="shared" si="28"/>
        <v>detalhe_ALIMENTO_line_05 = new LiquidLine (1, 0, text_detalhe_ALIMENTO05,S,S);</v>
      </c>
      <c r="AG51" t="str">
        <f t="shared" si="29"/>
        <v>detalhe_ALIMENTO_line_05-&gt;set_variableAsProgmem(1);</v>
      </c>
      <c r="AH51" t="str">
        <f t="shared" si="30"/>
        <v>detalhe_ALIMENTO_line_05-&gt;attach_function (1, _FUNC_);</v>
      </c>
      <c r="AI51" s="30" t="str">
        <f t="shared" si="32"/>
        <v>detalhe_ALIMENTO_screen-&gt;add_line (*detalhe_ALIMENTO_line_05);</v>
      </c>
      <c r="AM51" t="str">
        <f t="shared" si="31"/>
        <v>delete detalhe_ALIMENTO_line_05;</v>
      </c>
    </row>
    <row r="52" spans="4:39" x14ac:dyDescent="0.2">
      <c r="D52" s="3"/>
      <c r="E52" s="10" t="s">
        <v>128</v>
      </c>
      <c r="F52" s="6" t="s">
        <v>78</v>
      </c>
      <c r="G52" s="7" t="s">
        <v>135</v>
      </c>
      <c r="H52" s="8">
        <f t="shared" si="26"/>
        <v>15</v>
      </c>
      <c r="I52" s="31" t="s">
        <v>218</v>
      </c>
      <c r="J52" s="8" t="s">
        <v>201</v>
      </c>
      <c r="K52" s="8"/>
      <c r="L52" s="8"/>
      <c r="M52" s="8"/>
      <c r="N52" s="8"/>
      <c r="O52" s="8"/>
      <c r="P52" s="8"/>
      <c r="Q52" s="8"/>
      <c r="R52" s="8" t="s">
        <v>201</v>
      </c>
      <c r="S52" s="8"/>
      <c r="T52" s="8"/>
      <c r="U52" s="9" t="s">
        <v>133</v>
      </c>
      <c r="V52" s="25" t="s">
        <v>131</v>
      </c>
      <c r="AA52" s="23">
        <v>1</v>
      </c>
      <c r="AB52" s="23">
        <v>0</v>
      </c>
      <c r="AD52" t="str">
        <f t="shared" si="27"/>
        <v>LiquidLine* detalhe_ALIMENTO_line_06;</v>
      </c>
      <c r="AE52" t="str">
        <f t="shared" si="1"/>
        <v>const static text_detalhe_ALIMENTO_06 [] PROGMEM = {"PROG 03) 99:99h"};</v>
      </c>
      <c r="AF52" t="str">
        <f t="shared" si="28"/>
        <v>detalhe_ALIMENTO_line_06 = new LiquidLine (1, 0, text_detalhe_ALIMENTO06,S,S);</v>
      </c>
      <c r="AG52" t="str">
        <f t="shared" si="29"/>
        <v>detalhe_ALIMENTO_line_06-&gt;set_variableAsProgmem(1);</v>
      </c>
      <c r="AH52" t="str">
        <f t="shared" si="30"/>
        <v>detalhe_ALIMENTO_line_06-&gt;attach_function (1, _FUNC_);</v>
      </c>
      <c r="AI52" s="30" t="str">
        <f t="shared" si="32"/>
        <v>detalhe_ALIMENTO_screen-&gt;add_line (*detalhe_ALIMENTO_line_06);</v>
      </c>
      <c r="AM52" t="str">
        <f t="shared" si="31"/>
        <v>delete detalhe_ALIMENTO_line_06;</v>
      </c>
    </row>
    <row r="53" spans="4:39" x14ac:dyDescent="0.2">
      <c r="D53" s="3"/>
      <c r="E53" s="10" t="s">
        <v>128</v>
      </c>
      <c r="F53" s="6" t="s">
        <v>81</v>
      </c>
      <c r="G53" s="7" t="s">
        <v>136</v>
      </c>
      <c r="H53" s="8">
        <f t="shared" si="26"/>
        <v>15</v>
      </c>
      <c r="I53" s="31" t="s">
        <v>218</v>
      </c>
      <c r="J53" s="8" t="s">
        <v>201</v>
      </c>
      <c r="K53" s="8"/>
      <c r="L53" s="8"/>
      <c r="M53" s="8"/>
      <c r="N53" s="8"/>
      <c r="O53" s="8"/>
      <c r="P53" s="8"/>
      <c r="Q53" s="8"/>
      <c r="R53" s="8" t="s">
        <v>201</v>
      </c>
      <c r="S53" s="8"/>
      <c r="T53" s="8"/>
      <c r="U53" s="9" t="s">
        <v>133</v>
      </c>
      <c r="V53" s="25" t="s">
        <v>131</v>
      </c>
      <c r="AA53" s="23">
        <v>1</v>
      </c>
      <c r="AB53" s="23">
        <v>0</v>
      </c>
      <c r="AD53" t="str">
        <f t="shared" si="27"/>
        <v>LiquidLine* detalhe_ALIMENTO_line_07;</v>
      </c>
      <c r="AE53" t="str">
        <f t="shared" si="1"/>
        <v>const static text_detalhe_ALIMENTO_07 [] PROGMEM = {"PROG 04) 99:99h"};</v>
      </c>
      <c r="AF53" t="str">
        <f t="shared" si="28"/>
        <v>detalhe_ALIMENTO_line_07 = new LiquidLine (1, 0, text_detalhe_ALIMENTO07,S,S);</v>
      </c>
      <c r="AG53" t="str">
        <f t="shared" si="29"/>
        <v>detalhe_ALIMENTO_line_07-&gt;set_variableAsProgmem(1);</v>
      </c>
      <c r="AH53" t="str">
        <f t="shared" si="30"/>
        <v>detalhe_ALIMENTO_line_07-&gt;attach_function (1, _FUNC_);</v>
      </c>
      <c r="AI53" s="30" t="str">
        <f t="shared" si="32"/>
        <v>detalhe_ALIMENTO_screen-&gt;add_line (*detalhe_ALIMENTO_line_07);</v>
      </c>
      <c r="AM53" t="str">
        <f t="shared" si="31"/>
        <v>delete detalhe_ALIMENTO_line_07;</v>
      </c>
    </row>
    <row r="54" spans="4:39" x14ac:dyDescent="0.2">
      <c r="D54" s="3"/>
      <c r="E54" s="10" t="s">
        <v>128</v>
      </c>
      <c r="F54" s="6" t="s">
        <v>95</v>
      </c>
      <c r="G54" s="7" t="s">
        <v>137</v>
      </c>
      <c r="H54" s="8">
        <f t="shared" si="26"/>
        <v>15</v>
      </c>
      <c r="I54" s="31" t="s">
        <v>218</v>
      </c>
      <c r="J54" s="8" t="s">
        <v>201</v>
      </c>
      <c r="K54" s="8"/>
      <c r="L54" s="8"/>
      <c r="M54" s="8"/>
      <c r="N54" s="8"/>
      <c r="O54" s="8"/>
      <c r="P54" s="8"/>
      <c r="Q54" s="8"/>
      <c r="R54" s="8" t="s">
        <v>201</v>
      </c>
      <c r="S54" s="8"/>
      <c r="T54" s="8"/>
      <c r="U54" s="9" t="s">
        <v>133</v>
      </c>
      <c r="V54" s="25" t="s">
        <v>131</v>
      </c>
      <c r="AA54" s="23">
        <v>1</v>
      </c>
      <c r="AB54" s="23">
        <v>0</v>
      </c>
      <c r="AD54" t="str">
        <f t="shared" si="27"/>
        <v>LiquidLine* detalhe_ALIMENTO_line_08;</v>
      </c>
      <c r="AE54" t="str">
        <f t="shared" si="1"/>
        <v>const static text_detalhe_ALIMENTO_08 [] PROGMEM = {"PROG 05) 99:99h"};</v>
      </c>
      <c r="AF54" t="str">
        <f t="shared" si="28"/>
        <v>detalhe_ALIMENTO_line_08 = new LiquidLine (1, 0, text_detalhe_ALIMENTO08,S,S);</v>
      </c>
      <c r="AG54" t="str">
        <f t="shared" si="29"/>
        <v>detalhe_ALIMENTO_line_08-&gt;set_variableAsProgmem(1);</v>
      </c>
      <c r="AH54" t="str">
        <f t="shared" si="30"/>
        <v>detalhe_ALIMENTO_line_08-&gt;attach_function (1, _FUNC_);</v>
      </c>
      <c r="AI54" s="30" t="str">
        <f t="shared" si="32"/>
        <v>detalhe_ALIMENTO_screen-&gt;add_line (*detalhe_ALIMENTO_line_08);</v>
      </c>
      <c r="AM54" t="str">
        <f t="shared" si="31"/>
        <v>delete detalhe_ALIMENTO_line_08;</v>
      </c>
    </row>
    <row r="55" spans="4:39" x14ac:dyDescent="0.2">
      <c r="D55" s="3"/>
      <c r="E55" s="10" t="s">
        <v>128</v>
      </c>
      <c r="F55" s="6" t="s">
        <v>138</v>
      </c>
      <c r="G55" s="7" t="s">
        <v>139</v>
      </c>
      <c r="H55" s="8">
        <f t="shared" si="26"/>
        <v>15</v>
      </c>
      <c r="I55" s="31" t="s">
        <v>218</v>
      </c>
      <c r="J55" s="8" t="s">
        <v>201</v>
      </c>
      <c r="K55" s="8"/>
      <c r="L55" s="8"/>
      <c r="M55" s="8"/>
      <c r="N55" s="8"/>
      <c r="O55" s="8"/>
      <c r="P55" s="8"/>
      <c r="Q55" s="8"/>
      <c r="R55" s="8" t="s">
        <v>201</v>
      </c>
      <c r="S55" s="8"/>
      <c r="T55" s="8"/>
      <c r="U55" s="9" t="s">
        <v>133</v>
      </c>
      <c r="V55" s="25" t="s">
        <v>131</v>
      </c>
      <c r="AA55" s="23">
        <v>1</v>
      </c>
      <c r="AB55" s="23">
        <v>0</v>
      </c>
      <c r="AD55" t="str">
        <f t="shared" si="27"/>
        <v>LiquidLine* detalhe_ALIMENTO_line_09;</v>
      </c>
      <c r="AE55" t="str">
        <f t="shared" si="1"/>
        <v>const static text_detalhe_ALIMENTO_09 [] PROGMEM = {"PROG 06) 99:99h"};</v>
      </c>
      <c r="AF55" t="str">
        <f t="shared" si="28"/>
        <v>detalhe_ALIMENTO_line_09 = new LiquidLine (1, 0, text_detalhe_ALIMENTO09,S,S);</v>
      </c>
      <c r="AG55" t="str">
        <f t="shared" si="29"/>
        <v>detalhe_ALIMENTO_line_09-&gt;set_variableAsProgmem(1);</v>
      </c>
      <c r="AH55" t="str">
        <f t="shared" si="30"/>
        <v>detalhe_ALIMENTO_line_09-&gt;attach_function (1, _FUNC_);</v>
      </c>
      <c r="AI55" s="30" t="str">
        <f t="shared" si="32"/>
        <v>detalhe_ALIMENTO_screen-&gt;add_line (*detalhe_ALIMENTO_line_09);</v>
      </c>
      <c r="AM55" t="str">
        <f t="shared" si="31"/>
        <v>delete detalhe_ALIMENTO_line_09;</v>
      </c>
    </row>
    <row r="56" spans="4:39" x14ac:dyDescent="0.2">
      <c r="D56" s="3"/>
      <c r="E56" s="10" t="s">
        <v>128</v>
      </c>
      <c r="F56" s="6" t="s">
        <v>140</v>
      </c>
      <c r="G56" s="7" t="s">
        <v>141</v>
      </c>
      <c r="H56" s="8">
        <f t="shared" si="26"/>
        <v>15</v>
      </c>
      <c r="I56" s="31" t="s">
        <v>218</v>
      </c>
      <c r="J56" s="8" t="s">
        <v>201</v>
      </c>
      <c r="K56" s="8"/>
      <c r="L56" s="8"/>
      <c r="M56" s="8"/>
      <c r="N56" s="8"/>
      <c r="O56" s="8"/>
      <c r="P56" s="8"/>
      <c r="Q56" s="8"/>
      <c r="R56" s="8" t="s">
        <v>201</v>
      </c>
      <c r="S56" s="8"/>
      <c r="T56" s="8"/>
      <c r="U56" s="9" t="s">
        <v>133</v>
      </c>
      <c r="V56" s="25" t="s">
        <v>131</v>
      </c>
      <c r="AA56" s="23">
        <v>1</v>
      </c>
      <c r="AB56" s="23">
        <v>0</v>
      </c>
      <c r="AD56" t="str">
        <f t="shared" si="27"/>
        <v>LiquidLine* detalhe_ALIMENTO_line_10;</v>
      </c>
      <c r="AE56" t="str">
        <f t="shared" si="1"/>
        <v>const static text_detalhe_ALIMENTO_10 [] PROGMEM = {"PROG 07) 99:99h"};</v>
      </c>
      <c r="AF56" t="str">
        <f t="shared" si="28"/>
        <v>detalhe_ALIMENTO_line_10 = new LiquidLine (1, 0, text_detalhe_ALIMENTO10,S,S);</v>
      </c>
      <c r="AG56" t="str">
        <f t="shared" si="29"/>
        <v>detalhe_ALIMENTO_line_10-&gt;set_variableAsProgmem(1);</v>
      </c>
      <c r="AH56" t="str">
        <f t="shared" si="30"/>
        <v>detalhe_ALIMENTO_line_10-&gt;attach_function (1, _FUNC_);</v>
      </c>
      <c r="AI56" s="30" t="str">
        <f t="shared" si="32"/>
        <v>detalhe_ALIMENTO_screen-&gt;add_line (*detalhe_ALIMENTO_line_10);</v>
      </c>
      <c r="AM56" t="str">
        <f t="shared" si="31"/>
        <v>delete detalhe_ALIMENTO_line_10;</v>
      </c>
    </row>
    <row r="57" spans="4:39" x14ac:dyDescent="0.2">
      <c r="D57" s="3"/>
      <c r="E57" s="10" t="s">
        <v>128</v>
      </c>
      <c r="F57" s="6" t="s">
        <v>142</v>
      </c>
      <c r="G57" s="7" t="s">
        <v>143</v>
      </c>
      <c r="H57" s="8">
        <f t="shared" si="26"/>
        <v>15</v>
      </c>
      <c r="I57" s="31" t="s">
        <v>218</v>
      </c>
      <c r="J57" s="8" t="s">
        <v>201</v>
      </c>
      <c r="K57" s="8"/>
      <c r="L57" s="8"/>
      <c r="M57" s="8"/>
      <c r="N57" s="8"/>
      <c r="O57" s="8"/>
      <c r="P57" s="8"/>
      <c r="Q57" s="8"/>
      <c r="R57" s="8" t="s">
        <v>201</v>
      </c>
      <c r="S57" s="8"/>
      <c r="T57" s="8"/>
      <c r="U57" s="9" t="s">
        <v>133</v>
      </c>
      <c r="V57" s="25" t="s">
        <v>131</v>
      </c>
      <c r="AA57" s="23">
        <v>1</v>
      </c>
      <c r="AB57" s="23">
        <v>0</v>
      </c>
      <c r="AD57" t="str">
        <f t="shared" si="27"/>
        <v>LiquidLine* detalhe_ALIMENTO_line_11;</v>
      </c>
      <c r="AE57" t="str">
        <f t="shared" si="1"/>
        <v>const static text_detalhe_ALIMENTO_11 [] PROGMEM = {"PROG 08) 99:99h"};</v>
      </c>
      <c r="AF57" t="str">
        <f t="shared" si="28"/>
        <v>detalhe_ALIMENTO_line_11 = new LiquidLine (1, 0, text_detalhe_ALIMENTO11,S,S);</v>
      </c>
      <c r="AG57" t="str">
        <f t="shared" si="29"/>
        <v>detalhe_ALIMENTO_line_11-&gt;set_variableAsProgmem(1);</v>
      </c>
      <c r="AH57" t="str">
        <f t="shared" si="30"/>
        <v>detalhe_ALIMENTO_line_11-&gt;attach_function (1, _FUNC_);</v>
      </c>
      <c r="AI57" s="30" t="str">
        <f t="shared" si="32"/>
        <v>detalhe_ALIMENTO_screen-&gt;add_line (*detalhe_ALIMENTO_line_11);</v>
      </c>
      <c r="AM57" t="str">
        <f t="shared" si="31"/>
        <v>delete detalhe_ALIMENTO_line_11;</v>
      </c>
    </row>
    <row r="58" spans="4:39" x14ac:dyDescent="0.2">
      <c r="D58" s="3"/>
      <c r="E58" s="10" t="s">
        <v>128</v>
      </c>
      <c r="F58" s="6" t="s">
        <v>144</v>
      </c>
      <c r="G58" s="7" t="s">
        <v>145</v>
      </c>
      <c r="H58" s="8">
        <f t="shared" si="26"/>
        <v>15</v>
      </c>
      <c r="I58" s="31" t="s">
        <v>218</v>
      </c>
      <c r="J58" s="8" t="s">
        <v>201</v>
      </c>
      <c r="K58" s="8"/>
      <c r="L58" s="8"/>
      <c r="M58" s="8"/>
      <c r="N58" s="8"/>
      <c r="O58" s="8"/>
      <c r="P58" s="8"/>
      <c r="Q58" s="8"/>
      <c r="R58" s="8" t="s">
        <v>201</v>
      </c>
      <c r="S58" s="8"/>
      <c r="T58" s="8"/>
      <c r="U58" s="9" t="s">
        <v>133</v>
      </c>
      <c r="V58" s="25" t="s">
        <v>131</v>
      </c>
      <c r="AA58" s="23">
        <v>1</v>
      </c>
      <c r="AB58" s="23">
        <v>0</v>
      </c>
      <c r="AD58" t="str">
        <f t="shared" si="27"/>
        <v>LiquidLine* detalhe_ALIMENTO_line_12;</v>
      </c>
      <c r="AE58" t="str">
        <f t="shared" si="1"/>
        <v>const static text_detalhe_ALIMENTO_12 [] PROGMEM = {"PROG 09) 99:99h"};</v>
      </c>
      <c r="AF58" t="str">
        <f t="shared" si="28"/>
        <v>detalhe_ALIMENTO_line_12 = new LiquidLine (1, 0, text_detalhe_ALIMENTO12,S,S);</v>
      </c>
      <c r="AG58" t="str">
        <f t="shared" si="29"/>
        <v>detalhe_ALIMENTO_line_12-&gt;set_variableAsProgmem(1);</v>
      </c>
      <c r="AH58" t="str">
        <f t="shared" si="30"/>
        <v>detalhe_ALIMENTO_line_12-&gt;attach_function (1, _FUNC_);</v>
      </c>
      <c r="AI58" s="30" t="str">
        <f t="shared" si="32"/>
        <v>detalhe_ALIMENTO_screen-&gt;add_line (*detalhe_ALIMENTO_line_12);</v>
      </c>
      <c r="AM58" t="str">
        <f t="shared" si="31"/>
        <v>delete detalhe_ALIMENTO_line_12;</v>
      </c>
    </row>
    <row r="59" spans="4:39" x14ac:dyDescent="0.2">
      <c r="D59" s="3"/>
      <c r="E59" s="10" t="s">
        <v>128</v>
      </c>
      <c r="F59" s="6" t="s">
        <v>146</v>
      </c>
      <c r="G59" s="7" t="s">
        <v>147</v>
      </c>
      <c r="H59" s="8">
        <f t="shared" si="26"/>
        <v>13</v>
      </c>
      <c r="I59" s="31" t="s">
        <v>218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18" t="s">
        <v>15</v>
      </c>
      <c r="V59" s="25"/>
      <c r="AA59" s="23">
        <v>1</v>
      </c>
      <c r="AB59" s="23">
        <v>0</v>
      </c>
      <c r="AD59" t="str">
        <f t="shared" si="27"/>
        <v>LiquidLine* detalhe_ALIMENTO_line_13;</v>
      </c>
      <c r="AE59" t="str">
        <f t="shared" si="1"/>
        <v>const static text_detalhe_ALIMENTO_13 [] PROGMEM = {"AO ALIMENTAR:"};</v>
      </c>
      <c r="AF59" t="str">
        <f t="shared" si="28"/>
        <v>detalhe_ALIMENTO_line_13 = new LiquidLine (1, 0, text_detalhe_ALIMENTO13);</v>
      </c>
      <c r="AG59" t="str">
        <f t="shared" si="29"/>
        <v>detalhe_ALIMENTO_line_13-&gt;set_variableAsProgmem(1);</v>
      </c>
      <c r="AH59" t="str">
        <f t="shared" si="30"/>
        <v>detalhe_ALIMENTO_line_13-&gt;attach_function (1, _FUNC_);</v>
      </c>
      <c r="AI59" s="30" t="str">
        <f t="shared" si="32"/>
        <v>detalhe_ALIMENTO_screen-&gt;add_line (*detalhe_ALIMENTO_line_13);</v>
      </c>
      <c r="AM59" t="str">
        <f t="shared" si="31"/>
        <v>delete detalhe_ALIMENTO_line_13;</v>
      </c>
    </row>
    <row r="60" spans="4:39" x14ac:dyDescent="0.2">
      <c r="D60" s="3"/>
      <c r="E60" s="10" t="s">
        <v>128</v>
      </c>
      <c r="F60" s="6" t="s">
        <v>149</v>
      </c>
      <c r="G60" s="7" t="s">
        <v>150</v>
      </c>
      <c r="H60" s="8">
        <f t="shared" si="26"/>
        <v>16</v>
      </c>
      <c r="I60" s="32" t="s">
        <v>233</v>
      </c>
      <c r="J60" s="8" t="s">
        <v>201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34" t="s">
        <v>232</v>
      </c>
      <c r="V60" s="25" t="s">
        <v>148</v>
      </c>
      <c r="AA60" s="23">
        <v>1</v>
      </c>
      <c r="AB60" s="23">
        <v>0</v>
      </c>
      <c r="AD60" t="str">
        <f t="shared" si="27"/>
        <v>LiquidLine* detalhe_ALIMENTO_line_14;</v>
      </c>
      <c r="AE60" t="str">
        <f t="shared" si="1"/>
        <v>const static text_detalhe_ALIMENTO_14 [] PROGMEM = {"- LUZ        OFF"};</v>
      </c>
      <c r="AF60" t="str">
        <f t="shared" si="28"/>
        <v>detalhe_ALIMENTO_line_14 = new LiquidLine (1, 0, text_detalhe_ALIMENTO14,S);</v>
      </c>
      <c r="AG60" t="str">
        <f t="shared" si="29"/>
        <v>detalhe_ALIMENTO_line_14-&gt;set_variableAsProgmem(1);</v>
      </c>
      <c r="AH60" t="str">
        <f t="shared" si="30"/>
        <v>detalhe_ALIMENTO_line_14-&gt;attach_function (1, _FUNC_);</v>
      </c>
      <c r="AI60" s="30" t="str">
        <f t="shared" si="32"/>
        <v>detalhe_ALIMENTO_screen-&gt;add_line (*detalhe_ALIMENTO_line_14);</v>
      </c>
      <c r="AM60" t="str">
        <f t="shared" si="31"/>
        <v>delete detalhe_ALIMENTO_line_14;</v>
      </c>
    </row>
    <row r="61" spans="4:39" x14ac:dyDescent="0.2">
      <c r="D61" s="3"/>
      <c r="E61" s="10" t="s">
        <v>128</v>
      </c>
      <c r="F61" s="6" t="s">
        <v>151</v>
      </c>
      <c r="G61" s="7" t="s">
        <v>152</v>
      </c>
      <c r="H61" s="8">
        <f t="shared" si="26"/>
        <v>16</v>
      </c>
      <c r="I61" s="32" t="s">
        <v>234</v>
      </c>
      <c r="J61" s="8" t="s">
        <v>201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34" t="s">
        <v>232</v>
      </c>
      <c r="V61" s="25" t="s">
        <v>148</v>
      </c>
      <c r="AA61" s="23">
        <v>1</v>
      </c>
      <c r="AB61" s="23">
        <v>0</v>
      </c>
      <c r="AD61" t="str">
        <f t="shared" si="27"/>
        <v>LiquidLine* detalhe_ALIMENTO_line_15;</v>
      </c>
      <c r="AE61" t="str">
        <f t="shared" si="1"/>
        <v>const static text_detalhe_ALIMENTO_15 [] PROGMEM = {"- FILTRO     OFF"};</v>
      </c>
      <c r="AF61" t="str">
        <f t="shared" si="28"/>
        <v>detalhe_ALIMENTO_line_15 = new LiquidLine (1, 0, text_detalhe_ALIMENTO15,S);</v>
      </c>
      <c r="AG61" t="str">
        <f t="shared" si="29"/>
        <v>detalhe_ALIMENTO_line_15-&gt;set_variableAsProgmem(1);</v>
      </c>
      <c r="AH61" t="str">
        <f t="shared" si="30"/>
        <v>detalhe_ALIMENTO_line_15-&gt;attach_function (1, _FUNC_);</v>
      </c>
      <c r="AI61" s="30" t="str">
        <f t="shared" si="32"/>
        <v>detalhe_ALIMENTO_screen-&gt;add_line (*detalhe_ALIMENTO_line_15);</v>
      </c>
      <c r="AM61" t="str">
        <f t="shared" si="31"/>
        <v>delete detalhe_ALIMENTO_line_15;</v>
      </c>
    </row>
    <row r="62" spans="4:39" x14ac:dyDescent="0.2">
      <c r="D62" s="3"/>
      <c r="E62" s="10" t="s">
        <v>128</v>
      </c>
      <c r="F62" s="6" t="s">
        <v>153</v>
      </c>
      <c r="G62" s="7" t="s">
        <v>154</v>
      </c>
      <c r="H62" s="8">
        <f t="shared" si="26"/>
        <v>16</v>
      </c>
      <c r="I62" s="32" t="s">
        <v>235</v>
      </c>
      <c r="J62" s="8" t="s">
        <v>201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34" t="s">
        <v>232</v>
      </c>
      <c r="V62" s="25" t="s">
        <v>148</v>
      </c>
      <c r="AA62" s="23">
        <v>1</v>
      </c>
      <c r="AB62" s="23">
        <v>0</v>
      </c>
      <c r="AD62" t="str">
        <f t="shared" si="27"/>
        <v>LiquidLine* detalhe_ALIMENTO_line_16;</v>
      </c>
      <c r="AE62" t="str">
        <f t="shared" si="1"/>
        <v>const static text_detalhe_ALIMENTO_16 [] PROGMEM = {"- AERADOR    OFF"};</v>
      </c>
      <c r="AF62" t="str">
        <f t="shared" si="28"/>
        <v>detalhe_ALIMENTO_line_16 = new LiquidLine (1, 0, text_detalhe_ALIMENTO16,S);</v>
      </c>
      <c r="AG62" t="str">
        <f t="shared" si="29"/>
        <v>detalhe_ALIMENTO_line_16-&gt;set_variableAsProgmem(1);</v>
      </c>
      <c r="AH62" t="str">
        <f t="shared" si="30"/>
        <v>detalhe_ALIMENTO_line_16-&gt;attach_function (1, _FUNC_);</v>
      </c>
      <c r="AI62" s="30" t="str">
        <f t="shared" si="32"/>
        <v>detalhe_ALIMENTO_screen-&gt;add_line (*detalhe_ALIMENTO_line_16);</v>
      </c>
      <c r="AM62" t="str">
        <f t="shared" si="31"/>
        <v>delete detalhe_ALIMENTO_line_16;</v>
      </c>
    </row>
    <row r="63" spans="4:39" x14ac:dyDescent="0.2">
      <c r="D63" s="11"/>
      <c r="E63" s="12"/>
      <c r="F63" s="13"/>
      <c r="G63" s="14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3"/>
      <c r="V63" s="13"/>
      <c r="AA63" s="17"/>
      <c r="AB63" s="17"/>
      <c r="AC63" s="17"/>
      <c r="AD63" s="17"/>
      <c r="AE63" s="92"/>
      <c r="AF63" s="17"/>
      <c r="AG63" s="17"/>
      <c r="AH63" s="17"/>
      <c r="AI63" s="17"/>
      <c r="AJ63" s="17"/>
      <c r="AK63" s="17"/>
      <c r="AL63" s="17"/>
      <c r="AM63" s="17"/>
    </row>
    <row r="64" spans="4:39" x14ac:dyDescent="0.2">
      <c r="D64" s="9" t="s">
        <v>138</v>
      </c>
      <c r="E64" s="5" t="s">
        <v>155</v>
      </c>
      <c r="F64" s="6" t="s">
        <v>47</v>
      </c>
      <c r="G64" s="7" t="s">
        <v>156</v>
      </c>
      <c r="H64" s="8">
        <f t="shared" ref="H64:H69" si="33">LEN(G64)</f>
        <v>15</v>
      </c>
      <c r="I64" s="31" t="s">
        <v>218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18" t="s">
        <v>15</v>
      </c>
      <c r="V64" s="24"/>
      <c r="AA64" s="23">
        <v>1</v>
      </c>
      <c r="AB64" s="23">
        <v>0</v>
      </c>
      <c r="AC64" s="21" t="str">
        <f>"LiquidScreen* "&amp;E64&amp;"_screen;"</f>
        <v>LiquidScreen* detalhe_TPA_screen;</v>
      </c>
      <c r="AD64" t="str">
        <f t="shared" ref="AD64:AD69" si="34">"LiquidLine* "&amp;E64&amp;"_line_"&amp;F64&amp;";"</f>
        <v>LiquidLine* detalhe_TPA_line_01;</v>
      </c>
      <c r="AE64" t="str">
        <f t="shared" si="1"/>
        <v>const static text_detalhe_TPA_01 [] PROGMEM = {"TROCA PARC AGUA"};</v>
      </c>
      <c r="AF64" t="str">
        <f t="shared" ref="AF64:AF69" si="35">E64&amp;"_line_"&amp;F64&amp;" = new LiquidLine ("&amp;AA64&amp;", "&amp;AB64&amp;", text_"&amp;E64&amp;F64&amp;IF(J64&lt;&gt;"",","&amp;J64,"")&amp;IF(R64&lt;&gt;"",","&amp;R64,"")&amp;IF(S64&lt;&gt;"",","&amp;S64,"")&amp;IF(T64&lt;&gt;"",","&amp;T64,"")&amp;");"</f>
        <v>detalhe_TPA_line_01 = new LiquidLine (1, 0, text_detalhe_TPA01);</v>
      </c>
      <c r="AG64" t="str">
        <f t="shared" ref="AG64:AG69" si="36">E64&amp;"_line_"&amp;F64&amp;"-&gt;set_variableAsProgmem(1);"</f>
        <v>detalhe_TPA_line_01-&gt;set_variableAsProgmem(1);</v>
      </c>
      <c r="AH64" t="str">
        <f t="shared" ref="AH64:AH69" si="37">IF(I64&lt;&gt;"",E64&amp;"_line_"&amp;F64&amp;"-&gt;attach_function (1, _FUNC_);","")</f>
        <v>detalhe_TPA_line_01-&gt;attach_function (1, _FUNC_);</v>
      </c>
      <c r="AI64" s="21" t="str">
        <f>E64&amp;"_screen = new LiquidScreen (*"&amp;E64&amp;"_line_"&amp;F64&amp;");"</f>
        <v>detalhe_TPA_screen = new LiquidScreen (*detalhe_TPA_line_01);</v>
      </c>
      <c r="AJ64" s="21" t="str">
        <f>E64&amp;"_screen-&gt;set_displayLineCount(2);"</f>
        <v>detalhe_TPA_screen-&gt;set_displayLineCount(2);</v>
      </c>
      <c r="AK64" s="21" t="str">
        <f>"myMenu-&gt;add_screen(*"&amp;E64&amp;"_screen);"</f>
        <v>myMenu-&gt;add_screen(*detalhe_TPA_screen);</v>
      </c>
      <c r="AL64" s="21" t="str">
        <f>"delete "&amp;E64&amp;"_screen;"</f>
        <v>delete detalhe_TPA_screen;</v>
      </c>
      <c r="AM64" t="str">
        <f t="shared" ref="AM64:AM69" si="38">"delete "&amp;E64&amp;"_line_"&amp;F64&amp;";"</f>
        <v>delete detalhe_TPA_line_01;</v>
      </c>
    </row>
    <row r="65" spans="4:39" x14ac:dyDescent="0.2">
      <c r="D65" s="9"/>
      <c r="E65" s="10" t="s">
        <v>155</v>
      </c>
      <c r="F65" s="6" t="s">
        <v>52</v>
      </c>
      <c r="G65" s="7" t="s">
        <v>105</v>
      </c>
      <c r="H65" s="8">
        <f t="shared" si="33"/>
        <v>10</v>
      </c>
      <c r="I65" s="32" t="s">
        <v>236</v>
      </c>
      <c r="J65" s="29" t="s">
        <v>208</v>
      </c>
      <c r="K65" s="29"/>
      <c r="L65" s="29"/>
      <c r="M65" s="29"/>
      <c r="N65" s="29"/>
      <c r="O65" s="29"/>
      <c r="P65" s="29"/>
      <c r="Q65" s="29"/>
      <c r="R65" s="8"/>
      <c r="S65" s="8"/>
      <c r="T65" s="8"/>
      <c r="U65" s="9" t="s">
        <v>64</v>
      </c>
      <c r="V65" s="25" t="s">
        <v>157</v>
      </c>
      <c r="AA65" s="23">
        <v>1</v>
      </c>
      <c r="AB65" s="23">
        <v>0</v>
      </c>
      <c r="AD65" t="str">
        <f t="shared" si="34"/>
        <v>LiquidLine* detalhe_TPA_line_02;</v>
      </c>
      <c r="AE65" t="str">
        <f t="shared" si="1"/>
        <v>const static text_detalhe_TPA_02 [] PROGMEM = {"DESATIVADO"};</v>
      </c>
      <c r="AF65" t="str">
        <f t="shared" si="35"/>
        <v>detalhe_TPA_line_02 = new LiquidLine (1, 0, text_detalhe_TPA02,DESATIVADO/PROGRAMACAO);</v>
      </c>
      <c r="AG65" t="str">
        <f t="shared" si="36"/>
        <v>detalhe_TPA_line_02-&gt;set_variableAsProgmem(1);</v>
      </c>
      <c r="AH65" t="str">
        <f t="shared" si="37"/>
        <v>detalhe_TPA_line_02-&gt;attach_function (1, _FUNC_);</v>
      </c>
      <c r="AI65" s="30" t="str">
        <f>E65&amp;"_screen-&gt;add_line (*"&amp;E65&amp;"_line_"&amp;F65&amp;");"</f>
        <v>detalhe_TPA_screen-&gt;add_line (*detalhe_TPA_line_02);</v>
      </c>
      <c r="AM65" t="str">
        <f t="shared" si="38"/>
        <v>delete detalhe_TPA_line_02;</v>
      </c>
    </row>
    <row r="66" spans="4:39" x14ac:dyDescent="0.2">
      <c r="D66" s="3"/>
      <c r="E66" s="10" t="s">
        <v>155</v>
      </c>
      <c r="F66" s="6" t="s">
        <v>56</v>
      </c>
      <c r="G66" s="7" t="s">
        <v>159</v>
      </c>
      <c r="H66" s="8">
        <f t="shared" si="33"/>
        <v>15</v>
      </c>
      <c r="I66" s="31" t="s">
        <v>218</v>
      </c>
      <c r="J66" s="8" t="s">
        <v>201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9" t="s">
        <v>122</v>
      </c>
      <c r="V66" s="25" t="s">
        <v>158</v>
      </c>
      <c r="AA66" s="23">
        <v>1</v>
      </c>
      <c r="AB66" s="23">
        <v>0</v>
      </c>
      <c r="AD66" t="str">
        <f t="shared" si="34"/>
        <v>LiquidLine* detalhe_TPA_line_03;</v>
      </c>
      <c r="AE66" t="str">
        <f t="shared" si="1"/>
        <v>const static text_detalhe_TPA_03 [] PROGMEM = {"A CADA: 00 dias"};</v>
      </c>
      <c r="AF66" t="str">
        <f t="shared" si="35"/>
        <v>detalhe_TPA_line_03 = new LiquidLine (1, 0, text_detalhe_TPA03,S);</v>
      </c>
      <c r="AG66" t="str">
        <f t="shared" si="36"/>
        <v>detalhe_TPA_line_03-&gt;set_variableAsProgmem(1);</v>
      </c>
      <c r="AH66" t="str">
        <f t="shared" si="37"/>
        <v>detalhe_TPA_line_03-&gt;attach_function (1, _FUNC_);</v>
      </c>
      <c r="AI66" s="30" t="str">
        <f>E66&amp;"_screen-&gt;add_line (*"&amp;E66&amp;"_line_"&amp;F66&amp;");"</f>
        <v>detalhe_TPA_screen-&gt;add_line (*detalhe_TPA_line_03);</v>
      </c>
      <c r="AM66" t="str">
        <f t="shared" si="38"/>
        <v>delete detalhe_TPA_line_03;</v>
      </c>
    </row>
    <row r="67" spans="4:39" x14ac:dyDescent="0.2">
      <c r="D67" s="9"/>
      <c r="E67" s="10" t="s">
        <v>155</v>
      </c>
      <c r="F67" s="6" t="s">
        <v>73</v>
      </c>
      <c r="G67" s="7" t="s">
        <v>161</v>
      </c>
      <c r="H67" s="8">
        <f t="shared" si="33"/>
        <v>15</v>
      </c>
      <c r="I67" s="31" t="s">
        <v>218</v>
      </c>
      <c r="J67" s="8" t="s">
        <v>201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9" t="s">
        <v>122</v>
      </c>
      <c r="V67" s="25" t="s">
        <v>160</v>
      </c>
      <c r="AA67" s="23">
        <v>1</v>
      </c>
      <c r="AB67" s="23">
        <v>0</v>
      </c>
      <c r="AD67" t="str">
        <f t="shared" si="34"/>
        <v>LiquidLine* detalhe_TPA_line_04;</v>
      </c>
      <c r="AE67" t="str">
        <f t="shared" si="1"/>
        <v>const static text_detalhe_TPA_04 [] PROGMEM = {"TOLERA:  0 dias"};</v>
      </c>
      <c r="AF67" t="str">
        <f t="shared" si="35"/>
        <v>detalhe_TPA_line_04 = new LiquidLine (1, 0, text_detalhe_TPA04,S);</v>
      </c>
      <c r="AG67" t="str">
        <f t="shared" si="36"/>
        <v>detalhe_TPA_line_04-&gt;set_variableAsProgmem(1);</v>
      </c>
      <c r="AH67" t="str">
        <f t="shared" si="37"/>
        <v>detalhe_TPA_line_04-&gt;attach_function (1, _FUNC_);</v>
      </c>
      <c r="AI67" s="30" t="str">
        <f>E67&amp;"_screen-&gt;add_line (*"&amp;E67&amp;"_line_"&amp;F67&amp;");"</f>
        <v>detalhe_TPA_screen-&gt;add_line (*detalhe_TPA_line_04);</v>
      </c>
      <c r="AM67" t="str">
        <f t="shared" si="38"/>
        <v>delete detalhe_TPA_line_04;</v>
      </c>
    </row>
    <row r="68" spans="4:39" x14ac:dyDescent="0.2">
      <c r="D68" s="9"/>
      <c r="E68" s="10" t="s">
        <v>155</v>
      </c>
      <c r="F68" s="6" t="s">
        <v>75</v>
      </c>
      <c r="G68" s="7" t="s">
        <v>162</v>
      </c>
      <c r="H68" s="8">
        <f t="shared" si="33"/>
        <v>15</v>
      </c>
      <c r="I68" s="31" t="s">
        <v>218</v>
      </c>
      <c r="J68" s="8" t="s">
        <v>201</v>
      </c>
      <c r="K68" s="8"/>
      <c r="L68" s="8"/>
      <c r="M68" s="8"/>
      <c r="N68" s="8"/>
      <c r="O68" s="8"/>
      <c r="P68" s="8"/>
      <c r="Q68" s="8"/>
      <c r="R68" s="8" t="s">
        <v>201</v>
      </c>
      <c r="S68" s="8" t="s">
        <v>201</v>
      </c>
      <c r="T68" s="8"/>
      <c r="U68" s="9" t="s">
        <v>100</v>
      </c>
      <c r="V68" s="27"/>
      <c r="AA68" s="23">
        <v>1</v>
      </c>
      <c r="AB68" s="23">
        <v>0</v>
      </c>
      <c r="AD68" t="str">
        <f t="shared" si="34"/>
        <v>LiquidLine* detalhe_TPA_line_05;</v>
      </c>
      <c r="AE68" t="str">
        <f t="shared" si="1"/>
        <v>const static text_detalhe_TPA_05 [] PROGMEM = {"ULTM DD/MM/AAAA"};</v>
      </c>
      <c r="AF68" t="str">
        <f t="shared" si="35"/>
        <v>detalhe_TPA_line_05 = new LiquidLine (1, 0, text_detalhe_TPA05,S,S,S);</v>
      </c>
      <c r="AG68" t="str">
        <f t="shared" si="36"/>
        <v>detalhe_TPA_line_05-&gt;set_variableAsProgmem(1);</v>
      </c>
      <c r="AH68" t="str">
        <f t="shared" si="37"/>
        <v>detalhe_TPA_line_05-&gt;attach_function (1, _FUNC_);</v>
      </c>
      <c r="AI68" s="30" t="str">
        <f>E68&amp;"_screen-&gt;add_line (*"&amp;E68&amp;"_line_"&amp;F68&amp;");"</f>
        <v>detalhe_TPA_screen-&gt;add_line (*detalhe_TPA_line_05);</v>
      </c>
      <c r="AM68" t="str">
        <f t="shared" si="38"/>
        <v>delete detalhe_TPA_line_05;</v>
      </c>
    </row>
    <row r="69" spans="4:39" x14ac:dyDescent="0.2">
      <c r="D69" s="3"/>
      <c r="E69" s="10" t="s">
        <v>155</v>
      </c>
      <c r="F69" s="6" t="s">
        <v>78</v>
      </c>
      <c r="G69" s="7" t="s">
        <v>127</v>
      </c>
      <c r="H69" s="8">
        <f t="shared" si="33"/>
        <v>15</v>
      </c>
      <c r="I69" s="32" t="s">
        <v>237</v>
      </c>
      <c r="J69" s="8" t="s">
        <v>201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9" t="s">
        <v>64</v>
      </c>
      <c r="V69" s="27"/>
      <c r="AA69" s="23">
        <v>1</v>
      </c>
      <c r="AB69" s="23">
        <v>0</v>
      </c>
      <c r="AD69" t="str">
        <f t="shared" si="34"/>
        <v>LiquidLine* detalhe_TPA_line_06;</v>
      </c>
      <c r="AE69" t="str">
        <f t="shared" ref="AE69:AE106" si="39">"const static text_"&amp;E69&amp;"_"&amp;F69&amp;" [] PROGMEM = {"""&amp;G69&amp;"""};"</f>
        <v>const static text_detalhe_TPA_06 [] PROGMEM = {"ALARME       ON"};</v>
      </c>
      <c r="AF69" t="str">
        <f t="shared" si="35"/>
        <v>detalhe_TPA_line_06 = new LiquidLine (1, 0, text_detalhe_TPA06,S);</v>
      </c>
      <c r="AG69" t="str">
        <f t="shared" si="36"/>
        <v>detalhe_TPA_line_06-&gt;set_variableAsProgmem(1);</v>
      </c>
      <c r="AH69" t="str">
        <f t="shared" si="37"/>
        <v>detalhe_TPA_line_06-&gt;attach_function (1, _FUNC_);</v>
      </c>
      <c r="AI69" s="30" t="str">
        <f>E69&amp;"_screen-&gt;add_line (*"&amp;E69&amp;"_line_"&amp;F69&amp;");"</f>
        <v>detalhe_TPA_screen-&gt;add_line (*detalhe_TPA_line_06);</v>
      </c>
      <c r="AM69" t="str">
        <f t="shared" si="38"/>
        <v>delete detalhe_TPA_line_06;</v>
      </c>
    </row>
    <row r="70" spans="4:39" x14ac:dyDescent="0.2">
      <c r="D70" s="11"/>
      <c r="E70" s="12"/>
      <c r="F70" s="13"/>
      <c r="G70" s="14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3"/>
      <c r="V70" s="13"/>
      <c r="AA70" s="17"/>
      <c r="AB70" s="17"/>
      <c r="AC70" s="17"/>
      <c r="AD70" s="17"/>
      <c r="AE70" s="92"/>
      <c r="AF70" s="17"/>
      <c r="AG70" s="17"/>
      <c r="AH70" s="17"/>
      <c r="AI70" s="17"/>
      <c r="AJ70" s="17"/>
      <c r="AK70" s="17"/>
      <c r="AL70" s="17"/>
      <c r="AM70" s="17"/>
    </row>
    <row r="71" spans="4:39" x14ac:dyDescent="0.2">
      <c r="D71" s="9" t="s">
        <v>163</v>
      </c>
      <c r="E71" s="5" t="s">
        <v>58</v>
      </c>
      <c r="F71" s="6" t="s">
        <v>47</v>
      </c>
      <c r="G71" s="7" t="s">
        <v>164</v>
      </c>
      <c r="H71" s="8">
        <f t="shared" ref="H71:H75" si="40">LEN(G71)</f>
        <v>15</v>
      </c>
      <c r="I71" s="31" t="s">
        <v>218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18" t="s">
        <v>15</v>
      </c>
      <c r="V71" s="24"/>
      <c r="AA71" s="23">
        <v>1</v>
      </c>
      <c r="AB71" s="23">
        <v>0</v>
      </c>
      <c r="AC71" s="21" t="str">
        <f>"LiquidScreen* "&amp;E71&amp;"_screen;"</f>
        <v>LiquidScreen* wizard_hardware_screen;</v>
      </c>
      <c r="AD71" t="str">
        <f>"LiquidLine* "&amp;E71&amp;"_line_"&amp;F71&amp;";"</f>
        <v>LiquidLine* wizard_hardware_line_01;</v>
      </c>
      <c r="AE71" t="str">
        <f t="shared" si="39"/>
        <v>const static text_wizard_hardware_01 [] PROGMEM = {"Config. Aquario"};</v>
      </c>
      <c r="AF71" t="str">
        <f>E71&amp;"_line_"&amp;F71&amp;" = new LiquidLine ("&amp;AA71&amp;", "&amp;AB71&amp;", text_"&amp;E71&amp;F71&amp;IF(J71&lt;&gt;"",","&amp;J71,"")&amp;IF(R71&lt;&gt;"",","&amp;R71,"")&amp;IF(S71&lt;&gt;"",","&amp;S71,"")&amp;IF(T71&lt;&gt;"",","&amp;T71,"")&amp;");"</f>
        <v>wizard_hardware_line_01 = new LiquidLine (1, 0, text_wizard_hardware01);</v>
      </c>
      <c r="AG71" t="str">
        <f>E71&amp;"_line_"&amp;F71&amp;"-&gt;set_variableAsProgmem(1);"</f>
        <v>wizard_hardware_line_01-&gt;set_variableAsProgmem(1);</v>
      </c>
      <c r="AH71" t="str">
        <f>IF(I71&lt;&gt;"",E71&amp;"_line_"&amp;F71&amp;"-&gt;attach_function (1, _FUNC_);","")</f>
        <v>wizard_hardware_line_01-&gt;attach_function (1, _FUNC_);</v>
      </c>
      <c r="AI71" s="21" t="str">
        <f>E71&amp;"_screen = new LiquidScreen (*"&amp;E71&amp;"_line_"&amp;F71&amp;");"</f>
        <v>wizard_hardware_screen = new LiquidScreen (*wizard_hardware_line_01);</v>
      </c>
      <c r="AJ71" s="21" t="str">
        <f>E71&amp;"_screen-&gt;set_displayLineCount(2);"</f>
        <v>wizard_hardware_screen-&gt;set_displayLineCount(2);</v>
      </c>
      <c r="AK71" s="21" t="str">
        <f>"myMenu-&gt;add_screen(*"&amp;E71&amp;"_screen);"</f>
        <v>myMenu-&gt;add_screen(*wizard_hardware_screen);</v>
      </c>
      <c r="AL71" s="21" t="str">
        <f>"delete "&amp;E71&amp;"_screen;"</f>
        <v>delete wizard_hardware_screen;</v>
      </c>
      <c r="AM71" t="str">
        <f>"delete "&amp;E71&amp;"_line_"&amp;F71&amp;";"</f>
        <v>delete wizard_hardware_line_01;</v>
      </c>
    </row>
    <row r="72" spans="4:39" x14ac:dyDescent="0.2">
      <c r="D72" s="3"/>
      <c r="E72" s="10" t="s">
        <v>58</v>
      </c>
      <c r="F72" s="6" t="s">
        <v>52</v>
      </c>
      <c r="G72" s="7" t="s">
        <v>166</v>
      </c>
      <c r="H72" s="8">
        <f t="shared" si="40"/>
        <v>15</v>
      </c>
      <c r="I72" s="32" t="s">
        <v>238</v>
      </c>
      <c r="J72" s="8" t="s">
        <v>201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9" t="s">
        <v>64</v>
      </c>
      <c r="V72" s="25" t="s">
        <v>165</v>
      </c>
      <c r="AA72" s="23">
        <v>1</v>
      </c>
      <c r="AB72" s="23">
        <v>0</v>
      </c>
      <c r="AD72" t="str">
        <f>"LiquidLine* "&amp;E72&amp;"_line_"&amp;F72&amp;";"</f>
        <v>LiquidLine* wizard_hardware_line_02;</v>
      </c>
      <c r="AE72" t="str">
        <f t="shared" si="39"/>
        <v>const static text_wizard_hardware_02 [] PROGMEM = {"Tem LUZ?    Sim"};</v>
      </c>
      <c r="AF72" t="str">
        <f>E72&amp;"_line_"&amp;F72&amp;" = new LiquidLine ("&amp;AA72&amp;", "&amp;AB72&amp;", text_"&amp;E72&amp;F72&amp;IF(J72&lt;&gt;"",","&amp;J72,"")&amp;IF(R72&lt;&gt;"",","&amp;R72,"")&amp;IF(S72&lt;&gt;"",","&amp;S72,"")&amp;IF(T72&lt;&gt;"",","&amp;T72,"")&amp;");"</f>
        <v>wizard_hardware_line_02 = new LiquidLine (1, 0, text_wizard_hardware02,S);</v>
      </c>
      <c r="AG72" t="str">
        <f>E72&amp;"_line_"&amp;F72&amp;"-&gt;set_variableAsProgmem(1);"</f>
        <v>wizard_hardware_line_02-&gt;set_variableAsProgmem(1);</v>
      </c>
      <c r="AH72" t="str">
        <f>IF(I72&lt;&gt;"",E72&amp;"_line_"&amp;F72&amp;"-&gt;attach_function (1, _FUNC_);","")</f>
        <v>wizard_hardware_line_02-&gt;attach_function (1, _FUNC_);</v>
      </c>
      <c r="AI72" s="30" t="str">
        <f>E72&amp;"_screen-&gt;add_line (*"&amp;E72&amp;"_line_"&amp;F72&amp;");"</f>
        <v>wizard_hardware_screen-&gt;add_line (*wizard_hardware_line_02);</v>
      </c>
      <c r="AM72" t="str">
        <f>"delete "&amp;E72&amp;"_line_"&amp;F72&amp;";"</f>
        <v>delete wizard_hardware_line_02;</v>
      </c>
    </row>
    <row r="73" spans="4:39" x14ac:dyDescent="0.2">
      <c r="D73" s="3"/>
      <c r="E73" s="10" t="s">
        <v>58</v>
      </c>
      <c r="F73" s="6" t="s">
        <v>56</v>
      </c>
      <c r="G73" s="7" t="s">
        <v>167</v>
      </c>
      <c r="H73" s="8">
        <f t="shared" si="40"/>
        <v>15</v>
      </c>
      <c r="I73" s="32" t="s">
        <v>239</v>
      </c>
      <c r="J73" s="8" t="s">
        <v>201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9" t="s">
        <v>64</v>
      </c>
      <c r="V73" s="25" t="s">
        <v>165</v>
      </c>
      <c r="AA73" s="23">
        <v>1</v>
      </c>
      <c r="AB73" s="23">
        <v>0</v>
      </c>
      <c r="AD73" t="str">
        <f>"LiquidLine* "&amp;E73&amp;"_line_"&amp;F73&amp;";"</f>
        <v>LiquidLine* wizard_hardware_line_03;</v>
      </c>
      <c r="AE73" t="str">
        <f t="shared" si="39"/>
        <v>const static text_wizard_hardware_03 [] PROGMEM = {"Tem FILTRO? Sim"};</v>
      </c>
      <c r="AF73" t="str">
        <f>E73&amp;"_line_"&amp;F73&amp;" = new LiquidLine ("&amp;AA73&amp;", "&amp;AB73&amp;", text_"&amp;E73&amp;F73&amp;IF(J73&lt;&gt;"",","&amp;J73,"")&amp;IF(R73&lt;&gt;"",","&amp;R73,"")&amp;IF(S73&lt;&gt;"",","&amp;S73,"")&amp;IF(T73&lt;&gt;"",","&amp;T73,"")&amp;");"</f>
        <v>wizard_hardware_line_03 = new LiquidLine (1, 0, text_wizard_hardware03,S);</v>
      </c>
      <c r="AG73" t="str">
        <f>E73&amp;"_line_"&amp;F73&amp;"-&gt;set_variableAsProgmem(1);"</f>
        <v>wizard_hardware_line_03-&gt;set_variableAsProgmem(1);</v>
      </c>
      <c r="AH73" t="str">
        <f>IF(I73&lt;&gt;"",E73&amp;"_line_"&amp;F73&amp;"-&gt;attach_function (1, _FUNC_);","")</f>
        <v>wizard_hardware_line_03-&gt;attach_function (1, _FUNC_);</v>
      </c>
      <c r="AI73" s="30" t="str">
        <f>E73&amp;"_screen-&gt;add_line (*"&amp;E73&amp;"_line_"&amp;F73&amp;");"</f>
        <v>wizard_hardware_screen-&gt;add_line (*wizard_hardware_line_03);</v>
      </c>
      <c r="AM73" t="str">
        <f>"delete "&amp;E73&amp;"_line_"&amp;F73&amp;";"</f>
        <v>delete wizard_hardware_line_03;</v>
      </c>
    </row>
    <row r="74" spans="4:39" x14ac:dyDescent="0.2">
      <c r="D74" s="3"/>
      <c r="E74" s="10" t="s">
        <v>58</v>
      </c>
      <c r="F74" s="6" t="s">
        <v>73</v>
      </c>
      <c r="G74" s="7" t="s">
        <v>168</v>
      </c>
      <c r="H74" s="8">
        <f t="shared" si="40"/>
        <v>15</v>
      </c>
      <c r="I74" s="32" t="s">
        <v>240</v>
      </c>
      <c r="J74" s="8" t="s">
        <v>201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9" t="s">
        <v>64</v>
      </c>
      <c r="V74" s="25" t="s">
        <v>165</v>
      </c>
      <c r="AA74" s="23">
        <v>1</v>
      </c>
      <c r="AB74" s="23">
        <v>0</v>
      </c>
      <c r="AD74" t="str">
        <f>"LiquidLine* "&amp;E74&amp;"_line_"&amp;F74&amp;";"</f>
        <v>LiquidLine* wizard_hardware_line_04;</v>
      </c>
      <c r="AE74" t="str">
        <f t="shared" si="39"/>
        <v>const static text_wizard_hardware_04 [] PROGMEM = {"Tem AERADOR?Sim"};</v>
      </c>
      <c r="AF74" t="str">
        <f>E74&amp;"_line_"&amp;F74&amp;" = new LiquidLine ("&amp;AA74&amp;", "&amp;AB74&amp;", text_"&amp;E74&amp;F74&amp;IF(J74&lt;&gt;"",","&amp;J74,"")&amp;IF(R74&lt;&gt;"",","&amp;R74,"")&amp;IF(S74&lt;&gt;"",","&amp;S74,"")&amp;IF(T74&lt;&gt;"",","&amp;T74,"")&amp;");"</f>
        <v>wizard_hardware_line_04 = new LiquidLine (1, 0, text_wizard_hardware04,S);</v>
      </c>
      <c r="AG74" t="str">
        <f>E74&amp;"_line_"&amp;F74&amp;"-&gt;set_variableAsProgmem(1);"</f>
        <v>wizard_hardware_line_04-&gt;set_variableAsProgmem(1);</v>
      </c>
      <c r="AH74" t="str">
        <f>IF(I74&lt;&gt;"",E74&amp;"_line_"&amp;F74&amp;"-&gt;attach_function (1, _FUNC_);","")</f>
        <v>wizard_hardware_line_04-&gt;attach_function (1, _FUNC_);</v>
      </c>
      <c r="AI74" s="30" t="str">
        <f>E74&amp;"_screen-&gt;add_line (*"&amp;E74&amp;"_line_"&amp;F74&amp;");"</f>
        <v>wizard_hardware_screen-&gt;add_line (*wizard_hardware_line_04);</v>
      </c>
      <c r="AM74" t="str">
        <f>"delete "&amp;E74&amp;"_line_"&amp;F74&amp;";"</f>
        <v>delete wizard_hardware_line_04;</v>
      </c>
    </row>
    <row r="75" spans="4:39" x14ac:dyDescent="0.2">
      <c r="D75" s="3"/>
      <c r="E75" s="10" t="s">
        <v>58</v>
      </c>
      <c r="F75" s="6" t="s">
        <v>75</v>
      </c>
      <c r="G75" s="7" t="s">
        <v>169</v>
      </c>
      <c r="H75" s="8">
        <f t="shared" si="40"/>
        <v>15</v>
      </c>
      <c r="I75" s="32" t="s">
        <v>241</v>
      </c>
      <c r="J75" s="8" t="s">
        <v>201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9" t="s">
        <v>64</v>
      </c>
      <c r="V75" s="25" t="s">
        <v>165</v>
      </c>
      <c r="AA75" s="23">
        <v>1</v>
      </c>
      <c r="AB75" s="23">
        <v>0</v>
      </c>
      <c r="AD75" t="str">
        <f>"LiquidLine* "&amp;E75&amp;"_line_"&amp;F75&amp;";"</f>
        <v>LiquidLine* wizard_hardware_line_05;</v>
      </c>
      <c r="AE75" t="str">
        <f t="shared" si="39"/>
        <v>const static text_wizard_hardware_05 [] PROGMEM = {"Tem AQUEC.? Sim"};</v>
      </c>
      <c r="AF75" t="str">
        <f>E75&amp;"_line_"&amp;F75&amp;" = new LiquidLine ("&amp;AA75&amp;", "&amp;AB75&amp;", text_"&amp;E75&amp;F75&amp;IF(J75&lt;&gt;"",","&amp;J75,"")&amp;IF(R75&lt;&gt;"",","&amp;R75,"")&amp;IF(S75&lt;&gt;"",","&amp;S75,"")&amp;IF(T75&lt;&gt;"",","&amp;T75,"")&amp;");"</f>
        <v>wizard_hardware_line_05 = new LiquidLine (1, 0, text_wizard_hardware05,S);</v>
      </c>
      <c r="AG75" t="str">
        <f>E75&amp;"_line_"&amp;F75&amp;"-&gt;set_variableAsProgmem(1);"</f>
        <v>wizard_hardware_line_05-&gt;set_variableAsProgmem(1);</v>
      </c>
      <c r="AH75" t="str">
        <f>IF(I75&lt;&gt;"",E75&amp;"_line_"&amp;F75&amp;"-&gt;attach_function (1, _FUNC_);","")</f>
        <v>wizard_hardware_line_05-&gt;attach_function (1, _FUNC_);</v>
      </c>
      <c r="AI75" s="30" t="str">
        <f>E75&amp;"_screen-&gt;add_line (*"&amp;E75&amp;"_line_"&amp;F75&amp;");"</f>
        <v>wizard_hardware_screen-&gt;add_line (*wizard_hardware_line_05);</v>
      </c>
      <c r="AM75" t="str">
        <f>"delete "&amp;E75&amp;"_line_"&amp;F75&amp;";"</f>
        <v>delete wizard_hardware_line_05;</v>
      </c>
    </row>
    <row r="76" spans="4:39" x14ac:dyDescent="0.2">
      <c r="D76" s="11"/>
      <c r="E76" s="12"/>
      <c r="F76" s="13"/>
      <c r="G76" s="14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3"/>
      <c r="V76" s="13"/>
      <c r="AA76" s="17"/>
      <c r="AB76" s="17"/>
      <c r="AC76" s="17"/>
      <c r="AD76" s="17"/>
      <c r="AE76" s="92"/>
      <c r="AF76" s="17"/>
      <c r="AG76" s="17"/>
      <c r="AH76" s="17"/>
      <c r="AI76" s="17"/>
      <c r="AJ76" s="17"/>
      <c r="AK76" s="17"/>
      <c r="AL76" s="17"/>
      <c r="AM76" s="17"/>
    </row>
    <row r="77" spans="4:39" x14ac:dyDescent="0.2">
      <c r="D77" s="9" t="s">
        <v>170</v>
      </c>
      <c r="E77" s="5" t="s">
        <v>60</v>
      </c>
      <c r="F77" s="6" t="s">
        <v>47</v>
      </c>
      <c r="G77" s="7" t="s">
        <v>171</v>
      </c>
      <c r="H77" s="8">
        <f t="shared" ref="H77:H86" si="41">LEN(G77)</f>
        <v>15</v>
      </c>
      <c r="I77" s="31" t="s">
        <v>218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18" t="s">
        <v>15</v>
      </c>
      <c r="V77" s="9"/>
      <c r="AA77" s="23">
        <v>1</v>
      </c>
      <c r="AB77" s="23">
        <v>0</v>
      </c>
      <c r="AC77" s="21" t="str">
        <f>"LiquidScreen* "&amp;E77&amp;"_screen;"</f>
        <v>LiquidScreen* wizard_behavior_screen;</v>
      </c>
      <c r="AD77" t="str">
        <f t="shared" ref="AD77:AD86" si="42">"LiquidLine* "&amp;E77&amp;"_line_"&amp;F77&amp;";"</f>
        <v>LiquidLine* wizard_behavior_line_01;</v>
      </c>
      <c r="AE77" t="str">
        <f t="shared" si="39"/>
        <v>const static text_wizard_behavior_01 [] PROGMEM = {"Config Hospedes"};</v>
      </c>
      <c r="AF77" t="str">
        <f t="shared" ref="AF77:AF86" si="43">E77&amp;"_line_"&amp;F77&amp;" = new LiquidLine ("&amp;AA77&amp;", "&amp;AB77&amp;", text_"&amp;E77&amp;F77&amp;IF(J77&lt;&gt;"",","&amp;J77,"")&amp;IF(R77&lt;&gt;"",","&amp;R77,"")&amp;IF(S77&lt;&gt;"",","&amp;S77,"")&amp;IF(T77&lt;&gt;"",","&amp;T77,"")&amp;");"</f>
        <v>wizard_behavior_line_01 = new LiquidLine (1, 0, text_wizard_behavior01);</v>
      </c>
      <c r="AG77" t="str">
        <f t="shared" ref="AG77:AG86" si="44">E77&amp;"_line_"&amp;F77&amp;"-&gt;set_variableAsProgmem(1);"</f>
        <v>wizard_behavior_line_01-&gt;set_variableAsProgmem(1);</v>
      </c>
      <c r="AH77" t="str">
        <f t="shared" ref="AH77:AH86" si="45">IF(I77&lt;&gt;"",E77&amp;"_line_"&amp;F77&amp;"-&gt;attach_function (1, _FUNC_);","")</f>
        <v>wizard_behavior_line_01-&gt;attach_function (1, _FUNC_);</v>
      </c>
      <c r="AI77" s="21" t="str">
        <f>E77&amp;"_screen = new LiquidScreen (*"&amp;E77&amp;"_line_"&amp;F77&amp;");"</f>
        <v>wizard_behavior_screen = new LiquidScreen (*wizard_behavior_line_01);</v>
      </c>
      <c r="AJ77" s="21" t="str">
        <f>E77&amp;"_screen-&gt;set_displayLineCount(2);"</f>
        <v>wizard_behavior_screen-&gt;set_displayLineCount(2);</v>
      </c>
      <c r="AK77" s="21" t="str">
        <f>"myMenu-&gt;add_screen(*"&amp;E77&amp;"_screen);"</f>
        <v>myMenu-&gt;add_screen(*wizard_behavior_screen);</v>
      </c>
      <c r="AL77" s="21" t="str">
        <f>"delete "&amp;E77&amp;"_screen;"</f>
        <v>delete wizard_behavior_screen;</v>
      </c>
      <c r="AM77" t="str">
        <f t="shared" ref="AM77:AM86" si="46">"delete "&amp;E77&amp;"_line_"&amp;F77&amp;";"</f>
        <v>delete wizard_behavior_line_01;</v>
      </c>
    </row>
    <row r="78" spans="4:39" x14ac:dyDescent="0.2">
      <c r="D78" s="3"/>
      <c r="E78" s="10" t="s">
        <v>60</v>
      </c>
      <c r="F78" s="6" t="s">
        <v>52</v>
      </c>
      <c r="G78" s="7" t="s">
        <v>172</v>
      </c>
      <c r="H78" s="8">
        <f t="shared" si="41"/>
        <v>15</v>
      </c>
      <c r="I78" s="31" t="s">
        <v>218</v>
      </c>
      <c r="J78" s="8" t="s">
        <v>201</v>
      </c>
      <c r="K78" s="8"/>
      <c r="L78" s="8"/>
      <c r="M78" s="8"/>
      <c r="N78" s="8"/>
      <c r="O78" s="8"/>
      <c r="P78" s="8"/>
      <c r="Q78" s="8"/>
      <c r="R78" s="8" t="s">
        <v>201</v>
      </c>
      <c r="S78" s="8"/>
      <c r="T78" s="8"/>
      <c r="U78" s="9" t="s">
        <v>133</v>
      </c>
      <c r="V78" s="25" t="s">
        <v>131</v>
      </c>
      <c r="AA78" s="23">
        <v>1</v>
      </c>
      <c r="AB78" s="23">
        <v>0</v>
      </c>
      <c r="AD78" t="str">
        <f t="shared" si="42"/>
        <v>LiquidLine* wizard_behavior_line_02;</v>
      </c>
      <c r="AE78" t="str">
        <f t="shared" si="39"/>
        <v>const static text_wizard_behavior_02 [] PROGMEM = {"Acordar  99:99h"};</v>
      </c>
      <c r="AF78" t="str">
        <f t="shared" si="43"/>
        <v>wizard_behavior_line_02 = new LiquidLine (1, 0, text_wizard_behavior02,S,S);</v>
      </c>
      <c r="AG78" t="str">
        <f t="shared" si="44"/>
        <v>wizard_behavior_line_02-&gt;set_variableAsProgmem(1);</v>
      </c>
      <c r="AH78" t="str">
        <f t="shared" si="45"/>
        <v>wizard_behavior_line_02-&gt;attach_function (1, _FUNC_);</v>
      </c>
      <c r="AI78" s="30" t="str">
        <f t="shared" ref="AI78:AI86" si="47">E78&amp;"_screen-&gt;add_line (*"&amp;E78&amp;"_line_"&amp;F78&amp;");"</f>
        <v>wizard_behavior_screen-&gt;add_line (*wizard_behavior_line_02);</v>
      </c>
      <c r="AM78" t="str">
        <f t="shared" si="46"/>
        <v>delete wizard_behavior_line_02;</v>
      </c>
    </row>
    <row r="79" spans="4:39" x14ac:dyDescent="0.2">
      <c r="D79" s="3"/>
      <c r="E79" s="10" t="s">
        <v>60</v>
      </c>
      <c r="F79" s="6" t="s">
        <v>56</v>
      </c>
      <c r="G79" s="7" t="s">
        <v>173</v>
      </c>
      <c r="H79" s="8">
        <f t="shared" si="41"/>
        <v>15</v>
      </c>
      <c r="I79" s="31" t="s">
        <v>218</v>
      </c>
      <c r="J79" s="8" t="s">
        <v>201</v>
      </c>
      <c r="K79" s="8"/>
      <c r="L79" s="8"/>
      <c r="M79" s="8"/>
      <c r="N79" s="8"/>
      <c r="O79" s="8"/>
      <c r="P79" s="8"/>
      <c r="Q79" s="8"/>
      <c r="R79" s="8" t="s">
        <v>201</v>
      </c>
      <c r="S79" s="8"/>
      <c r="T79" s="8"/>
      <c r="U79" s="9" t="s">
        <v>133</v>
      </c>
      <c r="V79" s="25" t="s">
        <v>131</v>
      </c>
      <c r="AA79" s="23">
        <v>1</v>
      </c>
      <c r="AB79" s="23">
        <v>0</v>
      </c>
      <c r="AD79" t="str">
        <f t="shared" si="42"/>
        <v>LiquidLine* wizard_behavior_line_03;</v>
      </c>
      <c r="AE79" t="str">
        <f t="shared" si="39"/>
        <v>const static text_wizard_behavior_03 [] PROGMEM = {"Dormir   99:99h"};</v>
      </c>
      <c r="AF79" t="str">
        <f t="shared" si="43"/>
        <v>wizard_behavior_line_03 = new LiquidLine (1, 0, text_wizard_behavior03,S,S);</v>
      </c>
      <c r="AG79" t="str">
        <f t="shared" si="44"/>
        <v>wizard_behavior_line_03-&gt;set_variableAsProgmem(1);</v>
      </c>
      <c r="AH79" t="str">
        <f t="shared" si="45"/>
        <v>wizard_behavior_line_03-&gt;attach_function (1, _FUNC_);</v>
      </c>
      <c r="AI79" s="30" t="str">
        <f t="shared" si="47"/>
        <v>wizard_behavior_screen-&gt;add_line (*wizard_behavior_line_03);</v>
      </c>
      <c r="AM79" t="str">
        <f t="shared" si="46"/>
        <v>delete wizard_behavior_line_03;</v>
      </c>
    </row>
    <row r="80" spans="4:39" x14ac:dyDescent="0.2">
      <c r="D80" s="3"/>
      <c r="E80" s="10" t="s">
        <v>60</v>
      </c>
      <c r="F80" s="6" t="s">
        <v>73</v>
      </c>
      <c r="G80" s="7" t="s">
        <v>175</v>
      </c>
      <c r="H80" s="8">
        <f t="shared" si="41"/>
        <v>13</v>
      </c>
      <c r="I80" s="31" t="s">
        <v>218</v>
      </c>
      <c r="J80" s="8" t="s">
        <v>201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9" t="s">
        <v>122</v>
      </c>
      <c r="V80" s="25" t="s">
        <v>174</v>
      </c>
      <c r="AA80" s="23">
        <v>1</v>
      </c>
      <c r="AB80" s="23">
        <v>0</v>
      </c>
      <c r="AD80" t="str">
        <f t="shared" si="42"/>
        <v>LiquidLine* wizard_behavior_line_04;</v>
      </c>
      <c r="AE80" t="str">
        <f t="shared" si="39"/>
        <v>const static text_wizard_behavior_04 [] PROGMEM = {"Comer  9x/dia"};</v>
      </c>
      <c r="AF80" t="str">
        <f t="shared" si="43"/>
        <v>wizard_behavior_line_04 = new LiquidLine (1, 0, text_wizard_behavior04,S);</v>
      </c>
      <c r="AG80" t="str">
        <f t="shared" si="44"/>
        <v>wizard_behavior_line_04-&gt;set_variableAsProgmem(1);</v>
      </c>
      <c r="AH80" t="str">
        <f t="shared" si="45"/>
        <v>wizard_behavior_line_04-&gt;attach_function (1, _FUNC_);</v>
      </c>
      <c r="AI80" s="30" t="str">
        <f t="shared" si="47"/>
        <v>wizard_behavior_screen-&gt;add_line (*wizard_behavior_line_04);</v>
      </c>
      <c r="AM80" t="str">
        <f t="shared" si="46"/>
        <v>delete wizard_behavior_line_04;</v>
      </c>
    </row>
    <row r="81" spans="4:39" x14ac:dyDescent="0.2">
      <c r="D81" s="3"/>
      <c r="E81" s="10" t="s">
        <v>60</v>
      </c>
      <c r="F81" s="6" t="s">
        <v>75</v>
      </c>
      <c r="G81" s="7" t="s">
        <v>176</v>
      </c>
      <c r="H81" s="8">
        <f t="shared" si="41"/>
        <v>15</v>
      </c>
      <c r="I81" s="31" t="s">
        <v>218</v>
      </c>
      <c r="J81" s="8" t="s">
        <v>201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9" t="s">
        <v>122</v>
      </c>
      <c r="V81" s="25" t="s">
        <v>174</v>
      </c>
      <c r="AA81" s="23">
        <v>1</v>
      </c>
      <c r="AB81" s="23">
        <v>0</v>
      </c>
      <c r="AD81" t="str">
        <f t="shared" si="42"/>
        <v>LiquidLine* wizard_behavior_line_05;</v>
      </c>
      <c r="AE81" t="str">
        <f t="shared" si="39"/>
        <v>const static text_wizard_behavior_05 [] PROGMEM = {"Comer  9x/noite"};</v>
      </c>
      <c r="AF81" t="str">
        <f t="shared" si="43"/>
        <v>wizard_behavior_line_05 = new LiquidLine (1, 0, text_wizard_behavior05,S);</v>
      </c>
      <c r="AG81" t="str">
        <f t="shared" si="44"/>
        <v>wizard_behavior_line_05-&gt;set_variableAsProgmem(1);</v>
      </c>
      <c r="AH81" t="str">
        <f t="shared" si="45"/>
        <v>wizard_behavior_line_05-&gt;attach_function (1, _FUNC_);</v>
      </c>
      <c r="AI81" s="30" t="str">
        <f t="shared" si="47"/>
        <v>wizard_behavior_screen-&gt;add_line (*wizard_behavior_line_05);</v>
      </c>
      <c r="AM81" t="str">
        <f t="shared" si="46"/>
        <v>delete wizard_behavior_line_05;</v>
      </c>
    </row>
    <row r="82" spans="4:39" x14ac:dyDescent="0.2">
      <c r="D82" s="3"/>
      <c r="E82" s="10" t="s">
        <v>60</v>
      </c>
      <c r="F82" s="6" t="s">
        <v>78</v>
      </c>
      <c r="G82" s="7" t="s">
        <v>177</v>
      </c>
      <c r="H82" s="8">
        <f t="shared" si="41"/>
        <v>15</v>
      </c>
      <c r="I82" s="32" t="s">
        <v>236</v>
      </c>
      <c r="J82" s="8" t="s">
        <v>201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9" t="s">
        <v>64</v>
      </c>
      <c r="V82" s="25" t="s">
        <v>165</v>
      </c>
      <c r="AA82" s="23">
        <v>1</v>
      </c>
      <c r="AB82" s="23">
        <v>0</v>
      </c>
      <c r="AD82" t="str">
        <f t="shared" si="42"/>
        <v>LiquidLine* wizard_behavior_line_06;</v>
      </c>
      <c r="AE82" t="str">
        <f t="shared" si="39"/>
        <v>const static text_wizard_behavior_06 [] PROGMEM = {"Faz T.P.A.? Sim"};</v>
      </c>
      <c r="AF82" t="str">
        <f t="shared" si="43"/>
        <v>wizard_behavior_line_06 = new LiquidLine (1, 0, text_wizard_behavior06,S);</v>
      </c>
      <c r="AG82" t="str">
        <f t="shared" si="44"/>
        <v>wizard_behavior_line_06-&gt;set_variableAsProgmem(1);</v>
      </c>
      <c r="AH82" t="str">
        <f t="shared" si="45"/>
        <v>wizard_behavior_line_06-&gt;attach_function (1, _FUNC_);</v>
      </c>
      <c r="AI82" s="30" t="str">
        <f t="shared" si="47"/>
        <v>wizard_behavior_screen-&gt;add_line (*wizard_behavior_line_06);</v>
      </c>
      <c r="AM82" t="str">
        <f t="shared" si="46"/>
        <v>delete wizard_behavior_line_06;</v>
      </c>
    </row>
    <row r="83" spans="4:39" x14ac:dyDescent="0.2">
      <c r="D83" s="3"/>
      <c r="E83" s="10" t="s">
        <v>60</v>
      </c>
      <c r="F83" s="6" t="s">
        <v>146</v>
      </c>
      <c r="G83" s="7" t="s">
        <v>147</v>
      </c>
      <c r="H83" s="8">
        <f t="shared" si="41"/>
        <v>13</v>
      </c>
      <c r="I83" s="31" t="s">
        <v>218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18" t="s">
        <v>15</v>
      </c>
      <c r="V83" s="25"/>
      <c r="AA83" s="23">
        <v>1</v>
      </c>
      <c r="AB83" s="23">
        <v>0</v>
      </c>
      <c r="AD83" t="str">
        <f t="shared" si="42"/>
        <v>LiquidLine* wizard_behavior_line_13;</v>
      </c>
      <c r="AE83" t="str">
        <f t="shared" si="39"/>
        <v>const static text_wizard_behavior_13 [] PROGMEM = {"AO ALIMENTAR:"};</v>
      </c>
      <c r="AF83" t="str">
        <f t="shared" si="43"/>
        <v>wizard_behavior_line_13 = new LiquidLine (1, 0, text_wizard_behavior13);</v>
      </c>
      <c r="AG83" t="str">
        <f t="shared" si="44"/>
        <v>wizard_behavior_line_13-&gt;set_variableAsProgmem(1);</v>
      </c>
      <c r="AH83" t="str">
        <f t="shared" si="45"/>
        <v>wizard_behavior_line_13-&gt;attach_function (1, _FUNC_);</v>
      </c>
      <c r="AI83" s="30" t="str">
        <f t="shared" si="47"/>
        <v>wizard_behavior_screen-&gt;add_line (*wizard_behavior_line_13);</v>
      </c>
      <c r="AM83" t="str">
        <f t="shared" si="46"/>
        <v>delete wizard_behavior_line_13;</v>
      </c>
    </row>
    <row r="84" spans="4:39" x14ac:dyDescent="0.2">
      <c r="D84" s="3"/>
      <c r="E84" s="10" t="s">
        <v>60</v>
      </c>
      <c r="F84" s="6" t="s">
        <v>149</v>
      </c>
      <c r="G84" s="7" t="s">
        <v>150</v>
      </c>
      <c r="H84" s="8">
        <f t="shared" si="41"/>
        <v>16</v>
      </c>
      <c r="I84" s="32" t="s">
        <v>233</v>
      </c>
      <c r="J84" s="8" t="s">
        <v>201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9" t="s">
        <v>64</v>
      </c>
      <c r="V84" s="25" t="s">
        <v>148</v>
      </c>
      <c r="AA84" s="23">
        <v>1</v>
      </c>
      <c r="AB84" s="23">
        <v>0</v>
      </c>
      <c r="AD84" t="str">
        <f t="shared" si="42"/>
        <v>LiquidLine* wizard_behavior_line_14;</v>
      </c>
      <c r="AE84" t="str">
        <f t="shared" si="39"/>
        <v>const static text_wizard_behavior_14 [] PROGMEM = {"- LUZ        OFF"};</v>
      </c>
      <c r="AF84" t="str">
        <f t="shared" si="43"/>
        <v>wizard_behavior_line_14 = new LiquidLine (1, 0, text_wizard_behavior14,S);</v>
      </c>
      <c r="AG84" t="str">
        <f t="shared" si="44"/>
        <v>wizard_behavior_line_14-&gt;set_variableAsProgmem(1);</v>
      </c>
      <c r="AH84" t="str">
        <f t="shared" si="45"/>
        <v>wizard_behavior_line_14-&gt;attach_function (1, _FUNC_);</v>
      </c>
      <c r="AI84" s="30" t="str">
        <f t="shared" si="47"/>
        <v>wizard_behavior_screen-&gt;add_line (*wizard_behavior_line_14);</v>
      </c>
      <c r="AM84" t="str">
        <f t="shared" si="46"/>
        <v>delete wizard_behavior_line_14;</v>
      </c>
    </row>
    <row r="85" spans="4:39" x14ac:dyDescent="0.2">
      <c r="D85" s="3"/>
      <c r="E85" s="10" t="s">
        <v>60</v>
      </c>
      <c r="F85" s="6" t="s">
        <v>151</v>
      </c>
      <c r="G85" s="7" t="s">
        <v>152</v>
      </c>
      <c r="H85" s="8">
        <f t="shared" si="41"/>
        <v>16</v>
      </c>
      <c r="I85" s="32" t="s">
        <v>234</v>
      </c>
      <c r="J85" s="8" t="s">
        <v>201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9" t="s">
        <v>64</v>
      </c>
      <c r="V85" s="25" t="s">
        <v>148</v>
      </c>
      <c r="AA85" s="23">
        <v>1</v>
      </c>
      <c r="AB85" s="23">
        <v>0</v>
      </c>
      <c r="AD85" t="str">
        <f t="shared" si="42"/>
        <v>LiquidLine* wizard_behavior_line_15;</v>
      </c>
      <c r="AE85" t="str">
        <f t="shared" si="39"/>
        <v>const static text_wizard_behavior_15 [] PROGMEM = {"- FILTRO     OFF"};</v>
      </c>
      <c r="AF85" t="str">
        <f t="shared" si="43"/>
        <v>wizard_behavior_line_15 = new LiquidLine (1, 0, text_wizard_behavior15,S);</v>
      </c>
      <c r="AG85" t="str">
        <f t="shared" si="44"/>
        <v>wizard_behavior_line_15-&gt;set_variableAsProgmem(1);</v>
      </c>
      <c r="AH85" t="str">
        <f t="shared" si="45"/>
        <v>wizard_behavior_line_15-&gt;attach_function (1, _FUNC_);</v>
      </c>
      <c r="AI85" s="30" t="str">
        <f t="shared" si="47"/>
        <v>wizard_behavior_screen-&gt;add_line (*wizard_behavior_line_15);</v>
      </c>
      <c r="AM85" t="str">
        <f t="shared" si="46"/>
        <v>delete wizard_behavior_line_15;</v>
      </c>
    </row>
    <row r="86" spans="4:39" x14ac:dyDescent="0.2">
      <c r="D86" s="3"/>
      <c r="E86" s="10" t="s">
        <v>60</v>
      </c>
      <c r="F86" s="6" t="s">
        <v>153</v>
      </c>
      <c r="G86" s="7" t="s">
        <v>154</v>
      </c>
      <c r="H86" s="8">
        <f t="shared" si="41"/>
        <v>16</v>
      </c>
      <c r="I86" s="32" t="s">
        <v>235</v>
      </c>
      <c r="J86" s="8" t="s">
        <v>201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9" t="s">
        <v>64</v>
      </c>
      <c r="V86" s="25" t="s">
        <v>148</v>
      </c>
      <c r="AA86" s="23">
        <v>1</v>
      </c>
      <c r="AB86" s="23">
        <v>0</v>
      </c>
      <c r="AD86" t="str">
        <f t="shared" si="42"/>
        <v>LiquidLine* wizard_behavior_line_16;</v>
      </c>
      <c r="AE86" t="str">
        <f t="shared" si="39"/>
        <v>const static text_wizard_behavior_16 [] PROGMEM = {"- AERADOR    OFF"};</v>
      </c>
      <c r="AF86" t="str">
        <f t="shared" si="43"/>
        <v>wizard_behavior_line_16 = new LiquidLine (1, 0, text_wizard_behavior16,S);</v>
      </c>
      <c r="AG86" t="str">
        <f t="shared" si="44"/>
        <v>wizard_behavior_line_16-&gt;set_variableAsProgmem(1);</v>
      </c>
      <c r="AH86" t="str">
        <f t="shared" si="45"/>
        <v>wizard_behavior_line_16-&gt;attach_function (1, _FUNC_);</v>
      </c>
      <c r="AI86" s="30" t="str">
        <f t="shared" si="47"/>
        <v>wizard_behavior_screen-&gt;add_line (*wizard_behavior_line_16);</v>
      </c>
      <c r="AM86" t="str">
        <f t="shared" si="46"/>
        <v>delete wizard_behavior_line_16;</v>
      </c>
    </row>
    <row r="87" spans="4:39" x14ac:dyDescent="0.2">
      <c r="D87" s="11"/>
      <c r="E87" s="12"/>
      <c r="F87" s="13"/>
      <c r="G87" s="14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3"/>
      <c r="V87" s="13"/>
      <c r="AA87" s="17"/>
      <c r="AB87" s="17"/>
      <c r="AC87" s="17"/>
      <c r="AD87" s="17"/>
      <c r="AE87" s="92"/>
      <c r="AF87" s="17"/>
      <c r="AG87" s="17"/>
      <c r="AH87" s="17"/>
      <c r="AI87" s="17"/>
      <c r="AJ87" s="17"/>
      <c r="AK87" s="17"/>
      <c r="AL87" s="17"/>
      <c r="AM87" s="17"/>
    </row>
    <row r="88" spans="4:39" x14ac:dyDescent="0.2">
      <c r="D88" s="9" t="s">
        <v>178</v>
      </c>
      <c r="E88" s="5" t="s">
        <v>65</v>
      </c>
      <c r="F88" s="6" t="s">
        <v>47</v>
      </c>
      <c r="G88" s="7" t="s">
        <v>179</v>
      </c>
      <c r="H88" s="8">
        <f t="shared" ref="H88:H90" si="48">LEN(G88)</f>
        <v>13</v>
      </c>
      <c r="I88" s="31" t="s">
        <v>218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18" t="s">
        <v>15</v>
      </c>
      <c r="V88" s="9"/>
      <c r="AA88" s="23">
        <v>1</v>
      </c>
      <c r="AB88" s="23">
        <v>0</v>
      </c>
      <c r="AC88" s="21" t="str">
        <f>"LiquidScreen* "&amp;E88&amp;"_screen;"</f>
        <v>LiquidScreen* wizard_alarmes_screen;</v>
      </c>
      <c r="AD88" t="str">
        <f>"LiquidLine* "&amp;E88&amp;"_line_"&amp;F88&amp;";"</f>
        <v>LiquidLine* wizard_alarmes_line_01;</v>
      </c>
      <c r="AE88" t="str">
        <f t="shared" si="39"/>
        <v>const static text_wizard_alarmes_01 [] PROGMEM = {"ALARMES CASO:"};</v>
      </c>
      <c r="AF88" t="str">
        <f>E88&amp;"_line_"&amp;F88&amp;" = new LiquidLine ("&amp;AA88&amp;", "&amp;AB88&amp;", text_"&amp;E88&amp;F88&amp;IF(J88&lt;&gt;"",","&amp;J88,"")&amp;IF(R88&lt;&gt;"",","&amp;R88,"")&amp;IF(S88&lt;&gt;"",","&amp;S88,"")&amp;IF(T88&lt;&gt;"",","&amp;T88,"")&amp;");"</f>
        <v>wizard_alarmes_line_01 = new LiquidLine (1, 0, text_wizard_alarmes01);</v>
      </c>
      <c r="AG88" t="str">
        <f>E88&amp;"_line_"&amp;F88&amp;"-&gt;set_variableAsProgmem(1);"</f>
        <v>wizard_alarmes_line_01-&gt;set_variableAsProgmem(1);</v>
      </c>
      <c r="AH88" t="str">
        <f>IF(I88&lt;&gt;"",E88&amp;"_line_"&amp;F88&amp;"-&gt;attach_function (1, _FUNC_);","")</f>
        <v>wizard_alarmes_line_01-&gt;attach_function (1, _FUNC_);</v>
      </c>
      <c r="AI88" s="21" t="str">
        <f>E88&amp;"_screen = new LiquidScreen (*"&amp;E88&amp;"_line_"&amp;F88&amp;");"</f>
        <v>wizard_alarmes_screen = new LiquidScreen (*wizard_alarmes_line_01);</v>
      </c>
      <c r="AJ88" s="21" t="str">
        <f>E88&amp;"_screen-&gt;set_displayLineCount(2);"</f>
        <v>wizard_alarmes_screen-&gt;set_displayLineCount(2);</v>
      </c>
      <c r="AK88" s="21" t="str">
        <f>"myMenu-&gt;add_screen(*"&amp;E88&amp;"_screen);"</f>
        <v>myMenu-&gt;add_screen(*wizard_alarmes_screen);</v>
      </c>
      <c r="AL88" s="21" t="str">
        <f>"delete "&amp;E88&amp;"_screen;"</f>
        <v>delete wizard_alarmes_screen;</v>
      </c>
      <c r="AM88" t="str">
        <f>"delete "&amp;E88&amp;"_line_"&amp;F88&amp;";"</f>
        <v>delete wizard_alarmes_line_01;</v>
      </c>
    </row>
    <row r="89" spans="4:39" x14ac:dyDescent="0.2">
      <c r="D89" s="3"/>
      <c r="E89" s="10" t="s">
        <v>65</v>
      </c>
      <c r="F89" s="6" t="s">
        <v>75</v>
      </c>
      <c r="G89" s="7" t="s">
        <v>180</v>
      </c>
      <c r="H89" s="8">
        <f t="shared" si="48"/>
        <v>15</v>
      </c>
      <c r="I89" s="32" t="s">
        <v>230</v>
      </c>
      <c r="J89" s="8" t="s">
        <v>201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9" t="s">
        <v>122</v>
      </c>
      <c r="V89" s="25" t="s">
        <v>165</v>
      </c>
      <c r="AA89" s="23">
        <v>1</v>
      </c>
      <c r="AB89" s="23">
        <v>0</v>
      </c>
      <c r="AD89" t="str">
        <f>"LiquidLine* "&amp;E89&amp;"_line_"&amp;F89&amp;";"</f>
        <v>LiquidLine* wizard_alarmes_line_05;</v>
      </c>
      <c r="AE89" t="str">
        <f t="shared" si="39"/>
        <v>const static text_wizard_alarmes_05 [] PROGMEM = {"TEMP. FORA   ON"};</v>
      </c>
      <c r="AF89" t="str">
        <f>E89&amp;"_line_"&amp;F89&amp;" = new LiquidLine ("&amp;AA89&amp;", "&amp;AB89&amp;", text_"&amp;E89&amp;F89&amp;IF(J89&lt;&gt;"",","&amp;J89,"")&amp;IF(R89&lt;&gt;"",","&amp;R89,"")&amp;IF(S89&lt;&gt;"",","&amp;S89,"")&amp;IF(T89&lt;&gt;"",","&amp;T89,"")&amp;");"</f>
        <v>wizard_alarmes_line_05 = new LiquidLine (1, 0, text_wizard_alarmes05,S);</v>
      </c>
      <c r="AG89" t="str">
        <f>E89&amp;"_line_"&amp;F89&amp;"-&gt;set_variableAsProgmem(1);"</f>
        <v>wizard_alarmes_line_05-&gt;set_variableAsProgmem(1);</v>
      </c>
      <c r="AH89" t="str">
        <f>IF(I89&lt;&gt;"",E89&amp;"_line_"&amp;F89&amp;"-&gt;attach_function (1, _FUNC_);","")</f>
        <v>wizard_alarmes_line_05-&gt;attach_function (1, _FUNC_);</v>
      </c>
      <c r="AI89" s="30" t="str">
        <f>E89&amp;"_screen-&gt;add_line (*"&amp;E89&amp;"_line_"&amp;F89&amp;");"</f>
        <v>wizard_alarmes_screen-&gt;add_line (*wizard_alarmes_line_05);</v>
      </c>
      <c r="AM89" t="str">
        <f>"delete "&amp;E89&amp;"_line_"&amp;F89&amp;";"</f>
        <v>delete wizard_alarmes_line_05;</v>
      </c>
    </row>
    <row r="90" spans="4:39" x14ac:dyDescent="0.2">
      <c r="D90" s="3"/>
      <c r="E90" s="10" t="s">
        <v>65</v>
      </c>
      <c r="F90" s="6" t="s">
        <v>78</v>
      </c>
      <c r="G90" s="7" t="s">
        <v>181</v>
      </c>
      <c r="H90" s="8">
        <f t="shared" si="48"/>
        <v>15</v>
      </c>
      <c r="I90" s="32" t="s">
        <v>237</v>
      </c>
      <c r="J90" s="8" t="s">
        <v>201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9" t="s">
        <v>64</v>
      </c>
      <c r="V90" s="25" t="s">
        <v>165</v>
      </c>
      <c r="AA90" s="23">
        <v>1</v>
      </c>
      <c r="AB90" s="23">
        <v>0</v>
      </c>
      <c r="AD90" t="str">
        <f>"LiquidLine* "&amp;E90&amp;"_line_"&amp;F90&amp;";"</f>
        <v>LiquidLine* wizard_alarmes_line_06;</v>
      </c>
      <c r="AE90" t="str">
        <f t="shared" si="39"/>
        <v>const static text_wizard_alarmes_06 [] PROGMEM = {"TPA ATRASADA ON"};</v>
      </c>
      <c r="AF90" t="str">
        <f>E90&amp;"_line_"&amp;F90&amp;" = new LiquidLine ("&amp;AA90&amp;", "&amp;AB90&amp;", text_"&amp;E90&amp;F90&amp;IF(J90&lt;&gt;"",","&amp;J90,"")&amp;IF(R90&lt;&gt;"",","&amp;R90,"")&amp;IF(S90&lt;&gt;"",","&amp;S90,"")&amp;IF(T90&lt;&gt;"",","&amp;T90,"")&amp;");"</f>
        <v>wizard_alarmes_line_06 = new LiquidLine (1, 0, text_wizard_alarmes06,S);</v>
      </c>
      <c r="AG90" t="str">
        <f>E90&amp;"_line_"&amp;F90&amp;"-&gt;set_variableAsProgmem(1);"</f>
        <v>wizard_alarmes_line_06-&gt;set_variableAsProgmem(1);</v>
      </c>
      <c r="AH90" t="str">
        <f>IF(I90&lt;&gt;"",E90&amp;"_line_"&amp;F90&amp;"-&gt;attach_function (1, _FUNC_);","")</f>
        <v>wizard_alarmes_line_06-&gt;attach_function (1, _FUNC_);</v>
      </c>
      <c r="AI90" s="30" t="str">
        <f>E90&amp;"_screen-&gt;add_line (*"&amp;E90&amp;"_line_"&amp;F90&amp;");"</f>
        <v>wizard_alarmes_screen-&gt;add_line (*wizard_alarmes_line_06);</v>
      </c>
      <c r="AM90" t="str">
        <f>"delete "&amp;E90&amp;"_line_"&amp;F90&amp;";"</f>
        <v>delete wizard_alarmes_line_06;</v>
      </c>
    </row>
    <row r="91" spans="4:39" x14ac:dyDescent="0.2">
      <c r="D91" s="11"/>
      <c r="E91" s="12"/>
      <c r="F91" s="13"/>
      <c r="G91" s="14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3"/>
      <c r="V91" s="13"/>
      <c r="AA91" s="17"/>
      <c r="AB91" s="17"/>
      <c r="AC91" s="17"/>
      <c r="AD91" s="17"/>
      <c r="AE91" s="92"/>
      <c r="AF91" s="17"/>
      <c r="AG91" s="17"/>
      <c r="AH91" s="17"/>
      <c r="AI91" s="17"/>
      <c r="AJ91" s="17"/>
      <c r="AK91" s="17"/>
      <c r="AL91" s="17"/>
      <c r="AM91" s="17"/>
    </row>
    <row r="92" spans="4:39" x14ac:dyDescent="0.2">
      <c r="D92" s="9" t="s">
        <v>182</v>
      </c>
      <c r="E92" s="5" t="s">
        <v>71</v>
      </c>
      <c r="F92" s="6" t="s">
        <v>47</v>
      </c>
      <c r="G92" s="7" t="s">
        <v>183</v>
      </c>
      <c r="H92" s="8">
        <f t="shared" ref="H92:H100" si="49">LEN(G92)</f>
        <v>14</v>
      </c>
      <c r="I92" s="31" t="s">
        <v>218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18" t="s">
        <v>15</v>
      </c>
      <c r="V92" s="9"/>
      <c r="AA92" s="23">
        <v>1</v>
      </c>
      <c r="AB92" s="23">
        <v>0</v>
      </c>
      <c r="AC92" s="21" t="str">
        <f>"LiquidScreen* "&amp;E92&amp;"_screen;"</f>
        <v>LiquidScreen* wizard_conect_screen;</v>
      </c>
      <c r="AD92" t="str">
        <f t="shared" ref="AD92:AD100" si="50">"LiquidLine* "&amp;E92&amp;"_line_"&amp;F92&amp;";"</f>
        <v>LiquidLine* wizard_conect_line_01;</v>
      </c>
      <c r="AE92" t="str">
        <f t="shared" si="39"/>
        <v>const static text_wizard_conect_01 [] PROGMEM = {"** PARABENS **"};</v>
      </c>
      <c r="AF92" t="str">
        <f t="shared" ref="AF92:AF100" si="51">E92&amp;"_line_"&amp;F92&amp;" = new LiquidLine ("&amp;AA92&amp;", "&amp;AB92&amp;", text_"&amp;E92&amp;F92&amp;IF(J92&lt;&gt;"",","&amp;J92,"")&amp;IF(R92&lt;&gt;"",","&amp;R92,"")&amp;IF(S92&lt;&gt;"",","&amp;S92,"")&amp;IF(T92&lt;&gt;"",","&amp;T92,"")&amp;");"</f>
        <v>wizard_conect_line_01 = new LiquidLine (1, 0, text_wizard_conect01);</v>
      </c>
      <c r="AG92" t="str">
        <f t="shared" ref="AG92:AG100" si="52">E92&amp;"_line_"&amp;F92&amp;"-&gt;set_variableAsProgmem(1);"</f>
        <v>wizard_conect_line_01-&gt;set_variableAsProgmem(1);</v>
      </c>
      <c r="AH92" t="str">
        <f t="shared" ref="AH92:AH100" si="53">IF(I92&lt;&gt;"",E92&amp;"_line_"&amp;F92&amp;"-&gt;attach_function (1, _FUNC_);","")</f>
        <v>wizard_conect_line_01-&gt;attach_function (1, _FUNC_);</v>
      </c>
      <c r="AI92" s="21" t="str">
        <f>E92&amp;"_screen = new LiquidScreen (*"&amp;E92&amp;"_line_"&amp;F92&amp;");"</f>
        <v>wizard_conect_screen = new LiquidScreen (*wizard_conect_line_01);</v>
      </c>
      <c r="AJ92" s="21" t="str">
        <f>E92&amp;"_screen-&gt;set_displayLineCount(2);"</f>
        <v>wizard_conect_screen-&gt;set_displayLineCount(2);</v>
      </c>
      <c r="AK92" s="21" t="str">
        <f>"myMenu-&gt;add_screen(*"&amp;E92&amp;"_screen);"</f>
        <v>myMenu-&gt;add_screen(*wizard_conect_screen);</v>
      </c>
      <c r="AL92" s="21" t="str">
        <f>"delete "&amp;E92&amp;"_screen;"</f>
        <v>delete wizard_conect_screen;</v>
      </c>
      <c r="AM92" t="str">
        <f t="shared" ref="AM92:AM100" si="54">"delete "&amp;E92&amp;"_line_"&amp;F92&amp;";"</f>
        <v>delete wizard_conect_line_01;</v>
      </c>
    </row>
    <row r="93" spans="4:39" x14ac:dyDescent="0.2">
      <c r="D93" s="3"/>
      <c r="E93" s="10" t="s">
        <v>71</v>
      </c>
      <c r="F93" s="6" t="s">
        <v>52</v>
      </c>
      <c r="G93" s="7" t="s">
        <v>184</v>
      </c>
      <c r="H93" s="8">
        <f t="shared" si="49"/>
        <v>13</v>
      </c>
      <c r="I93" s="31" t="s">
        <v>218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8" t="s">
        <v>15</v>
      </c>
      <c r="V93" s="9"/>
      <c r="AA93" s="23">
        <v>1</v>
      </c>
      <c r="AB93" s="23">
        <v>0</v>
      </c>
      <c r="AD93" t="str">
        <f t="shared" si="50"/>
        <v>LiquidLine* wizard_conect_line_02;</v>
      </c>
      <c r="AE93" t="str">
        <f t="shared" si="39"/>
        <v>const static text_wizard_conect_02 [] PROGMEM = {"AGORA PRECISA"};</v>
      </c>
      <c r="AF93" t="str">
        <f t="shared" si="51"/>
        <v>wizard_conect_line_02 = new LiquidLine (1, 0, text_wizard_conect02);</v>
      </c>
      <c r="AG93" t="str">
        <f t="shared" si="52"/>
        <v>wizard_conect_line_02-&gt;set_variableAsProgmem(1);</v>
      </c>
      <c r="AH93" t="str">
        <f t="shared" si="53"/>
        <v>wizard_conect_line_02-&gt;attach_function (1, _FUNC_);</v>
      </c>
      <c r="AI93" s="30" t="str">
        <f t="shared" ref="AI93:AI100" si="55">E93&amp;"_screen-&gt;add_line (*"&amp;E93&amp;"_line_"&amp;F93&amp;");"</f>
        <v>wizard_conect_screen-&gt;add_line (*wizard_conect_line_02);</v>
      </c>
      <c r="AM93" t="str">
        <f t="shared" si="54"/>
        <v>delete wizard_conect_line_02;</v>
      </c>
    </row>
    <row r="94" spans="4:39" x14ac:dyDescent="0.2">
      <c r="D94" s="3"/>
      <c r="E94" s="10" t="s">
        <v>71</v>
      </c>
      <c r="F94" s="6" t="s">
        <v>56</v>
      </c>
      <c r="G94" s="7" t="s">
        <v>185</v>
      </c>
      <c r="H94" s="8">
        <f t="shared" si="49"/>
        <v>14</v>
      </c>
      <c r="I94" s="31" t="s">
        <v>218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18" t="s">
        <v>15</v>
      </c>
      <c r="V94" s="9"/>
      <c r="AA94" s="23">
        <v>1</v>
      </c>
      <c r="AB94" s="23">
        <v>0</v>
      </c>
      <c r="AD94" t="str">
        <f t="shared" si="50"/>
        <v>LiquidLine* wizard_conect_line_03;</v>
      </c>
      <c r="AE94" t="str">
        <f t="shared" si="39"/>
        <v>const static text_wizard_conect_03 [] PROGMEM = {"LIGAR OS FIOS,"};</v>
      </c>
      <c r="AF94" t="str">
        <f t="shared" si="51"/>
        <v>wizard_conect_line_03 = new LiquidLine (1, 0, text_wizard_conect03);</v>
      </c>
      <c r="AG94" t="str">
        <f t="shared" si="52"/>
        <v>wizard_conect_line_03-&gt;set_variableAsProgmem(1);</v>
      </c>
      <c r="AH94" t="str">
        <f t="shared" si="53"/>
        <v>wizard_conect_line_03-&gt;attach_function (1, _FUNC_);</v>
      </c>
      <c r="AI94" s="30" t="str">
        <f t="shared" si="55"/>
        <v>wizard_conect_screen-&gt;add_line (*wizard_conect_line_03);</v>
      </c>
      <c r="AM94" t="str">
        <f t="shared" si="54"/>
        <v>delete wizard_conect_line_03;</v>
      </c>
    </row>
    <row r="95" spans="4:39" x14ac:dyDescent="0.2">
      <c r="D95" s="3"/>
      <c r="E95" s="10" t="s">
        <v>71</v>
      </c>
      <c r="F95" s="6" t="s">
        <v>73</v>
      </c>
      <c r="G95" s="7" t="s">
        <v>186</v>
      </c>
      <c r="H95" s="8">
        <f t="shared" si="49"/>
        <v>15</v>
      </c>
      <c r="I95" s="31" t="s">
        <v>218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18" t="s">
        <v>15</v>
      </c>
      <c r="V95" s="9"/>
      <c r="AA95" s="23">
        <v>1</v>
      </c>
      <c r="AB95" s="23">
        <v>0</v>
      </c>
      <c r="AD95" t="str">
        <f t="shared" si="50"/>
        <v>LiquidLine* wizard_conect_line_04;</v>
      </c>
      <c r="AE95" t="str">
        <f t="shared" si="39"/>
        <v>const static text_wizard_conect_04 [] PROGMEM = {"EQUIP.  TOMADA:"};</v>
      </c>
      <c r="AF95" t="str">
        <f t="shared" si="51"/>
        <v>wizard_conect_line_04 = new LiquidLine (1, 0, text_wizard_conect04);</v>
      </c>
      <c r="AG95" t="str">
        <f t="shared" si="52"/>
        <v>wizard_conect_line_04-&gt;set_variableAsProgmem(1);</v>
      </c>
      <c r="AH95" t="str">
        <f t="shared" si="53"/>
        <v>wizard_conect_line_04-&gt;attach_function (1, _FUNC_);</v>
      </c>
      <c r="AI95" s="30" t="str">
        <f t="shared" si="55"/>
        <v>wizard_conect_screen-&gt;add_line (*wizard_conect_line_04);</v>
      </c>
      <c r="AM95" t="str">
        <f t="shared" si="54"/>
        <v>delete wizard_conect_line_04;</v>
      </c>
    </row>
    <row r="96" spans="4:39" x14ac:dyDescent="0.2">
      <c r="D96" s="3"/>
      <c r="E96" s="10" t="s">
        <v>71</v>
      </c>
      <c r="F96" s="6" t="s">
        <v>75</v>
      </c>
      <c r="G96" s="7" t="s">
        <v>187</v>
      </c>
      <c r="H96" s="8">
        <f t="shared" si="49"/>
        <v>15</v>
      </c>
      <c r="I96" s="31" t="s">
        <v>218</v>
      </c>
      <c r="J96" s="8" t="s">
        <v>201</v>
      </c>
      <c r="K96" s="8"/>
      <c r="L96" s="8"/>
      <c r="M96" s="8"/>
      <c r="N96" s="8"/>
      <c r="O96" s="8"/>
      <c r="P96" s="8"/>
      <c r="Q96" s="8"/>
      <c r="R96" s="8"/>
      <c r="S96" s="8"/>
      <c r="T96" s="8"/>
      <c r="U96" s="18" t="s">
        <v>209</v>
      </c>
      <c r="V96" s="9"/>
      <c r="AA96" s="23">
        <v>1</v>
      </c>
      <c r="AB96" s="23">
        <v>0</v>
      </c>
      <c r="AD96" t="str">
        <f t="shared" si="50"/>
        <v>LiquidLine* wizard_conect_line_05;</v>
      </c>
      <c r="AE96" t="str">
        <f t="shared" si="39"/>
        <v>const static text_wizard_conect_05 [] PROGMEM = {"LUZ         -&gt;1"};</v>
      </c>
      <c r="AF96" t="str">
        <f t="shared" si="51"/>
        <v>wizard_conect_line_05 = new LiquidLine (1, 0, text_wizard_conect05,S);</v>
      </c>
      <c r="AG96" t="str">
        <f t="shared" si="52"/>
        <v>wizard_conect_line_05-&gt;set_variableAsProgmem(1);</v>
      </c>
      <c r="AH96" t="str">
        <f t="shared" si="53"/>
        <v>wizard_conect_line_05-&gt;attach_function (1, _FUNC_);</v>
      </c>
      <c r="AI96" s="30" t="str">
        <f t="shared" si="55"/>
        <v>wizard_conect_screen-&gt;add_line (*wizard_conect_line_05);</v>
      </c>
      <c r="AM96" t="str">
        <f t="shared" si="54"/>
        <v>delete wizard_conect_line_05;</v>
      </c>
    </row>
    <row r="97" spans="4:39" x14ac:dyDescent="0.2">
      <c r="D97" s="3"/>
      <c r="E97" s="10" t="s">
        <v>71</v>
      </c>
      <c r="F97" s="6" t="s">
        <v>78</v>
      </c>
      <c r="G97" s="7" t="s">
        <v>188</v>
      </c>
      <c r="H97" s="8">
        <f t="shared" si="49"/>
        <v>15</v>
      </c>
      <c r="I97" s="31" t="s">
        <v>218</v>
      </c>
      <c r="J97" s="8" t="s">
        <v>201</v>
      </c>
      <c r="K97" s="8"/>
      <c r="L97" s="8"/>
      <c r="M97" s="8"/>
      <c r="N97" s="8"/>
      <c r="O97" s="8"/>
      <c r="P97" s="8"/>
      <c r="Q97" s="8"/>
      <c r="R97" s="8"/>
      <c r="S97" s="8"/>
      <c r="T97" s="8"/>
      <c r="U97" s="18" t="s">
        <v>209</v>
      </c>
      <c r="V97" s="9"/>
      <c r="AA97" s="23">
        <v>1</v>
      </c>
      <c r="AB97" s="23">
        <v>0</v>
      </c>
      <c r="AD97" t="str">
        <f t="shared" si="50"/>
        <v>LiquidLine* wizard_conect_line_06;</v>
      </c>
      <c r="AE97" t="str">
        <f t="shared" si="39"/>
        <v>const static text_wizard_conect_06 [] PROGMEM = {"FILTRO      -&gt;2"};</v>
      </c>
      <c r="AF97" t="str">
        <f t="shared" si="51"/>
        <v>wizard_conect_line_06 = new LiquidLine (1, 0, text_wizard_conect06,S);</v>
      </c>
      <c r="AG97" t="str">
        <f t="shared" si="52"/>
        <v>wizard_conect_line_06-&gt;set_variableAsProgmem(1);</v>
      </c>
      <c r="AH97" t="str">
        <f t="shared" si="53"/>
        <v>wizard_conect_line_06-&gt;attach_function (1, _FUNC_);</v>
      </c>
      <c r="AI97" s="30" t="str">
        <f t="shared" si="55"/>
        <v>wizard_conect_screen-&gt;add_line (*wizard_conect_line_06);</v>
      </c>
      <c r="AM97" t="str">
        <f t="shared" si="54"/>
        <v>delete wizard_conect_line_06;</v>
      </c>
    </row>
    <row r="98" spans="4:39" x14ac:dyDescent="0.2">
      <c r="D98" s="3"/>
      <c r="E98" s="10" t="s">
        <v>71</v>
      </c>
      <c r="F98" s="6" t="s">
        <v>81</v>
      </c>
      <c r="G98" s="7" t="s">
        <v>189</v>
      </c>
      <c r="H98" s="8">
        <f t="shared" si="49"/>
        <v>15</v>
      </c>
      <c r="I98" s="31" t="s">
        <v>218</v>
      </c>
      <c r="J98" s="8" t="s">
        <v>201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18" t="s">
        <v>209</v>
      </c>
      <c r="V98" s="9"/>
      <c r="AA98" s="23">
        <v>1</v>
      </c>
      <c r="AB98" s="23">
        <v>0</v>
      </c>
      <c r="AD98" t="str">
        <f t="shared" si="50"/>
        <v>LiquidLine* wizard_conect_line_07;</v>
      </c>
      <c r="AE98" t="str">
        <f t="shared" si="39"/>
        <v>const static text_wizard_conect_07 [] PROGMEM = {"BOMBA DE AR -&gt;3"};</v>
      </c>
      <c r="AF98" t="str">
        <f t="shared" si="51"/>
        <v>wizard_conect_line_07 = new LiquidLine (1, 0, text_wizard_conect07,S);</v>
      </c>
      <c r="AG98" t="str">
        <f t="shared" si="52"/>
        <v>wizard_conect_line_07-&gt;set_variableAsProgmem(1);</v>
      </c>
      <c r="AH98" t="str">
        <f t="shared" si="53"/>
        <v>wizard_conect_line_07-&gt;attach_function (1, _FUNC_);</v>
      </c>
      <c r="AI98" s="30" t="str">
        <f t="shared" si="55"/>
        <v>wizard_conect_screen-&gt;add_line (*wizard_conect_line_07);</v>
      </c>
      <c r="AM98" t="str">
        <f t="shared" si="54"/>
        <v>delete wizard_conect_line_07;</v>
      </c>
    </row>
    <row r="99" spans="4:39" x14ac:dyDescent="0.2">
      <c r="D99" s="3"/>
      <c r="E99" s="10" t="s">
        <v>71</v>
      </c>
      <c r="F99" s="6" t="s">
        <v>95</v>
      </c>
      <c r="G99" s="7" t="s">
        <v>190</v>
      </c>
      <c r="H99" s="8">
        <f t="shared" si="49"/>
        <v>15</v>
      </c>
      <c r="I99" s="31" t="s">
        <v>218</v>
      </c>
      <c r="J99" s="8" t="s">
        <v>201</v>
      </c>
      <c r="K99" s="8"/>
      <c r="L99" s="8"/>
      <c r="M99" s="8"/>
      <c r="N99" s="8"/>
      <c r="O99" s="8"/>
      <c r="P99" s="8"/>
      <c r="Q99" s="8"/>
      <c r="R99" s="8"/>
      <c r="S99" s="8"/>
      <c r="T99" s="8"/>
      <c r="U99" s="18" t="s">
        <v>209</v>
      </c>
      <c r="V99" s="9"/>
      <c r="AA99" s="23">
        <v>1</v>
      </c>
      <c r="AB99" s="23">
        <v>0</v>
      </c>
      <c r="AD99" t="str">
        <f t="shared" si="50"/>
        <v>LiquidLine* wizard_conect_line_08;</v>
      </c>
      <c r="AE99" t="str">
        <f t="shared" si="39"/>
        <v>const static text_wizard_conect_08 [] PROGMEM = {"AQUECEDOR   -&gt;4"};</v>
      </c>
      <c r="AF99" t="str">
        <f t="shared" si="51"/>
        <v>wizard_conect_line_08 = new LiquidLine (1, 0, text_wizard_conect08,S);</v>
      </c>
      <c r="AG99" t="str">
        <f t="shared" si="52"/>
        <v>wizard_conect_line_08-&gt;set_variableAsProgmem(1);</v>
      </c>
      <c r="AH99" t="str">
        <f t="shared" si="53"/>
        <v>wizard_conect_line_08-&gt;attach_function (1, _FUNC_);</v>
      </c>
      <c r="AI99" s="30" t="str">
        <f t="shared" si="55"/>
        <v>wizard_conect_screen-&gt;add_line (*wizard_conect_line_08);</v>
      </c>
      <c r="AM99" t="str">
        <f t="shared" si="54"/>
        <v>delete wizard_conect_line_08;</v>
      </c>
    </row>
    <row r="100" spans="4:39" x14ac:dyDescent="0.2">
      <c r="D100" s="3"/>
      <c r="E100" s="10" t="s">
        <v>71</v>
      </c>
      <c r="F100" s="6" t="s">
        <v>138</v>
      </c>
      <c r="G100" s="7" t="s">
        <v>191</v>
      </c>
      <c r="H100" s="8">
        <f t="shared" si="49"/>
        <v>13</v>
      </c>
      <c r="I100" s="31" t="s">
        <v>218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8" t="s">
        <v>15</v>
      </c>
      <c r="V100" s="9"/>
      <c r="AA100" s="23">
        <v>1</v>
      </c>
      <c r="AB100" s="23">
        <v>0</v>
      </c>
      <c r="AD100" t="str">
        <f t="shared" si="50"/>
        <v>LiquidLine* wizard_conect_line_09;</v>
      </c>
      <c r="AE100" t="str">
        <f t="shared" si="39"/>
        <v>const static text_wizard_conect_09 [] PROGMEM = {"   * FIM *   "};</v>
      </c>
      <c r="AF100" t="str">
        <f t="shared" si="51"/>
        <v>wizard_conect_line_09 = new LiquidLine (1, 0, text_wizard_conect09);</v>
      </c>
      <c r="AG100" t="str">
        <f t="shared" si="52"/>
        <v>wizard_conect_line_09-&gt;set_variableAsProgmem(1);</v>
      </c>
      <c r="AH100" t="str">
        <f t="shared" si="53"/>
        <v>wizard_conect_line_09-&gt;attach_function (1, _FUNC_);</v>
      </c>
      <c r="AI100" s="30" t="str">
        <f t="shared" si="55"/>
        <v>wizard_conect_screen-&gt;add_line (*wizard_conect_line_09);</v>
      </c>
      <c r="AM100" t="str">
        <f t="shared" si="54"/>
        <v>delete wizard_conect_line_09;</v>
      </c>
    </row>
    <row r="101" spans="4:39" x14ac:dyDescent="0.2">
      <c r="D101" s="11"/>
      <c r="E101" s="12"/>
      <c r="F101" s="13"/>
      <c r="G101" s="14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3"/>
      <c r="V101" s="13"/>
      <c r="AA101" s="17"/>
      <c r="AB101" s="17"/>
      <c r="AC101" s="17"/>
      <c r="AD101" s="17"/>
      <c r="AE101" s="92"/>
      <c r="AF101" s="17"/>
      <c r="AG101" s="17"/>
      <c r="AH101" s="17"/>
      <c r="AI101" s="17"/>
      <c r="AJ101" s="17"/>
      <c r="AK101" s="17"/>
      <c r="AL101" s="17"/>
      <c r="AM101" s="17"/>
    </row>
    <row r="102" spans="4:39" x14ac:dyDescent="0.2">
      <c r="D102" s="9" t="s">
        <v>192</v>
      </c>
      <c r="E102" s="5" t="s">
        <v>193</v>
      </c>
      <c r="F102" s="6" t="s">
        <v>47</v>
      </c>
      <c r="G102" s="7" t="s">
        <v>194</v>
      </c>
      <c r="H102" s="8">
        <f t="shared" ref="H102:H103" si="56">LEN(G102)</f>
        <v>15</v>
      </c>
      <c r="I102" s="31" t="s">
        <v>218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9" t="s">
        <v>64</v>
      </c>
      <c r="V102" s="9"/>
      <c r="AA102" s="23">
        <v>1</v>
      </c>
      <c r="AB102" s="23">
        <v>0</v>
      </c>
      <c r="AC102" s="21" t="str">
        <f>"LiquidScreen* "&amp;E102&amp;"_screen;"</f>
        <v>LiquidScreen* confirma_tpa_screen;</v>
      </c>
      <c r="AD102" t="str">
        <f>"LiquidLine* "&amp;E102&amp;"_line_"&amp;F102&amp;";"</f>
        <v>LiquidLine* confirma_tpa_line_01;</v>
      </c>
      <c r="AE102" t="str">
        <f t="shared" si="39"/>
        <v>const static text_confirma_tpa_01 [] PROGMEM = {"CONFIRMA T.P.A."};</v>
      </c>
      <c r="AF102" t="str">
        <f>E102&amp;"_line_"&amp;F102&amp;" = new LiquidLine ("&amp;AA102&amp;", "&amp;AB102&amp;", text_"&amp;E102&amp;F102&amp;IF(J102&lt;&gt;"",","&amp;J102,"")&amp;IF(R102&lt;&gt;"",","&amp;R102,"")&amp;IF(S102&lt;&gt;"",","&amp;S102,"")&amp;IF(T102&lt;&gt;"",","&amp;T102,"")&amp;");"</f>
        <v>confirma_tpa_line_01 = new LiquidLine (1, 0, text_confirma_tpa01);</v>
      </c>
      <c r="AG102" t="str">
        <f>E102&amp;"_line_"&amp;F102&amp;"-&gt;set_variableAsProgmem(1);"</f>
        <v>confirma_tpa_line_01-&gt;set_variableAsProgmem(1);</v>
      </c>
      <c r="AH102" t="str">
        <f>IF(I102&lt;&gt;"",E102&amp;"_line_"&amp;F102&amp;"-&gt;attach_function (1, _FUNC_);","")</f>
        <v>confirma_tpa_line_01-&gt;attach_function (1, _FUNC_);</v>
      </c>
      <c r="AI102" s="21" t="str">
        <f>E102&amp;"_screen = new LiquidScreen (*"&amp;E102&amp;"_line_"&amp;F102&amp;");"</f>
        <v>confirma_tpa_screen = new LiquidScreen (*confirma_tpa_line_01);</v>
      </c>
      <c r="AJ102" s="21" t="str">
        <f>E102&amp;"_screen-&gt;set_displayLineCount(2);"</f>
        <v>confirma_tpa_screen-&gt;set_displayLineCount(2);</v>
      </c>
      <c r="AK102" s="21" t="str">
        <f>"myMenu-&gt;add_screen(*"&amp;E102&amp;"_screen);"</f>
        <v>myMenu-&gt;add_screen(*confirma_tpa_screen);</v>
      </c>
      <c r="AL102" s="21" t="str">
        <f>"delete "&amp;E102&amp;"_screen;"</f>
        <v>delete confirma_tpa_screen;</v>
      </c>
      <c r="AM102" t="str">
        <f>"delete "&amp;E102&amp;"_line_"&amp;F102&amp;";"</f>
        <v>delete confirma_tpa_line_01;</v>
      </c>
    </row>
    <row r="103" spans="4:39" x14ac:dyDescent="0.2">
      <c r="D103" s="3"/>
      <c r="E103" s="10" t="s">
        <v>193</v>
      </c>
      <c r="F103" s="6" t="s">
        <v>52</v>
      </c>
      <c r="G103" s="7" t="s">
        <v>195</v>
      </c>
      <c r="H103" s="8">
        <f t="shared" si="56"/>
        <v>15</v>
      </c>
      <c r="I103" s="33" t="s">
        <v>242</v>
      </c>
      <c r="J103" s="8" t="s">
        <v>201</v>
      </c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9" t="s">
        <v>64</v>
      </c>
      <c r="V103" s="25" t="s">
        <v>165</v>
      </c>
      <c r="AA103" s="23">
        <v>1</v>
      </c>
      <c r="AB103" s="23">
        <v>0</v>
      </c>
      <c r="AD103" t="str">
        <f>"LiquidLine* "&amp;E103&amp;"_line_"&amp;F103&amp;";"</f>
        <v>LiquidLine* confirma_tpa_line_02;</v>
      </c>
      <c r="AE103" t="str">
        <f t="shared" si="39"/>
        <v>const static text_confirma_tpa_02 [] PROGMEM = {"HOJE?       Sim"};</v>
      </c>
      <c r="AF103" t="str">
        <f>E103&amp;"_line_"&amp;F103&amp;" = new LiquidLine ("&amp;AA103&amp;", "&amp;AB103&amp;", text_"&amp;E103&amp;F103&amp;IF(J103&lt;&gt;"",","&amp;J103,"")&amp;IF(R103&lt;&gt;"",","&amp;R103,"")&amp;IF(S103&lt;&gt;"",","&amp;S103,"")&amp;IF(T103&lt;&gt;"",","&amp;T103,"")&amp;");"</f>
        <v>confirma_tpa_line_02 = new LiquidLine (1, 0, text_confirma_tpa02,S);</v>
      </c>
      <c r="AG103" t="str">
        <f>E103&amp;"_line_"&amp;F103&amp;"-&gt;set_variableAsProgmem(1);"</f>
        <v>confirma_tpa_line_02-&gt;set_variableAsProgmem(1);</v>
      </c>
      <c r="AH103" t="str">
        <f>IF(I103&lt;&gt;"",E103&amp;"_line_"&amp;F103&amp;"-&gt;attach_function (1, _FUNC_);","")</f>
        <v>confirma_tpa_line_02-&gt;attach_function (1, _FUNC_);</v>
      </c>
      <c r="AI103" s="30" t="str">
        <f>E103&amp;"_screen-&gt;add_line (*"&amp;E103&amp;"_line_"&amp;F103&amp;");"</f>
        <v>confirma_tpa_screen-&gt;add_line (*confirma_tpa_line_02);</v>
      </c>
      <c r="AM103" t="str">
        <f>"delete "&amp;E103&amp;"_line_"&amp;F103&amp;";"</f>
        <v>delete confirma_tpa_line_02;</v>
      </c>
    </row>
    <row r="104" spans="4:39" x14ac:dyDescent="0.2">
      <c r="D104" s="11"/>
      <c r="E104" s="12"/>
      <c r="F104" s="13"/>
      <c r="G104" s="14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3"/>
      <c r="V104" s="13"/>
      <c r="AA104" s="17"/>
      <c r="AB104" s="17"/>
      <c r="AC104" s="17"/>
      <c r="AD104" s="17"/>
      <c r="AE104" s="92"/>
      <c r="AF104" s="17"/>
      <c r="AG104" s="17"/>
      <c r="AH104" s="17"/>
      <c r="AI104" s="17"/>
      <c r="AJ104" s="17"/>
      <c r="AK104" s="17"/>
      <c r="AL104" s="17"/>
      <c r="AM104" s="17"/>
    </row>
    <row r="105" spans="4:39" x14ac:dyDescent="0.2">
      <c r="D105" s="9" t="s">
        <v>196</v>
      </c>
      <c r="E105" s="5" t="s">
        <v>68</v>
      </c>
      <c r="F105" s="6" t="s">
        <v>47</v>
      </c>
      <c r="G105" s="7" t="s">
        <v>197</v>
      </c>
      <c r="H105" s="8">
        <f t="shared" ref="H105:H106" si="57">LEN(G105)</f>
        <v>12</v>
      </c>
      <c r="I105" s="33" t="s">
        <v>243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9" t="s">
        <v>64</v>
      </c>
      <c r="V105" s="9"/>
      <c r="AA105" s="23">
        <v>1</v>
      </c>
      <c r="AB105" s="23">
        <v>0</v>
      </c>
      <c r="AC105" s="21" t="str">
        <f>"LiquidScreen* "&amp;E105&amp;"_screen;"</f>
        <v>LiquidScreen* confirma_cancela_screen;</v>
      </c>
      <c r="AD105" t="str">
        <f>"LiquidLine* "&amp;E105&amp;"_line_"&amp;F105&amp;";"</f>
        <v>LiquidLine* confirma_cancela_line_01;</v>
      </c>
      <c r="AE105" t="str">
        <f t="shared" si="39"/>
        <v>const static text_confirma_cancela_01 [] PROGMEM = {"CONFIRMAR -&gt;"};</v>
      </c>
      <c r="AF105" t="str">
        <f>E105&amp;"_line_"&amp;F105&amp;" = new LiquidLine ("&amp;AA105&amp;", "&amp;AB105&amp;", text_"&amp;E105&amp;F105&amp;IF(J105&lt;&gt;"",","&amp;J105,"")&amp;IF(R105&lt;&gt;"",","&amp;R105,"")&amp;IF(S105&lt;&gt;"",","&amp;S105,"")&amp;IF(T105&lt;&gt;"",","&amp;T105,"")&amp;");"</f>
        <v>confirma_cancela_line_01 = new LiquidLine (1, 0, text_confirma_cancela01);</v>
      </c>
      <c r="AG105" t="str">
        <f>E105&amp;"_line_"&amp;F105&amp;"-&gt;set_variableAsProgmem(1);"</f>
        <v>confirma_cancela_line_01-&gt;set_variableAsProgmem(1);</v>
      </c>
      <c r="AH105" t="str">
        <f>IF(I105&lt;&gt;"",E105&amp;"_line_"&amp;F105&amp;"-&gt;attach_function (1, _FUNC_);","")</f>
        <v>confirma_cancela_line_01-&gt;attach_function (1, _FUNC_);</v>
      </c>
      <c r="AI105" s="21" t="str">
        <f>E105&amp;"_screen = new LiquidScreen (*"&amp;E105&amp;"_line_"&amp;F105&amp;");"</f>
        <v>confirma_cancela_screen = new LiquidScreen (*confirma_cancela_line_01);</v>
      </c>
      <c r="AJ105" s="21" t="str">
        <f>E105&amp;"_screen-&gt;set_displayLineCount(2);"</f>
        <v>confirma_cancela_screen-&gt;set_displayLineCount(2);</v>
      </c>
      <c r="AK105" s="21" t="str">
        <f>"myMenu-&gt;add_screen(*"&amp;E105&amp;"_screen);"</f>
        <v>myMenu-&gt;add_screen(*confirma_cancela_screen);</v>
      </c>
      <c r="AL105" s="21" t="str">
        <f>"delete "&amp;E105&amp;"_screen;"</f>
        <v>delete confirma_cancela_screen;</v>
      </c>
      <c r="AM105" t="str">
        <f>"delete "&amp;E105&amp;"_line_"&amp;F105&amp;";"</f>
        <v>delete confirma_cancela_line_01;</v>
      </c>
    </row>
    <row r="106" spans="4:39" x14ac:dyDescent="0.2">
      <c r="D106" s="3"/>
      <c r="E106" s="10" t="s">
        <v>68</v>
      </c>
      <c r="F106" s="6" t="s">
        <v>52</v>
      </c>
      <c r="G106" s="7" t="s">
        <v>198</v>
      </c>
      <c r="H106" s="8">
        <f t="shared" si="57"/>
        <v>12</v>
      </c>
      <c r="I106" s="33" t="s">
        <v>244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9" t="s">
        <v>64</v>
      </c>
      <c r="V106" s="9"/>
      <c r="AA106" s="23">
        <v>1</v>
      </c>
      <c r="AB106" s="23">
        <v>0</v>
      </c>
      <c r="AD106" t="str">
        <f>"LiquidLine* "&amp;E106&amp;"_line_"&amp;F106&amp;";"</f>
        <v>LiquidLine* confirma_cancela_line_02;</v>
      </c>
      <c r="AE106" t="str">
        <f t="shared" si="39"/>
        <v>const static text_confirma_cancela_02 [] PROGMEM = {"CANCELAR  &lt;&lt;"};</v>
      </c>
      <c r="AF106" t="str">
        <f>E106&amp;"_line_"&amp;F106&amp;" = new LiquidLine ("&amp;AA106&amp;", "&amp;AB106&amp;", text_"&amp;E106&amp;F106&amp;IF(J106&lt;&gt;"",","&amp;J106,"")&amp;IF(R106&lt;&gt;"",","&amp;R106,"")&amp;IF(S106&lt;&gt;"",","&amp;S106,"")&amp;IF(T106&lt;&gt;"",","&amp;T106,"")&amp;");"</f>
        <v>confirma_cancela_line_02 = new LiquidLine (1, 0, text_confirma_cancela02);</v>
      </c>
      <c r="AG106" t="str">
        <f>E106&amp;"_line_"&amp;F106&amp;"-&gt;set_variableAsProgmem(1);"</f>
        <v>confirma_cancela_line_02-&gt;set_variableAsProgmem(1);</v>
      </c>
      <c r="AH106" t="str">
        <f>IF(I106&lt;&gt;"",E106&amp;"_line_"&amp;F106&amp;"-&gt;attach_function (1, _FUNC_);","")</f>
        <v>confirma_cancela_line_02-&gt;attach_function (1, _FUNC_);</v>
      </c>
      <c r="AI106" s="30" t="str">
        <f>E106&amp;"_screen-&gt;add_line (*"&amp;E106&amp;"_line_"&amp;F106&amp;");"</f>
        <v>confirma_cancela_screen-&gt;add_line (*confirma_cancela_line_02);</v>
      </c>
      <c r="AM106" t="str">
        <f>"delete "&amp;E106&amp;"_line_"&amp;F106&amp;";"</f>
        <v>delete confirma_cancela_line_02;</v>
      </c>
    </row>
    <row r="107" spans="4:39" x14ac:dyDescent="0.2">
      <c r="D107" s="11"/>
      <c r="E107" s="12"/>
      <c r="F107" s="13"/>
      <c r="G107" s="14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3"/>
      <c r="V107" s="13"/>
      <c r="AA107" s="17"/>
      <c r="AB107" s="17"/>
      <c r="AC107" s="17"/>
      <c r="AD107" s="17"/>
      <c r="AE107" s="92"/>
      <c r="AF107" s="17"/>
      <c r="AG107" s="17"/>
      <c r="AH107" s="17"/>
      <c r="AI107" s="17"/>
      <c r="AJ107" s="17"/>
      <c r="AK107" s="17"/>
      <c r="AL107" s="17"/>
      <c r="AM107" s="17"/>
    </row>
    <row r="108" spans="4:39" ht="15.75" customHeight="1" x14ac:dyDescent="0.2">
      <c r="AA108" s="23"/>
      <c r="AB108" s="23"/>
    </row>
    <row r="109" spans="4:39" ht="15.75" customHeight="1" x14ac:dyDescent="0.2">
      <c r="AA109" s="23"/>
      <c r="AB109" s="23"/>
    </row>
    <row r="110" spans="4:39" ht="12.75" x14ac:dyDescent="0.2">
      <c r="D110" s="20"/>
      <c r="AA110" s="23"/>
      <c r="AB110" s="23"/>
    </row>
    <row r="111" spans="4:39" ht="12.75" x14ac:dyDescent="0.2">
      <c r="D111" s="20"/>
      <c r="AA111" s="23"/>
      <c r="AB111" s="23"/>
    </row>
    <row r="112" spans="4:39" ht="12.75" x14ac:dyDescent="0.2">
      <c r="D112" s="20"/>
    </row>
    <row r="113" spans="1:39" ht="12.75" x14ac:dyDescent="0.2">
      <c r="D113" s="20"/>
    </row>
    <row r="114" spans="1:39" ht="12.75" x14ac:dyDescent="0.2">
      <c r="D114" s="20"/>
    </row>
    <row r="115" spans="1:39" ht="12.75" x14ac:dyDescent="0.2">
      <c r="D115" s="20"/>
    </row>
    <row r="116" spans="1:39" ht="12.75" x14ac:dyDescent="0.2">
      <c r="D116" s="20"/>
    </row>
    <row r="117" spans="1:39" ht="12.75" x14ac:dyDescent="0.2">
      <c r="D117" s="20"/>
    </row>
    <row r="118" spans="1:39" ht="12.75" x14ac:dyDescent="0.2">
      <c r="D118" s="20"/>
    </row>
    <row r="119" spans="1:39" ht="12.75" x14ac:dyDescent="0.2">
      <c r="D119" s="20"/>
    </row>
    <row r="120" spans="1:39" ht="12.75" x14ac:dyDescent="0.2">
      <c r="D120" s="20"/>
    </row>
    <row r="121" spans="1:39" ht="12.75" x14ac:dyDescent="0.2">
      <c r="A121" s="89" t="s">
        <v>311</v>
      </c>
      <c r="B121" s="89" t="s">
        <v>311</v>
      </c>
      <c r="C121" s="89" t="s">
        <v>311</v>
      </c>
      <c r="D121" s="89" t="s">
        <v>311</v>
      </c>
      <c r="E121" s="89" t="s">
        <v>311</v>
      </c>
      <c r="F121" s="89" t="s">
        <v>311</v>
      </c>
      <c r="G121" s="89" t="s">
        <v>311</v>
      </c>
      <c r="H121" s="89" t="s">
        <v>311</v>
      </c>
      <c r="I121" s="89" t="s">
        <v>311</v>
      </c>
      <c r="J121" s="89" t="s">
        <v>311</v>
      </c>
      <c r="K121" s="89"/>
      <c r="L121" s="89"/>
      <c r="M121" s="89"/>
      <c r="N121" s="89"/>
      <c r="O121" s="89"/>
      <c r="P121" s="89"/>
      <c r="Q121" s="89"/>
      <c r="R121" s="89" t="s">
        <v>311</v>
      </c>
      <c r="S121" s="89" t="s">
        <v>311</v>
      </c>
      <c r="T121" s="89" t="s">
        <v>311</v>
      </c>
      <c r="U121" s="89" t="s">
        <v>311</v>
      </c>
      <c r="V121" s="89" t="s">
        <v>311</v>
      </c>
      <c r="W121" s="89" t="s">
        <v>311</v>
      </c>
      <c r="X121" s="89"/>
      <c r="Y121" s="89"/>
      <c r="Z121" s="89"/>
      <c r="AA121" s="89" t="s">
        <v>311</v>
      </c>
      <c r="AB121" s="89" t="s">
        <v>311</v>
      </c>
      <c r="AC121" s="89" t="s">
        <v>311</v>
      </c>
      <c r="AD121" s="89" t="s">
        <v>311</v>
      </c>
      <c r="AE121" s="89" t="s">
        <v>311</v>
      </c>
      <c r="AF121" s="89" t="s">
        <v>311</v>
      </c>
      <c r="AG121" s="89" t="s">
        <v>311</v>
      </c>
      <c r="AH121" s="89" t="s">
        <v>311</v>
      </c>
      <c r="AI121" s="89" t="s">
        <v>311</v>
      </c>
      <c r="AJ121" s="89" t="s">
        <v>311</v>
      </c>
      <c r="AK121" s="89" t="s">
        <v>311</v>
      </c>
      <c r="AL121" s="89" t="s">
        <v>311</v>
      </c>
      <c r="AM121" s="89" t="s">
        <v>311</v>
      </c>
    </row>
    <row r="122" spans="1:39" ht="12.75" x14ac:dyDescent="0.2">
      <c r="A122" s="41"/>
      <c r="D122" s="20"/>
    </row>
    <row r="123" spans="1:39" ht="12.75" x14ac:dyDescent="0.2">
      <c r="D123" s="20"/>
    </row>
    <row r="124" spans="1:39" ht="12.75" x14ac:dyDescent="0.2">
      <c r="D124" s="20"/>
    </row>
    <row r="125" spans="1:39" ht="12.75" x14ac:dyDescent="0.2">
      <c r="D125" s="20"/>
    </row>
    <row r="126" spans="1:39" ht="12.75" x14ac:dyDescent="0.2">
      <c r="D126" s="20"/>
    </row>
    <row r="127" spans="1:39" ht="12.75" x14ac:dyDescent="0.2">
      <c r="D127" s="20"/>
    </row>
    <row r="128" spans="1:39" ht="12.75" x14ac:dyDescent="0.2">
      <c r="D128" s="20"/>
    </row>
    <row r="129" spans="4:4" ht="12.75" x14ac:dyDescent="0.2">
      <c r="D129" s="20"/>
    </row>
    <row r="130" spans="4:4" ht="12.75" x14ac:dyDescent="0.2">
      <c r="D130" s="20"/>
    </row>
    <row r="131" spans="4:4" ht="12.75" x14ac:dyDescent="0.2">
      <c r="D131" s="20"/>
    </row>
    <row r="132" spans="4:4" ht="12.75" x14ac:dyDescent="0.2">
      <c r="D132" s="20"/>
    </row>
    <row r="133" spans="4:4" ht="12.75" x14ac:dyDescent="0.2">
      <c r="D133" s="20"/>
    </row>
    <row r="134" spans="4:4" ht="12.75" x14ac:dyDescent="0.2">
      <c r="D134" s="20"/>
    </row>
    <row r="135" spans="4:4" ht="12.75" x14ac:dyDescent="0.2">
      <c r="D135" s="20"/>
    </row>
    <row r="136" spans="4:4" ht="12.75" x14ac:dyDescent="0.2">
      <c r="D136" s="20"/>
    </row>
    <row r="137" spans="4:4" ht="12.75" x14ac:dyDescent="0.2">
      <c r="D137" s="20"/>
    </row>
    <row r="138" spans="4:4" ht="12.75" x14ac:dyDescent="0.2">
      <c r="D138" s="20"/>
    </row>
    <row r="139" spans="4:4" ht="12.75" x14ac:dyDescent="0.2">
      <c r="D139" s="20"/>
    </row>
    <row r="140" spans="4:4" ht="12.75" x14ac:dyDescent="0.2">
      <c r="D140" s="20"/>
    </row>
    <row r="141" spans="4:4" ht="12.75" x14ac:dyDescent="0.2">
      <c r="D141" s="20"/>
    </row>
    <row r="142" spans="4:4" ht="12.75" x14ac:dyDescent="0.2">
      <c r="D142" s="20"/>
    </row>
    <row r="143" spans="4:4" ht="12.75" x14ac:dyDescent="0.2">
      <c r="D143" s="20"/>
    </row>
    <row r="144" spans="4:4" ht="12.75" x14ac:dyDescent="0.2">
      <c r="D144" s="20"/>
    </row>
    <row r="145" spans="4:4" ht="12.75" x14ac:dyDescent="0.2">
      <c r="D145" s="20"/>
    </row>
    <row r="146" spans="4:4" ht="12.75" x14ac:dyDescent="0.2">
      <c r="D146" s="20"/>
    </row>
    <row r="147" spans="4:4" ht="12.75" x14ac:dyDescent="0.2">
      <c r="D147" s="20"/>
    </row>
    <row r="148" spans="4:4" ht="12.75" x14ac:dyDescent="0.2">
      <c r="D148" s="20"/>
    </row>
    <row r="149" spans="4:4" ht="12.75" x14ac:dyDescent="0.2">
      <c r="D149" s="20"/>
    </row>
    <row r="150" spans="4:4" ht="12.75" x14ac:dyDescent="0.2">
      <c r="D150" s="20"/>
    </row>
    <row r="151" spans="4:4" ht="12.75" x14ac:dyDescent="0.2">
      <c r="D151" s="20"/>
    </row>
    <row r="152" spans="4:4" ht="12.75" x14ac:dyDescent="0.2">
      <c r="D152" s="20"/>
    </row>
    <row r="153" spans="4:4" ht="12.75" x14ac:dyDescent="0.2">
      <c r="D153" s="20"/>
    </row>
    <row r="154" spans="4:4" ht="12.75" x14ac:dyDescent="0.2">
      <c r="D154" s="20"/>
    </row>
    <row r="155" spans="4:4" ht="12.75" x14ac:dyDescent="0.2">
      <c r="D155" s="20"/>
    </row>
    <row r="156" spans="4:4" ht="12.75" x14ac:dyDescent="0.2">
      <c r="D156" s="20"/>
    </row>
    <row r="157" spans="4:4" ht="12.75" x14ac:dyDescent="0.2">
      <c r="D157" s="20"/>
    </row>
    <row r="158" spans="4:4" ht="12.75" x14ac:dyDescent="0.2">
      <c r="D158" s="20"/>
    </row>
    <row r="159" spans="4:4" ht="12.75" x14ac:dyDescent="0.2">
      <c r="D159" s="20"/>
    </row>
    <row r="160" spans="4:4" ht="12.75" x14ac:dyDescent="0.2">
      <c r="D160" s="20"/>
    </row>
    <row r="161" spans="4:4" ht="12.75" x14ac:dyDescent="0.2">
      <c r="D161" s="20"/>
    </row>
    <row r="162" spans="4:4" ht="12.75" x14ac:dyDescent="0.2">
      <c r="D162" s="20"/>
    </row>
    <row r="163" spans="4:4" ht="12.75" x14ac:dyDescent="0.2">
      <c r="D163" s="20"/>
    </row>
    <row r="164" spans="4:4" ht="12.75" x14ac:dyDescent="0.2">
      <c r="D164" s="20"/>
    </row>
    <row r="165" spans="4:4" ht="12.75" x14ac:dyDescent="0.2">
      <c r="D165" s="20"/>
    </row>
    <row r="166" spans="4:4" ht="12.75" x14ac:dyDescent="0.2">
      <c r="D166" s="20"/>
    </row>
    <row r="167" spans="4:4" ht="12.75" x14ac:dyDescent="0.2">
      <c r="D167" s="20"/>
    </row>
    <row r="168" spans="4:4" ht="12.75" x14ac:dyDescent="0.2">
      <c r="D168" s="20"/>
    </row>
    <row r="169" spans="4:4" ht="12.75" x14ac:dyDescent="0.2">
      <c r="D169" s="20"/>
    </row>
    <row r="170" spans="4:4" ht="12.75" x14ac:dyDescent="0.2">
      <c r="D170" s="20"/>
    </row>
    <row r="171" spans="4:4" ht="12.75" x14ac:dyDescent="0.2">
      <c r="D171" s="20"/>
    </row>
    <row r="172" spans="4:4" ht="12.75" x14ac:dyDescent="0.2">
      <c r="D172" s="20"/>
    </row>
    <row r="173" spans="4:4" ht="12.75" x14ac:dyDescent="0.2">
      <c r="D173" s="20"/>
    </row>
    <row r="174" spans="4:4" ht="12.75" x14ac:dyDescent="0.2">
      <c r="D174" s="20"/>
    </row>
    <row r="175" spans="4:4" ht="12.75" x14ac:dyDescent="0.2">
      <c r="D175" s="20"/>
    </row>
    <row r="176" spans="4:4" ht="12.75" x14ac:dyDescent="0.2">
      <c r="D176" s="20"/>
    </row>
    <row r="177" spans="4:4" ht="12.75" x14ac:dyDescent="0.2">
      <c r="D177" s="20"/>
    </row>
    <row r="178" spans="4:4" ht="12.75" x14ac:dyDescent="0.2">
      <c r="D178" s="20"/>
    </row>
    <row r="179" spans="4:4" ht="12.75" x14ac:dyDescent="0.2">
      <c r="D179" s="20"/>
    </row>
    <row r="180" spans="4:4" ht="12.75" x14ac:dyDescent="0.2">
      <c r="D180" s="20"/>
    </row>
    <row r="181" spans="4:4" ht="12.75" x14ac:dyDescent="0.2">
      <c r="D181" s="20"/>
    </row>
    <row r="182" spans="4:4" ht="12.75" x14ac:dyDescent="0.2">
      <c r="D182" s="20"/>
    </row>
    <row r="183" spans="4:4" ht="12.75" x14ac:dyDescent="0.2">
      <c r="D183" s="20"/>
    </row>
    <row r="184" spans="4:4" ht="12.75" x14ac:dyDescent="0.2">
      <c r="D184" s="20"/>
    </row>
    <row r="185" spans="4:4" ht="12.75" x14ac:dyDescent="0.2">
      <c r="D185" s="20"/>
    </row>
    <row r="186" spans="4:4" ht="12.75" x14ac:dyDescent="0.2">
      <c r="D186" s="20"/>
    </row>
    <row r="187" spans="4:4" ht="12.75" x14ac:dyDescent="0.2">
      <c r="D187" s="20"/>
    </row>
    <row r="188" spans="4:4" ht="12.75" x14ac:dyDescent="0.2">
      <c r="D188" s="20"/>
    </row>
    <row r="189" spans="4:4" ht="12.75" x14ac:dyDescent="0.2">
      <c r="D189" s="20"/>
    </row>
    <row r="190" spans="4:4" ht="12.75" x14ac:dyDescent="0.2">
      <c r="D190" s="20"/>
    </row>
    <row r="191" spans="4:4" ht="12.75" x14ac:dyDescent="0.2">
      <c r="D191" s="20"/>
    </row>
    <row r="192" spans="4:4" ht="12.75" x14ac:dyDescent="0.2">
      <c r="D192" s="20"/>
    </row>
    <row r="193" spans="4:4" ht="12.75" x14ac:dyDescent="0.2">
      <c r="D193" s="20"/>
    </row>
    <row r="194" spans="4:4" ht="12.75" x14ac:dyDescent="0.2">
      <c r="D194" s="20"/>
    </row>
    <row r="195" spans="4:4" ht="12.75" x14ac:dyDescent="0.2">
      <c r="D195" s="20"/>
    </row>
    <row r="196" spans="4:4" ht="12.75" x14ac:dyDescent="0.2">
      <c r="D196" s="20"/>
    </row>
    <row r="197" spans="4:4" ht="12.75" x14ac:dyDescent="0.2">
      <c r="D197" s="20"/>
    </row>
    <row r="198" spans="4:4" ht="12.75" x14ac:dyDescent="0.2">
      <c r="D198" s="20"/>
    </row>
    <row r="199" spans="4:4" ht="12.75" x14ac:dyDescent="0.2">
      <c r="D199" s="20"/>
    </row>
    <row r="200" spans="4:4" ht="12.75" x14ac:dyDescent="0.2">
      <c r="D200" s="20"/>
    </row>
    <row r="201" spans="4:4" ht="12.75" x14ac:dyDescent="0.2">
      <c r="D201" s="20"/>
    </row>
    <row r="202" spans="4:4" ht="12.75" x14ac:dyDescent="0.2">
      <c r="D202" s="20"/>
    </row>
    <row r="203" spans="4:4" ht="12.75" x14ac:dyDescent="0.2">
      <c r="D203" s="20"/>
    </row>
    <row r="204" spans="4:4" ht="12.75" x14ac:dyDescent="0.2">
      <c r="D204" s="20"/>
    </row>
    <row r="205" spans="4:4" ht="12.75" x14ac:dyDescent="0.2">
      <c r="D205" s="20"/>
    </row>
    <row r="206" spans="4:4" ht="12.75" x14ac:dyDescent="0.2">
      <c r="D206" s="20"/>
    </row>
    <row r="207" spans="4:4" ht="12.75" x14ac:dyDescent="0.2">
      <c r="D207" s="20"/>
    </row>
    <row r="208" spans="4:4" ht="12.75" x14ac:dyDescent="0.2">
      <c r="D208" s="20"/>
    </row>
    <row r="209" spans="4:4" ht="12.75" x14ac:dyDescent="0.2">
      <c r="D209" s="20"/>
    </row>
    <row r="210" spans="4:4" ht="12.75" x14ac:dyDescent="0.2">
      <c r="D210" s="20"/>
    </row>
    <row r="211" spans="4:4" ht="12.75" x14ac:dyDescent="0.2">
      <c r="D211" s="20"/>
    </row>
    <row r="212" spans="4:4" ht="12.75" x14ac:dyDescent="0.2">
      <c r="D212" s="20"/>
    </row>
    <row r="213" spans="4:4" ht="12.75" x14ac:dyDescent="0.2">
      <c r="D213" s="20"/>
    </row>
    <row r="214" spans="4:4" ht="12.75" x14ac:dyDescent="0.2">
      <c r="D214" s="20"/>
    </row>
    <row r="215" spans="4:4" ht="12.75" x14ac:dyDescent="0.2">
      <c r="D215" s="20"/>
    </row>
    <row r="216" spans="4:4" ht="12.75" x14ac:dyDescent="0.2">
      <c r="D216" s="20"/>
    </row>
    <row r="217" spans="4:4" ht="12.75" x14ac:dyDescent="0.2">
      <c r="D217" s="20"/>
    </row>
    <row r="218" spans="4:4" ht="12.75" x14ac:dyDescent="0.2">
      <c r="D218" s="20"/>
    </row>
  </sheetData>
  <sortState ref="X4:X107">
    <sortCondition ref="X4:X107"/>
  </sortState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A47D-C8AB-4DCE-AF7C-95FB283EE70E}">
  <dimension ref="A1:C155"/>
  <sheetViews>
    <sheetView showGridLines="0" topLeftCell="A35" workbookViewId="0">
      <selection activeCell="C49" sqref="C49"/>
    </sheetView>
  </sheetViews>
  <sheetFormatPr defaultRowHeight="12.75" x14ac:dyDescent="0.2"/>
  <cols>
    <col min="1" max="1" width="6.28515625" customWidth="1"/>
    <col min="2" max="2" width="8.140625" customWidth="1"/>
    <col min="3" max="3" width="138.5703125" customWidth="1"/>
  </cols>
  <sheetData>
    <row r="1" spans="2:3" ht="13.5" x14ac:dyDescent="0.25">
      <c r="B1" s="87" t="s">
        <v>292</v>
      </c>
      <c r="C1" s="87"/>
    </row>
    <row r="2" spans="2:3" ht="13.5" x14ac:dyDescent="0.25">
      <c r="B2" s="87" t="str">
        <f>" * Menu"&amp;UPPER('LiquidMenu Generator'!F1)&amp;".h"</f>
        <v xml:space="preserve"> * MenuCORTINA.h</v>
      </c>
      <c r="C2" s="87"/>
    </row>
    <row r="3" spans="2:3" ht="13.5" x14ac:dyDescent="0.25">
      <c r="B3" s="87" t="s">
        <v>293</v>
      </c>
      <c r="C3" s="87"/>
    </row>
    <row r="4" spans="2:3" ht="13.5" x14ac:dyDescent="0.25">
      <c r="B4" s="87" t="str">
        <f>" *  Created on: "</f>
        <v xml:space="preserve"> *  Created on: </v>
      </c>
      <c r="C4" s="88">
        <f ca="1">NOW()</f>
        <v>43603.037946412034</v>
      </c>
    </row>
    <row r="5" spans="2:3" ht="13.5" x14ac:dyDescent="0.25">
      <c r="B5" s="87" t="str">
        <f>" *      Author: "</f>
        <v xml:space="preserve"> *      Author: </v>
      </c>
      <c r="C5" s="88" t="str">
        <f>'LiquidMenu Generator'!F2</f>
        <v>Ricardo Soares</v>
      </c>
    </row>
    <row r="6" spans="2:3" ht="13.5" x14ac:dyDescent="0.25">
      <c r="B6" s="87" t="str">
        <f>" *      Gerador: "</f>
        <v xml:space="preserve"> *      Gerador: </v>
      </c>
      <c r="C6" s="88" t="s">
        <v>304</v>
      </c>
    </row>
    <row r="7" spans="2:3" ht="13.5" x14ac:dyDescent="0.25">
      <c r="B7" s="87" t="s">
        <v>294</v>
      </c>
      <c r="C7" s="87"/>
    </row>
    <row r="8" spans="2:3" ht="13.5" x14ac:dyDescent="0.25">
      <c r="B8" s="87"/>
      <c r="C8" s="87"/>
    </row>
    <row r="9" spans="2:3" ht="13.5" x14ac:dyDescent="0.25">
      <c r="B9" s="87" t="str">
        <f>"#ifndef MENU"&amp;UPPER('LiquidMenu Generator'!$F$1)&amp;"_H_"</f>
        <v>#ifndef MENUCORTINA_H_</v>
      </c>
      <c r="C9" s="87"/>
    </row>
    <row r="10" spans="2:3" ht="13.5" x14ac:dyDescent="0.25">
      <c r="B10" s="87" t="str">
        <f>"#define MENU"&amp;UPPER('LiquidMenu Generator'!$F$1)&amp;"_H_"</f>
        <v>#define MENUCORTINA_H_</v>
      </c>
      <c r="C10" s="87"/>
    </row>
    <row r="11" spans="2:3" ht="13.5" x14ac:dyDescent="0.25">
      <c r="B11" s="87"/>
      <c r="C11" s="87"/>
    </row>
    <row r="12" spans="2:3" ht="13.5" x14ac:dyDescent="0.25">
      <c r="B12" s="87" t="s">
        <v>114</v>
      </c>
      <c r="C12" s="87"/>
    </row>
    <row r="13" spans="2:3" ht="13.5" x14ac:dyDescent="0.25">
      <c r="B13" s="87" t="s">
        <v>32</v>
      </c>
      <c r="C13" s="87"/>
    </row>
    <row r="14" spans="2:3" ht="13.5" x14ac:dyDescent="0.25">
      <c r="B14" s="87" t="s">
        <v>116</v>
      </c>
      <c r="C14" s="87"/>
    </row>
    <row r="15" spans="2:3" ht="13.5" x14ac:dyDescent="0.25">
      <c r="B15" s="87"/>
      <c r="C15" s="87"/>
    </row>
    <row r="16" spans="2:3" ht="13.5" x14ac:dyDescent="0.25">
      <c r="B16" s="87" t="s">
        <v>295</v>
      </c>
      <c r="C16" s="87"/>
    </row>
    <row r="17" spans="2:3" ht="13.5" x14ac:dyDescent="0.25">
      <c r="B17" s="87" t="s">
        <v>296</v>
      </c>
      <c r="C17" s="87"/>
    </row>
    <row r="18" spans="2:3" ht="13.5" x14ac:dyDescent="0.25">
      <c r="B18" s="87" t="s">
        <v>297</v>
      </c>
      <c r="C18" s="87"/>
    </row>
    <row r="19" spans="2:3" ht="13.5" x14ac:dyDescent="0.25">
      <c r="B19" s="87"/>
      <c r="C19" s="87"/>
    </row>
    <row r="20" spans="2:3" ht="13.5" x14ac:dyDescent="0.25">
      <c r="B20" s="87" t="str">
        <f>"class Menu"&amp;UPPER('LiquidMenu Generator'!$F$1)&amp;" {"</f>
        <v>class MenuCORTINA {</v>
      </c>
      <c r="C20" s="87"/>
    </row>
    <row r="21" spans="2:3" ht="13.5" x14ac:dyDescent="0.25">
      <c r="B21" s="87" t="s">
        <v>298</v>
      </c>
      <c r="C21" s="87"/>
    </row>
    <row r="22" spans="2:3" ht="13.5" x14ac:dyDescent="0.25">
      <c r="B22" s="87"/>
      <c r="C22" s="87" t="str">
        <f>"Menu"&amp;UPPER('LiquidMenu Generator'!$F$1)&amp;" ();"</f>
        <v>MenuCORTINA ();</v>
      </c>
    </row>
    <row r="23" spans="2:3" ht="13.5" x14ac:dyDescent="0.25">
      <c r="B23" s="87"/>
      <c r="C23" s="87" t="str">
        <f>"Menu"&amp;UPPER('LiquidMenu Generator'!$F$1)&amp;" (/*LiquidCrystal_I2C *p_LCD, LiquidMenu *p_MenuLiquid, Alarm *p_Alarm*/);"</f>
        <v>MenuCORTINA (/*LiquidCrystal_I2C *p_LCD, LiquidMenu *p_MenuLiquid, Alarm *p_Alarm*/);</v>
      </c>
    </row>
    <row r="24" spans="2:3" ht="13.5" x14ac:dyDescent="0.25">
      <c r="B24" s="87"/>
      <c r="C24" s="87" t="str">
        <f>"virtual ~Menu"&amp;UPPER('LiquidMenu Generator'!$F$1)&amp;"();"</f>
        <v>virtual ~MenuCORTINA();</v>
      </c>
    </row>
    <row r="25" spans="2:3" ht="13.5" x14ac:dyDescent="0.25">
      <c r="B25" s="87"/>
      <c r="C25" s="87" t="s">
        <v>299</v>
      </c>
    </row>
    <row r="26" spans="2:3" ht="13.5" x14ac:dyDescent="0.25">
      <c r="B26" s="87"/>
      <c r="C26" s="87" t="s">
        <v>300</v>
      </c>
    </row>
    <row r="27" spans="2:3" ht="13.5" x14ac:dyDescent="0.25">
      <c r="B27" s="87" t="s">
        <v>301</v>
      </c>
      <c r="C27" s="87"/>
    </row>
    <row r="28" spans="2:3" ht="13.5" x14ac:dyDescent="0.25">
      <c r="B28" s="87"/>
      <c r="C28" s="87"/>
    </row>
    <row r="29" spans="2:3" ht="13.5" x14ac:dyDescent="0.25">
      <c r="B29" s="87" t="str">
        <f>"#endif /* MENU"&amp;UPPER('LiquidMenu Generator'!$F$1)&amp;"_H_ */"</f>
        <v>#endif /* MENUCORTINA_H_ */</v>
      </c>
      <c r="C29" s="87"/>
    </row>
    <row r="30" spans="2:3" ht="13.5" x14ac:dyDescent="0.25">
      <c r="B30" s="87"/>
      <c r="C30" s="87"/>
    </row>
    <row r="31" spans="2:3" ht="13.5" x14ac:dyDescent="0.25">
      <c r="B31" s="87"/>
      <c r="C31" s="87"/>
    </row>
    <row r="32" spans="2:3" ht="13.5" x14ac:dyDescent="0.25">
      <c r="B32" s="87" t="s">
        <v>305</v>
      </c>
      <c r="C32" s="87"/>
    </row>
    <row r="33" spans="1:3" ht="13.5" x14ac:dyDescent="0.25">
      <c r="B33" s="87" t="s">
        <v>307</v>
      </c>
      <c r="C33" s="87"/>
    </row>
    <row r="34" spans="1:3" ht="13.5" x14ac:dyDescent="0.25">
      <c r="B34" s="87" t="s">
        <v>308</v>
      </c>
      <c r="C34" s="87"/>
    </row>
    <row r="35" spans="1:3" ht="13.5" x14ac:dyDescent="0.25">
      <c r="B35" s="87" t="s">
        <v>310</v>
      </c>
      <c r="C35" s="87"/>
    </row>
    <row r="36" spans="1:3" ht="13.5" x14ac:dyDescent="0.25">
      <c r="B36" s="87" t="s">
        <v>305</v>
      </c>
      <c r="C36" s="87"/>
    </row>
    <row r="37" spans="1:3" ht="13.5" x14ac:dyDescent="0.25">
      <c r="B37" s="90"/>
      <c r="C37" s="90"/>
    </row>
    <row r="38" spans="1:3" ht="13.5" x14ac:dyDescent="0.25">
      <c r="A38">
        <v>4</v>
      </c>
      <c r="B38" s="91" t="str">
        <f>IF('LiquidMenu Generator'!X4="","","void "&amp;IF('LiquidMenu Generator'!X4="","",'LiquidMenu Generator'!X4)&amp;" (void);")</f>
        <v/>
      </c>
      <c r="C38" s="91"/>
    </row>
    <row r="39" spans="1:3" ht="13.5" x14ac:dyDescent="0.25">
      <c r="A39">
        <v>5</v>
      </c>
      <c r="B39" s="91" t="str">
        <f>IF('LiquidMenu Generator'!X5="","","void "&amp;IF('LiquidMenu Generator'!X5="","",'LiquidMenu Generator'!X5)&amp;" (void);")</f>
        <v>void blankFunction (void);</v>
      </c>
      <c r="C39" s="91"/>
    </row>
    <row r="40" spans="1:3" ht="13.5" x14ac:dyDescent="0.25">
      <c r="A40">
        <v>6</v>
      </c>
      <c r="B40" s="91" t="str">
        <f>IF('LiquidMenu Generator'!X6="","","void "&amp;IF('LiquidMenu Generator'!X6="","",'LiquidMenu Generator'!X6)&amp;" (void);")</f>
        <v>void doCancela (void);</v>
      </c>
      <c r="C40" s="91"/>
    </row>
    <row r="41" spans="1:3" ht="13.5" x14ac:dyDescent="0.25">
      <c r="A41">
        <v>7</v>
      </c>
      <c r="B41" s="91" t="str">
        <f>IF('LiquidMenu Generator'!X7="","","void "&amp;IF('LiquidMenu Generator'!X7="","",'LiquidMenu Generator'!X7)&amp;" (void);")</f>
        <v>void doConfirma (void);</v>
      </c>
      <c r="C41" s="91"/>
    </row>
    <row r="42" spans="1:3" ht="13.5" x14ac:dyDescent="0.25">
      <c r="A42">
        <v>8</v>
      </c>
      <c r="B42" s="91" t="str">
        <f>IF('LiquidMenu Generator'!X8="","","void "&amp;IF('LiquidMenu Generator'!X8="","",'LiquidMenu Generator'!X8)&amp;" (void);")</f>
        <v>void doConfirmaTPAFeitaHoje (void);</v>
      </c>
      <c r="C42" s="91"/>
    </row>
    <row r="43" spans="1:3" ht="13.5" x14ac:dyDescent="0.25">
      <c r="A43">
        <v>9</v>
      </c>
      <c r="B43" s="91" t="str">
        <f>IF('LiquidMenu Generator'!X9="","","void "&amp;IF('LiquidMenu Generator'!X9="","",'LiquidMenu Generator'!X9)&amp;" (void);")</f>
        <v>void gotoScreen_configuracao (void);</v>
      </c>
      <c r="C43" s="91"/>
    </row>
    <row r="44" spans="1:3" ht="13.5" x14ac:dyDescent="0.25">
      <c r="A44">
        <v>10</v>
      </c>
      <c r="B44" s="91" t="str">
        <f>IF('LiquidMenu Generator'!X10="","","void "&amp;IF('LiquidMenu Generator'!X10="","",'LiquidMenu Generator'!X10)&amp;" (void);")</f>
        <v>void gotoScreen_detalhe_ALIMENTO (void);</v>
      </c>
      <c r="C44" s="91"/>
    </row>
    <row r="45" spans="1:3" ht="13.5" x14ac:dyDescent="0.25">
      <c r="A45">
        <v>11</v>
      </c>
      <c r="B45" s="91" t="str">
        <f>IF('LiquidMenu Generator'!X11="","","void "&amp;IF('LiquidMenu Generator'!X11="","",'LiquidMenu Generator'!X11)&amp;" (void);")</f>
        <v>void gotoScreen_detalhe_AR (void);</v>
      </c>
      <c r="C45" s="91"/>
    </row>
    <row r="46" spans="1:3" ht="13.5" x14ac:dyDescent="0.25">
      <c r="A46">
        <v>12</v>
      </c>
      <c r="B46" s="91" t="str">
        <f>IF('LiquidMenu Generator'!X12="","","void "&amp;IF('LiquidMenu Generator'!X12="","",'LiquidMenu Generator'!X12)&amp;" (void);")</f>
        <v>void gotoScreen_detalhe_DATAHORA (void);</v>
      </c>
      <c r="C46" s="91"/>
    </row>
    <row r="47" spans="1:3" ht="13.5" x14ac:dyDescent="0.25">
      <c r="A47">
        <v>13</v>
      </c>
      <c r="B47" s="91" t="str">
        <f>IF('LiquidMenu Generator'!X13="","","void "&amp;IF('LiquidMenu Generator'!X13="","",'LiquidMenu Generator'!X13)&amp;" (void);")</f>
        <v>void gotoScreen_detalhe_FILTRO (void);</v>
      </c>
      <c r="C47" s="91"/>
    </row>
    <row r="48" spans="1:3" ht="13.5" x14ac:dyDescent="0.25">
      <c r="A48">
        <v>14</v>
      </c>
      <c r="B48" s="91" t="str">
        <f>IF('LiquidMenu Generator'!X14="","","void "&amp;IF('LiquidMenu Generator'!X14="","",'LiquidMenu Generator'!X14)&amp;" (void);")</f>
        <v>void gotoScreen_detalhe_LUZ (void);</v>
      </c>
      <c r="C48" s="91"/>
    </row>
    <row r="49" spans="1:3" ht="13.5" x14ac:dyDescent="0.25">
      <c r="A49">
        <v>15</v>
      </c>
      <c r="B49" s="91" t="str">
        <f>IF('LiquidMenu Generator'!X15="","","void "&amp;IF('LiquidMenu Generator'!X15="","",'LiquidMenu Generator'!X15)&amp;" (void);")</f>
        <v>void gotoScreen_detalhe_TEMPERATURA (void);</v>
      </c>
      <c r="C49" s="91"/>
    </row>
    <row r="50" spans="1:3" ht="13.5" x14ac:dyDescent="0.25">
      <c r="A50">
        <v>16</v>
      </c>
      <c r="B50" s="91" t="str">
        <f>IF('LiquidMenu Generator'!X16="","","void "&amp;IF('LiquidMenu Generator'!X16="","",'LiquidMenu Generator'!X16)&amp;" (void);")</f>
        <v>void gotoScreen_detalhe_TPA (void);</v>
      </c>
      <c r="C50" s="91"/>
    </row>
    <row r="51" spans="1:3" ht="13.5" x14ac:dyDescent="0.25">
      <c r="A51">
        <v>17</v>
      </c>
      <c r="B51" s="91" t="str">
        <f>IF('LiquidMenu Generator'!X17="","","void "&amp;IF('LiquidMenu Generator'!X17="","",'LiquidMenu Generator'!X17)&amp;" (void);")</f>
        <v>void gotoScreen_wizard_hardware (void);</v>
      </c>
      <c r="C51" s="91"/>
    </row>
    <row r="52" spans="1:3" ht="13.5" x14ac:dyDescent="0.25">
      <c r="A52">
        <v>18</v>
      </c>
      <c r="B52" s="91" t="str">
        <f>IF('LiquidMenu Generator'!X18="","","void "&amp;IF('LiquidMenu Generator'!X18="","",'LiquidMenu Generator'!X18)&amp;" (void);")</f>
        <v>void switchConfigAlimento (void);</v>
      </c>
      <c r="C52" s="91"/>
    </row>
    <row r="53" spans="1:3" ht="13.5" x14ac:dyDescent="0.25">
      <c r="A53">
        <v>19</v>
      </c>
      <c r="B53" s="91" t="str">
        <f>IF('LiquidMenu Generator'!X19="","","void "&amp;IF('LiquidMenu Generator'!X19="","",'LiquidMenu Generator'!X19)&amp;" (void);")</f>
        <v>void switchConfigAlimentoMantemAr (void);</v>
      </c>
      <c r="C53" s="91"/>
    </row>
    <row r="54" spans="1:3" ht="13.5" x14ac:dyDescent="0.25">
      <c r="A54">
        <v>20</v>
      </c>
      <c r="B54" s="91" t="str">
        <f>IF('LiquidMenu Generator'!X20="","","void "&amp;IF('LiquidMenu Generator'!X20="","",'LiquidMenu Generator'!X20)&amp;" (void);")</f>
        <v>void switchConfigAlimentoMantemFiltro (void);</v>
      </c>
      <c r="C54" s="91"/>
    </row>
    <row r="55" spans="1:3" ht="13.5" x14ac:dyDescent="0.25">
      <c r="A55">
        <v>21</v>
      </c>
      <c r="B55" s="91" t="str">
        <f>IF('LiquidMenu Generator'!X21="","","void "&amp;IF('LiquidMenu Generator'!X21="","",'LiquidMenu Generator'!X21)&amp;" (void);")</f>
        <v>void switchConfigAlimentoMantemLuz (void);</v>
      </c>
      <c r="C55" s="91"/>
    </row>
    <row r="56" spans="1:3" ht="13.5" x14ac:dyDescent="0.25">
      <c r="A56">
        <v>22</v>
      </c>
      <c r="B56" s="91" t="str">
        <f>IF('LiquidMenu Generator'!X22="","","void "&amp;IF('LiquidMenu Generator'!X22="","",'LiquidMenu Generator'!X22)&amp;" (void);")</f>
        <v>void switchConfigAr (void);</v>
      </c>
      <c r="C56" s="91"/>
    </row>
    <row r="57" spans="1:3" ht="13.5" x14ac:dyDescent="0.25">
      <c r="A57">
        <v>23</v>
      </c>
      <c r="B57" s="91" t="str">
        <f>IF('LiquidMenu Generator'!X23="","","void "&amp;IF('LiquidMenu Generator'!X23="","",'LiquidMenu Generator'!X23)&amp;" (void);")</f>
        <v>void switchConfigFiltro (void);</v>
      </c>
      <c r="C57" s="91"/>
    </row>
    <row r="58" spans="1:3" ht="13.5" x14ac:dyDescent="0.25">
      <c r="A58">
        <v>24</v>
      </c>
      <c r="B58" s="91" t="str">
        <f>IF('LiquidMenu Generator'!X24="","","void "&amp;IF('LiquidMenu Generator'!X24="","",'LiquidMenu Generator'!X24)&amp;" (void);")</f>
        <v>void switchConfigLuzes (void);</v>
      </c>
      <c r="C58" s="91"/>
    </row>
    <row r="59" spans="1:3" ht="13.5" x14ac:dyDescent="0.25">
      <c r="A59">
        <v>25</v>
      </c>
      <c r="B59" s="91" t="str">
        <f>IF('LiquidMenu Generator'!X25="","","void "&amp;IF('LiquidMenu Generator'!X25="","",'LiquidMenu Generator'!X25)&amp;" (void);")</f>
        <v>void switchConfigTemHardwareAquecedor (void);</v>
      </c>
      <c r="C59" s="91"/>
    </row>
    <row r="60" spans="1:3" ht="13.5" x14ac:dyDescent="0.25">
      <c r="A60">
        <v>26</v>
      </c>
      <c r="B60" s="91" t="str">
        <f>IF('LiquidMenu Generator'!X26="","","void "&amp;IF('LiquidMenu Generator'!X26="","",'LiquidMenu Generator'!X26)&amp;" (void);")</f>
        <v>void switchConfigTemHardwareAr (void);</v>
      </c>
      <c r="C60" s="91"/>
    </row>
    <row r="61" spans="1:3" ht="13.5" x14ac:dyDescent="0.25">
      <c r="A61">
        <v>27</v>
      </c>
      <c r="B61" s="91" t="str">
        <f>IF('LiquidMenu Generator'!X27="","","void "&amp;IF('LiquidMenu Generator'!X27="","",'LiquidMenu Generator'!X27)&amp;" (void);")</f>
        <v>void switchConfigTemHardwareFiltro (void);</v>
      </c>
      <c r="C61" s="91"/>
    </row>
    <row r="62" spans="1:3" ht="13.5" x14ac:dyDescent="0.25">
      <c r="A62">
        <v>28</v>
      </c>
      <c r="B62" s="91" t="str">
        <f>IF('LiquidMenu Generator'!X28="","","void "&amp;IF('LiquidMenu Generator'!X28="","",'LiquidMenu Generator'!X28)&amp;" (void);")</f>
        <v>void switchConfigTemHardwareLuz (void);</v>
      </c>
      <c r="C62" s="91"/>
    </row>
    <row r="63" spans="1:3" ht="13.5" x14ac:dyDescent="0.25">
      <c r="A63">
        <v>29</v>
      </c>
      <c r="B63" s="91" t="str">
        <f>IF('LiquidMenu Generator'!X29="","","void "&amp;IF('LiquidMenu Generator'!X29="","",'LiquidMenu Generator'!X29)&amp;" (void);")</f>
        <v>void switchConfigTermostato (void);</v>
      </c>
      <c r="C63" s="91"/>
    </row>
    <row r="64" spans="1:3" ht="13.5" x14ac:dyDescent="0.25">
      <c r="A64">
        <v>30</v>
      </c>
      <c r="B64" s="91" t="str">
        <f>IF('LiquidMenu Generator'!X30="","","void "&amp;IF('LiquidMenu Generator'!X30="","",'LiquidMenu Generator'!X30)&amp;" (void);")</f>
        <v>void switchConfigTermostatoAlarm (void);</v>
      </c>
      <c r="C64" s="91"/>
    </row>
    <row r="65" spans="1:3" ht="13.5" x14ac:dyDescent="0.25">
      <c r="A65">
        <v>31</v>
      </c>
      <c r="B65" s="91" t="str">
        <f>IF('LiquidMenu Generator'!X31="","","void "&amp;IF('LiquidMenu Generator'!X31="","",'LiquidMenu Generator'!X31)&amp;" (void);")</f>
        <v>void switchConfigTPA (void);</v>
      </c>
      <c r="C65" s="91"/>
    </row>
    <row r="66" spans="1:3" ht="13.5" x14ac:dyDescent="0.25">
      <c r="A66">
        <v>32</v>
      </c>
      <c r="B66" s="91" t="str">
        <f>IF('LiquidMenu Generator'!X32="","","void "&amp;IF('LiquidMenu Generator'!X32="","",'LiquidMenu Generator'!X32)&amp;" (void);")</f>
        <v>void switchConfigTPAAlarm (void);</v>
      </c>
      <c r="C66" s="91"/>
    </row>
    <row r="67" spans="1:3" ht="13.5" x14ac:dyDescent="0.25">
      <c r="A67">
        <v>33</v>
      </c>
      <c r="B67" s="91" t="str">
        <f>IF('LiquidMenu Generator'!X33="","","void "&amp;IF('LiquidMenu Generator'!X33="","",'LiquidMenu Generator'!X33)&amp;" (void);")</f>
        <v>void switchStatusAquecedor (void);</v>
      </c>
      <c r="C67" s="91"/>
    </row>
    <row r="68" spans="1:3" ht="13.5" x14ac:dyDescent="0.25">
      <c r="A68">
        <v>34</v>
      </c>
      <c r="B68" s="91" t="str">
        <f>IF('LiquidMenu Generator'!X34="","","void "&amp;IF('LiquidMenu Generator'!X34="","",'LiquidMenu Generator'!X34)&amp;" (void);")</f>
        <v>void switchStatusAr (void);</v>
      </c>
      <c r="C68" s="91"/>
    </row>
    <row r="69" spans="1:3" ht="13.5" x14ac:dyDescent="0.25">
      <c r="A69">
        <v>35</v>
      </c>
      <c r="B69" s="91" t="str">
        <f>IF('LiquidMenu Generator'!X35="","","void "&amp;IF('LiquidMenu Generator'!X35="","",'LiquidMenu Generator'!X35)&amp;" (void);")</f>
        <v>void switchStatusFiltro (void);</v>
      </c>
      <c r="C69" s="91"/>
    </row>
    <row r="70" spans="1:3" ht="13.5" x14ac:dyDescent="0.25">
      <c r="A70">
        <v>36</v>
      </c>
      <c r="B70" s="91" t="str">
        <f>IF('LiquidMenu Generator'!X36="","","void "&amp;IF('LiquidMenu Generator'!X36="","",'LiquidMenu Generator'!X36)&amp;" (void);")</f>
        <v>void switchStatusLuzes (void);</v>
      </c>
      <c r="C70" s="91"/>
    </row>
    <row r="71" spans="1:3" ht="13.5" x14ac:dyDescent="0.25">
      <c r="A71">
        <v>37</v>
      </c>
      <c r="B71" s="91" t="str">
        <f>IF('LiquidMenu Generator'!X37="","","void "&amp;IF('LiquidMenu Generator'!X37="","",'LiquidMenu Generator'!X37)&amp;" (void);")</f>
        <v/>
      </c>
      <c r="C71" s="91"/>
    </row>
    <row r="72" spans="1:3" ht="13.5" x14ac:dyDescent="0.25">
      <c r="A72">
        <v>38</v>
      </c>
      <c r="B72" s="91" t="str">
        <f>IF('LiquidMenu Generator'!X38="","","void "&amp;IF('LiquidMenu Generator'!X38="","",'LiquidMenu Generator'!X38)&amp;" (void);")</f>
        <v/>
      </c>
      <c r="C72" s="91"/>
    </row>
    <row r="73" spans="1:3" ht="13.5" x14ac:dyDescent="0.25">
      <c r="A73">
        <v>39</v>
      </c>
      <c r="B73" s="91" t="str">
        <f>IF('LiquidMenu Generator'!X39="","","void "&amp;IF('LiquidMenu Generator'!X39="","",'LiquidMenu Generator'!X39)&amp;" (void);")</f>
        <v/>
      </c>
      <c r="C73" s="91"/>
    </row>
    <row r="74" spans="1:3" ht="13.5" x14ac:dyDescent="0.25">
      <c r="A74">
        <v>40</v>
      </c>
      <c r="B74" s="91" t="str">
        <f>IF('LiquidMenu Generator'!X40="","","void "&amp;IF('LiquidMenu Generator'!X40="","",'LiquidMenu Generator'!X40)&amp;" (void);")</f>
        <v/>
      </c>
      <c r="C74" s="91"/>
    </row>
    <row r="75" spans="1:3" ht="13.5" x14ac:dyDescent="0.25">
      <c r="A75">
        <v>41</v>
      </c>
      <c r="B75" s="91" t="str">
        <f>IF('LiquidMenu Generator'!X41="","","void "&amp;IF('LiquidMenu Generator'!X41="","",'LiquidMenu Generator'!X41)&amp;" (void);")</f>
        <v/>
      </c>
      <c r="C75" s="91"/>
    </row>
    <row r="76" spans="1:3" ht="13.5" x14ac:dyDescent="0.25">
      <c r="A76">
        <v>42</v>
      </c>
      <c r="B76" s="91" t="str">
        <f>IF('LiquidMenu Generator'!X42="","","void "&amp;IF('LiquidMenu Generator'!X42="","",'LiquidMenu Generator'!X42)&amp;" (void);")</f>
        <v/>
      </c>
      <c r="C76" s="91"/>
    </row>
    <row r="77" spans="1:3" ht="13.5" x14ac:dyDescent="0.25">
      <c r="A77">
        <v>43</v>
      </c>
      <c r="B77" s="91" t="str">
        <f>IF('LiquidMenu Generator'!X43="","","void "&amp;IF('LiquidMenu Generator'!X43="","",'LiquidMenu Generator'!X43)&amp;" (void);")</f>
        <v/>
      </c>
      <c r="C77" s="91"/>
    </row>
    <row r="78" spans="1:3" ht="13.5" x14ac:dyDescent="0.25">
      <c r="A78">
        <v>44</v>
      </c>
      <c r="B78" s="91" t="str">
        <f>IF('LiquidMenu Generator'!X44="","","void "&amp;IF('LiquidMenu Generator'!X44="","",'LiquidMenu Generator'!X44)&amp;" (void);")</f>
        <v/>
      </c>
      <c r="C78" s="91"/>
    </row>
    <row r="79" spans="1:3" ht="13.5" x14ac:dyDescent="0.25">
      <c r="A79">
        <v>45</v>
      </c>
      <c r="B79" s="91" t="str">
        <f>IF('LiquidMenu Generator'!X45="","","void "&amp;IF('LiquidMenu Generator'!X45="","",'LiquidMenu Generator'!X45)&amp;" (void);")</f>
        <v/>
      </c>
      <c r="C79" s="91"/>
    </row>
    <row r="80" spans="1:3" ht="13.5" x14ac:dyDescent="0.25">
      <c r="A80">
        <v>46</v>
      </c>
      <c r="B80" s="91" t="str">
        <f>IF('LiquidMenu Generator'!X46="","","void "&amp;IF('LiquidMenu Generator'!X46="","",'LiquidMenu Generator'!X46)&amp;" (void);")</f>
        <v/>
      </c>
      <c r="C80" s="91"/>
    </row>
    <row r="81" spans="1:3" ht="13.5" x14ac:dyDescent="0.25">
      <c r="A81">
        <v>47</v>
      </c>
      <c r="B81" s="91" t="str">
        <f>IF('LiquidMenu Generator'!X47="","","void "&amp;IF('LiquidMenu Generator'!X47="","",'LiquidMenu Generator'!X47)&amp;" (void);")</f>
        <v/>
      </c>
      <c r="C81" s="91"/>
    </row>
    <row r="82" spans="1:3" ht="13.5" x14ac:dyDescent="0.25">
      <c r="A82">
        <v>48</v>
      </c>
      <c r="B82" s="91" t="str">
        <f>IF('LiquidMenu Generator'!X48="","","void "&amp;IF('LiquidMenu Generator'!X48="","",'LiquidMenu Generator'!X48)&amp;" (void);")</f>
        <v/>
      </c>
      <c r="C82" s="91"/>
    </row>
    <row r="83" spans="1:3" ht="13.5" x14ac:dyDescent="0.25">
      <c r="A83">
        <v>49</v>
      </c>
      <c r="B83" s="91" t="str">
        <f>IF('LiquidMenu Generator'!X49="","","void "&amp;IF('LiquidMenu Generator'!X49="","",'LiquidMenu Generator'!X49)&amp;" (void);")</f>
        <v/>
      </c>
      <c r="C83" s="91"/>
    </row>
    <row r="84" spans="1:3" ht="13.5" x14ac:dyDescent="0.25">
      <c r="A84">
        <v>50</v>
      </c>
      <c r="B84" s="91" t="str">
        <f>IF('LiquidMenu Generator'!X50="","","void "&amp;IF('LiquidMenu Generator'!X50="","",'LiquidMenu Generator'!X50)&amp;" (void);")</f>
        <v/>
      </c>
      <c r="C84" s="91"/>
    </row>
    <row r="85" spans="1:3" ht="13.5" x14ac:dyDescent="0.25">
      <c r="A85">
        <v>51</v>
      </c>
      <c r="B85" s="91" t="str">
        <f>IF('LiquidMenu Generator'!X51="","","void "&amp;IF('LiquidMenu Generator'!X51="","",'LiquidMenu Generator'!X51)&amp;" (void);")</f>
        <v/>
      </c>
      <c r="C85" s="91"/>
    </row>
    <row r="86" spans="1:3" ht="13.5" x14ac:dyDescent="0.25">
      <c r="A86">
        <v>52</v>
      </c>
      <c r="B86" s="91" t="str">
        <f>IF('LiquidMenu Generator'!X52="","","void "&amp;IF('LiquidMenu Generator'!X52="","",'LiquidMenu Generator'!X52)&amp;" (void);")</f>
        <v/>
      </c>
      <c r="C86" s="91"/>
    </row>
    <row r="87" spans="1:3" ht="13.5" x14ac:dyDescent="0.25">
      <c r="A87">
        <v>53</v>
      </c>
      <c r="B87" s="91" t="str">
        <f>IF('LiquidMenu Generator'!X53="","","void "&amp;IF('LiquidMenu Generator'!X53="","",'LiquidMenu Generator'!X53)&amp;" (void);")</f>
        <v/>
      </c>
      <c r="C87" s="91"/>
    </row>
    <row r="88" spans="1:3" ht="13.5" x14ac:dyDescent="0.25">
      <c r="A88">
        <v>54</v>
      </c>
      <c r="B88" s="91" t="str">
        <f>IF('LiquidMenu Generator'!X54="","","void "&amp;IF('LiquidMenu Generator'!X54="","",'LiquidMenu Generator'!X54)&amp;" (void);")</f>
        <v/>
      </c>
      <c r="C88" s="91"/>
    </row>
    <row r="89" spans="1:3" ht="13.5" x14ac:dyDescent="0.25">
      <c r="A89">
        <v>55</v>
      </c>
      <c r="B89" s="91" t="str">
        <f>IF('LiquidMenu Generator'!X55="","","void "&amp;IF('LiquidMenu Generator'!X55="","",'LiquidMenu Generator'!X55)&amp;" (void);")</f>
        <v/>
      </c>
      <c r="C89" s="91"/>
    </row>
    <row r="90" spans="1:3" ht="13.5" x14ac:dyDescent="0.25">
      <c r="A90">
        <v>56</v>
      </c>
      <c r="B90" s="91" t="str">
        <f>IF('LiquidMenu Generator'!X56="","","void "&amp;IF('LiquidMenu Generator'!X56="","",'LiquidMenu Generator'!X56)&amp;" (void);")</f>
        <v/>
      </c>
      <c r="C90" s="91"/>
    </row>
    <row r="91" spans="1:3" ht="13.5" x14ac:dyDescent="0.25">
      <c r="A91">
        <v>57</v>
      </c>
      <c r="B91" s="91" t="str">
        <f>IF('LiquidMenu Generator'!X57="","","void "&amp;IF('LiquidMenu Generator'!X57="","",'LiquidMenu Generator'!X57)&amp;" (void);")</f>
        <v/>
      </c>
      <c r="C91" s="91"/>
    </row>
    <row r="92" spans="1:3" ht="13.5" x14ac:dyDescent="0.25">
      <c r="A92">
        <v>58</v>
      </c>
      <c r="B92" s="91" t="str">
        <f>IF('LiquidMenu Generator'!X58="","","void "&amp;IF('LiquidMenu Generator'!X58="","",'LiquidMenu Generator'!X58)&amp;" (void);")</f>
        <v/>
      </c>
      <c r="C92" s="91"/>
    </row>
    <row r="93" spans="1:3" ht="13.5" x14ac:dyDescent="0.25">
      <c r="A93">
        <v>59</v>
      </c>
      <c r="B93" s="91" t="str">
        <f>IF('LiquidMenu Generator'!X59="","","void "&amp;IF('LiquidMenu Generator'!X59="","",'LiquidMenu Generator'!X59)&amp;" (void);")</f>
        <v/>
      </c>
      <c r="C93" s="91"/>
    </row>
    <row r="94" spans="1:3" ht="13.5" x14ac:dyDescent="0.25">
      <c r="A94">
        <v>60</v>
      </c>
      <c r="B94" s="91" t="str">
        <f>IF('LiquidMenu Generator'!X60="","","void "&amp;IF('LiquidMenu Generator'!X60="","",'LiquidMenu Generator'!X60)&amp;" (void);")</f>
        <v/>
      </c>
      <c r="C94" s="91"/>
    </row>
    <row r="95" spans="1:3" ht="13.5" x14ac:dyDescent="0.25">
      <c r="A95">
        <v>61</v>
      </c>
      <c r="B95" s="91" t="str">
        <f>IF('LiquidMenu Generator'!X61="","","void "&amp;IF('LiquidMenu Generator'!X61="","",'LiquidMenu Generator'!X61)&amp;" (void);")</f>
        <v/>
      </c>
      <c r="C95" s="91"/>
    </row>
    <row r="96" spans="1:3" ht="13.5" x14ac:dyDescent="0.25">
      <c r="A96">
        <v>62</v>
      </c>
      <c r="B96" s="91" t="str">
        <f>IF('LiquidMenu Generator'!X62="","","void "&amp;IF('LiquidMenu Generator'!X62="","",'LiquidMenu Generator'!X62)&amp;" (void);")</f>
        <v/>
      </c>
      <c r="C96" s="91"/>
    </row>
    <row r="97" spans="1:3" ht="13.5" x14ac:dyDescent="0.25">
      <c r="A97">
        <v>63</v>
      </c>
      <c r="B97" s="91" t="str">
        <f>IF('LiquidMenu Generator'!X63="","","void "&amp;IF('LiquidMenu Generator'!X63="","",'LiquidMenu Generator'!X63)&amp;" (void);")</f>
        <v/>
      </c>
      <c r="C97" s="91"/>
    </row>
    <row r="98" spans="1:3" ht="13.5" x14ac:dyDescent="0.25">
      <c r="A98">
        <v>64</v>
      </c>
      <c r="B98" s="91" t="str">
        <f>IF('LiquidMenu Generator'!X64="","","void "&amp;IF('LiquidMenu Generator'!X64="","",'LiquidMenu Generator'!X64)&amp;" (void);")</f>
        <v/>
      </c>
      <c r="C98" s="91"/>
    </row>
    <row r="99" spans="1:3" ht="13.5" x14ac:dyDescent="0.25">
      <c r="A99">
        <v>65</v>
      </c>
      <c r="B99" s="91" t="str">
        <f>IF('LiquidMenu Generator'!X65="","","void "&amp;IF('LiquidMenu Generator'!X65="","",'LiquidMenu Generator'!X65)&amp;" (void);")</f>
        <v/>
      </c>
      <c r="C99" s="91"/>
    </row>
    <row r="100" spans="1:3" ht="13.5" x14ac:dyDescent="0.25">
      <c r="A100">
        <v>66</v>
      </c>
      <c r="B100" s="91" t="str">
        <f>IF('LiquidMenu Generator'!X66="","","void "&amp;IF('LiquidMenu Generator'!X66="","",'LiquidMenu Generator'!X66)&amp;" (void);")</f>
        <v/>
      </c>
      <c r="C100" s="91"/>
    </row>
    <row r="101" spans="1:3" ht="13.5" x14ac:dyDescent="0.25">
      <c r="A101">
        <v>67</v>
      </c>
      <c r="B101" s="91" t="str">
        <f>IF('LiquidMenu Generator'!X67="","","void "&amp;IF('LiquidMenu Generator'!X67="","",'LiquidMenu Generator'!X67)&amp;" (void);")</f>
        <v/>
      </c>
      <c r="C101" s="91"/>
    </row>
    <row r="102" spans="1:3" ht="13.5" x14ac:dyDescent="0.25">
      <c r="A102">
        <v>68</v>
      </c>
      <c r="B102" s="91" t="str">
        <f>IF('LiquidMenu Generator'!X68="","","void "&amp;IF('LiquidMenu Generator'!X68="","",'LiquidMenu Generator'!X68)&amp;" (void);")</f>
        <v/>
      </c>
      <c r="C102" s="91"/>
    </row>
    <row r="103" spans="1:3" ht="13.5" x14ac:dyDescent="0.25">
      <c r="A103">
        <v>69</v>
      </c>
      <c r="B103" s="91" t="str">
        <f>IF('LiquidMenu Generator'!X69="","","void "&amp;IF('LiquidMenu Generator'!X69="","",'LiquidMenu Generator'!X69)&amp;" (void);")</f>
        <v/>
      </c>
      <c r="C103" s="91"/>
    </row>
    <row r="104" spans="1:3" ht="13.5" x14ac:dyDescent="0.25">
      <c r="A104">
        <v>70</v>
      </c>
      <c r="B104" s="91" t="str">
        <f>IF('LiquidMenu Generator'!X70="","","void "&amp;IF('LiquidMenu Generator'!X70="","",'LiquidMenu Generator'!X70)&amp;" (void);")</f>
        <v/>
      </c>
      <c r="C104" s="91"/>
    </row>
    <row r="105" spans="1:3" ht="13.5" x14ac:dyDescent="0.25">
      <c r="A105">
        <v>71</v>
      </c>
      <c r="B105" s="91" t="str">
        <f>IF('LiquidMenu Generator'!X71="","","void "&amp;IF('LiquidMenu Generator'!X71="","",'LiquidMenu Generator'!X71)&amp;" (void);")</f>
        <v/>
      </c>
      <c r="C105" s="91"/>
    </row>
    <row r="106" spans="1:3" ht="13.5" x14ac:dyDescent="0.25">
      <c r="A106">
        <v>72</v>
      </c>
      <c r="B106" s="91" t="str">
        <f>IF('LiquidMenu Generator'!X72="","","void "&amp;IF('LiquidMenu Generator'!X72="","",'LiquidMenu Generator'!X72)&amp;" (void);")</f>
        <v/>
      </c>
      <c r="C106" s="91"/>
    </row>
    <row r="107" spans="1:3" ht="13.5" x14ac:dyDescent="0.25">
      <c r="A107">
        <v>73</v>
      </c>
      <c r="B107" s="91" t="str">
        <f>IF('LiquidMenu Generator'!X73="","","void "&amp;IF('LiquidMenu Generator'!X73="","",'LiquidMenu Generator'!X73)&amp;" (void);")</f>
        <v/>
      </c>
      <c r="C107" s="91"/>
    </row>
    <row r="108" spans="1:3" ht="13.5" x14ac:dyDescent="0.25">
      <c r="A108">
        <v>74</v>
      </c>
      <c r="B108" s="91" t="str">
        <f>IF('LiquidMenu Generator'!X74="","","void "&amp;IF('LiquidMenu Generator'!X74="","",'LiquidMenu Generator'!X74)&amp;" (void);")</f>
        <v/>
      </c>
      <c r="C108" s="91"/>
    </row>
    <row r="109" spans="1:3" ht="13.5" x14ac:dyDescent="0.25">
      <c r="A109">
        <v>75</v>
      </c>
      <c r="B109" s="91" t="str">
        <f>IF('LiquidMenu Generator'!X75="","","void "&amp;IF('LiquidMenu Generator'!X75="","",'LiquidMenu Generator'!X75)&amp;" (void);")</f>
        <v/>
      </c>
      <c r="C109" s="91"/>
    </row>
    <row r="110" spans="1:3" ht="13.5" x14ac:dyDescent="0.25">
      <c r="A110">
        <v>76</v>
      </c>
      <c r="B110" s="91" t="str">
        <f>IF('LiquidMenu Generator'!X76="","","void "&amp;IF('LiquidMenu Generator'!X76="","",'LiquidMenu Generator'!X76)&amp;" (void);")</f>
        <v/>
      </c>
      <c r="C110" s="91"/>
    </row>
    <row r="111" spans="1:3" ht="13.5" x14ac:dyDescent="0.25">
      <c r="A111">
        <v>77</v>
      </c>
      <c r="B111" s="91" t="str">
        <f>IF('LiquidMenu Generator'!X77="","","void "&amp;IF('LiquidMenu Generator'!X77="","",'LiquidMenu Generator'!X77)&amp;" (void);")</f>
        <v/>
      </c>
      <c r="C111" s="91"/>
    </row>
    <row r="112" spans="1:3" ht="13.5" x14ac:dyDescent="0.25">
      <c r="A112">
        <v>78</v>
      </c>
      <c r="B112" s="91" t="str">
        <f>IF('LiquidMenu Generator'!X78="","","void "&amp;IF('LiquidMenu Generator'!X78="","",'LiquidMenu Generator'!X78)&amp;" (void);")</f>
        <v/>
      </c>
      <c r="C112" s="91"/>
    </row>
    <row r="113" spans="1:3" ht="13.5" x14ac:dyDescent="0.25">
      <c r="A113">
        <v>79</v>
      </c>
      <c r="B113" s="91" t="str">
        <f>IF('LiquidMenu Generator'!X79="","","void "&amp;IF('LiquidMenu Generator'!X79="","",'LiquidMenu Generator'!X79)&amp;" (void);")</f>
        <v/>
      </c>
      <c r="C113" s="91"/>
    </row>
    <row r="114" spans="1:3" ht="13.5" x14ac:dyDescent="0.25">
      <c r="A114">
        <v>80</v>
      </c>
      <c r="B114" s="91" t="str">
        <f>IF('LiquidMenu Generator'!X80="","","void "&amp;IF('LiquidMenu Generator'!X80="","",'LiquidMenu Generator'!X80)&amp;" (void);")</f>
        <v/>
      </c>
      <c r="C114" s="91"/>
    </row>
    <row r="115" spans="1:3" ht="13.5" x14ac:dyDescent="0.25">
      <c r="A115">
        <v>81</v>
      </c>
      <c r="B115" s="91" t="str">
        <f>IF('LiquidMenu Generator'!X81="","","void "&amp;IF('LiquidMenu Generator'!X81="","",'LiquidMenu Generator'!X81)&amp;" (void);")</f>
        <v/>
      </c>
      <c r="C115" s="91"/>
    </row>
    <row r="116" spans="1:3" ht="13.5" x14ac:dyDescent="0.25">
      <c r="A116">
        <v>82</v>
      </c>
      <c r="B116" s="91" t="str">
        <f>IF('LiquidMenu Generator'!X82="","","void "&amp;IF('LiquidMenu Generator'!X82="","",'LiquidMenu Generator'!X82)&amp;" (void);")</f>
        <v/>
      </c>
      <c r="C116" s="91"/>
    </row>
    <row r="117" spans="1:3" ht="13.5" x14ac:dyDescent="0.25">
      <c r="A117">
        <v>83</v>
      </c>
      <c r="B117" s="91" t="str">
        <f>IF('LiquidMenu Generator'!X83="","","void "&amp;IF('LiquidMenu Generator'!X83="","",'LiquidMenu Generator'!X83)&amp;" (void);")</f>
        <v/>
      </c>
      <c r="C117" s="91"/>
    </row>
    <row r="118" spans="1:3" ht="13.5" x14ac:dyDescent="0.25">
      <c r="A118">
        <v>84</v>
      </c>
      <c r="B118" s="91" t="str">
        <f>IF('LiquidMenu Generator'!X84="","","void "&amp;IF('LiquidMenu Generator'!X84="","",'LiquidMenu Generator'!X84)&amp;" (void);")</f>
        <v/>
      </c>
      <c r="C118" s="91"/>
    </row>
    <row r="119" spans="1:3" ht="13.5" x14ac:dyDescent="0.25">
      <c r="A119">
        <v>85</v>
      </c>
      <c r="B119" s="91" t="str">
        <f>IF('LiquidMenu Generator'!X85="","","void "&amp;IF('LiquidMenu Generator'!X85="","",'LiquidMenu Generator'!X85)&amp;" (void);")</f>
        <v/>
      </c>
      <c r="C119" s="91"/>
    </row>
    <row r="120" spans="1:3" ht="13.5" x14ac:dyDescent="0.25">
      <c r="A120">
        <v>86</v>
      </c>
      <c r="B120" s="91" t="str">
        <f>IF('LiquidMenu Generator'!X86="","","void "&amp;IF('LiquidMenu Generator'!X86="","",'LiquidMenu Generator'!X86)&amp;" (void);")</f>
        <v/>
      </c>
      <c r="C120" s="91"/>
    </row>
    <row r="121" spans="1:3" ht="13.5" x14ac:dyDescent="0.25">
      <c r="A121">
        <v>87</v>
      </c>
      <c r="B121" s="91" t="str">
        <f>IF('LiquidMenu Generator'!X87="","","void "&amp;IF('LiquidMenu Generator'!X87="","",'LiquidMenu Generator'!X87)&amp;" (void);")</f>
        <v/>
      </c>
      <c r="C121" s="91"/>
    </row>
    <row r="122" spans="1:3" ht="13.5" x14ac:dyDescent="0.25">
      <c r="A122">
        <v>88</v>
      </c>
      <c r="B122" s="91" t="str">
        <f>IF('LiquidMenu Generator'!X88="","","void "&amp;IF('LiquidMenu Generator'!X88="","",'LiquidMenu Generator'!X88)&amp;" (void);")</f>
        <v/>
      </c>
      <c r="C122" s="91"/>
    </row>
    <row r="123" spans="1:3" ht="13.5" x14ac:dyDescent="0.25">
      <c r="A123">
        <v>89</v>
      </c>
      <c r="B123" s="91" t="str">
        <f>IF('LiquidMenu Generator'!X89="","","void "&amp;IF('LiquidMenu Generator'!X89="","",'LiquidMenu Generator'!X89)&amp;" (void);")</f>
        <v/>
      </c>
      <c r="C123" s="91"/>
    </row>
    <row r="124" spans="1:3" ht="13.5" x14ac:dyDescent="0.25">
      <c r="A124">
        <v>90</v>
      </c>
      <c r="B124" s="91" t="str">
        <f>IF('LiquidMenu Generator'!X90="","","void "&amp;IF('LiquidMenu Generator'!X90="","",'LiquidMenu Generator'!X90)&amp;" (void);")</f>
        <v/>
      </c>
      <c r="C124" s="91"/>
    </row>
    <row r="125" spans="1:3" ht="13.5" x14ac:dyDescent="0.25">
      <c r="A125">
        <v>91</v>
      </c>
      <c r="B125" s="91" t="str">
        <f>IF('LiquidMenu Generator'!X91="","","void "&amp;IF('LiquidMenu Generator'!X91="","",'LiquidMenu Generator'!X91)&amp;" (void);")</f>
        <v/>
      </c>
      <c r="C125" s="91"/>
    </row>
    <row r="126" spans="1:3" ht="13.5" x14ac:dyDescent="0.25">
      <c r="A126">
        <v>92</v>
      </c>
      <c r="B126" s="91" t="str">
        <f>IF('LiquidMenu Generator'!X92="","","void "&amp;IF('LiquidMenu Generator'!X92="","",'LiquidMenu Generator'!X92)&amp;" (void);")</f>
        <v/>
      </c>
      <c r="C126" s="91"/>
    </row>
    <row r="127" spans="1:3" ht="13.5" x14ac:dyDescent="0.25">
      <c r="A127">
        <v>93</v>
      </c>
      <c r="B127" s="91" t="str">
        <f>IF('LiquidMenu Generator'!X93="","","void "&amp;IF('LiquidMenu Generator'!X93="","",'LiquidMenu Generator'!X93)&amp;" (void);")</f>
        <v/>
      </c>
      <c r="C127" s="91"/>
    </row>
    <row r="128" spans="1:3" ht="13.5" x14ac:dyDescent="0.25">
      <c r="A128">
        <v>94</v>
      </c>
      <c r="B128" s="91" t="str">
        <f>IF('LiquidMenu Generator'!X94="","","void "&amp;IF('LiquidMenu Generator'!X94="","",'LiquidMenu Generator'!X94)&amp;" (void);")</f>
        <v/>
      </c>
      <c r="C128" s="91"/>
    </row>
    <row r="129" spans="1:3" ht="13.5" x14ac:dyDescent="0.25">
      <c r="A129">
        <v>95</v>
      </c>
      <c r="B129" s="91" t="str">
        <f>IF('LiquidMenu Generator'!X95="","","void "&amp;IF('LiquidMenu Generator'!X95="","",'LiquidMenu Generator'!X95)&amp;" (void);")</f>
        <v/>
      </c>
      <c r="C129" s="91"/>
    </row>
    <row r="130" spans="1:3" ht="13.5" x14ac:dyDescent="0.25">
      <c r="A130">
        <v>96</v>
      </c>
      <c r="B130" s="91" t="str">
        <f>IF('LiquidMenu Generator'!X96="","","void "&amp;IF('LiquidMenu Generator'!X96="","",'LiquidMenu Generator'!X96)&amp;" (void);")</f>
        <v/>
      </c>
      <c r="C130" s="91"/>
    </row>
    <row r="131" spans="1:3" ht="13.5" x14ac:dyDescent="0.25">
      <c r="A131">
        <v>97</v>
      </c>
      <c r="B131" s="91" t="str">
        <f>IF('LiquidMenu Generator'!X97="","","void "&amp;IF('LiquidMenu Generator'!X97="","",'LiquidMenu Generator'!X97)&amp;" (void);")</f>
        <v/>
      </c>
      <c r="C131" s="91"/>
    </row>
    <row r="132" spans="1:3" ht="13.5" x14ac:dyDescent="0.25">
      <c r="A132">
        <v>98</v>
      </c>
      <c r="B132" s="91" t="str">
        <f>IF('LiquidMenu Generator'!X98="","","void "&amp;IF('LiquidMenu Generator'!X98="","",'LiquidMenu Generator'!X98)&amp;" (void);")</f>
        <v/>
      </c>
      <c r="C132" s="91"/>
    </row>
    <row r="133" spans="1:3" ht="13.5" x14ac:dyDescent="0.25">
      <c r="A133">
        <v>99</v>
      </c>
      <c r="B133" s="91" t="str">
        <f>IF('LiquidMenu Generator'!X99="","","void "&amp;IF('LiquidMenu Generator'!X99="","",'LiquidMenu Generator'!X99)&amp;" (void);")</f>
        <v/>
      </c>
      <c r="C133" s="91"/>
    </row>
    <row r="134" spans="1:3" ht="13.5" x14ac:dyDescent="0.25">
      <c r="A134">
        <v>100</v>
      </c>
      <c r="B134" s="91" t="str">
        <f>IF('LiquidMenu Generator'!X100="","","void "&amp;IF('LiquidMenu Generator'!X100="","",'LiquidMenu Generator'!X100)&amp;" (void);")</f>
        <v/>
      </c>
      <c r="C134" s="91"/>
    </row>
    <row r="135" spans="1:3" ht="13.5" x14ac:dyDescent="0.25">
      <c r="A135">
        <v>101</v>
      </c>
      <c r="B135" s="91" t="str">
        <f>IF('LiquidMenu Generator'!X101="","","void "&amp;IF('LiquidMenu Generator'!X101="","",'LiquidMenu Generator'!X101)&amp;" (void);")</f>
        <v/>
      </c>
      <c r="C135" s="91"/>
    </row>
    <row r="136" spans="1:3" ht="13.5" x14ac:dyDescent="0.25">
      <c r="A136">
        <v>102</v>
      </c>
      <c r="B136" s="91" t="str">
        <f>IF('LiquidMenu Generator'!X102="","","void "&amp;IF('LiquidMenu Generator'!X102="","",'LiquidMenu Generator'!X102)&amp;" (void);")</f>
        <v/>
      </c>
      <c r="C136" s="91"/>
    </row>
    <row r="137" spans="1:3" ht="13.5" x14ac:dyDescent="0.25">
      <c r="A137">
        <v>103</v>
      </c>
      <c r="B137" s="91" t="str">
        <f>IF('LiquidMenu Generator'!X103="","","void "&amp;IF('LiquidMenu Generator'!X103="","",'LiquidMenu Generator'!X103)&amp;" (void);")</f>
        <v/>
      </c>
      <c r="C137" s="91"/>
    </row>
    <row r="138" spans="1:3" ht="13.5" x14ac:dyDescent="0.25">
      <c r="A138">
        <v>104</v>
      </c>
      <c r="B138" s="91" t="str">
        <f>IF('LiquidMenu Generator'!X104="","","void "&amp;IF('LiquidMenu Generator'!X104="","",'LiquidMenu Generator'!X104)&amp;" (void);")</f>
        <v/>
      </c>
      <c r="C138" s="91"/>
    </row>
    <row r="139" spans="1:3" ht="13.5" x14ac:dyDescent="0.25">
      <c r="A139">
        <v>105</v>
      </c>
      <c r="B139" s="91" t="str">
        <f>IF('LiquidMenu Generator'!X105="","","void "&amp;IF('LiquidMenu Generator'!X105="","",'LiquidMenu Generator'!X105)&amp;" (void);")</f>
        <v/>
      </c>
      <c r="C139" s="91"/>
    </row>
    <row r="140" spans="1:3" ht="13.5" x14ac:dyDescent="0.25">
      <c r="A140">
        <v>106</v>
      </c>
      <c r="B140" s="91" t="str">
        <f>IF('LiquidMenu Generator'!X106="","","void "&amp;IF('LiquidMenu Generator'!X106="","",'LiquidMenu Generator'!X106)&amp;" (void);")</f>
        <v/>
      </c>
      <c r="C140" s="91"/>
    </row>
    <row r="141" spans="1:3" ht="13.5" x14ac:dyDescent="0.25">
      <c r="A141">
        <v>107</v>
      </c>
      <c r="B141" s="91" t="str">
        <f>IF('LiquidMenu Generator'!X107="","","void "&amp;IF('LiquidMenu Generator'!X107="","",'LiquidMenu Generator'!X107)&amp;" (void);")</f>
        <v/>
      </c>
      <c r="C141" s="91"/>
    </row>
    <row r="142" spans="1:3" ht="13.5" x14ac:dyDescent="0.25">
      <c r="A142">
        <v>108</v>
      </c>
      <c r="B142" s="91" t="str">
        <f>IF('LiquidMenu Generator'!X108="","","void "&amp;IF('LiquidMenu Generator'!X108="","",'LiquidMenu Generator'!X108)&amp;" (void);")</f>
        <v/>
      </c>
      <c r="C142" s="91"/>
    </row>
    <row r="143" spans="1:3" ht="13.5" x14ac:dyDescent="0.25">
      <c r="A143">
        <v>109</v>
      </c>
      <c r="B143" s="91" t="str">
        <f>IF('LiquidMenu Generator'!X109="","","void "&amp;IF('LiquidMenu Generator'!X109="","",'LiquidMenu Generator'!X109)&amp;" (void);")</f>
        <v/>
      </c>
      <c r="C143" s="91"/>
    </row>
    <row r="144" spans="1:3" ht="13.5" x14ac:dyDescent="0.25">
      <c r="A144">
        <v>110</v>
      </c>
      <c r="B144" s="91" t="str">
        <f>IF('LiquidMenu Generator'!X110="","","void "&amp;IF('LiquidMenu Generator'!X110="","",'LiquidMenu Generator'!X110)&amp;" (void);")</f>
        <v/>
      </c>
      <c r="C144" s="91"/>
    </row>
    <row r="145" spans="1:3" ht="13.5" x14ac:dyDescent="0.25">
      <c r="A145">
        <v>111</v>
      </c>
      <c r="B145" s="91" t="str">
        <f>IF('LiquidMenu Generator'!X111="","","void "&amp;IF('LiquidMenu Generator'!X111="","",'LiquidMenu Generator'!X111)&amp;" (void);")</f>
        <v/>
      </c>
      <c r="C145" s="91"/>
    </row>
    <row r="146" spans="1:3" ht="13.5" x14ac:dyDescent="0.25">
      <c r="A146">
        <v>112</v>
      </c>
      <c r="B146" s="91" t="str">
        <f>IF('LiquidMenu Generator'!X112="","","void "&amp;IF('LiquidMenu Generator'!X112="","",'LiquidMenu Generator'!X112)&amp;" (void);")</f>
        <v/>
      </c>
      <c r="C146" s="91"/>
    </row>
    <row r="147" spans="1:3" ht="13.5" x14ac:dyDescent="0.25">
      <c r="A147">
        <v>113</v>
      </c>
      <c r="B147" s="91" t="str">
        <f>IF('LiquidMenu Generator'!X113="","","void "&amp;IF('LiquidMenu Generator'!X113="","",'LiquidMenu Generator'!X113)&amp;" (void);")</f>
        <v/>
      </c>
      <c r="C147" s="91"/>
    </row>
    <row r="148" spans="1:3" ht="13.5" x14ac:dyDescent="0.25">
      <c r="A148">
        <v>114</v>
      </c>
      <c r="B148" s="91" t="str">
        <f>IF('LiquidMenu Generator'!X114="","","void "&amp;IF('LiquidMenu Generator'!X114="","",'LiquidMenu Generator'!X114)&amp;" (void);")</f>
        <v/>
      </c>
      <c r="C148" s="91"/>
    </row>
    <row r="149" spans="1:3" ht="13.5" x14ac:dyDescent="0.25">
      <c r="A149">
        <v>115</v>
      </c>
      <c r="B149" s="91" t="str">
        <f>IF('LiquidMenu Generator'!X115="","","void "&amp;IF('LiquidMenu Generator'!X115="","",'LiquidMenu Generator'!X115)&amp;" (void);")</f>
        <v/>
      </c>
      <c r="C149" s="91"/>
    </row>
    <row r="150" spans="1:3" ht="13.5" x14ac:dyDescent="0.25">
      <c r="A150">
        <v>116</v>
      </c>
      <c r="B150" s="91" t="str">
        <f>IF('LiquidMenu Generator'!X116="","","void "&amp;IF('LiquidMenu Generator'!X116="","",'LiquidMenu Generator'!X116)&amp;" (void);")</f>
        <v/>
      </c>
      <c r="C150" s="91"/>
    </row>
    <row r="151" spans="1:3" ht="13.5" x14ac:dyDescent="0.25">
      <c r="A151">
        <v>117</v>
      </c>
      <c r="B151" s="91" t="str">
        <f>IF('LiquidMenu Generator'!X117="","","void "&amp;IF('LiquidMenu Generator'!X117="","",'LiquidMenu Generator'!X117)&amp;" (void);")</f>
        <v/>
      </c>
      <c r="C151" s="91"/>
    </row>
    <row r="152" spans="1:3" ht="13.5" x14ac:dyDescent="0.25">
      <c r="A152">
        <v>118</v>
      </c>
      <c r="B152" s="91" t="str">
        <f>IF('LiquidMenu Generator'!X118="","","void "&amp;IF('LiquidMenu Generator'!X118="","",'LiquidMenu Generator'!X118)&amp;" (void);")</f>
        <v/>
      </c>
      <c r="C152" s="91"/>
    </row>
    <row r="153" spans="1:3" ht="13.5" x14ac:dyDescent="0.25">
      <c r="A153">
        <v>119</v>
      </c>
      <c r="B153" s="91" t="str">
        <f>IF('LiquidMenu Generator'!X119="","","void "&amp;IF('LiquidMenu Generator'!X119="","",'LiquidMenu Generator'!X119)&amp;" (void);")</f>
        <v/>
      </c>
      <c r="C153" s="91"/>
    </row>
    <row r="154" spans="1:3" ht="13.5" x14ac:dyDescent="0.25">
      <c r="A154">
        <v>120</v>
      </c>
      <c r="B154" s="91" t="str">
        <f>IF('LiquidMenu Generator'!X120="","","void "&amp;IF('LiquidMenu Generator'!X120="","",'LiquidMenu Generator'!X120)&amp;" (void);")</f>
        <v/>
      </c>
      <c r="C154" s="91"/>
    </row>
    <row r="155" spans="1:3" ht="13.5" x14ac:dyDescent="0.25">
      <c r="B155" s="90"/>
      <c r="C155" s="9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6DE7-B036-4E57-9356-F9331C7F8144}">
  <dimension ref="A1:C1168"/>
  <sheetViews>
    <sheetView topLeftCell="A1000" zoomScaleNormal="100" workbookViewId="0">
      <selection activeCell="B1049" sqref="B1049"/>
    </sheetView>
  </sheetViews>
  <sheetFormatPr defaultRowHeight="12.75" x14ac:dyDescent="0.2"/>
  <cols>
    <col min="1" max="1" width="4" customWidth="1"/>
    <col min="2" max="2" width="48.42578125" customWidth="1"/>
    <col min="3" max="3" width="115.42578125" customWidth="1"/>
  </cols>
  <sheetData>
    <row r="1" spans="2:3" ht="13.5" x14ac:dyDescent="0.25">
      <c r="B1" s="87" t="s">
        <v>292</v>
      </c>
      <c r="C1" s="87"/>
    </row>
    <row r="2" spans="2:3" ht="13.5" x14ac:dyDescent="0.25">
      <c r="B2" s="87" t="str">
        <f>" * Menu"&amp;UPPER('LiquidMenu Generator'!F1)&amp;".cpp"</f>
        <v xml:space="preserve"> * MenuCORTINA.cpp</v>
      </c>
      <c r="C2" s="87"/>
    </row>
    <row r="3" spans="2:3" ht="13.5" x14ac:dyDescent="0.25">
      <c r="B3" s="87" t="s">
        <v>293</v>
      </c>
      <c r="C3" s="87"/>
    </row>
    <row r="4" spans="2:3" ht="13.5" x14ac:dyDescent="0.25">
      <c r="B4" s="87" t="str">
        <f>" *  Created on: "</f>
        <v xml:space="preserve"> *  Created on: </v>
      </c>
      <c r="C4" s="88">
        <f ca="1">NOW()</f>
        <v>43603.037946412034</v>
      </c>
    </row>
    <row r="5" spans="2:3" ht="13.5" x14ac:dyDescent="0.25">
      <c r="B5" s="87" t="str">
        <f>" *      Author: "</f>
        <v xml:space="preserve"> *      Author: </v>
      </c>
      <c r="C5" s="88" t="str">
        <f>'LiquidMenu Generator'!F2</f>
        <v>Ricardo Soares</v>
      </c>
    </row>
    <row r="6" spans="2:3" ht="13.5" x14ac:dyDescent="0.25">
      <c r="B6" s="87" t="str">
        <f>" *      Gerador: "</f>
        <v xml:space="preserve"> *      Gerador: </v>
      </c>
      <c r="C6" s="88" t="s">
        <v>304</v>
      </c>
    </row>
    <row r="7" spans="2:3" ht="13.5" x14ac:dyDescent="0.25">
      <c r="B7" s="87" t="s">
        <v>294</v>
      </c>
      <c r="C7" s="87"/>
    </row>
    <row r="8" spans="2:3" ht="13.5" x14ac:dyDescent="0.25">
      <c r="B8" s="87"/>
      <c r="C8" s="87"/>
    </row>
    <row r="9" spans="2:3" ht="13.5" x14ac:dyDescent="0.25">
      <c r="B9" s="87" t="str">
        <f>"#include ""Menu"&amp;UPPER('LiquidMenu Generator'!F1)&amp;".h"""</f>
        <v>#include "MenuCORTINA.h"</v>
      </c>
      <c r="C9" s="87"/>
    </row>
    <row r="10" spans="2:3" ht="13.5" x14ac:dyDescent="0.25">
      <c r="B10" s="87"/>
      <c r="C10" s="87"/>
    </row>
    <row r="11" spans="2:3" ht="13.5" x14ac:dyDescent="0.25">
      <c r="B11" s="87" t="s">
        <v>305</v>
      </c>
      <c r="C11" s="87"/>
    </row>
    <row r="12" spans="2:3" ht="13.5" x14ac:dyDescent="0.25">
      <c r="B12" s="87" t="s">
        <v>317</v>
      </c>
      <c r="C12" s="87"/>
    </row>
    <row r="13" spans="2:3" ht="13.5" x14ac:dyDescent="0.25">
      <c r="B13" s="87" t="s">
        <v>305</v>
      </c>
      <c r="C13" s="87"/>
    </row>
    <row r="14" spans="2:3" ht="13.5" x14ac:dyDescent="0.25">
      <c r="B14" s="87" t="s">
        <v>313</v>
      </c>
      <c r="C14" s="87"/>
    </row>
    <row r="15" spans="2:3" ht="13.5" x14ac:dyDescent="0.25">
      <c r="B15" s="87" t="s">
        <v>314</v>
      </c>
      <c r="C15" s="87"/>
    </row>
    <row r="16" spans="2:3" ht="13.5" x14ac:dyDescent="0.25">
      <c r="B16" s="87" t="s">
        <v>315</v>
      </c>
      <c r="C16" s="87"/>
    </row>
    <row r="17" spans="1:3" ht="13.5" x14ac:dyDescent="0.25">
      <c r="B17" s="87" t="s">
        <v>316</v>
      </c>
      <c r="C17" s="87"/>
    </row>
    <row r="18" spans="1:3" ht="13.5" x14ac:dyDescent="0.25">
      <c r="B18" s="87"/>
      <c r="C18" s="87"/>
    </row>
    <row r="19" spans="1:3" ht="13.5" x14ac:dyDescent="0.25">
      <c r="B19" s="87" t="s">
        <v>305</v>
      </c>
      <c r="C19" s="87"/>
    </row>
    <row r="20" spans="1:3" ht="13.5" x14ac:dyDescent="0.25">
      <c r="B20" s="87" t="str">
        <f>"// "&amp;'LiquidMenu Generator'!AC3&amp;" /  "&amp;'LiquidMenu Generator'!AD3&amp;" - MENU "&amp;UPPER('LiquidMenu Generator'!F1)&amp;" DO SISTEMA - DEFINICAO DAS VARIAVEIS DO MENU"</f>
        <v>// passo 1) CRIAR SCREEN /  passo 2) CRIAR LINE - MENU CORTINA DO SISTEMA - DEFINICAO DAS VARIAVEIS DO MENU</v>
      </c>
      <c r="C20" s="87"/>
    </row>
    <row r="21" spans="1:3" ht="13.5" x14ac:dyDescent="0.25">
      <c r="B21" s="87" t="s">
        <v>305</v>
      </c>
      <c r="C21" s="87"/>
    </row>
    <row r="22" spans="1:3" ht="13.5" x14ac:dyDescent="0.25">
      <c r="B22" s="90"/>
      <c r="C22" s="90"/>
    </row>
    <row r="23" spans="1:3" ht="13.5" x14ac:dyDescent="0.25">
      <c r="A23">
        <v>4</v>
      </c>
      <c r="B23" s="91" t="str">
        <f>IF('LiquidMenu Generator'!AC4="","",'LiquidMenu Generator'!AC4)</f>
        <v>LiquidScreen* welcome_screen;</v>
      </c>
      <c r="C23" s="91" t="str">
        <f>IF('LiquidMenu Generator'!AD4="","",'LiquidMenu Generator'!AD4)</f>
        <v>LiquidLine* welcome_line_01;</v>
      </c>
    </row>
    <row r="24" spans="1:3" ht="13.5" x14ac:dyDescent="0.25">
      <c r="A24">
        <v>5</v>
      </c>
      <c r="B24" s="91" t="str">
        <f>IF('LiquidMenu Generator'!AC5="","",'LiquidMenu Generator'!AC5)</f>
        <v/>
      </c>
      <c r="C24" s="91" t="str">
        <f>IF('LiquidMenu Generator'!AD5="","",'LiquidMenu Generator'!AD5)</f>
        <v>LiquidLine* welcome_line_02;</v>
      </c>
    </row>
    <row r="25" spans="1:3" ht="13.5" x14ac:dyDescent="0.25">
      <c r="A25">
        <v>6</v>
      </c>
      <c r="B25" s="91" t="str">
        <f>IF('LiquidMenu Generator'!AC6="","",'LiquidMenu Generator'!AC6)</f>
        <v/>
      </c>
      <c r="C25" s="91" t="str">
        <f>IF('LiquidMenu Generator'!AD6="","",'LiquidMenu Generator'!AD6)</f>
        <v>LiquidLine* welcome_line_03;</v>
      </c>
    </row>
    <row r="26" spans="1:3" ht="13.5" x14ac:dyDescent="0.25">
      <c r="A26">
        <v>7</v>
      </c>
      <c r="B26" s="91" t="str">
        <f>IF('LiquidMenu Generator'!AC7="","",'LiquidMenu Generator'!AC7)</f>
        <v/>
      </c>
      <c r="C26" s="91" t="str">
        <f>IF('LiquidMenu Generator'!AD7="","",'LiquidMenu Generator'!AD7)</f>
        <v/>
      </c>
    </row>
    <row r="27" spans="1:3" ht="13.5" x14ac:dyDescent="0.25">
      <c r="A27">
        <v>8</v>
      </c>
      <c r="B27" s="91" t="str">
        <f>IF('LiquidMenu Generator'!AC8="","",'LiquidMenu Generator'!AC8)</f>
        <v>LiquidScreen* principal_screen;</v>
      </c>
      <c r="C27" s="91" t="str">
        <f>IF('LiquidMenu Generator'!AD8="","",'LiquidMenu Generator'!AD8)</f>
        <v>LiquidLine* principal_line_01;</v>
      </c>
    </row>
    <row r="28" spans="1:3" ht="13.5" x14ac:dyDescent="0.25">
      <c r="A28">
        <v>9</v>
      </c>
      <c r="B28" s="91" t="str">
        <f>IF('LiquidMenu Generator'!AC9="","",'LiquidMenu Generator'!AC9)</f>
        <v/>
      </c>
      <c r="C28" s="91" t="str">
        <f>IF('LiquidMenu Generator'!AD9="","",'LiquidMenu Generator'!AD9)</f>
        <v>LiquidLine* principal_line_02;</v>
      </c>
    </row>
    <row r="29" spans="1:3" ht="13.5" x14ac:dyDescent="0.25">
      <c r="A29">
        <v>10</v>
      </c>
      <c r="B29" s="91" t="str">
        <f>IF('LiquidMenu Generator'!AC10="","",'LiquidMenu Generator'!AC10)</f>
        <v/>
      </c>
      <c r="C29" s="91" t="str">
        <f>IF('LiquidMenu Generator'!AD10="","",'LiquidMenu Generator'!AD10)</f>
        <v>LiquidLine* principal_line_03;</v>
      </c>
    </row>
    <row r="30" spans="1:3" ht="13.5" x14ac:dyDescent="0.25">
      <c r="A30">
        <v>11</v>
      </c>
      <c r="B30" s="91" t="str">
        <f>IF('LiquidMenu Generator'!AC11="","",'LiquidMenu Generator'!AC11)</f>
        <v/>
      </c>
      <c r="C30" s="91" t="str">
        <f>IF('LiquidMenu Generator'!AD11="","",'LiquidMenu Generator'!AD11)</f>
        <v>LiquidLine* principal_line_04;</v>
      </c>
    </row>
    <row r="31" spans="1:3" ht="13.5" x14ac:dyDescent="0.25">
      <c r="A31">
        <v>12</v>
      </c>
      <c r="B31" s="91" t="str">
        <f>IF('LiquidMenu Generator'!AC12="","",'LiquidMenu Generator'!AC12)</f>
        <v/>
      </c>
      <c r="C31" s="91" t="str">
        <f>IF('LiquidMenu Generator'!AD12="","",'LiquidMenu Generator'!AD12)</f>
        <v>LiquidLine* principal_line_05;</v>
      </c>
    </row>
    <row r="32" spans="1:3" ht="13.5" x14ac:dyDescent="0.25">
      <c r="A32">
        <v>13</v>
      </c>
      <c r="B32" s="91" t="str">
        <f>IF('LiquidMenu Generator'!AC13="","",'LiquidMenu Generator'!AC13)</f>
        <v/>
      </c>
      <c r="C32" s="91" t="str">
        <f>IF('LiquidMenu Generator'!AD13="","",'LiquidMenu Generator'!AD13)</f>
        <v>LiquidLine* principal_line_06;</v>
      </c>
    </row>
    <row r="33" spans="1:3" ht="13.5" x14ac:dyDescent="0.25">
      <c r="A33">
        <v>14</v>
      </c>
      <c r="B33" s="91" t="str">
        <f>IF('LiquidMenu Generator'!AC14="","",'LiquidMenu Generator'!AC14)</f>
        <v/>
      </c>
      <c r="C33" s="91" t="str">
        <f>IF('LiquidMenu Generator'!AD14="","",'LiquidMenu Generator'!AD14)</f>
        <v>LiquidLine* principal_line_07;</v>
      </c>
    </row>
    <row r="34" spans="1:3" ht="13.5" x14ac:dyDescent="0.25">
      <c r="A34">
        <v>15</v>
      </c>
      <c r="B34" s="91" t="str">
        <f>IF('LiquidMenu Generator'!AC15="","",'LiquidMenu Generator'!AC15)</f>
        <v/>
      </c>
      <c r="C34" s="91" t="str">
        <f>IF('LiquidMenu Generator'!AD15="","",'LiquidMenu Generator'!AD15)</f>
        <v/>
      </c>
    </row>
    <row r="35" spans="1:3" ht="13.5" x14ac:dyDescent="0.25">
      <c r="A35">
        <v>16</v>
      </c>
      <c r="B35" s="91" t="str">
        <f>IF('LiquidMenu Generator'!AC16="","",'LiquidMenu Generator'!AC16)</f>
        <v>LiquidScreen* configuracao_screen;</v>
      </c>
      <c r="C35" s="91" t="str">
        <f>IF('LiquidMenu Generator'!AD16="","",'LiquidMenu Generator'!AD16)</f>
        <v>LiquidLine* configuracao_line_01;</v>
      </c>
    </row>
    <row r="36" spans="1:3" ht="13.5" x14ac:dyDescent="0.25">
      <c r="A36">
        <v>17</v>
      </c>
      <c r="B36" s="91" t="str">
        <f>IF('LiquidMenu Generator'!AC17="","",'LiquidMenu Generator'!AC17)</f>
        <v/>
      </c>
      <c r="C36" s="91" t="str">
        <f>IF('LiquidMenu Generator'!AD17="","",'LiquidMenu Generator'!AD17)</f>
        <v>LiquidLine* configuracao_line_02;</v>
      </c>
    </row>
    <row r="37" spans="1:3" ht="13.5" x14ac:dyDescent="0.25">
      <c r="A37">
        <v>18</v>
      </c>
      <c r="B37" s="91" t="str">
        <f>IF('LiquidMenu Generator'!AC18="","",'LiquidMenu Generator'!AC18)</f>
        <v/>
      </c>
      <c r="C37" s="91" t="str">
        <f>IF('LiquidMenu Generator'!AD18="","",'LiquidMenu Generator'!AD18)</f>
        <v>LiquidLine* configuracao_line_03;</v>
      </c>
    </row>
    <row r="38" spans="1:3" ht="13.5" x14ac:dyDescent="0.25">
      <c r="A38">
        <v>19</v>
      </c>
      <c r="B38" s="91" t="str">
        <f>IF('LiquidMenu Generator'!AC19="","",'LiquidMenu Generator'!AC19)</f>
        <v/>
      </c>
      <c r="C38" s="91" t="str">
        <f>IF('LiquidMenu Generator'!AD19="","",'LiquidMenu Generator'!AD19)</f>
        <v>LiquidLine* configuracao_line_04;</v>
      </c>
    </row>
    <row r="39" spans="1:3" ht="13.5" x14ac:dyDescent="0.25">
      <c r="A39">
        <v>20</v>
      </c>
      <c r="B39" s="91" t="str">
        <f>IF('LiquidMenu Generator'!AC20="","",'LiquidMenu Generator'!AC20)</f>
        <v/>
      </c>
      <c r="C39" s="91" t="str">
        <f>IF('LiquidMenu Generator'!AD20="","",'LiquidMenu Generator'!AD20)</f>
        <v>LiquidLine* configuracao_line_05;</v>
      </c>
    </row>
    <row r="40" spans="1:3" ht="13.5" x14ac:dyDescent="0.25">
      <c r="A40">
        <v>21</v>
      </c>
      <c r="B40" s="91" t="str">
        <f>IF('LiquidMenu Generator'!AC21="","",'LiquidMenu Generator'!AC21)</f>
        <v/>
      </c>
      <c r="C40" s="91" t="str">
        <f>IF('LiquidMenu Generator'!AD21="","",'LiquidMenu Generator'!AD21)</f>
        <v>LiquidLine* configuracao_line_06;</v>
      </c>
    </row>
    <row r="41" spans="1:3" ht="13.5" x14ac:dyDescent="0.25">
      <c r="A41">
        <v>22</v>
      </c>
      <c r="B41" s="91" t="str">
        <f>IF('LiquidMenu Generator'!AC22="","",'LiquidMenu Generator'!AC22)</f>
        <v/>
      </c>
      <c r="C41" s="91" t="str">
        <f>IF('LiquidMenu Generator'!AD22="","",'LiquidMenu Generator'!AD22)</f>
        <v>LiquidLine* configuracao_line_07;</v>
      </c>
    </row>
    <row r="42" spans="1:3" ht="13.5" x14ac:dyDescent="0.25">
      <c r="A42">
        <v>23</v>
      </c>
      <c r="B42" s="91" t="str">
        <f>IF('LiquidMenu Generator'!AC23="","",'LiquidMenu Generator'!AC23)</f>
        <v/>
      </c>
      <c r="C42" s="91" t="str">
        <f>IF('LiquidMenu Generator'!AD23="","",'LiquidMenu Generator'!AD23)</f>
        <v>LiquidLine* configuracao_line_08;</v>
      </c>
    </row>
    <row r="43" spans="1:3" ht="13.5" x14ac:dyDescent="0.25">
      <c r="A43">
        <v>24</v>
      </c>
      <c r="B43" s="91" t="str">
        <f>IF('LiquidMenu Generator'!AC24="","",'LiquidMenu Generator'!AC24)</f>
        <v/>
      </c>
      <c r="C43" s="91" t="str">
        <f>IF('LiquidMenu Generator'!AD24="","",'LiquidMenu Generator'!AD24)</f>
        <v/>
      </c>
    </row>
    <row r="44" spans="1:3" ht="13.5" x14ac:dyDescent="0.25">
      <c r="A44">
        <v>25</v>
      </c>
      <c r="B44" s="91" t="str">
        <f>IF('LiquidMenu Generator'!AC25="","",'LiquidMenu Generator'!AC25)</f>
        <v>LiquidScreen* detalhe_DATAHORA_screen;</v>
      </c>
      <c r="C44" s="91" t="str">
        <f>IF('LiquidMenu Generator'!AD25="","",'LiquidMenu Generator'!AD25)</f>
        <v>LiquidLine* detalhe_DATAHORA_line_01;</v>
      </c>
    </row>
    <row r="45" spans="1:3" ht="13.5" x14ac:dyDescent="0.25">
      <c r="A45">
        <v>26</v>
      </c>
      <c r="B45" s="91" t="str">
        <f>IF('LiquidMenu Generator'!AC26="","",'LiquidMenu Generator'!AC26)</f>
        <v/>
      </c>
      <c r="C45" s="91" t="str">
        <f>IF('LiquidMenu Generator'!AD26="","",'LiquidMenu Generator'!AD26)</f>
        <v>LiquidLine* detalhe_DATAHORA_line_02;</v>
      </c>
    </row>
    <row r="46" spans="1:3" ht="13.5" x14ac:dyDescent="0.25">
      <c r="A46">
        <v>27</v>
      </c>
      <c r="B46" s="91" t="str">
        <f>IF('LiquidMenu Generator'!AC27="","",'LiquidMenu Generator'!AC27)</f>
        <v/>
      </c>
      <c r="C46" s="91" t="str">
        <f>IF('LiquidMenu Generator'!AD27="","",'LiquidMenu Generator'!AD27)</f>
        <v/>
      </c>
    </row>
    <row r="47" spans="1:3" ht="13.5" x14ac:dyDescent="0.25">
      <c r="A47">
        <v>28</v>
      </c>
      <c r="B47" s="91" t="str">
        <f>IF('LiquidMenu Generator'!AC28="","",'LiquidMenu Generator'!AC28)</f>
        <v>LiquidScreen* detalhe_LUZ_screen;</v>
      </c>
      <c r="C47" s="91" t="str">
        <f>IF('LiquidMenu Generator'!AD28="","",'LiquidMenu Generator'!AD28)</f>
        <v>LiquidLine* detalhe_LUZ_line_01;</v>
      </c>
    </row>
    <row r="48" spans="1:3" ht="13.5" x14ac:dyDescent="0.25">
      <c r="A48">
        <v>29</v>
      </c>
      <c r="B48" s="91" t="str">
        <f>IF('LiquidMenu Generator'!AC29="","",'LiquidMenu Generator'!AC29)</f>
        <v/>
      </c>
      <c r="C48" s="91" t="str">
        <f>IF('LiquidMenu Generator'!AD29="","",'LiquidMenu Generator'!AD29)</f>
        <v>LiquidLine* detalhe_LUZ_line_02;</v>
      </c>
    </row>
    <row r="49" spans="1:3" ht="13.5" x14ac:dyDescent="0.25">
      <c r="A49">
        <v>30</v>
      </c>
      <c r="B49" s="91" t="str">
        <f>IF('LiquidMenu Generator'!AC30="","",'LiquidMenu Generator'!AC30)</f>
        <v/>
      </c>
      <c r="C49" s="91" t="str">
        <f>IF('LiquidMenu Generator'!AD30="","",'LiquidMenu Generator'!AD30)</f>
        <v>LiquidLine* detalhe_LUZ_line_03;</v>
      </c>
    </row>
    <row r="50" spans="1:3" ht="13.5" x14ac:dyDescent="0.25">
      <c r="A50">
        <v>31</v>
      </c>
      <c r="B50" s="91" t="str">
        <f>IF('LiquidMenu Generator'!AC31="","",'LiquidMenu Generator'!AC31)</f>
        <v/>
      </c>
      <c r="C50" s="91" t="str">
        <f>IF('LiquidMenu Generator'!AD31="","",'LiquidMenu Generator'!AD31)</f>
        <v/>
      </c>
    </row>
    <row r="51" spans="1:3" ht="13.5" x14ac:dyDescent="0.25">
      <c r="A51">
        <v>32</v>
      </c>
      <c r="B51" s="91" t="str">
        <f>IF('LiquidMenu Generator'!AC32="","",'LiquidMenu Generator'!AC32)</f>
        <v>LiquidScreen* detalhe_FILTRO_screen;</v>
      </c>
      <c r="C51" s="91" t="str">
        <f>IF('LiquidMenu Generator'!AD32="","",'LiquidMenu Generator'!AD32)</f>
        <v>LiquidLine* detalhe_FILTRO_line_01;</v>
      </c>
    </row>
    <row r="52" spans="1:3" ht="13.5" x14ac:dyDescent="0.25">
      <c r="A52">
        <v>33</v>
      </c>
      <c r="B52" s="91" t="str">
        <f>IF('LiquidMenu Generator'!AC33="","",'LiquidMenu Generator'!AC33)</f>
        <v/>
      </c>
      <c r="C52" s="91" t="str">
        <f>IF('LiquidMenu Generator'!AD33="","",'LiquidMenu Generator'!AD33)</f>
        <v>LiquidLine* detalhe_FILTRO_line_02;</v>
      </c>
    </row>
    <row r="53" spans="1:3" ht="13.5" x14ac:dyDescent="0.25">
      <c r="A53">
        <v>34</v>
      </c>
      <c r="B53" s="91" t="str">
        <f>IF('LiquidMenu Generator'!AC34="","",'LiquidMenu Generator'!AC34)</f>
        <v/>
      </c>
      <c r="C53" s="91" t="str">
        <f>IF('LiquidMenu Generator'!AD34="","",'LiquidMenu Generator'!AD34)</f>
        <v>LiquidLine* detalhe_FILTRO_line_03;</v>
      </c>
    </row>
    <row r="54" spans="1:3" ht="13.5" x14ac:dyDescent="0.25">
      <c r="A54">
        <v>35</v>
      </c>
      <c r="B54" s="91" t="str">
        <f>IF('LiquidMenu Generator'!AC35="","",'LiquidMenu Generator'!AC35)</f>
        <v/>
      </c>
      <c r="C54" s="91" t="str">
        <f>IF('LiquidMenu Generator'!AD35="","",'LiquidMenu Generator'!AD35)</f>
        <v/>
      </c>
    </row>
    <row r="55" spans="1:3" ht="13.5" x14ac:dyDescent="0.25">
      <c r="A55">
        <v>36</v>
      </c>
      <c r="B55" s="91" t="str">
        <f>IF('LiquidMenu Generator'!AC36="","",'LiquidMenu Generator'!AC36)</f>
        <v>LiquidScreen* detalhe_AR_screen;</v>
      </c>
      <c r="C55" s="91" t="str">
        <f>IF('LiquidMenu Generator'!AD36="","",'LiquidMenu Generator'!AD36)</f>
        <v>LiquidLine* detalhe_AR_line_01;</v>
      </c>
    </row>
    <row r="56" spans="1:3" ht="13.5" x14ac:dyDescent="0.25">
      <c r="A56">
        <v>37</v>
      </c>
      <c r="B56" s="91" t="str">
        <f>IF('LiquidMenu Generator'!AC37="","",'LiquidMenu Generator'!AC37)</f>
        <v/>
      </c>
      <c r="C56" s="91" t="str">
        <f>IF('LiquidMenu Generator'!AD37="","",'LiquidMenu Generator'!AD37)</f>
        <v>LiquidLine* detalhe_AR_line_02;</v>
      </c>
    </row>
    <row r="57" spans="1:3" ht="13.5" x14ac:dyDescent="0.25">
      <c r="A57">
        <v>38</v>
      </c>
      <c r="B57" s="91" t="str">
        <f>IF('LiquidMenu Generator'!AC38="","",'LiquidMenu Generator'!AC38)</f>
        <v/>
      </c>
      <c r="C57" s="91" t="str">
        <f>IF('LiquidMenu Generator'!AD38="","",'LiquidMenu Generator'!AD38)</f>
        <v>LiquidLine* detalhe_AR_line_03;</v>
      </c>
    </row>
    <row r="58" spans="1:3" ht="13.5" x14ac:dyDescent="0.25">
      <c r="A58">
        <v>39</v>
      </c>
      <c r="B58" s="91" t="str">
        <f>IF('LiquidMenu Generator'!AC39="","",'LiquidMenu Generator'!AC39)</f>
        <v/>
      </c>
      <c r="C58" s="91" t="str">
        <f>IF('LiquidMenu Generator'!AD39="","",'LiquidMenu Generator'!AD39)</f>
        <v/>
      </c>
    </row>
    <row r="59" spans="1:3" ht="13.5" x14ac:dyDescent="0.25">
      <c r="A59">
        <v>40</v>
      </c>
      <c r="B59" s="91" t="str">
        <f>IF('LiquidMenu Generator'!AC40="","",'LiquidMenu Generator'!AC40)</f>
        <v>LiquidScreen* detalhe_TEMPERATURA_screen;</v>
      </c>
      <c r="C59" s="91" t="str">
        <f>IF('LiquidMenu Generator'!AD40="","",'LiquidMenu Generator'!AD40)</f>
        <v>LiquidLine* detalhe_TEMPERATURA_line_01;</v>
      </c>
    </row>
    <row r="60" spans="1:3" ht="13.5" x14ac:dyDescent="0.25">
      <c r="A60">
        <v>41</v>
      </c>
      <c r="B60" s="91" t="str">
        <f>IF('LiquidMenu Generator'!AC41="","",'LiquidMenu Generator'!AC41)</f>
        <v/>
      </c>
      <c r="C60" s="91" t="str">
        <f>IF('LiquidMenu Generator'!AD41="","",'LiquidMenu Generator'!AD41)</f>
        <v>LiquidLine* detalhe_TEMPERATURA_line_02;</v>
      </c>
    </row>
    <row r="61" spans="1:3" ht="13.5" x14ac:dyDescent="0.25">
      <c r="A61">
        <v>42</v>
      </c>
      <c r="B61" s="91" t="str">
        <f>IF('LiquidMenu Generator'!AC42="","",'LiquidMenu Generator'!AC42)</f>
        <v/>
      </c>
      <c r="C61" s="91" t="str">
        <f>IF('LiquidMenu Generator'!AD42="","",'LiquidMenu Generator'!AD42)</f>
        <v>LiquidLine* detalhe_TEMPERATURA_line_03;</v>
      </c>
    </row>
    <row r="62" spans="1:3" ht="13.5" x14ac:dyDescent="0.25">
      <c r="A62">
        <v>43</v>
      </c>
      <c r="B62" s="91" t="str">
        <f>IF('LiquidMenu Generator'!AC43="","",'LiquidMenu Generator'!AC43)</f>
        <v/>
      </c>
      <c r="C62" s="91" t="str">
        <f>IF('LiquidMenu Generator'!AD43="","",'LiquidMenu Generator'!AD43)</f>
        <v>LiquidLine* detalhe_TEMPERATURA_line_04;</v>
      </c>
    </row>
    <row r="63" spans="1:3" ht="13.5" x14ac:dyDescent="0.25">
      <c r="A63">
        <v>44</v>
      </c>
      <c r="B63" s="91" t="str">
        <f>IF('LiquidMenu Generator'!AC44="","",'LiquidMenu Generator'!AC44)</f>
        <v/>
      </c>
      <c r="C63" s="91" t="str">
        <f>IF('LiquidMenu Generator'!AD44="","",'LiquidMenu Generator'!AD44)</f>
        <v>LiquidLine* detalhe_TEMPERATURA_line_05;</v>
      </c>
    </row>
    <row r="64" spans="1:3" ht="13.5" x14ac:dyDescent="0.25">
      <c r="A64">
        <v>45</v>
      </c>
      <c r="B64" s="91" t="str">
        <f>IF('LiquidMenu Generator'!AC45="","",'LiquidMenu Generator'!AC45)</f>
        <v/>
      </c>
      <c r="C64" s="91" t="str">
        <f>IF('LiquidMenu Generator'!AD45="","",'LiquidMenu Generator'!AD45)</f>
        <v>LiquidLine* detalhe_TEMPERATURA_line_06;</v>
      </c>
    </row>
    <row r="65" spans="1:3" ht="13.5" x14ac:dyDescent="0.25">
      <c r="A65">
        <v>46</v>
      </c>
      <c r="B65" s="91" t="str">
        <f>IF('LiquidMenu Generator'!AC46="","",'LiquidMenu Generator'!AC46)</f>
        <v/>
      </c>
      <c r="C65" s="91" t="str">
        <f>IF('LiquidMenu Generator'!AD46="","",'LiquidMenu Generator'!AD46)</f>
        <v/>
      </c>
    </row>
    <row r="66" spans="1:3" ht="13.5" x14ac:dyDescent="0.25">
      <c r="A66">
        <v>47</v>
      </c>
      <c r="B66" s="91" t="str">
        <f>IF('LiquidMenu Generator'!AC47="","",'LiquidMenu Generator'!AC47)</f>
        <v>LiquidScreen* detalhe_ALIMENTO_screen;</v>
      </c>
      <c r="C66" s="91" t="str">
        <f>IF('LiquidMenu Generator'!AD47="","",'LiquidMenu Generator'!AD47)</f>
        <v>LiquidLine* detalhe_ALIMENTO_line_01;</v>
      </c>
    </row>
    <row r="67" spans="1:3" ht="13.5" x14ac:dyDescent="0.25">
      <c r="A67">
        <v>48</v>
      </c>
      <c r="B67" s="91" t="str">
        <f>IF('LiquidMenu Generator'!AC48="","",'LiquidMenu Generator'!AC48)</f>
        <v/>
      </c>
      <c r="C67" s="91" t="str">
        <f>IF('LiquidMenu Generator'!AD48="","",'LiquidMenu Generator'!AD48)</f>
        <v>LiquidLine* detalhe_ALIMENTO_line_02;</v>
      </c>
    </row>
    <row r="68" spans="1:3" ht="13.5" x14ac:dyDescent="0.25">
      <c r="A68">
        <v>49</v>
      </c>
      <c r="B68" s="91" t="str">
        <f>IF('LiquidMenu Generator'!AC49="","",'LiquidMenu Generator'!AC49)</f>
        <v/>
      </c>
      <c r="C68" s="91" t="str">
        <f>IF('LiquidMenu Generator'!AD49="","",'LiquidMenu Generator'!AD49)</f>
        <v>LiquidLine* detalhe_ALIMENTO_line_03;</v>
      </c>
    </row>
    <row r="69" spans="1:3" ht="13.5" x14ac:dyDescent="0.25">
      <c r="A69">
        <v>50</v>
      </c>
      <c r="B69" s="91" t="str">
        <f>IF('LiquidMenu Generator'!AC50="","",'LiquidMenu Generator'!AC50)</f>
        <v/>
      </c>
      <c r="C69" s="91" t="str">
        <f>IF('LiquidMenu Generator'!AD50="","",'LiquidMenu Generator'!AD50)</f>
        <v>LiquidLine* detalhe_ALIMENTO_line_04;</v>
      </c>
    </row>
    <row r="70" spans="1:3" ht="13.5" x14ac:dyDescent="0.25">
      <c r="A70">
        <v>51</v>
      </c>
      <c r="B70" s="91" t="str">
        <f>IF('LiquidMenu Generator'!AC51="","",'LiquidMenu Generator'!AC51)</f>
        <v/>
      </c>
      <c r="C70" s="91" t="str">
        <f>IF('LiquidMenu Generator'!AD51="","",'LiquidMenu Generator'!AD51)</f>
        <v>LiquidLine* detalhe_ALIMENTO_line_05;</v>
      </c>
    </row>
    <row r="71" spans="1:3" ht="13.5" x14ac:dyDescent="0.25">
      <c r="A71">
        <v>52</v>
      </c>
      <c r="B71" s="91" t="str">
        <f>IF('LiquidMenu Generator'!AC52="","",'LiquidMenu Generator'!AC52)</f>
        <v/>
      </c>
      <c r="C71" s="91" t="str">
        <f>IF('LiquidMenu Generator'!AD52="","",'LiquidMenu Generator'!AD52)</f>
        <v>LiquidLine* detalhe_ALIMENTO_line_06;</v>
      </c>
    </row>
    <row r="72" spans="1:3" ht="13.5" x14ac:dyDescent="0.25">
      <c r="A72">
        <v>53</v>
      </c>
      <c r="B72" s="91" t="str">
        <f>IF('LiquidMenu Generator'!AC53="","",'LiquidMenu Generator'!AC53)</f>
        <v/>
      </c>
      <c r="C72" s="91" t="str">
        <f>IF('LiquidMenu Generator'!AD53="","",'LiquidMenu Generator'!AD53)</f>
        <v>LiquidLine* detalhe_ALIMENTO_line_07;</v>
      </c>
    </row>
    <row r="73" spans="1:3" ht="13.5" x14ac:dyDescent="0.25">
      <c r="A73">
        <v>54</v>
      </c>
      <c r="B73" s="91" t="str">
        <f>IF('LiquidMenu Generator'!AC54="","",'LiquidMenu Generator'!AC54)</f>
        <v/>
      </c>
      <c r="C73" s="91" t="str">
        <f>IF('LiquidMenu Generator'!AD54="","",'LiquidMenu Generator'!AD54)</f>
        <v>LiquidLine* detalhe_ALIMENTO_line_08;</v>
      </c>
    </row>
    <row r="74" spans="1:3" ht="13.5" x14ac:dyDescent="0.25">
      <c r="A74">
        <v>55</v>
      </c>
      <c r="B74" s="91" t="str">
        <f>IF('LiquidMenu Generator'!AC55="","",'LiquidMenu Generator'!AC55)</f>
        <v/>
      </c>
      <c r="C74" s="91" t="str">
        <f>IF('LiquidMenu Generator'!AD55="","",'LiquidMenu Generator'!AD55)</f>
        <v>LiquidLine* detalhe_ALIMENTO_line_09;</v>
      </c>
    </row>
    <row r="75" spans="1:3" ht="13.5" x14ac:dyDescent="0.25">
      <c r="A75">
        <v>56</v>
      </c>
      <c r="B75" s="91" t="str">
        <f>IF('LiquidMenu Generator'!AC56="","",'LiquidMenu Generator'!AC56)</f>
        <v/>
      </c>
      <c r="C75" s="91" t="str">
        <f>IF('LiquidMenu Generator'!AD56="","",'LiquidMenu Generator'!AD56)</f>
        <v>LiquidLine* detalhe_ALIMENTO_line_10;</v>
      </c>
    </row>
    <row r="76" spans="1:3" ht="13.5" x14ac:dyDescent="0.25">
      <c r="A76">
        <v>57</v>
      </c>
      <c r="B76" s="91" t="str">
        <f>IF('LiquidMenu Generator'!AC57="","",'LiquidMenu Generator'!AC57)</f>
        <v/>
      </c>
      <c r="C76" s="91" t="str">
        <f>IF('LiquidMenu Generator'!AD57="","",'LiquidMenu Generator'!AD57)</f>
        <v>LiquidLine* detalhe_ALIMENTO_line_11;</v>
      </c>
    </row>
    <row r="77" spans="1:3" ht="13.5" x14ac:dyDescent="0.25">
      <c r="A77">
        <v>58</v>
      </c>
      <c r="B77" s="91" t="str">
        <f>IF('LiquidMenu Generator'!AC58="","",'LiquidMenu Generator'!AC58)</f>
        <v/>
      </c>
      <c r="C77" s="91" t="str">
        <f>IF('LiquidMenu Generator'!AD58="","",'LiquidMenu Generator'!AD58)</f>
        <v>LiquidLine* detalhe_ALIMENTO_line_12;</v>
      </c>
    </row>
    <row r="78" spans="1:3" ht="13.5" x14ac:dyDescent="0.25">
      <c r="A78">
        <v>59</v>
      </c>
      <c r="B78" s="91" t="str">
        <f>IF('LiquidMenu Generator'!AC59="","",'LiquidMenu Generator'!AC59)</f>
        <v/>
      </c>
      <c r="C78" s="91" t="str">
        <f>IF('LiquidMenu Generator'!AD59="","",'LiquidMenu Generator'!AD59)</f>
        <v>LiquidLine* detalhe_ALIMENTO_line_13;</v>
      </c>
    </row>
    <row r="79" spans="1:3" ht="13.5" x14ac:dyDescent="0.25">
      <c r="A79">
        <v>60</v>
      </c>
      <c r="B79" s="91" t="str">
        <f>IF('LiquidMenu Generator'!AC60="","",'LiquidMenu Generator'!AC60)</f>
        <v/>
      </c>
      <c r="C79" s="91" t="str">
        <f>IF('LiquidMenu Generator'!AD60="","",'LiquidMenu Generator'!AD60)</f>
        <v>LiquidLine* detalhe_ALIMENTO_line_14;</v>
      </c>
    </row>
    <row r="80" spans="1:3" ht="13.5" x14ac:dyDescent="0.25">
      <c r="A80">
        <v>61</v>
      </c>
      <c r="B80" s="91" t="str">
        <f>IF('LiquidMenu Generator'!AC61="","",'LiquidMenu Generator'!AC61)</f>
        <v/>
      </c>
      <c r="C80" s="91" t="str">
        <f>IF('LiquidMenu Generator'!AD61="","",'LiquidMenu Generator'!AD61)</f>
        <v>LiquidLine* detalhe_ALIMENTO_line_15;</v>
      </c>
    </row>
    <row r="81" spans="1:3" ht="13.5" x14ac:dyDescent="0.25">
      <c r="A81">
        <v>62</v>
      </c>
      <c r="B81" s="91" t="str">
        <f>IF('LiquidMenu Generator'!AC62="","",'LiquidMenu Generator'!AC62)</f>
        <v/>
      </c>
      <c r="C81" s="91" t="str">
        <f>IF('LiquidMenu Generator'!AD62="","",'LiquidMenu Generator'!AD62)</f>
        <v>LiquidLine* detalhe_ALIMENTO_line_16;</v>
      </c>
    </row>
    <row r="82" spans="1:3" ht="13.5" x14ac:dyDescent="0.25">
      <c r="A82">
        <v>63</v>
      </c>
      <c r="B82" s="91" t="str">
        <f>IF('LiquidMenu Generator'!AC63="","",'LiquidMenu Generator'!AC63)</f>
        <v/>
      </c>
      <c r="C82" s="91" t="str">
        <f>IF('LiquidMenu Generator'!AD63="","",'LiquidMenu Generator'!AD63)</f>
        <v/>
      </c>
    </row>
    <row r="83" spans="1:3" ht="13.5" x14ac:dyDescent="0.25">
      <c r="A83">
        <v>64</v>
      </c>
      <c r="B83" s="91" t="str">
        <f>IF('LiquidMenu Generator'!AC64="","",'LiquidMenu Generator'!AC64)</f>
        <v>LiquidScreen* detalhe_TPA_screen;</v>
      </c>
      <c r="C83" s="91" t="str">
        <f>IF('LiquidMenu Generator'!AD64="","",'LiquidMenu Generator'!AD64)</f>
        <v>LiquidLine* detalhe_TPA_line_01;</v>
      </c>
    </row>
    <row r="84" spans="1:3" ht="13.5" x14ac:dyDescent="0.25">
      <c r="A84">
        <v>65</v>
      </c>
      <c r="B84" s="91" t="str">
        <f>IF('LiquidMenu Generator'!AC65="","",'LiquidMenu Generator'!AC65)</f>
        <v/>
      </c>
      <c r="C84" s="91" t="str">
        <f>IF('LiquidMenu Generator'!AD65="","",'LiquidMenu Generator'!AD65)</f>
        <v>LiquidLine* detalhe_TPA_line_02;</v>
      </c>
    </row>
    <row r="85" spans="1:3" ht="13.5" x14ac:dyDescent="0.25">
      <c r="A85">
        <v>66</v>
      </c>
      <c r="B85" s="91" t="str">
        <f>IF('LiquidMenu Generator'!AC66="","",'LiquidMenu Generator'!AC66)</f>
        <v/>
      </c>
      <c r="C85" s="91" t="str">
        <f>IF('LiquidMenu Generator'!AD66="","",'LiquidMenu Generator'!AD66)</f>
        <v>LiquidLine* detalhe_TPA_line_03;</v>
      </c>
    </row>
    <row r="86" spans="1:3" ht="13.5" x14ac:dyDescent="0.25">
      <c r="A86">
        <v>67</v>
      </c>
      <c r="B86" s="91" t="str">
        <f>IF('LiquidMenu Generator'!AC67="","",'LiquidMenu Generator'!AC67)</f>
        <v/>
      </c>
      <c r="C86" s="91" t="str">
        <f>IF('LiquidMenu Generator'!AD67="","",'LiquidMenu Generator'!AD67)</f>
        <v>LiquidLine* detalhe_TPA_line_04;</v>
      </c>
    </row>
    <row r="87" spans="1:3" ht="13.5" x14ac:dyDescent="0.25">
      <c r="A87">
        <v>68</v>
      </c>
      <c r="B87" s="91" t="str">
        <f>IF('LiquidMenu Generator'!AC68="","",'LiquidMenu Generator'!AC68)</f>
        <v/>
      </c>
      <c r="C87" s="91" t="str">
        <f>IF('LiquidMenu Generator'!AD68="","",'LiquidMenu Generator'!AD68)</f>
        <v>LiquidLine* detalhe_TPA_line_05;</v>
      </c>
    </row>
    <row r="88" spans="1:3" ht="13.5" x14ac:dyDescent="0.25">
      <c r="A88">
        <v>69</v>
      </c>
      <c r="B88" s="91" t="str">
        <f>IF('LiquidMenu Generator'!AC69="","",'LiquidMenu Generator'!AC69)</f>
        <v/>
      </c>
      <c r="C88" s="91" t="str">
        <f>IF('LiquidMenu Generator'!AD69="","",'LiquidMenu Generator'!AD69)</f>
        <v>LiquidLine* detalhe_TPA_line_06;</v>
      </c>
    </row>
    <row r="89" spans="1:3" ht="13.5" x14ac:dyDescent="0.25">
      <c r="A89">
        <v>70</v>
      </c>
      <c r="B89" s="91" t="str">
        <f>IF('LiquidMenu Generator'!AC70="","",'LiquidMenu Generator'!AC70)</f>
        <v/>
      </c>
      <c r="C89" s="91" t="str">
        <f>IF('LiquidMenu Generator'!AD70="","",'LiquidMenu Generator'!AD70)</f>
        <v/>
      </c>
    </row>
    <row r="90" spans="1:3" ht="13.5" x14ac:dyDescent="0.25">
      <c r="A90">
        <v>71</v>
      </c>
      <c r="B90" s="91" t="str">
        <f>IF('LiquidMenu Generator'!AC71="","",'LiquidMenu Generator'!AC71)</f>
        <v>LiquidScreen* wizard_hardware_screen;</v>
      </c>
      <c r="C90" s="91" t="str">
        <f>IF('LiquidMenu Generator'!AD71="","",'LiquidMenu Generator'!AD71)</f>
        <v>LiquidLine* wizard_hardware_line_01;</v>
      </c>
    </row>
    <row r="91" spans="1:3" ht="13.5" x14ac:dyDescent="0.25">
      <c r="A91">
        <v>72</v>
      </c>
      <c r="B91" s="91" t="str">
        <f>IF('LiquidMenu Generator'!AC72="","",'LiquidMenu Generator'!AC72)</f>
        <v/>
      </c>
      <c r="C91" s="91" t="str">
        <f>IF('LiquidMenu Generator'!AD72="","",'LiquidMenu Generator'!AD72)</f>
        <v>LiquidLine* wizard_hardware_line_02;</v>
      </c>
    </row>
    <row r="92" spans="1:3" ht="13.5" x14ac:dyDescent="0.25">
      <c r="A92">
        <v>73</v>
      </c>
      <c r="B92" s="91" t="str">
        <f>IF('LiquidMenu Generator'!AC73="","",'LiquidMenu Generator'!AC73)</f>
        <v/>
      </c>
      <c r="C92" s="91" t="str">
        <f>IF('LiquidMenu Generator'!AD73="","",'LiquidMenu Generator'!AD73)</f>
        <v>LiquidLine* wizard_hardware_line_03;</v>
      </c>
    </row>
    <row r="93" spans="1:3" ht="13.5" x14ac:dyDescent="0.25">
      <c r="A93">
        <v>74</v>
      </c>
      <c r="B93" s="91" t="str">
        <f>IF('LiquidMenu Generator'!AC74="","",'LiquidMenu Generator'!AC74)</f>
        <v/>
      </c>
      <c r="C93" s="91" t="str">
        <f>IF('LiquidMenu Generator'!AD74="","",'LiquidMenu Generator'!AD74)</f>
        <v>LiquidLine* wizard_hardware_line_04;</v>
      </c>
    </row>
    <row r="94" spans="1:3" ht="13.5" x14ac:dyDescent="0.25">
      <c r="A94">
        <v>75</v>
      </c>
      <c r="B94" s="91" t="str">
        <f>IF('LiquidMenu Generator'!AC75="","",'LiquidMenu Generator'!AC75)</f>
        <v/>
      </c>
      <c r="C94" s="91" t="str">
        <f>IF('LiquidMenu Generator'!AD75="","",'LiquidMenu Generator'!AD75)</f>
        <v>LiquidLine* wizard_hardware_line_05;</v>
      </c>
    </row>
    <row r="95" spans="1:3" ht="13.5" x14ac:dyDescent="0.25">
      <c r="A95">
        <v>76</v>
      </c>
      <c r="B95" s="91" t="str">
        <f>IF('LiquidMenu Generator'!AC76="","",'LiquidMenu Generator'!AC76)</f>
        <v/>
      </c>
      <c r="C95" s="91" t="str">
        <f>IF('LiquidMenu Generator'!AD76="","",'LiquidMenu Generator'!AD76)</f>
        <v/>
      </c>
    </row>
    <row r="96" spans="1:3" ht="13.5" x14ac:dyDescent="0.25">
      <c r="A96">
        <v>77</v>
      </c>
      <c r="B96" s="91" t="str">
        <f>IF('LiquidMenu Generator'!AC77="","",'LiquidMenu Generator'!AC77)</f>
        <v>LiquidScreen* wizard_behavior_screen;</v>
      </c>
      <c r="C96" s="91" t="str">
        <f>IF('LiquidMenu Generator'!AD77="","",'LiquidMenu Generator'!AD77)</f>
        <v>LiquidLine* wizard_behavior_line_01;</v>
      </c>
    </row>
    <row r="97" spans="1:3" ht="13.5" x14ac:dyDescent="0.25">
      <c r="A97">
        <v>78</v>
      </c>
      <c r="B97" s="91" t="str">
        <f>IF('LiquidMenu Generator'!AC78="","",'LiquidMenu Generator'!AC78)</f>
        <v/>
      </c>
      <c r="C97" s="91" t="str">
        <f>IF('LiquidMenu Generator'!AD78="","",'LiquidMenu Generator'!AD78)</f>
        <v>LiquidLine* wizard_behavior_line_02;</v>
      </c>
    </row>
    <row r="98" spans="1:3" ht="13.5" x14ac:dyDescent="0.25">
      <c r="A98">
        <v>79</v>
      </c>
      <c r="B98" s="91" t="str">
        <f>IF('LiquidMenu Generator'!AC79="","",'LiquidMenu Generator'!AC79)</f>
        <v/>
      </c>
      <c r="C98" s="91" t="str">
        <f>IF('LiquidMenu Generator'!AD79="","",'LiquidMenu Generator'!AD79)</f>
        <v>LiquidLine* wizard_behavior_line_03;</v>
      </c>
    </row>
    <row r="99" spans="1:3" ht="13.5" x14ac:dyDescent="0.25">
      <c r="A99">
        <v>80</v>
      </c>
      <c r="B99" s="91" t="str">
        <f>IF('LiquidMenu Generator'!AC80="","",'LiquidMenu Generator'!AC80)</f>
        <v/>
      </c>
      <c r="C99" s="91" t="str">
        <f>IF('LiquidMenu Generator'!AD80="","",'LiquidMenu Generator'!AD80)</f>
        <v>LiquidLine* wizard_behavior_line_04;</v>
      </c>
    </row>
    <row r="100" spans="1:3" ht="13.5" x14ac:dyDescent="0.25">
      <c r="A100">
        <v>81</v>
      </c>
      <c r="B100" s="91" t="str">
        <f>IF('LiquidMenu Generator'!AC81="","",'LiquidMenu Generator'!AC81)</f>
        <v/>
      </c>
      <c r="C100" s="91" t="str">
        <f>IF('LiquidMenu Generator'!AD81="","",'LiquidMenu Generator'!AD81)</f>
        <v>LiquidLine* wizard_behavior_line_05;</v>
      </c>
    </row>
    <row r="101" spans="1:3" ht="13.5" x14ac:dyDescent="0.25">
      <c r="A101">
        <v>82</v>
      </c>
      <c r="B101" s="91" t="str">
        <f>IF('LiquidMenu Generator'!AC82="","",'LiquidMenu Generator'!AC82)</f>
        <v/>
      </c>
      <c r="C101" s="91" t="str">
        <f>IF('LiquidMenu Generator'!AD82="","",'LiquidMenu Generator'!AD82)</f>
        <v>LiquidLine* wizard_behavior_line_06;</v>
      </c>
    </row>
    <row r="102" spans="1:3" ht="13.5" x14ac:dyDescent="0.25">
      <c r="A102">
        <v>83</v>
      </c>
      <c r="B102" s="91" t="str">
        <f>IF('LiquidMenu Generator'!AC83="","",'LiquidMenu Generator'!AC83)</f>
        <v/>
      </c>
      <c r="C102" s="91" t="str">
        <f>IF('LiquidMenu Generator'!AD83="","",'LiquidMenu Generator'!AD83)</f>
        <v>LiquidLine* wizard_behavior_line_13;</v>
      </c>
    </row>
    <row r="103" spans="1:3" ht="13.5" x14ac:dyDescent="0.25">
      <c r="A103">
        <v>84</v>
      </c>
      <c r="B103" s="91" t="str">
        <f>IF('LiquidMenu Generator'!AC84="","",'LiquidMenu Generator'!AC84)</f>
        <v/>
      </c>
      <c r="C103" s="91" t="str">
        <f>IF('LiquidMenu Generator'!AD84="","",'LiquidMenu Generator'!AD84)</f>
        <v>LiquidLine* wizard_behavior_line_14;</v>
      </c>
    </row>
    <row r="104" spans="1:3" ht="13.5" x14ac:dyDescent="0.25">
      <c r="A104">
        <v>85</v>
      </c>
      <c r="B104" s="91" t="str">
        <f>IF('LiquidMenu Generator'!AC85="","",'LiquidMenu Generator'!AC85)</f>
        <v/>
      </c>
      <c r="C104" s="91" t="str">
        <f>IF('LiquidMenu Generator'!AD85="","",'LiquidMenu Generator'!AD85)</f>
        <v>LiquidLine* wizard_behavior_line_15;</v>
      </c>
    </row>
    <row r="105" spans="1:3" ht="13.5" x14ac:dyDescent="0.25">
      <c r="A105">
        <v>86</v>
      </c>
      <c r="B105" s="91" t="str">
        <f>IF('LiquidMenu Generator'!AC86="","",'LiquidMenu Generator'!AC86)</f>
        <v/>
      </c>
      <c r="C105" s="91" t="str">
        <f>IF('LiquidMenu Generator'!AD86="","",'LiquidMenu Generator'!AD86)</f>
        <v>LiquidLine* wizard_behavior_line_16;</v>
      </c>
    </row>
    <row r="106" spans="1:3" ht="13.5" x14ac:dyDescent="0.25">
      <c r="A106">
        <v>87</v>
      </c>
      <c r="B106" s="91" t="str">
        <f>IF('LiquidMenu Generator'!AC87="","",'LiquidMenu Generator'!AC87)</f>
        <v/>
      </c>
      <c r="C106" s="91" t="str">
        <f>IF('LiquidMenu Generator'!AD87="","",'LiquidMenu Generator'!AD87)</f>
        <v/>
      </c>
    </row>
    <row r="107" spans="1:3" ht="13.5" x14ac:dyDescent="0.25">
      <c r="A107">
        <v>88</v>
      </c>
      <c r="B107" s="91" t="str">
        <f>IF('LiquidMenu Generator'!AC88="","",'LiquidMenu Generator'!AC88)</f>
        <v>LiquidScreen* wizard_alarmes_screen;</v>
      </c>
      <c r="C107" s="91" t="str">
        <f>IF('LiquidMenu Generator'!AD88="","",'LiquidMenu Generator'!AD88)</f>
        <v>LiquidLine* wizard_alarmes_line_01;</v>
      </c>
    </row>
    <row r="108" spans="1:3" ht="13.5" x14ac:dyDescent="0.25">
      <c r="A108">
        <v>89</v>
      </c>
      <c r="B108" s="91" t="str">
        <f>IF('LiquidMenu Generator'!AC89="","",'LiquidMenu Generator'!AC89)</f>
        <v/>
      </c>
      <c r="C108" s="91" t="str">
        <f>IF('LiquidMenu Generator'!AD89="","",'LiquidMenu Generator'!AD89)</f>
        <v>LiquidLine* wizard_alarmes_line_05;</v>
      </c>
    </row>
    <row r="109" spans="1:3" ht="13.5" x14ac:dyDescent="0.25">
      <c r="A109">
        <v>90</v>
      </c>
      <c r="B109" s="91" t="str">
        <f>IF('LiquidMenu Generator'!AC90="","",'LiquidMenu Generator'!AC90)</f>
        <v/>
      </c>
      <c r="C109" s="91" t="str">
        <f>IF('LiquidMenu Generator'!AD90="","",'LiquidMenu Generator'!AD90)</f>
        <v>LiquidLine* wizard_alarmes_line_06;</v>
      </c>
    </row>
    <row r="110" spans="1:3" ht="13.5" x14ac:dyDescent="0.25">
      <c r="A110">
        <v>91</v>
      </c>
      <c r="B110" s="91" t="str">
        <f>IF('LiquidMenu Generator'!AC91="","",'LiquidMenu Generator'!AC91)</f>
        <v/>
      </c>
      <c r="C110" s="91" t="str">
        <f>IF('LiquidMenu Generator'!AD91="","",'LiquidMenu Generator'!AD91)</f>
        <v/>
      </c>
    </row>
    <row r="111" spans="1:3" ht="13.5" x14ac:dyDescent="0.25">
      <c r="A111">
        <v>92</v>
      </c>
      <c r="B111" s="91" t="str">
        <f>IF('LiquidMenu Generator'!AC92="","",'LiquidMenu Generator'!AC92)</f>
        <v>LiquidScreen* wizard_conect_screen;</v>
      </c>
      <c r="C111" s="91" t="str">
        <f>IF('LiquidMenu Generator'!AD92="","",'LiquidMenu Generator'!AD92)</f>
        <v>LiquidLine* wizard_conect_line_01;</v>
      </c>
    </row>
    <row r="112" spans="1:3" ht="13.5" x14ac:dyDescent="0.25">
      <c r="A112">
        <v>93</v>
      </c>
      <c r="B112" s="91" t="str">
        <f>IF('LiquidMenu Generator'!AC93="","",'LiquidMenu Generator'!AC93)</f>
        <v/>
      </c>
      <c r="C112" s="91" t="str">
        <f>IF('LiquidMenu Generator'!AD93="","",'LiquidMenu Generator'!AD93)</f>
        <v>LiquidLine* wizard_conect_line_02;</v>
      </c>
    </row>
    <row r="113" spans="1:3" ht="13.5" x14ac:dyDescent="0.25">
      <c r="A113">
        <v>94</v>
      </c>
      <c r="B113" s="91" t="str">
        <f>IF('LiquidMenu Generator'!AC94="","",'LiquidMenu Generator'!AC94)</f>
        <v/>
      </c>
      <c r="C113" s="91" t="str">
        <f>IF('LiquidMenu Generator'!AD94="","",'LiquidMenu Generator'!AD94)</f>
        <v>LiquidLine* wizard_conect_line_03;</v>
      </c>
    </row>
    <row r="114" spans="1:3" ht="13.5" x14ac:dyDescent="0.25">
      <c r="A114">
        <v>95</v>
      </c>
      <c r="B114" s="91" t="str">
        <f>IF('LiquidMenu Generator'!AC95="","",'LiquidMenu Generator'!AC95)</f>
        <v/>
      </c>
      <c r="C114" s="91" t="str">
        <f>IF('LiquidMenu Generator'!AD95="","",'LiquidMenu Generator'!AD95)</f>
        <v>LiquidLine* wizard_conect_line_04;</v>
      </c>
    </row>
    <row r="115" spans="1:3" ht="13.5" x14ac:dyDescent="0.25">
      <c r="A115">
        <v>96</v>
      </c>
      <c r="B115" s="91" t="str">
        <f>IF('LiquidMenu Generator'!AC96="","",'LiquidMenu Generator'!AC96)</f>
        <v/>
      </c>
      <c r="C115" s="91" t="str">
        <f>IF('LiquidMenu Generator'!AD96="","",'LiquidMenu Generator'!AD96)</f>
        <v>LiquidLine* wizard_conect_line_05;</v>
      </c>
    </row>
    <row r="116" spans="1:3" ht="13.5" x14ac:dyDescent="0.25">
      <c r="A116">
        <v>97</v>
      </c>
      <c r="B116" s="91" t="str">
        <f>IF('LiquidMenu Generator'!AC97="","",'LiquidMenu Generator'!AC97)</f>
        <v/>
      </c>
      <c r="C116" s="91" t="str">
        <f>IF('LiquidMenu Generator'!AD97="","",'LiquidMenu Generator'!AD97)</f>
        <v>LiquidLine* wizard_conect_line_06;</v>
      </c>
    </row>
    <row r="117" spans="1:3" ht="13.5" x14ac:dyDescent="0.25">
      <c r="A117">
        <v>98</v>
      </c>
      <c r="B117" s="91" t="str">
        <f>IF('LiquidMenu Generator'!AC98="","",'LiquidMenu Generator'!AC98)</f>
        <v/>
      </c>
      <c r="C117" s="91" t="str">
        <f>IF('LiquidMenu Generator'!AD98="","",'LiquidMenu Generator'!AD98)</f>
        <v>LiquidLine* wizard_conect_line_07;</v>
      </c>
    </row>
    <row r="118" spans="1:3" ht="13.5" x14ac:dyDescent="0.25">
      <c r="A118">
        <v>99</v>
      </c>
      <c r="B118" s="91" t="str">
        <f>IF('LiquidMenu Generator'!AC99="","",'LiquidMenu Generator'!AC99)</f>
        <v/>
      </c>
      <c r="C118" s="91" t="str">
        <f>IF('LiquidMenu Generator'!AD99="","",'LiquidMenu Generator'!AD99)</f>
        <v>LiquidLine* wizard_conect_line_08;</v>
      </c>
    </row>
    <row r="119" spans="1:3" ht="13.5" x14ac:dyDescent="0.25">
      <c r="A119">
        <v>100</v>
      </c>
      <c r="B119" s="91" t="str">
        <f>IF('LiquidMenu Generator'!AC100="","",'LiquidMenu Generator'!AC100)</f>
        <v/>
      </c>
      <c r="C119" s="91" t="str">
        <f>IF('LiquidMenu Generator'!AD100="","",'LiquidMenu Generator'!AD100)</f>
        <v>LiquidLine* wizard_conect_line_09;</v>
      </c>
    </row>
    <row r="120" spans="1:3" ht="13.5" x14ac:dyDescent="0.25">
      <c r="A120">
        <v>101</v>
      </c>
      <c r="B120" s="91" t="str">
        <f>IF('LiquidMenu Generator'!AC101="","",'LiquidMenu Generator'!AC101)</f>
        <v/>
      </c>
      <c r="C120" s="91" t="str">
        <f>IF('LiquidMenu Generator'!AD101="","",'LiquidMenu Generator'!AD101)</f>
        <v/>
      </c>
    </row>
    <row r="121" spans="1:3" ht="13.5" x14ac:dyDescent="0.25">
      <c r="A121">
        <v>102</v>
      </c>
      <c r="B121" s="91" t="str">
        <f>IF('LiquidMenu Generator'!AC102="","",'LiquidMenu Generator'!AC102)</f>
        <v>LiquidScreen* confirma_tpa_screen;</v>
      </c>
      <c r="C121" s="91" t="str">
        <f>IF('LiquidMenu Generator'!AD102="","",'LiquidMenu Generator'!AD102)</f>
        <v>LiquidLine* confirma_tpa_line_01;</v>
      </c>
    </row>
    <row r="122" spans="1:3" ht="13.5" x14ac:dyDescent="0.25">
      <c r="A122">
        <v>103</v>
      </c>
      <c r="B122" s="91" t="str">
        <f>IF('LiquidMenu Generator'!AC103="","",'LiquidMenu Generator'!AC103)</f>
        <v/>
      </c>
      <c r="C122" s="91" t="str">
        <f>IF('LiquidMenu Generator'!AD103="","",'LiquidMenu Generator'!AD103)</f>
        <v>LiquidLine* confirma_tpa_line_02;</v>
      </c>
    </row>
    <row r="123" spans="1:3" ht="13.5" x14ac:dyDescent="0.25">
      <c r="A123">
        <v>104</v>
      </c>
      <c r="B123" s="91" t="str">
        <f>IF('LiquidMenu Generator'!AC104="","",'LiquidMenu Generator'!AC104)</f>
        <v/>
      </c>
      <c r="C123" s="91" t="str">
        <f>IF('LiquidMenu Generator'!AD104="","",'LiquidMenu Generator'!AD104)</f>
        <v/>
      </c>
    </row>
    <row r="124" spans="1:3" ht="13.5" x14ac:dyDescent="0.25">
      <c r="A124">
        <v>105</v>
      </c>
      <c r="B124" s="91" t="str">
        <f>IF('LiquidMenu Generator'!AC105="","",'LiquidMenu Generator'!AC105)</f>
        <v>LiquidScreen* confirma_cancela_screen;</v>
      </c>
      <c r="C124" s="91" t="str">
        <f>IF('LiquidMenu Generator'!AD105="","",'LiquidMenu Generator'!AD105)</f>
        <v>LiquidLine* confirma_cancela_line_01;</v>
      </c>
    </row>
    <row r="125" spans="1:3" ht="13.5" x14ac:dyDescent="0.25">
      <c r="A125">
        <v>106</v>
      </c>
      <c r="B125" s="91" t="str">
        <f>IF('LiquidMenu Generator'!AC106="","",'LiquidMenu Generator'!AC106)</f>
        <v/>
      </c>
      <c r="C125" s="91" t="str">
        <f>IF('LiquidMenu Generator'!AD106="","",'LiquidMenu Generator'!AD106)</f>
        <v>LiquidLine* confirma_cancela_line_02;</v>
      </c>
    </row>
    <row r="126" spans="1:3" ht="13.5" x14ac:dyDescent="0.25">
      <c r="A126">
        <v>107</v>
      </c>
      <c r="B126" s="91" t="str">
        <f>IF('LiquidMenu Generator'!AC107="","",'LiquidMenu Generator'!AC107)</f>
        <v/>
      </c>
      <c r="C126" s="91" t="str">
        <f>IF('LiquidMenu Generator'!AD107="","",'LiquidMenu Generator'!AD107)</f>
        <v/>
      </c>
    </row>
    <row r="127" spans="1:3" ht="13.5" x14ac:dyDescent="0.25">
      <c r="A127">
        <v>108</v>
      </c>
      <c r="B127" s="91" t="str">
        <f>IF('LiquidMenu Generator'!AC108="","",'LiquidMenu Generator'!AC108)</f>
        <v/>
      </c>
      <c r="C127" s="91" t="str">
        <f>IF('LiquidMenu Generator'!AD108="","",'LiquidMenu Generator'!AD108)</f>
        <v/>
      </c>
    </row>
    <row r="128" spans="1:3" ht="13.5" x14ac:dyDescent="0.25">
      <c r="A128">
        <v>109</v>
      </c>
      <c r="B128" s="91" t="str">
        <f>IF('LiquidMenu Generator'!AC109="","",'LiquidMenu Generator'!AC109)</f>
        <v/>
      </c>
      <c r="C128" s="91" t="str">
        <f>IF('LiquidMenu Generator'!AD109="","",'LiquidMenu Generator'!AD109)</f>
        <v/>
      </c>
    </row>
    <row r="129" spans="1:3" ht="13.5" x14ac:dyDescent="0.25">
      <c r="A129">
        <v>110</v>
      </c>
      <c r="B129" s="91" t="str">
        <f>IF('LiquidMenu Generator'!AC110="","",'LiquidMenu Generator'!AC110)</f>
        <v/>
      </c>
      <c r="C129" s="91" t="str">
        <f>IF('LiquidMenu Generator'!AD110="","",'LiquidMenu Generator'!AD110)</f>
        <v/>
      </c>
    </row>
    <row r="130" spans="1:3" ht="13.5" x14ac:dyDescent="0.25">
      <c r="A130">
        <v>111</v>
      </c>
      <c r="B130" s="91" t="str">
        <f>IF('LiquidMenu Generator'!AC111="","",'LiquidMenu Generator'!AC111)</f>
        <v/>
      </c>
      <c r="C130" s="91" t="str">
        <f>IF('LiquidMenu Generator'!AD111="","",'LiquidMenu Generator'!AD111)</f>
        <v/>
      </c>
    </row>
    <row r="131" spans="1:3" ht="13.5" x14ac:dyDescent="0.25">
      <c r="A131">
        <v>112</v>
      </c>
      <c r="B131" s="91" t="str">
        <f>IF('LiquidMenu Generator'!AC112="","",'LiquidMenu Generator'!AC112)</f>
        <v/>
      </c>
      <c r="C131" s="91" t="str">
        <f>IF('LiquidMenu Generator'!AD112="","",'LiquidMenu Generator'!AD112)</f>
        <v/>
      </c>
    </row>
    <row r="132" spans="1:3" ht="13.5" x14ac:dyDescent="0.25">
      <c r="A132">
        <v>113</v>
      </c>
      <c r="B132" s="91" t="str">
        <f>IF('LiquidMenu Generator'!AC113="","",'LiquidMenu Generator'!AC113)</f>
        <v/>
      </c>
      <c r="C132" s="91" t="str">
        <f>IF('LiquidMenu Generator'!AD113="","",'LiquidMenu Generator'!AD113)</f>
        <v/>
      </c>
    </row>
    <row r="133" spans="1:3" ht="13.5" x14ac:dyDescent="0.25">
      <c r="A133">
        <v>114</v>
      </c>
      <c r="B133" s="91" t="str">
        <f>IF('LiquidMenu Generator'!AC114="","",'LiquidMenu Generator'!AC114)</f>
        <v/>
      </c>
      <c r="C133" s="91" t="str">
        <f>IF('LiquidMenu Generator'!AD114="","",'LiquidMenu Generator'!AD114)</f>
        <v/>
      </c>
    </row>
    <row r="134" spans="1:3" ht="13.5" x14ac:dyDescent="0.25">
      <c r="A134">
        <v>115</v>
      </c>
      <c r="B134" s="91" t="str">
        <f>IF('LiquidMenu Generator'!AC115="","",'LiquidMenu Generator'!AC115)</f>
        <v/>
      </c>
      <c r="C134" s="91" t="str">
        <f>IF('LiquidMenu Generator'!AD115="","",'LiquidMenu Generator'!AD115)</f>
        <v/>
      </c>
    </row>
    <row r="135" spans="1:3" ht="13.5" x14ac:dyDescent="0.25">
      <c r="A135">
        <v>116</v>
      </c>
      <c r="B135" s="91" t="str">
        <f>IF('LiquidMenu Generator'!AC116="","",'LiquidMenu Generator'!AC116)</f>
        <v/>
      </c>
      <c r="C135" s="91" t="str">
        <f>IF('LiquidMenu Generator'!AD116="","",'LiquidMenu Generator'!AD116)</f>
        <v/>
      </c>
    </row>
    <row r="136" spans="1:3" ht="13.5" x14ac:dyDescent="0.25">
      <c r="A136">
        <v>117</v>
      </c>
      <c r="B136" s="91" t="str">
        <f>IF('LiquidMenu Generator'!AC117="","",'LiquidMenu Generator'!AC117)</f>
        <v/>
      </c>
      <c r="C136" s="91" t="str">
        <f>IF('LiquidMenu Generator'!AD117="","",'LiquidMenu Generator'!AD117)</f>
        <v/>
      </c>
    </row>
    <row r="137" spans="1:3" ht="13.5" x14ac:dyDescent="0.25">
      <c r="A137">
        <v>118</v>
      </c>
      <c r="B137" s="91" t="str">
        <f>IF('LiquidMenu Generator'!AC118="","",'LiquidMenu Generator'!AC118)</f>
        <v/>
      </c>
      <c r="C137" s="91" t="str">
        <f>IF('LiquidMenu Generator'!AD118="","",'LiquidMenu Generator'!AD118)</f>
        <v/>
      </c>
    </row>
    <row r="138" spans="1:3" ht="13.5" x14ac:dyDescent="0.25">
      <c r="A138">
        <v>119</v>
      </c>
      <c r="B138" s="91" t="str">
        <f>IF('LiquidMenu Generator'!AC119="","",'LiquidMenu Generator'!AC119)</f>
        <v/>
      </c>
      <c r="C138" s="91" t="str">
        <f>IF('LiquidMenu Generator'!AD119="","",'LiquidMenu Generator'!AD119)</f>
        <v/>
      </c>
    </row>
    <row r="139" spans="1:3" ht="13.5" x14ac:dyDescent="0.25">
      <c r="A139">
        <v>120</v>
      </c>
      <c r="B139" s="91" t="str">
        <f>IF('LiquidMenu Generator'!AC120="","",'LiquidMenu Generator'!AC120)</f>
        <v/>
      </c>
      <c r="C139" s="91" t="str">
        <f>IF('LiquidMenu Generator'!AD120="","",'LiquidMenu Generator'!AD120)</f>
        <v/>
      </c>
    </row>
    <row r="140" spans="1:3" ht="13.5" x14ac:dyDescent="0.25">
      <c r="B140" s="90"/>
      <c r="C140" s="90"/>
    </row>
    <row r="141" spans="1:3" ht="13.5" x14ac:dyDescent="0.25">
      <c r="B141" s="87" t="s">
        <v>305</v>
      </c>
      <c r="C141" s="87"/>
    </row>
    <row r="142" spans="1:3" ht="13.5" x14ac:dyDescent="0.25">
      <c r="B142" s="87" t="s">
        <v>312</v>
      </c>
      <c r="C142" s="87"/>
    </row>
    <row r="143" spans="1:3" ht="13.5" x14ac:dyDescent="0.25">
      <c r="B143" s="87" t="s">
        <v>305</v>
      </c>
      <c r="C143" s="87"/>
    </row>
    <row r="144" spans="1:3" ht="13.5" x14ac:dyDescent="0.25">
      <c r="B144" s="87"/>
      <c r="C144" s="87"/>
    </row>
    <row r="145" spans="1:3" ht="19.5" x14ac:dyDescent="0.35">
      <c r="B145" s="94" t="str">
        <f>"Menu"&amp;UPPER('LiquidMenu Generator'!F1)&amp;"::Menu"&amp;UPPER('LiquidMenu Generator'!F1)&amp;"(LiquidCrystal_I2C *p_LCD, LiquidMenu *p_MenuLiquid, Alarm *p_Alarm) {"</f>
        <v>MenuCORTINA::MenuCORTINA(LiquidCrystal_I2C *p_LCD, LiquidMenu *p_MenuLiquid, Alarm *p_Alarm) {</v>
      </c>
      <c r="C145" s="94"/>
    </row>
    <row r="146" spans="1:3" ht="19.5" x14ac:dyDescent="0.35">
      <c r="B146" s="94" t="str">
        <f>"Menu"&amp;UPPER('LiquidMenu Generator'!F1)&amp;"::Menu"&amp;UPPER('LiquidMenu Generator'!F1)&amp;"() {"</f>
        <v>MenuCORTINA::MenuCORTINA() {</v>
      </c>
      <c r="C146" s="94"/>
    </row>
    <row r="147" spans="1:3" ht="13.5" x14ac:dyDescent="0.25">
      <c r="B147" s="87" t="s">
        <v>305</v>
      </c>
      <c r="C147" s="87"/>
    </row>
    <row r="148" spans="1:3" ht="13.5" x14ac:dyDescent="0.25">
      <c r="B148" s="87" t="s">
        <v>317</v>
      </c>
      <c r="C148" s="87"/>
    </row>
    <row r="149" spans="1:3" ht="13.5" x14ac:dyDescent="0.25">
      <c r="B149" s="87" t="s">
        <v>305</v>
      </c>
      <c r="C149" s="87"/>
    </row>
    <row r="150" spans="1:3" ht="13.5" x14ac:dyDescent="0.25">
      <c r="B150" s="87" t="s">
        <v>318</v>
      </c>
      <c r="C150" s="87"/>
    </row>
    <row r="151" spans="1:3" ht="13.5" x14ac:dyDescent="0.25">
      <c r="B151" s="87" t="s">
        <v>319</v>
      </c>
      <c r="C151" s="87"/>
    </row>
    <row r="152" spans="1:3" ht="13.5" x14ac:dyDescent="0.25">
      <c r="B152" s="87" t="s">
        <v>320</v>
      </c>
      <c r="C152" s="87"/>
    </row>
    <row r="153" spans="1:3" ht="13.5" x14ac:dyDescent="0.25">
      <c r="B153" s="87" t="s">
        <v>321</v>
      </c>
      <c r="C153" s="87"/>
    </row>
    <row r="154" spans="1:3" ht="13.5" x14ac:dyDescent="0.25">
      <c r="B154" s="87"/>
      <c r="C154" s="87"/>
    </row>
    <row r="155" spans="1:3" ht="13.5" x14ac:dyDescent="0.25">
      <c r="B155" s="87" t="s">
        <v>305</v>
      </c>
      <c r="C155" s="87"/>
    </row>
    <row r="156" spans="1:3" ht="13.5" x14ac:dyDescent="0.25">
      <c r="B156" s="87" t="str">
        <f>"// "&amp;'LiquidMenu Generator'!AE3</f>
        <v>// passo 3) CRIAR TEXTO DA OPCAO</v>
      </c>
      <c r="C156" s="87"/>
    </row>
    <row r="157" spans="1:3" ht="13.5" x14ac:dyDescent="0.25">
      <c r="B157" s="87" t="s">
        <v>305</v>
      </c>
      <c r="C157" s="87"/>
    </row>
    <row r="158" spans="1:3" ht="13.5" x14ac:dyDescent="0.25">
      <c r="B158" s="90"/>
      <c r="C158" s="90"/>
    </row>
    <row r="159" spans="1:3" ht="13.5" x14ac:dyDescent="0.25">
      <c r="A159">
        <v>4</v>
      </c>
      <c r="B159" s="91" t="str">
        <f>IF('LiquidMenu Generator'!AE4="","",'LiquidMenu Generator'!AE4)</f>
        <v>const static text_welcome_01 [] PROGMEM = {"BEMVINDO"};</v>
      </c>
      <c r="C159" s="91"/>
    </row>
    <row r="160" spans="1:3" ht="13.5" x14ac:dyDescent="0.25">
      <c r="A160">
        <v>5</v>
      </c>
      <c r="B160" s="91" t="str">
        <f>IF('LiquidMenu Generator'!AE5="","",'LiquidMenu Generator'!AE5)</f>
        <v>const static text_welcome_02 [] PROGMEM = {"AQUA-CTRL V1.6"};</v>
      </c>
      <c r="C160" s="91"/>
    </row>
    <row r="161" spans="1:3" ht="13.5" x14ac:dyDescent="0.25">
      <c r="A161">
        <v>6</v>
      </c>
      <c r="B161" s="91" t="str">
        <f>IF('LiquidMenu Generator'!AE6="","",'LiquidMenu Generator'!AE6)</f>
        <v>const static text_welcome_03 [] PROGMEM = {"by mrvcarvalho"};</v>
      </c>
      <c r="C161" s="91"/>
    </row>
    <row r="162" spans="1:3" ht="13.5" x14ac:dyDescent="0.25">
      <c r="A162">
        <v>7</v>
      </c>
      <c r="B162" s="91" t="str">
        <f>IF('LiquidMenu Generator'!AE7="","",'LiquidMenu Generator'!AE7)</f>
        <v/>
      </c>
      <c r="C162" s="91"/>
    </row>
    <row r="163" spans="1:3" ht="13.5" x14ac:dyDescent="0.25">
      <c r="A163">
        <v>8</v>
      </c>
      <c r="B163" s="91" t="str">
        <f>IF('LiquidMenu Generator'!AE8="","",'LiquidMenu Generator'!AE8)</f>
        <v>const static text_principal_01 [] PROGMEM = {"LUZES"};</v>
      </c>
      <c r="C163" s="91"/>
    </row>
    <row r="164" spans="1:3" ht="13.5" x14ac:dyDescent="0.25">
      <c r="A164">
        <v>9</v>
      </c>
      <c r="B164" s="91" t="str">
        <f>IF('LiquidMenu Generator'!AE9="","",'LiquidMenu Generator'!AE9)</f>
        <v>const static text_principal_02 [] PROGMEM = {"FILTRAGEM"};</v>
      </c>
      <c r="C164" s="91"/>
    </row>
    <row r="165" spans="1:3" ht="13.5" x14ac:dyDescent="0.25">
      <c r="A165">
        <v>10</v>
      </c>
      <c r="B165" s="91" t="str">
        <f>IF('LiquidMenu Generator'!AE10="","",'LiquidMenu Generator'!AE10)</f>
        <v>const static text_principal_03 [] PROGMEM = {"BOMBA DE AR"};</v>
      </c>
      <c r="C165" s="91"/>
    </row>
    <row r="166" spans="1:3" ht="13.5" x14ac:dyDescent="0.25">
      <c r="A166">
        <v>11</v>
      </c>
      <c r="B166" s="91" t="str">
        <f>IF('LiquidMenu Generator'!AE11="","",'LiquidMenu Generator'!AE11)</f>
        <v>const static text_principal_04 [] PROGMEM = {"TERMOSTATO"};</v>
      </c>
      <c r="C166" s="91"/>
    </row>
    <row r="167" spans="1:3" ht="13.5" x14ac:dyDescent="0.25">
      <c r="A167">
        <v>12</v>
      </c>
      <c r="B167" s="91" t="str">
        <f>IF('LiquidMenu Generator'!AE12="","",'LiquidMenu Generator'!AE12)</f>
        <v>const static text_principal_05 [] PROGMEM = {"TEMP."};</v>
      </c>
      <c r="C167" s="91"/>
    </row>
    <row r="168" spans="1:3" ht="13.5" x14ac:dyDescent="0.25">
      <c r="A168">
        <v>13</v>
      </c>
      <c r="B168" s="91" t="str">
        <f>IF('LiquidMenu Generator'!AE13="","",'LiquidMenu Generator'!AE13)</f>
        <v>const static text_principal_06 [] PROGMEM = {"T.P.A."};</v>
      </c>
      <c r="C168" s="91"/>
    </row>
    <row r="169" spans="1:3" ht="13.5" x14ac:dyDescent="0.25">
      <c r="A169">
        <v>14</v>
      </c>
      <c r="B169" s="91" t="str">
        <f>IF('LiquidMenu Generator'!AE14="","",'LiquidMenu Generator'!AE14)</f>
        <v>const static text_principal_07 [] PROGMEM = {"CONFIGURAR----&gt;"};</v>
      </c>
      <c r="C169" s="91"/>
    </row>
    <row r="170" spans="1:3" ht="13.5" x14ac:dyDescent="0.25">
      <c r="A170">
        <v>15</v>
      </c>
      <c r="B170" s="91" t="str">
        <f>IF('LiquidMenu Generator'!AE15="","",'LiquidMenu Generator'!AE15)</f>
        <v/>
      </c>
      <c r="C170" s="91"/>
    </row>
    <row r="171" spans="1:3" ht="13.5" x14ac:dyDescent="0.25">
      <c r="A171">
        <v>16</v>
      </c>
      <c r="B171" s="91" t="str">
        <f>IF('LiquidMenu Generator'!AE16="","",'LiquidMenu Generator'!AE16)</f>
        <v>const static text_configuracao_01 [] PROGMEM = {"DATA E HORA"};</v>
      </c>
      <c r="C171" s="91"/>
    </row>
    <row r="172" spans="1:3" ht="13.5" x14ac:dyDescent="0.25">
      <c r="A172">
        <v>17</v>
      </c>
      <c r="B172" s="91" t="str">
        <f>IF('LiquidMenu Generator'!AE17="","",'LiquidMenu Generator'!AE17)</f>
        <v>const static text_configuracao_02 [] PROGMEM = {"LUZES"};</v>
      </c>
      <c r="C172" s="91"/>
    </row>
    <row r="173" spans="1:3" ht="13.5" x14ac:dyDescent="0.25">
      <c r="A173">
        <v>18</v>
      </c>
      <c r="B173" s="91" t="str">
        <f>IF('LiquidMenu Generator'!AE18="","",'LiquidMenu Generator'!AE18)</f>
        <v>const static text_configuracao_03 [] PROGMEM = {"FILTRO"};</v>
      </c>
      <c r="C173" s="91"/>
    </row>
    <row r="174" spans="1:3" ht="13.5" x14ac:dyDescent="0.25">
      <c r="A174">
        <v>19</v>
      </c>
      <c r="B174" s="91" t="str">
        <f>IF('LiquidMenu Generator'!AE19="","",'LiquidMenu Generator'!AE19)</f>
        <v>const static text_configuracao_04 [] PROGMEM = {"BOMBA DE AR"};</v>
      </c>
      <c r="C174" s="91"/>
    </row>
    <row r="175" spans="1:3" ht="13.5" x14ac:dyDescent="0.25">
      <c r="A175">
        <v>20</v>
      </c>
      <c r="B175" s="91" t="str">
        <f>IF('LiquidMenu Generator'!AE20="","",'LiquidMenu Generator'!AE20)</f>
        <v>const static text_configuracao_05 [] PROGMEM = {"ALIMENTO COMIDA"};</v>
      </c>
      <c r="C175" s="91"/>
    </row>
    <row r="176" spans="1:3" ht="13.5" x14ac:dyDescent="0.25">
      <c r="A176">
        <v>21</v>
      </c>
      <c r="B176" s="91" t="str">
        <f>IF('LiquidMenu Generator'!AE21="","",'LiquidMenu Generator'!AE21)</f>
        <v>const static text_configuracao_06 [] PROGMEM = {"TEMPERATURA"};</v>
      </c>
      <c r="C176" s="91"/>
    </row>
    <row r="177" spans="1:3" ht="13.5" x14ac:dyDescent="0.25">
      <c r="A177">
        <v>22</v>
      </c>
      <c r="B177" s="91" t="str">
        <f>IF('LiquidMenu Generator'!AE22="","",'LiquidMenu Generator'!AE22)</f>
        <v>const static text_configuracao_07 [] PROGMEM = {"T.P.A."};</v>
      </c>
      <c r="C177" s="91"/>
    </row>
    <row r="178" spans="1:3" ht="13.5" x14ac:dyDescent="0.25">
      <c r="A178">
        <v>23</v>
      </c>
      <c r="B178" s="91" t="str">
        <f>IF('LiquidMenu Generator'!AE23="","",'LiquidMenu Generator'!AE23)</f>
        <v>const static text_configuracao_08 [] PROGMEM = {"GUIA CONFIG---&gt;"};</v>
      </c>
      <c r="C178" s="91"/>
    </row>
    <row r="179" spans="1:3" ht="13.5" x14ac:dyDescent="0.25">
      <c r="A179">
        <v>24</v>
      </c>
      <c r="B179" s="91" t="str">
        <f>IF('LiquidMenu Generator'!AE24="","",'LiquidMenu Generator'!AE24)</f>
        <v/>
      </c>
      <c r="C179" s="91"/>
    </row>
    <row r="180" spans="1:3" ht="13.5" x14ac:dyDescent="0.25">
      <c r="A180">
        <v>25</v>
      </c>
      <c r="B180" s="91" t="str">
        <f>IF('LiquidMenu Generator'!AE25="","",'LiquidMenu Generator'!AE25)</f>
        <v>const static text_detalhe_DATAHORA_01 [] PROGMEM = {"DATA:99/99/9999"};</v>
      </c>
      <c r="C180" s="91"/>
    </row>
    <row r="181" spans="1:3" ht="13.5" x14ac:dyDescent="0.25">
      <c r="A181">
        <v>26</v>
      </c>
      <c r="B181" s="91" t="str">
        <f>IF('LiquidMenu Generator'!AE26="","",'LiquidMenu Generator'!AE26)</f>
        <v>const static text_detalhe_DATAHORA_02 [] PROGMEM = {"HORA:99:99:99"};</v>
      </c>
      <c r="C181" s="91"/>
    </row>
    <row r="182" spans="1:3" ht="13.5" x14ac:dyDescent="0.25">
      <c r="A182">
        <v>27</v>
      </c>
      <c r="B182" s="91" t="str">
        <f>IF('LiquidMenu Generator'!AE27="","",'LiquidMenu Generator'!AE27)</f>
        <v/>
      </c>
      <c r="C182" s="91"/>
    </row>
    <row r="183" spans="1:3" ht="13.5" x14ac:dyDescent="0.25">
      <c r="A183">
        <v>28</v>
      </c>
      <c r="B183" s="91" t="str">
        <f>IF('LiquidMenu Generator'!AE28="","",'LiquidMenu Generator'!AE28)</f>
        <v>const static text_detalhe_LUZ_01 [] PROGMEM = {"LUZ +ON/-OFF"};</v>
      </c>
      <c r="C183" s="91"/>
    </row>
    <row r="184" spans="1:3" ht="13.5" x14ac:dyDescent="0.25">
      <c r="A184">
        <v>29</v>
      </c>
      <c r="B184" s="91" t="str">
        <f>IF('LiquidMenu Generator'!AE29="","",'LiquidMenu Generator'!AE29)</f>
        <v>const static text_detalhe_LUZ_02 [] PROGMEM = {"_STATUS"};</v>
      </c>
      <c r="C184" s="91"/>
    </row>
    <row r="185" spans="1:3" ht="13.5" x14ac:dyDescent="0.25">
      <c r="A185">
        <v>30</v>
      </c>
      <c r="B185" s="91" t="str">
        <f>IF('LiquidMenu Generator'!AE30="","",'LiquidMenu Generator'!AE30)</f>
        <v>const static text_detalhe_LUZ_03 [] PROGMEM = {"+99:99h/-99:99h"};</v>
      </c>
      <c r="C185" s="91"/>
    </row>
    <row r="186" spans="1:3" ht="13.5" x14ac:dyDescent="0.25">
      <c r="A186">
        <v>31</v>
      </c>
      <c r="B186" s="91" t="str">
        <f>IF('LiquidMenu Generator'!AE31="","",'LiquidMenu Generator'!AE31)</f>
        <v/>
      </c>
      <c r="C186" s="91"/>
    </row>
    <row r="187" spans="1:3" ht="13.5" x14ac:dyDescent="0.25">
      <c r="A187">
        <v>32</v>
      </c>
      <c r="B187" s="91" t="str">
        <f>IF('LiquidMenu Generator'!AE32="","",'LiquidMenu Generator'!AE32)</f>
        <v>const static text_detalhe_FILTRO_01 [] PROGMEM = {"FILTRO +ON/-OFF"};</v>
      </c>
      <c r="C187" s="91"/>
    </row>
    <row r="188" spans="1:3" ht="13.5" x14ac:dyDescent="0.25">
      <c r="A188">
        <v>33</v>
      </c>
      <c r="B188" s="91" t="str">
        <f>IF('LiquidMenu Generator'!AE33="","",'LiquidMenu Generator'!AE33)</f>
        <v>const static text_detalhe_FILTRO_02 [] PROGMEM = {"_STATUS"};</v>
      </c>
      <c r="C188" s="91"/>
    </row>
    <row r="189" spans="1:3" ht="13.5" x14ac:dyDescent="0.25">
      <c r="A189">
        <v>34</v>
      </c>
      <c r="B189" s="91" t="str">
        <f>IF('LiquidMenu Generator'!AE34="","",'LiquidMenu Generator'!AE34)</f>
        <v>const static text_detalhe_FILTRO_03 [] PROGMEM = {"+99:99h/-99:99h"};</v>
      </c>
      <c r="C189" s="91"/>
    </row>
    <row r="190" spans="1:3" ht="13.5" x14ac:dyDescent="0.25">
      <c r="A190">
        <v>35</v>
      </c>
      <c r="B190" s="91" t="str">
        <f>IF('LiquidMenu Generator'!AE35="","",'LiquidMenu Generator'!AE35)</f>
        <v/>
      </c>
      <c r="C190" s="91"/>
    </row>
    <row r="191" spans="1:3" ht="13.5" x14ac:dyDescent="0.25">
      <c r="A191">
        <v>36</v>
      </c>
      <c r="B191" s="91" t="str">
        <f>IF('LiquidMenu Generator'!AE36="","",'LiquidMenu Generator'!AE36)</f>
        <v>const static text_detalhe_AR_01 [] PROGMEM = {"AR +ON/-OFF"};</v>
      </c>
      <c r="C191" s="91"/>
    </row>
    <row r="192" spans="1:3" ht="13.5" x14ac:dyDescent="0.25">
      <c r="A192">
        <v>37</v>
      </c>
      <c r="B192" s="91" t="str">
        <f>IF('LiquidMenu Generator'!AE37="","",'LiquidMenu Generator'!AE37)</f>
        <v>const static text_detalhe_AR_02 [] PROGMEM = {"DESATIVADO"};</v>
      </c>
      <c r="C192" s="91"/>
    </row>
    <row r="193" spans="1:3" ht="13.5" x14ac:dyDescent="0.25">
      <c r="A193">
        <v>38</v>
      </c>
      <c r="B193" s="91" t="str">
        <f>IF('LiquidMenu Generator'!AE38="","",'LiquidMenu Generator'!AE38)</f>
        <v>const static text_detalhe_AR_03 [] PROGMEM = {"+99:99h/-99:99h"};</v>
      </c>
      <c r="C193" s="91"/>
    </row>
    <row r="194" spans="1:3" ht="13.5" x14ac:dyDescent="0.25">
      <c r="A194">
        <v>39</v>
      </c>
      <c r="B194" s="91" t="str">
        <f>IF('LiquidMenu Generator'!AE39="","",'LiquidMenu Generator'!AE39)</f>
        <v/>
      </c>
      <c r="C194" s="91"/>
    </row>
    <row r="195" spans="1:3" ht="13.5" x14ac:dyDescent="0.25">
      <c r="A195">
        <v>40</v>
      </c>
      <c r="B195" s="91" t="str">
        <f>IF('LiquidMenu Generator'!AE40="","",'LiquidMenu Generator'!AE40)</f>
        <v>const static text_detalhe_TEMPERATURA_01 [] PROGMEM = {"TERMOSTATO"};</v>
      </c>
      <c r="C195" s="91"/>
    </row>
    <row r="196" spans="1:3" ht="13.5" x14ac:dyDescent="0.25">
      <c r="A196">
        <v>41</v>
      </c>
      <c r="B196" s="91" t="str">
        <f>IF('LiquidMenu Generator'!AE41="","",'LiquidMenu Generator'!AE41)</f>
        <v>const static text_detalhe_TEMPERATURA_02 [] PROGMEM = {"DESATIVADO"};</v>
      </c>
      <c r="C196" s="91"/>
    </row>
    <row r="197" spans="1:3" ht="13.5" x14ac:dyDescent="0.25">
      <c r="A197">
        <v>42</v>
      </c>
      <c r="B197" s="91" t="str">
        <f>IF('LiquidMenu Generator'!AE42="","",'LiquidMenu Generator'!AE42)</f>
        <v>const static text_detalhe_TEMPERATURA_03 [] PROGMEM = {"MINIMA    99,9C"};</v>
      </c>
      <c r="C197" s="91"/>
    </row>
    <row r="198" spans="1:3" ht="13.5" x14ac:dyDescent="0.25">
      <c r="A198">
        <v>43</v>
      </c>
      <c r="B198" s="91" t="str">
        <f>IF('LiquidMenu Generator'!AE43="","",'LiquidMenu Generator'!AE43)</f>
        <v>const static text_detalhe_TEMPERATURA_04 [] PROGMEM = {"IDEAL     99,9C"};</v>
      </c>
      <c r="C198" s="91"/>
    </row>
    <row r="199" spans="1:3" ht="13.5" x14ac:dyDescent="0.25">
      <c r="A199">
        <v>44</v>
      </c>
      <c r="B199" s="91" t="str">
        <f>IF('LiquidMenu Generator'!AE44="","",'LiquidMenu Generator'!AE44)</f>
        <v>const static text_detalhe_TEMPERATURA_05 [] PROGMEM = {"MAXIMA    99,9C"};</v>
      </c>
      <c r="C199" s="91"/>
    </row>
    <row r="200" spans="1:3" ht="13.5" x14ac:dyDescent="0.25">
      <c r="A200">
        <v>45</v>
      </c>
      <c r="B200" s="91" t="str">
        <f>IF('LiquidMenu Generator'!AE45="","",'LiquidMenu Generator'!AE45)</f>
        <v>const static text_detalhe_TEMPERATURA_06 [] PROGMEM = {"ALARME       ON"};</v>
      </c>
      <c r="C200" s="91"/>
    </row>
    <row r="201" spans="1:3" ht="13.5" x14ac:dyDescent="0.25">
      <c r="A201">
        <v>46</v>
      </c>
      <c r="B201" s="91" t="str">
        <f>IF('LiquidMenu Generator'!AE46="","",'LiquidMenu Generator'!AE46)</f>
        <v/>
      </c>
      <c r="C201" s="91"/>
    </row>
    <row r="202" spans="1:3" ht="13.5" x14ac:dyDescent="0.25">
      <c r="A202">
        <v>47</v>
      </c>
      <c r="B202" s="91" t="str">
        <f>IF('LiquidMenu Generator'!AE47="","",'LiquidMenu Generator'!AE47)</f>
        <v>const static text_detalhe_ALIMENTO_01 [] PROGMEM = {"ALIMENTO COMIDA"};</v>
      </c>
      <c r="C202" s="91"/>
    </row>
    <row r="203" spans="1:3" ht="13.5" x14ac:dyDescent="0.25">
      <c r="A203">
        <v>48</v>
      </c>
      <c r="B203" s="91" t="str">
        <f>IF('LiquidMenu Generator'!AE48="","",'LiquidMenu Generator'!AE48)</f>
        <v>const static text_detalhe_ALIMENTO_02 [] PROGMEM = {"DESATIVADO"};</v>
      </c>
      <c r="C203" s="91"/>
    </row>
    <row r="204" spans="1:3" ht="13.5" x14ac:dyDescent="0.25">
      <c r="A204">
        <v>49</v>
      </c>
      <c r="B204" s="91" t="str">
        <f>IF('LiquidMenu Generator'!AE49="","",'LiquidMenu Generator'!AE49)</f>
        <v>const static text_detalhe_ALIMENTO_03 [] PROGMEM = {"PORC P/ PROG 9x"};</v>
      </c>
      <c r="C204" s="91"/>
    </row>
    <row r="205" spans="1:3" ht="13.5" x14ac:dyDescent="0.25">
      <c r="A205">
        <v>50</v>
      </c>
      <c r="B205" s="91" t="str">
        <f>IF('LiquidMenu Generator'!AE50="","",'LiquidMenu Generator'!AE50)</f>
        <v>const static text_detalhe_ALIMENTO_04 [] PROGMEM = {"PROG 01) 99:99h"};</v>
      </c>
      <c r="C205" s="91"/>
    </row>
    <row r="206" spans="1:3" ht="13.5" x14ac:dyDescent="0.25">
      <c r="A206">
        <v>51</v>
      </c>
      <c r="B206" s="91" t="str">
        <f>IF('LiquidMenu Generator'!AE51="","",'LiquidMenu Generator'!AE51)</f>
        <v>const static text_detalhe_ALIMENTO_05 [] PROGMEM = {"PROG 02) 99:99h"};</v>
      </c>
      <c r="C206" s="91"/>
    </row>
    <row r="207" spans="1:3" ht="13.5" x14ac:dyDescent="0.25">
      <c r="A207">
        <v>52</v>
      </c>
      <c r="B207" s="91" t="str">
        <f>IF('LiquidMenu Generator'!AE52="","",'LiquidMenu Generator'!AE52)</f>
        <v>const static text_detalhe_ALIMENTO_06 [] PROGMEM = {"PROG 03) 99:99h"};</v>
      </c>
      <c r="C207" s="91"/>
    </row>
    <row r="208" spans="1:3" ht="13.5" x14ac:dyDescent="0.25">
      <c r="A208">
        <v>53</v>
      </c>
      <c r="B208" s="91" t="str">
        <f>IF('LiquidMenu Generator'!AE53="","",'LiquidMenu Generator'!AE53)</f>
        <v>const static text_detalhe_ALIMENTO_07 [] PROGMEM = {"PROG 04) 99:99h"};</v>
      </c>
      <c r="C208" s="91"/>
    </row>
    <row r="209" spans="1:3" ht="13.5" x14ac:dyDescent="0.25">
      <c r="A209">
        <v>54</v>
      </c>
      <c r="B209" s="91" t="str">
        <f>IF('LiquidMenu Generator'!AE54="","",'LiquidMenu Generator'!AE54)</f>
        <v>const static text_detalhe_ALIMENTO_08 [] PROGMEM = {"PROG 05) 99:99h"};</v>
      </c>
      <c r="C209" s="91"/>
    </row>
    <row r="210" spans="1:3" ht="13.5" x14ac:dyDescent="0.25">
      <c r="A210">
        <v>55</v>
      </c>
      <c r="B210" s="91" t="str">
        <f>IF('LiquidMenu Generator'!AE55="","",'LiquidMenu Generator'!AE55)</f>
        <v>const static text_detalhe_ALIMENTO_09 [] PROGMEM = {"PROG 06) 99:99h"};</v>
      </c>
      <c r="C210" s="91"/>
    </row>
    <row r="211" spans="1:3" ht="13.5" x14ac:dyDescent="0.25">
      <c r="A211">
        <v>56</v>
      </c>
      <c r="B211" s="91" t="str">
        <f>IF('LiquidMenu Generator'!AE56="","",'LiquidMenu Generator'!AE56)</f>
        <v>const static text_detalhe_ALIMENTO_10 [] PROGMEM = {"PROG 07) 99:99h"};</v>
      </c>
      <c r="C211" s="91"/>
    </row>
    <row r="212" spans="1:3" ht="13.5" x14ac:dyDescent="0.25">
      <c r="A212">
        <v>57</v>
      </c>
      <c r="B212" s="91" t="str">
        <f>IF('LiquidMenu Generator'!AE57="","",'LiquidMenu Generator'!AE57)</f>
        <v>const static text_detalhe_ALIMENTO_11 [] PROGMEM = {"PROG 08) 99:99h"};</v>
      </c>
      <c r="C212" s="91"/>
    </row>
    <row r="213" spans="1:3" ht="13.5" x14ac:dyDescent="0.25">
      <c r="A213">
        <v>58</v>
      </c>
      <c r="B213" s="91" t="str">
        <f>IF('LiquidMenu Generator'!AE58="","",'LiquidMenu Generator'!AE58)</f>
        <v>const static text_detalhe_ALIMENTO_12 [] PROGMEM = {"PROG 09) 99:99h"};</v>
      </c>
      <c r="C213" s="91"/>
    </row>
    <row r="214" spans="1:3" ht="13.5" x14ac:dyDescent="0.25">
      <c r="A214">
        <v>59</v>
      </c>
      <c r="B214" s="91" t="str">
        <f>IF('LiquidMenu Generator'!AE59="","",'LiquidMenu Generator'!AE59)</f>
        <v>const static text_detalhe_ALIMENTO_13 [] PROGMEM = {"AO ALIMENTAR:"};</v>
      </c>
      <c r="C214" s="91"/>
    </row>
    <row r="215" spans="1:3" ht="13.5" x14ac:dyDescent="0.25">
      <c r="A215">
        <v>60</v>
      </c>
      <c r="B215" s="91" t="str">
        <f>IF('LiquidMenu Generator'!AE60="","",'LiquidMenu Generator'!AE60)</f>
        <v>const static text_detalhe_ALIMENTO_14 [] PROGMEM = {"- LUZ        OFF"};</v>
      </c>
      <c r="C215" s="91"/>
    </row>
    <row r="216" spans="1:3" ht="13.5" x14ac:dyDescent="0.25">
      <c r="A216">
        <v>61</v>
      </c>
      <c r="B216" s="91" t="str">
        <f>IF('LiquidMenu Generator'!AE61="","",'LiquidMenu Generator'!AE61)</f>
        <v>const static text_detalhe_ALIMENTO_15 [] PROGMEM = {"- FILTRO     OFF"};</v>
      </c>
      <c r="C216" s="91"/>
    </row>
    <row r="217" spans="1:3" ht="13.5" x14ac:dyDescent="0.25">
      <c r="A217">
        <v>62</v>
      </c>
      <c r="B217" s="91" t="str">
        <f>IF('LiquidMenu Generator'!AE62="","",'LiquidMenu Generator'!AE62)</f>
        <v>const static text_detalhe_ALIMENTO_16 [] PROGMEM = {"- AERADOR    OFF"};</v>
      </c>
      <c r="C217" s="91"/>
    </row>
    <row r="218" spans="1:3" ht="13.5" x14ac:dyDescent="0.25">
      <c r="A218">
        <v>63</v>
      </c>
      <c r="B218" s="91" t="str">
        <f>IF('LiquidMenu Generator'!AE63="","",'LiquidMenu Generator'!AE63)</f>
        <v/>
      </c>
      <c r="C218" s="91"/>
    </row>
    <row r="219" spans="1:3" ht="13.5" x14ac:dyDescent="0.25">
      <c r="A219">
        <v>64</v>
      </c>
      <c r="B219" s="91" t="str">
        <f>IF('LiquidMenu Generator'!AE64="","",'LiquidMenu Generator'!AE64)</f>
        <v>const static text_detalhe_TPA_01 [] PROGMEM = {"TROCA PARC AGUA"};</v>
      </c>
      <c r="C219" s="91"/>
    </row>
    <row r="220" spans="1:3" ht="13.5" x14ac:dyDescent="0.25">
      <c r="A220">
        <v>65</v>
      </c>
      <c r="B220" s="91" t="str">
        <f>IF('LiquidMenu Generator'!AE65="","",'LiquidMenu Generator'!AE65)</f>
        <v>const static text_detalhe_TPA_02 [] PROGMEM = {"DESATIVADO"};</v>
      </c>
      <c r="C220" s="91"/>
    </row>
    <row r="221" spans="1:3" ht="13.5" x14ac:dyDescent="0.25">
      <c r="A221">
        <v>66</v>
      </c>
      <c r="B221" s="91" t="str">
        <f>IF('LiquidMenu Generator'!AE66="","",'LiquidMenu Generator'!AE66)</f>
        <v>const static text_detalhe_TPA_03 [] PROGMEM = {"A CADA: 00 dias"};</v>
      </c>
      <c r="C221" s="91"/>
    </row>
    <row r="222" spans="1:3" ht="13.5" x14ac:dyDescent="0.25">
      <c r="A222">
        <v>67</v>
      </c>
      <c r="B222" s="91" t="str">
        <f>IF('LiquidMenu Generator'!AE67="","",'LiquidMenu Generator'!AE67)</f>
        <v>const static text_detalhe_TPA_04 [] PROGMEM = {"TOLERA:  0 dias"};</v>
      </c>
      <c r="C222" s="91"/>
    </row>
    <row r="223" spans="1:3" ht="13.5" x14ac:dyDescent="0.25">
      <c r="A223">
        <v>68</v>
      </c>
      <c r="B223" s="91" t="str">
        <f>IF('LiquidMenu Generator'!AE68="","",'LiquidMenu Generator'!AE68)</f>
        <v>const static text_detalhe_TPA_05 [] PROGMEM = {"ULTM DD/MM/AAAA"};</v>
      </c>
      <c r="C223" s="91"/>
    </row>
    <row r="224" spans="1:3" ht="13.5" x14ac:dyDescent="0.25">
      <c r="A224">
        <v>69</v>
      </c>
      <c r="B224" s="91" t="str">
        <f>IF('LiquidMenu Generator'!AE69="","",'LiquidMenu Generator'!AE69)</f>
        <v>const static text_detalhe_TPA_06 [] PROGMEM = {"ALARME       ON"};</v>
      </c>
      <c r="C224" s="91"/>
    </row>
    <row r="225" spans="1:3" ht="13.5" x14ac:dyDescent="0.25">
      <c r="A225">
        <v>70</v>
      </c>
      <c r="B225" s="91" t="str">
        <f>IF('LiquidMenu Generator'!AE70="","",'LiquidMenu Generator'!AE70)</f>
        <v/>
      </c>
      <c r="C225" s="91"/>
    </row>
    <row r="226" spans="1:3" ht="13.5" x14ac:dyDescent="0.25">
      <c r="A226">
        <v>71</v>
      </c>
      <c r="B226" s="91" t="str">
        <f>IF('LiquidMenu Generator'!AE71="","",'LiquidMenu Generator'!AE71)</f>
        <v>const static text_wizard_hardware_01 [] PROGMEM = {"Config. Aquario"};</v>
      </c>
      <c r="C226" s="91"/>
    </row>
    <row r="227" spans="1:3" ht="13.5" x14ac:dyDescent="0.25">
      <c r="A227">
        <v>72</v>
      </c>
      <c r="B227" s="91" t="str">
        <f>IF('LiquidMenu Generator'!AE72="","",'LiquidMenu Generator'!AE72)</f>
        <v>const static text_wizard_hardware_02 [] PROGMEM = {"Tem LUZ?    Sim"};</v>
      </c>
      <c r="C227" s="91"/>
    </row>
    <row r="228" spans="1:3" ht="13.5" x14ac:dyDescent="0.25">
      <c r="A228">
        <v>73</v>
      </c>
      <c r="B228" s="91" t="str">
        <f>IF('LiquidMenu Generator'!AE73="","",'LiquidMenu Generator'!AE73)</f>
        <v>const static text_wizard_hardware_03 [] PROGMEM = {"Tem FILTRO? Sim"};</v>
      </c>
      <c r="C228" s="91"/>
    </row>
    <row r="229" spans="1:3" ht="13.5" x14ac:dyDescent="0.25">
      <c r="A229">
        <v>74</v>
      </c>
      <c r="B229" s="91" t="str">
        <f>IF('LiquidMenu Generator'!AE74="","",'LiquidMenu Generator'!AE74)</f>
        <v>const static text_wizard_hardware_04 [] PROGMEM = {"Tem AERADOR?Sim"};</v>
      </c>
      <c r="C229" s="91"/>
    </row>
    <row r="230" spans="1:3" ht="13.5" x14ac:dyDescent="0.25">
      <c r="A230">
        <v>75</v>
      </c>
      <c r="B230" s="91" t="str">
        <f>IF('LiquidMenu Generator'!AE75="","",'LiquidMenu Generator'!AE75)</f>
        <v>const static text_wizard_hardware_05 [] PROGMEM = {"Tem AQUEC.? Sim"};</v>
      </c>
      <c r="C230" s="91"/>
    </row>
    <row r="231" spans="1:3" ht="13.5" x14ac:dyDescent="0.25">
      <c r="A231">
        <v>76</v>
      </c>
      <c r="B231" s="91" t="str">
        <f>IF('LiquidMenu Generator'!AE76="","",'LiquidMenu Generator'!AE76)</f>
        <v/>
      </c>
      <c r="C231" s="91"/>
    </row>
    <row r="232" spans="1:3" ht="13.5" x14ac:dyDescent="0.25">
      <c r="A232">
        <v>77</v>
      </c>
      <c r="B232" s="91" t="str">
        <f>IF('LiquidMenu Generator'!AE77="","",'LiquidMenu Generator'!AE77)</f>
        <v>const static text_wizard_behavior_01 [] PROGMEM = {"Config Hospedes"};</v>
      </c>
      <c r="C232" s="91"/>
    </row>
    <row r="233" spans="1:3" ht="13.5" x14ac:dyDescent="0.25">
      <c r="A233">
        <v>78</v>
      </c>
      <c r="B233" s="91" t="str">
        <f>IF('LiquidMenu Generator'!AE78="","",'LiquidMenu Generator'!AE78)</f>
        <v>const static text_wizard_behavior_02 [] PROGMEM = {"Acordar  99:99h"};</v>
      </c>
      <c r="C233" s="91"/>
    </row>
    <row r="234" spans="1:3" ht="13.5" x14ac:dyDescent="0.25">
      <c r="A234">
        <v>79</v>
      </c>
      <c r="B234" s="91" t="str">
        <f>IF('LiquidMenu Generator'!AE79="","",'LiquidMenu Generator'!AE79)</f>
        <v>const static text_wizard_behavior_03 [] PROGMEM = {"Dormir   99:99h"};</v>
      </c>
      <c r="C234" s="91"/>
    </row>
    <row r="235" spans="1:3" ht="13.5" x14ac:dyDescent="0.25">
      <c r="A235">
        <v>80</v>
      </c>
      <c r="B235" s="91" t="str">
        <f>IF('LiquidMenu Generator'!AE80="","",'LiquidMenu Generator'!AE80)</f>
        <v>const static text_wizard_behavior_04 [] PROGMEM = {"Comer  9x/dia"};</v>
      </c>
      <c r="C235" s="91"/>
    </row>
    <row r="236" spans="1:3" ht="13.5" x14ac:dyDescent="0.25">
      <c r="A236">
        <v>81</v>
      </c>
      <c r="B236" s="91" t="str">
        <f>IF('LiquidMenu Generator'!AE81="","",'LiquidMenu Generator'!AE81)</f>
        <v>const static text_wizard_behavior_05 [] PROGMEM = {"Comer  9x/noite"};</v>
      </c>
      <c r="C236" s="91"/>
    </row>
    <row r="237" spans="1:3" ht="13.5" x14ac:dyDescent="0.25">
      <c r="A237">
        <v>82</v>
      </c>
      <c r="B237" s="91" t="str">
        <f>IF('LiquidMenu Generator'!AE82="","",'LiquidMenu Generator'!AE82)</f>
        <v>const static text_wizard_behavior_06 [] PROGMEM = {"Faz T.P.A.? Sim"};</v>
      </c>
      <c r="C237" s="91"/>
    </row>
    <row r="238" spans="1:3" ht="13.5" x14ac:dyDescent="0.25">
      <c r="A238">
        <v>83</v>
      </c>
      <c r="B238" s="91" t="str">
        <f>IF('LiquidMenu Generator'!AE83="","",'LiquidMenu Generator'!AE83)</f>
        <v>const static text_wizard_behavior_13 [] PROGMEM = {"AO ALIMENTAR:"};</v>
      </c>
      <c r="C238" s="91"/>
    </row>
    <row r="239" spans="1:3" ht="13.5" x14ac:dyDescent="0.25">
      <c r="A239">
        <v>84</v>
      </c>
      <c r="B239" s="91" t="str">
        <f>IF('LiquidMenu Generator'!AE84="","",'LiquidMenu Generator'!AE84)</f>
        <v>const static text_wizard_behavior_14 [] PROGMEM = {"- LUZ        OFF"};</v>
      </c>
      <c r="C239" s="91"/>
    </row>
    <row r="240" spans="1:3" ht="13.5" x14ac:dyDescent="0.25">
      <c r="A240">
        <v>85</v>
      </c>
      <c r="B240" s="91" t="str">
        <f>IF('LiquidMenu Generator'!AE85="","",'LiquidMenu Generator'!AE85)</f>
        <v>const static text_wizard_behavior_15 [] PROGMEM = {"- FILTRO     OFF"};</v>
      </c>
      <c r="C240" s="91"/>
    </row>
    <row r="241" spans="1:3" ht="13.5" x14ac:dyDescent="0.25">
      <c r="A241">
        <v>86</v>
      </c>
      <c r="B241" s="91" t="str">
        <f>IF('LiquidMenu Generator'!AE86="","",'LiquidMenu Generator'!AE86)</f>
        <v>const static text_wizard_behavior_16 [] PROGMEM = {"- AERADOR    OFF"};</v>
      </c>
      <c r="C241" s="91"/>
    </row>
    <row r="242" spans="1:3" ht="13.5" x14ac:dyDescent="0.25">
      <c r="A242">
        <v>87</v>
      </c>
      <c r="B242" s="91" t="str">
        <f>IF('LiquidMenu Generator'!AE87="","",'LiquidMenu Generator'!AE87)</f>
        <v/>
      </c>
      <c r="C242" s="91"/>
    </row>
    <row r="243" spans="1:3" ht="13.5" x14ac:dyDescent="0.25">
      <c r="A243">
        <v>88</v>
      </c>
      <c r="B243" s="91" t="str">
        <f>IF('LiquidMenu Generator'!AE88="","",'LiquidMenu Generator'!AE88)</f>
        <v>const static text_wizard_alarmes_01 [] PROGMEM = {"ALARMES CASO:"};</v>
      </c>
      <c r="C243" s="91"/>
    </row>
    <row r="244" spans="1:3" ht="13.5" x14ac:dyDescent="0.25">
      <c r="A244">
        <v>89</v>
      </c>
      <c r="B244" s="91" t="str">
        <f>IF('LiquidMenu Generator'!AE89="","",'LiquidMenu Generator'!AE89)</f>
        <v>const static text_wizard_alarmes_05 [] PROGMEM = {"TEMP. FORA   ON"};</v>
      </c>
      <c r="C244" s="91"/>
    </row>
    <row r="245" spans="1:3" ht="13.5" x14ac:dyDescent="0.25">
      <c r="A245">
        <v>90</v>
      </c>
      <c r="B245" s="91" t="str">
        <f>IF('LiquidMenu Generator'!AE90="","",'LiquidMenu Generator'!AE90)</f>
        <v>const static text_wizard_alarmes_06 [] PROGMEM = {"TPA ATRASADA ON"};</v>
      </c>
      <c r="C245" s="91"/>
    </row>
    <row r="246" spans="1:3" ht="13.5" x14ac:dyDescent="0.25">
      <c r="A246">
        <v>91</v>
      </c>
      <c r="B246" s="91" t="str">
        <f>IF('LiquidMenu Generator'!AE91="","",'LiquidMenu Generator'!AE91)</f>
        <v/>
      </c>
      <c r="C246" s="91"/>
    </row>
    <row r="247" spans="1:3" ht="13.5" x14ac:dyDescent="0.25">
      <c r="A247">
        <v>92</v>
      </c>
      <c r="B247" s="91" t="str">
        <f>IF('LiquidMenu Generator'!AE92="","",'LiquidMenu Generator'!AE92)</f>
        <v>const static text_wizard_conect_01 [] PROGMEM = {"** PARABENS **"};</v>
      </c>
      <c r="C247" s="91"/>
    </row>
    <row r="248" spans="1:3" ht="13.5" x14ac:dyDescent="0.25">
      <c r="A248">
        <v>93</v>
      </c>
      <c r="B248" s="91" t="str">
        <f>IF('LiquidMenu Generator'!AE93="","",'LiquidMenu Generator'!AE93)</f>
        <v>const static text_wizard_conect_02 [] PROGMEM = {"AGORA PRECISA"};</v>
      </c>
      <c r="C248" s="91"/>
    </row>
    <row r="249" spans="1:3" ht="13.5" x14ac:dyDescent="0.25">
      <c r="A249">
        <v>94</v>
      </c>
      <c r="B249" s="91" t="str">
        <f>IF('LiquidMenu Generator'!AE94="","",'LiquidMenu Generator'!AE94)</f>
        <v>const static text_wizard_conect_03 [] PROGMEM = {"LIGAR OS FIOS,"};</v>
      </c>
      <c r="C249" s="91"/>
    </row>
    <row r="250" spans="1:3" ht="13.5" x14ac:dyDescent="0.25">
      <c r="A250">
        <v>95</v>
      </c>
      <c r="B250" s="91" t="str">
        <f>IF('LiquidMenu Generator'!AE95="","",'LiquidMenu Generator'!AE95)</f>
        <v>const static text_wizard_conect_04 [] PROGMEM = {"EQUIP.  TOMADA:"};</v>
      </c>
      <c r="C250" s="91"/>
    </row>
    <row r="251" spans="1:3" ht="13.5" x14ac:dyDescent="0.25">
      <c r="A251">
        <v>96</v>
      </c>
      <c r="B251" s="91" t="str">
        <f>IF('LiquidMenu Generator'!AE96="","",'LiquidMenu Generator'!AE96)</f>
        <v>const static text_wizard_conect_05 [] PROGMEM = {"LUZ         -&gt;1"};</v>
      </c>
      <c r="C251" s="91"/>
    </row>
    <row r="252" spans="1:3" ht="13.5" x14ac:dyDescent="0.25">
      <c r="A252">
        <v>97</v>
      </c>
      <c r="B252" s="91" t="str">
        <f>IF('LiquidMenu Generator'!AE97="","",'LiquidMenu Generator'!AE97)</f>
        <v>const static text_wizard_conect_06 [] PROGMEM = {"FILTRO      -&gt;2"};</v>
      </c>
      <c r="C252" s="91"/>
    </row>
    <row r="253" spans="1:3" ht="13.5" x14ac:dyDescent="0.25">
      <c r="A253">
        <v>98</v>
      </c>
      <c r="B253" s="91" t="str">
        <f>IF('LiquidMenu Generator'!AE98="","",'LiquidMenu Generator'!AE98)</f>
        <v>const static text_wizard_conect_07 [] PROGMEM = {"BOMBA DE AR -&gt;3"};</v>
      </c>
      <c r="C253" s="91"/>
    </row>
    <row r="254" spans="1:3" ht="13.5" x14ac:dyDescent="0.25">
      <c r="A254">
        <v>99</v>
      </c>
      <c r="B254" s="91" t="str">
        <f>IF('LiquidMenu Generator'!AE99="","",'LiquidMenu Generator'!AE99)</f>
        <v>const static text_wizard_conect_08 [] PROGMEM = {"AQUECEDOR   -&gt;4"};</v>
      </c>
      <c r="C254" s="91"/>
    </row>
    <row r="255" spans="1:3" ht="13.5" x14ac:dyDescent="0.25">
      <c r="A255">
        <v>100</v>
      </c>
      <c r="B255" s="91" t="str">
        <f>IF('LiquidMenu Generator'!AE100="","",'LiquidMenu Generator'!AE100)</f>
        <v>const static text_wizard_conect_09 [] PROGMEM = {"   * FIM *   "};</v>
      </c>
      <c r="C255" s="91"/>
    </row>
    <row r="256" spans="1:3" ht="13.5" x14ac:dyDescent="0.25">
      <c r="A256">
        <v>101</v>
      </c>
      <c r="B256" s="91" t="str">
        <f>IF('LiquidMenu Generator'!AE101="","",'LiquidMenu Generator'!AE101)</f>
        <v/>
      </c>
      <c r="C256" s="91"/>
    </row>
    <row r="257" spans="1:3" ht="13.5" x14ac:dyDescent="0.25">
      <c r="A257">
        <v>102</v>
      </c>
      <c r="B257" s="91" t="str">
        <f>IF('LiquidMenu Generator'!AE102="","",'LiquidMenu Generator'!AE102)</f>
        <v>const static text_confirma_tpa_01 [] PROGMEM = {"CONFIRMA T.P.A."};</v>
      </c>
      <c r="C257" s="91"/>
    </row>
    <row r="258" spans="1:3" ht="13.5" x14ac:dyDescent="0.25">
      <c r="A258">
        <v>103</v>
      </c>
      <c r="B258" s="91" t="str">
        <f>IF('LiquidMenu Generator'!AE103="","",'LiquidMenu Generator'!AE103)</f>
        <v>const static text_confirma_tpa_02 [] PROGMEM = {"HOJE?       Sim"};</v>
      </c>
      <c r="C258" s="91"/>
    </row>
    <row r="259" spans="1:3" ht="13.5" x14ac:dyDescent="0.25">
      <c r="A259">
        <v>104</v>
      </c>
      <c r="B259" s="91" t="str">
        <f>IF('LiquidMenu Generator'!AE104="","",'LiquidMenu Generator'!AE104)</f>
        <v/>
      </c>
      <c r="C259" s="91"/>
    </row>
    <row r="260" spans="1:3" ht="13.5" x14ac:dyDescent="0.25">
      <c r="A260">
        <v>105</v>
      </c>
      <c r="B260" s="91" t="str">
        <f>IF('LiquidMenu Generator'!AE105="","",'LiquidMenu Generator'!AE105)</f>
        <v>const static text_confirma_cancela_01 [] PROGMEM = {"CONFIRMAR -&gt;"};</v>
      </c>
      <c r="C260" s="91"/>
    </row>
    <row r="261" spans="1:3" ht="13.5" x14ac:dyDescent="0.25">
      <c r="A261">
        <v>106</v>
      </c>
      <c r="B261" s="91" t="str">
        <f>IF('LiquidMenu Generator'!AE106="","",'LiquidMenu Generator'!AE106)</f>
        <v>const static text_confirma_cancela_02 [] PROGMEM = {"CANCELAR  &lt;&lt;"};</v>
      </c>
      <c r="C261" s="91"/>
    </row>
    <row r="262" spans="1:3" ht="13.5" x14ac:dyDescent="0.25">
      <c r="A262">
        <v>107</v>
      </c>
      <c r="B262" s="91" t="str">
        <f>IF('LiquidMenu Generator'!AE107="","",'LiquidMenu Generator'!AE107)</f>
        <v/>
      </c>
      <c r="C262" s="91"/>
    </row>
    <row r="263" spans="1:3" ht="13.5" x14ac:dyDescent="0.25">
      <c r="A263">
        <v>108</v>
      </c>
      <c r="B263" s="91" t="str">
        <f>IF('LiquidMenu Generator'!AE108="","",'LiquidMenu Generator'!AE108)</f>
        <v/>
      </c>
      <c r="C263" s="91"/>
    </row>
    <row r="264" spans="1:3" ht="13.5" x14ac:dyDescent="0.25">
      <c r="A264">
        <v>109</v>
      </c>
      <c r="B264" s="91" t="str">
        <f>IF('LiquidMenu Generator'!AE109="","",'LiquidMenu Generator'!AE109)</f>
        <v/>
      </c>
      <c r="C264" s="91"/>
    </row>
    <row r="265" spans="1:3" ht="13.5" x14ac:dyDescent="0.25">
      <c r="A265">
        <v>110</v>
      </c>
      <c r="B265" s="91" t="str">
        <f>IF('LiquidMenu Generator'!AE110="","",'LiquidMenu Generator'!AE110)</f>
        <v/>
      </c>
      <c r="C265" s="91"/>
    </row>
    <row r="266" spans="1:3" ht="13.5" x14ac:dyDescent="0.25">
      <c r="A266">
        <v>111</v>
      </c>
      <c r="B266" s="91" t="str">
        <f>IF('LiquidMenu Generator'!AE111="","",'LiquidMenu Generator'!AE111)</f>
        <v/>
      </c>
      <c r="C266" s="91"/>
    </row>
    <row r="267" spans="1:3" ht="13.5" x14ac:dyDescent="0.25">
      <c r="A267">
        <v>112</v>
      </c>
      <c r="B267" s="91" t="str">
        <f>IF('LiquidMenu Generator'!AE112="","",'LiquidMenu Generator'!AE112)</f>
        <v/>
      </c>
      <c r="C267" s="91"/>
    </row>
    <row r="268" spans="1:3" ht="13.5" x14ac:dyDescent="0.25">
      <c r="A268">
        <v>113</v>
      </c>
      <c r="B268" s="91" t="str">
        <f>IF('LiquidMenu Generator'!AE113="","",'LiquidMenu Generator'!AE113)</f>
        <v/>
      </c>
      <c r="C268" s="91"/>
    </row>
    <row r="269" spans="1:3" ht="13.5" x14ac:dyDescent="0.25">
      <c r="A269">
        <v>114</v>
      </c>
      <c r="B269" s="91" t="str">
        <f>IF('LiquidMenu Generator'!AE114="","",'LiquidMenu Generator'!AE114)</f>
        <v/>
      </c>
      <c r="C269" s="91"/>
    </row>
    <row r="270" spans="1:3" ht="13.5" x14ac:dyDescent="0.25">
      <c r="A270">
        <v>115</v>
      </c>
      <c r="B270" s="91" t="str">
        <f>IF('LiquidMenu Generator'!AE115="","",'LiquidMenu Generator'!AE115)</f>
        <v/>
      </c>
      <c r="C270" s="91"/>
    </row>
    <row r="271" spans="1:3" ht="13.5" x14ac:dyDescent="0.25">
      <c r="A271">
        <v>116</v>
      </c>
      <c r="B271" s="91" t="str">
        <f>IF('LiquidMenu Generator'!AE116="","",'LiquidMenu Generator'!AE116)</f>
        <v/>
      </c>
      <c r="C271" s="91"/>
    </row>
    <row r="272" spans="1:3" ht="13.5" x14ac:dyDescent="0.25">
      <c r="A272">
        <v>117</v>
      </c>
      <c r="B272" s="91" t="str">
        <f>IF('LiquidMenu Generator'!AE117="","",'LiquidMenu Generator'!AE117)</f>
        <v/>
      </c>
      <c r="C272" s="91"/>
    </row>
    <row r="273" spans="1:3" ht="13.5" x14ac:dyDescent="0.25">
      <c r="A273">
        <v>118</v>
      </c>
      <c r="B273" s="91" t="str">
        <f>IF('LiquidMenu Generator'!AE118="","",'LiquidMenu Generator'!AE118)</f>
        <v/>
      </c>
      <c r="C273" s="91"/>
    </row>
    <row r="274" spans="1:3" ht="13.5" x14ac:dyDescent="0.25">
      <c r="A274">
        <v>119</v>
      </c>
      <c r="B274" s="91" t="str">
        <f>IF('LiquidMenu Generator'!AE119="","",'LiquidMenu Generator'!AE119)</f>
        <v/>
      </c>
      <c r="C274" s="91"/>
    </row>
    <row r="275" spans="1:3" ht="13.5" x14ac:dyDescent="0.25">
      <c r="A275">
        <v>120</v>
      </c>
      <c r="B275" s="91" t="str">
        <f>IF('LiquidMenu Generator'!AE120="","",'LiquidMenu Generator'!AE120)</f>
        <v/>
      </c>
      <c r="C275" s="91"/>
    </row>
    <row r="276" spans="1:3" ht="13.5" x14ac:dyDescent="0.25">
      <c r="B276" s="90"/>
      <c r="C276" s="90"/>
    </row>
    <row r="277" spans="1:3" ht="13.5" x14ac:dyDescent="0.25">
      <c r="B277" s="87" t="s">
        <v>305</v>
      </c>
      <c r="C277" s="87"/>
    </row>
    <row r="278" spans="1:3" ht="13.5" x14ac:dyDescent="0.25">
      <c r="B278" s="87" t="str">
        <f>"// "&amp;'LiquidMenu Generator'!AF3</f>
        <v>// passo 4) POPULAR LINES</v>
      </c>
      <c r="C278" s="87"/>
    </row>
    <row r="279" spans="1:3" ht="13.5" x14ac:dyDescent="0.25">
      <c r="B279" s="87" t="s">
        <v>305</v>
      </c>
      <c r="C279" s="87"/>
    </row>
    <row r="280" spans="1:3" ht="13.5" x14ac:dyDescent="0.25">
      <c r="B280" s="90"/>
      <c r="C280" s="90"/>
    </row>
    <row r="281" spans="1:3" ht="13.5" x14ac:dyDescent="0.25">
      <c r="A281">
        <v>4</v>
      </c>
      <c r="B281" s="91" t="str">
        <f>IF('LiquidMenu Generator'!AF4="","",'LiquidMenu Generator'!AF4)</f>
        <v>welcome_line_01 = new LiquidLine (1, 0, text_welcome01);</v>
      </c>
      <c r="C281" s="91"/>
    </row>
    <row r="282" spans="1:3" ht="13.5" x14ac:dyDescent="0.25">
      <c r="A282">
        <v>5</v>
      </c>
      <c r="B282" s="91" t="str">
        <f>IF('LiquidMenu Generator'!AF5="","",'LiquidMenu Generator'!AF5)</f>
        <v>welcome_line_02 = new LiquidLine (1, 0, text_welcome02);</v>
      </c>
      <c r="C282" s="91"/>
    </row>
    <row r="283" spans="1:3" ht="13.5" x14ac:dyDescent="0.25">
      <c r="A283">
        <v>6</v>
      </c>
      <c r="B283" s="91" t="str">
        <f>IF('LiquidMenu Generator'!AF6="","",'LiquidMenu Generator'!AF6)</f>
        <v>welcome_line_03 = new LiquidLine (1, 0, text_welcome03);</v>
      </c>
      <c r="C283" s="91"/>
    </row>
    <row r="284" spans="1:3" ht="13.5" x14ac:dyDescent="0.25">
      <c r="A284">
        <v>7</v>
      </c>
      <c r="B284" s="91" t="str">
        <f>IF('LiquidMenu Generator'!AF7="","",'LiquidMenu Generator'!AF7)</f>
        <v/>
      </c>
      <c r="C284" s="91"/>
    </row>
    <row r="285" spans="1:3" ht="13.5" x14ac:dyDescent="0.25">
      <c r="A285">
        <v>8</v>
      </c>
      <c r="B285" s="91" t="str">
        <f>IF('LiquidMenu Generator'!AF8="","",'LiquidMenu Generator'!AF8)</f>
        <v>principal_line_01 = new LiquidLine (1, 0, text_principal01,S);</v>
      </c>
      <c r="C285" s="91"/>
    </row>
    <row r="286" spans="1:3" ht="13.5" x14ac:dyDescent="0.25">
      <c r="A286">
        <v>9</v>
      </c>
      <c r="B286" s="91" t="str">
        <f>IF('LiquidMenu Generator'!AF9="","",'LiquidMenu Generator'!AF9)</f>
        <v>principal_line_02 = new LiquidLine (1, 0, text_principal02,S);</v>
      </c>
      <c r="C286" s="91"/>
    </row>
    <row r="287" spans="1:3" ht="13.5" x14ac:dyDescent="0.25">
      <c r="A287">
        <v>10</v>
      </c>
      <c r="B287" s="91" t="str">
        <f>IF('LiquidMenu Generator'!AF10="","",'LiquidMenu Generator'!AF10)</f>
        <v>principal_line_03 = new LiquidLine (1, 0, text_principal03,S);</v>
      </c>
      <c r="C287" s="91"/>
    </row>
    <row r="288" spans="1:3" ht="13.5" x14ac:dyDescent="0.25">
      <c r="A288">
        <v>11</v>
      </c>
      <c r="B288" s="91" t="str">
        <f>IF('LiquidMenu Generator'!AF11="","",'LiquidMenu Generator'!AF11)</f>
        <v>principal_line_04 = new LiquidLine (1, 0, text_principal04,S);</v>
      </c>
      <c r="C288" s="91"/>
    </row>
    <row r="289" spans="1:3" ht="13.5" x14ac:dyDescent="0.25">
      <c r="A289">
        <v>12</v>
      </c>
      <c r="B289" s="91" t="str">
        <f>IF('LiquidMenu Generator'!AF12="","",'LiquidMenu Generator'!AF12)</f>
        <v>principal_line_05 = new LiquidLine (1, 0, text_principal05,S);</v>
      </c>
      <c r="C289" s="91"/>
    </row>
    <row r="290" spans="1:3" ht="13.5" x14ac:dyDescent="0.25">
      <c r="A290">
        <v>13</v>
      </c>
      <c r="B290" s="91" t="str">
        <f>IF('LiquidMenu Generator'!AF13="","",'LiquidMenu Generator'!AF13)</f>
        <v>principal_line_06 = new LiquidLine (1, 0, text_principal06,S);</v>
      </c>
      <c r="C290" s="91"/>
    </row>
    <row r="291" spans="1:3" ht="13.5" x14ac:dyDescent="0.25">
      <c r="A291">
        <v>14</v>
      </c>
      <c r="B291" s="91" t="str">
        <f>IF('LiquidMenu Generator'!AF14="","",'LiquidMenu Generator'!AF14)</f>
        <v>principal_line_07 = new LiquidLine (1, 0, text_principal07);</v>
      </c>
      <c r="C291" s="91"/>
    </row>
    <row r="292" spans="1:3" ht="13.5" x14ac:dyDescent="0.25">
      <c r="A292">
        <v>15</v>
      </c>
      <c r="B292" s="91" t="str">
        <f>IF('LiquidMenu Generator'!AF15="","",'LiquidMenu Generator'!AF15)</f>
        <v/>
      </c>
      <c r="C292" s="91"/>
    </row>
    <row r="293" spans="1:3" ht="13.5" x14ac:dyDescent="0.25">
      <c r="A293">
        <v>16</v>
      </c>
      <c r="B293" s="91" t="str">
        <f>IF('LiquidMenu Generator'!AF16="","",'LiquidMenu Generator'!AF16)</f>
        <v>configuracao_line_01 = new LiquidLine (1, 0, text_configuracao01);</v>
      </c>
      <c r="C293" s="91"/>
    </row>
    <row r="294" spans="1:3" ht="13.5" x14ac:dyDescent="0.25">
      <c r="A294">
        <v>17</v>
      </c>
      <c r="B294" s="91" t="str">
        <f>IF('LiquidMenu Generator'!AF17="","",'LiquidMenu Generator'!AF17)</f>
        <v>configuracao_line_02 = new LiquidLine (1, 0, text_configuracao02);</v>
      </c>
      <c r="C294" s="91"/>
    </row>
    <row r="295" spans="1:3" ht="13.5" x14ac:dyDescent="0.25">
      <c r="A295">
        <v>18</v>
      </c>
      <c r="B295" s="91" t="str">
        <f>IF('LiquidMenu Generator'!AF18="","",'LiquidMenu Generator'!AF18)</f>
        <v>configuracao_line_03 = new LiquidLine (1, 0, text_configuracao03);</v>
      </c>
      <c r="C295" s="91"/>
    </row>
    <row r="296" spans="1:3" ht="13.5" x14ac:dyDescent="0.25">
      <c r="A296">
        <v>19</v>
      </c>
      <c r="B296" s="91" t="str">
        <f>IF('LiquidMenu Generator'!AF19="","",'LiquidMenu Generator'!AF19)</f>
        <v>configuracao_line_04 = new LiquidLine (1, 0, text_configuracao04);</v>
      </c>
      <c r="C296" s="91"/>
    </row>
    <row r="297" spans="1:3" ht="13.5" x14ac:dyDescent="0.25">
      <c r="A297">
        <v>20</v>
      </c>
      <c r="B297" s="91" t="str">
        <f>IF('LiquidMenu Generator'!AF20="","",'LiquidMenu Generator'!AF20)</f>
        <v>configuracao_line_05 = new LiquidLine (1, 0, text_configuracao05);</v>
      </c>
      <c r="C297" s="91"/>
    </row>
    <row r="298" spans="1:3" ht="13.5" x14ac:dyDescent="0.25">
      <c r="A298">
        <v>21</v>
      </c>
      <c r="B298" s="91" t="str">
        <f>IF('LiquidMenu Generator'!AF21="","",'LiquidMenu Generator'!AF21)</f>
        <v>configuracao_line_06 = new LiquidLine (1, 0, text_configuracao06);</v>
      </c>
      <c r="C298" s="91"/>
    </row>
    <row r="299" spans="1:3" ht="13.5" x14ac:dyDescent="0.25">
      <c r="A299">
        <v>22</v>
      </c>
      <c r="B299" s="91" t="str">
        <f>IF('LiquidMenu Generator'!AF22="","",'LiquidMenu Generator'!AF22)</f>
        <v>configuracao_line_07 = new LiquidLine (1, 0, text_configuracao07);</v>
      </c>
      <c r="C299" s="91"/>
    </row>
    <row r="300" spans="1:3" ht="13.5" x14ac:dyDescent="0.25">
      <c r="A300">
        <v>23</v>
      </c>
      <c r="B300" s="91" t="str">
        <f>IF('LiquidMenu Generator'!AF23="","",'LiquidMenu Generator'!AF23)</f>
        <v>configuracao_line_08 = new LiquidLine (1, 0, text_configuracao08);</v>
      </c>
      <c r="C300" s="91"/>
    </row>
    <row r="301" spans="1:3" ht="13.5" x14ac:dyDescent="0.25">
      <c r="A301">
        <v>24</v>
      </c>
      <c r="B301" s="91" t="str">
        <f>IF('LiquidMenu Generator'!AF24="","",'LiquidMenu Generator'!AF24)</f>
        <v/>
      </c>
      <c r="C301" s="91"/>
    </row>
    <row r="302" spans="1:3" ht="13.5" x14ac:dyDescent="0.25">
      <c r="A302">
        <v>25</v>
      </c>
      <c r="B302" s="91" t="str">
        <f>IF('LiquidMenu Generator'!AF25="","",'LiquidMenu Generator'!AF25)</f>
        <v>detalhe_DATAHORA_line_01 = new LiquidLine (1, 0, text_detalhe_DATAHORA01,S,S,S);</v>
      </c>
      <c r="C302" s="91"/>
    </row>
    <row r="303" spans="1:3" ht="13.5" x14ac:dyDescent="0.25">
      <c r="A303">
        <v>26</v>
      </c>
      <c r="B303" s="91" t="str">
        <f>IF('LiquidMenu Generator'!AF26="","",'LiquidMenu Generator'!AF26)</f>
        <v>detalhe_DATAHORA_line_02 = new LiquidLine (1, 0, text_detalhe_DATAHORA02,S,S,S);</v>
      </c>
      <c r="C303" s="91"/>
    </row>
    <row r="304" spans="1:3" ht="13.5" x14ac:dyDescent="0.25">
      <c r="A304">
        <v>27</v>
      </c>
      <c r="B304" s="91" t="str">
        <f>IF('LiquidMenu Generator'!AF27="","",'LiquidMenu Generator'!AF27)</f>
        <v/>
      </c>
      <c r="C304" s="91"/>
    </row>
    <row r="305" spans="1:3" ht="13.5" x14ac:dyDescent="0.25">
      <c r="A305">
        <v>28</v>
      </c>
      <c r="B305" s="91" t="str">
        <f>IF('LiquidMenu Generator'!AF28="","",'LiquidMenu Generator'!AF28)</f>
        <v>detalhe_LUZ_line_01 = new LiquidLine (1, 0, text_detalhe_LUZ01,+ON,-OFF);</v>
      </c>
      <c r="C305" s="91"/>
    </row>
    <row r="306" spans="1:3" ht="13.5" x14ac:dyDescent="0.25">
      <c r="A306">
        <v>29</v>
      </c>
      <c r="B306" s="91" t="str">
        <f>IF('LiquidMenu Generator'!AF29="","",'LiquidMenu Generator'!AF29)</f>
        <v>detalhe_LUZ_line_02 = new LiquidLine (1, 0, text_detalhe_LUZ02,DESATIVADO/SEMPRE LIGADO/PROGRAMACAO);</v>
      </c>
      <c r="C306" s="91"/>
    </row>
    <row r="307" spans="1:3" ht="13.5" x14ac:dyDescent="0.25">
      <c r="A307">
        <v>30</v>
      </c>
      <c r="B307" s="91" t="str">
        <f>IF('LiquidMenu Generator'!AF30="","",'LiquidMenu Generator'!AF30)</f>
        <v>detalhe_LUZ_line_03 = new LiquidLine (1, 0, text_detalhe_LUZ03,S,S,S,S);</v>
      </c>
      <c r="C307" s="91"/>
    </row>
    <row r="308" spans="1:3" ht="13.5" x14ac:dyDescent="0.25">
      <c r="A308">
        <v>31</v>
      </c>
      <c r="B308" s="91" t="str">
        <f>IF('LiquidMenu Generator'!AF31="","",'LiquidMenu Generator'!AF31)</f>
        <v/>
      </c>
      <c r="C308" s="91"/>
    </row>
    <row r="309" spans="1:3" ht="13.5" x14ac:dyDescent="0.25">
      <c r="A309">
        <v>32</v>
      </c>
      <c r="B309" s="91" t="str">
        <f>IF('LiquidMenu Generator'!AF32="","",'LiquidMenu Generator'!AF32)</f>
        <v>detalhe_FILTRO_line_01 = new LiquidLine (1, 0, text_detalhe_FILTRO01);</v>
      </c>
      <c r="C309" s="91"/>
    </row>
    <row r="310" spans="1:3" ht="13.5" x14ac:dyDescent="0.25">
      <c r="A310">
        <v>33</v>
      </c>
      <c r="B310" s="91" t="str">
        <f>IF('LiquidMenu Generator'!AF33="","",'LiquidMenu Generator'!AF33)</f>
        <v>detalhe_FILTRO_line_02 = new LiquidLine (1, 0, text_detalhe_FILTRO02,DESATIVADO/SEMPRE LIGADO/PROGRAMACAO);</v>
      </c>
      <c r="C310" s="91"/>
    </row>
    <row r="311" spans="1:3" ht="13.5" x14ac:dyDescent="0.25">
      <c r="A311">
        <v>34</v>
      </c>
      <c r="B311" s="91" t="str">
        <f>IF('LiquidMenu Generator'!AF34="","",'LiquidMenu Generator'!AF34)</f>
        <v>detalhe_FILTRO_line_03 = new LiquidLine (1, 0, text_detalhe_FILTRO03,S,S,S,S);</v>
      </c>
      <c r="C311" s="91"/>
    </row>
    <row r="312" spans="1:3" ht="13.5" x14ac:dyDescent="0.25">
      <c r="A312">
        <v>35</v>
      </c>
      <c r="B312" s="91" t="str">
        <f>IF('LiquidMenu Generator'!AF35="","",'LiquidMenu Generator'!AF35)</f>
        <v/>
      </c>
      <c r="C312" s="91"/>
    </row>
    <row r="313" spans="1:3" ht="13.5" x14ac:dyDescent="0.25">
      <c r="A313">
        <v>36</v>
      </c>
      <c r="B313" s="91" t="str">
        <f>IF('LiquidMenu Generator'!AF36="","",'LiquidMenu Generator'!AF36)</f>
        <v>detalhe_AR_line_01 = new LiquidLine (1, 0, text_detalhe_AR01);</v>
      </c>
      <c r="C313" s="91"/>
    </row>
    <row r="314" spans="1:3" ht="13.5" x14ac:dyDescent="0.25">
      <c r="A314">
        <v>37</v>
      </c>
      <c r="B314" s="91" t="str">
        <f>IF('LiquidMenu Generator'!AF37="","",'LiquidMenu Generator'!AF37)</f>
        <v>detalhe_AR_line_02 = new LiquidLine (1, 0, text_detalhe_AR02,DESATIVADO/SEMPRE LIGADO/PROGRAMACAO);</v>
      </c>
      <c r="C314" s="91"/>
    </row>
    <row r="315" spans="1:3" ht="13.5" x14ac:dyDescent="0.25">
      <c r="A315">
        <v>38</v>
      </c>
      <c r="B315" s="91" t="str">
        <f>IF('LiquidMenu Generator'!AF38="","",'LiquidMenu Generator'!AF38)</f>
        <v>detalhe_AR_line_03 = new LiquidLine (1, 0, text_detalhe_AR03,S,S,S,S);</v>
      </c>
      <c r="C315" s="91"/>
    </row>
    <row r="316" spans="1:3" ht="13.5" x14ac:dyDescent="0.25">
      <c r="A316">
        <v>39</v>
      </c>
      <c r="B316" s="91" t="str">
        <f>IF('LiquidMenu Generator'!AF39="","",'LiquidMenu Generator'!AF39)</f>
        <v/>
      </c>
      <c r="C316" s="91"/>
    </row>
    <row r="317" spans="1:3" ht="13.5" x14ac:dyDescent="0.25">
      <c r="A317">
        <v>40</v>
      </c>
      <c r="B317" s="91" t="str">
        <f>IF('LiquidMenu Generator'!AF40="","",'LiquidMenu Generator'!AF40)</f>
        <v>detalhe_TEMPERATURA_line_01 = new LiquidLine (1, 0, text_detalhe_TEMPERATURA01);</v>
      </c>
      <c r="C317" s="91"/>
    </row>
    <row r="318" spans="1:3" ht="13.5" x14ac:dyDescent="0.25">
      <c r="A318">
        <v>41</v>
      </c>
      <c r="B318" s="91" t="str">
        <f>IF('LiquidMenu Generator'!AF41="","",'LiquidMenu Generator'!AF41)</f>
        <v>detalhe_TEMPERATURA_line_02 = new LiquidLine (1, 0, text_detalhe_TEMPERATURA02,DESATIVADO/PROGRAMACAO);</v>
      </c>
      <c r="C318" s="91"/>
    </row>
    <row r="319" spans="1:3" ht="13.5" x14ac:dyDescent="0.25">
      <c r="A319">
        <v>42</v>
      </c>
      <c r="B319" s="91" t="str">
        <f>IF('LiquidMenu Generator'!AF42="","",'LiquidMenu Generator'!AF42)</f>
        <v>detalhe_TEMPERATURA_line_03 = new LiquidLine (1, 0, text_detalhe_TEMPERATURA03,S);</v>
      </c>
      <c r="C319" s="91"/>
    </row>
    <row r="320" spans="1:3" ht="13.5" x14ac:dyDescent="0.25">
      <c r="A320">
        <v>43</v>
      </c>
      <c r="B320" s="91" t="str">
        <f>IF('LiquidMenu Generator'!AF43="","",'LiquidMenu Generator'!AF43)</f>
        <v>detalhe_TEMPERATURA_line_04 = new LiquidLine (1, 0, text_detalhe_TEMPERATURA04,S);</v>
      </c>
      <c r="C320" s="91"/>
    </row>
    <row r="321" spans="1:3" ht="13.5" x14ac:dyDescent="0.25">
      <c r="A321">
        <v>44</v>
      </c>
      <c r="B321" s="91" t="str">
        <f>IF('LiquidMenu Generator'!AF44="","",'LiquidMenu Generator'!AF44)</f>
        <v>detalhe_TEMPERATURA_line_05 = new LiquidLine (1, 0, text_detalhe_TEMPERATURA05,S);</v>
      </c>
      <c r="C321" s="91"/>
    </row>
    <row r="322" spans="1:3" ht="13.5" x14ac:dyDescent="0.25">
      <c r="A322">
        <v>45</v>
      </c>
      <c r="B322" s="91" t="str">
        <f>IF('LiquidMenu Generator'!AF45="","",'LiquidMenu Generator'!AF45)</f>
        <v>detalhe_TEMPERATURA_line_06 = new LiquidLine (1, 0, text_detalhe_TEMPERATURA06,S);</v>
      </c>
      <c r="C322" s="91"/>
    </row>
    <row r="323" spans="1:3" ht="13.5" x14ac:dyDescent="0.25">
      <c r="A323">
        <v>46</v>
      </c>
      <c r="B323" s="91" t="str">
        <f>IF('LiquidMenu Generator'!AF46="","",'LiquidMenu Generator'!AF46)</f>
        <v/>
      </c>
      <c r="C323" s="91"/>
    </row>
    <row r="324" spans="1:3" ht="13.5" x14ac:dyDescent="0.25">
      <c r="A324">
        <v>47</v>
      </c>
      <c r="B324" s="91" t="str">
        <f>IF('LiquidMenu Generator'!AF47="","",'LiquidMenu Generator'!AF47)</f>
        <v>detalhe_ALIMENTO_line_01 = new LiquidLine (1, 0, text_detalhe_ALIMENTO01);</v>
      </c>
      <c r="C324" s="91"/>
    </row>
    <row r="325" spans="1:3" ht="13.5" x14ac:dyDescent="0.25">
      <c r="A325">
        <v>48</v>
      </c>
      <c r="B325" s="91" t="str">
        <f>IF('LiquidMenu Generator'!AF48="","",'LiquidMenu Generator'!AF48)</f>
        <v>detalhe_ALIMENTO_line_02 = new LiquidLine (1, 0, text_detalhe_ALIMENTO02,DESATIVADO/PROGRAMACAO);</v>
      </c>
      <c r="C325" s="91"/>
    </row>
    <row r="326" spans="1:3" ht="13.5" x14ac:dyDescent="0.25">
      <c r="A326">
        <v>49</v>
      </c>
      <c r="B326" s="91" t="str">
        <f>IF('LiquidMenu Generator'!AF49="","",'LiquidMenu Generator'!AF49)</f>
        <v>detalhe_ALIMENTO_line_03 = new LiquidLine (1, 0, text_detalhe_ALIMENTO03,S);</v>
      </c>
      <c r="C326" s="91"/>
    </row>
    <row r="327" spans="1:3" ht="13.5" x14ac:dyDescent="0.25">
      <c r="A327">
        <v>50</v>
      </c>
      <c r="B327" s="91" t="str">
        <f>IF('LiquidMenu Generator'!AF50="","",'LiquidMenu Generator'!AF50)</f>
        <v>detalhe_ALIMENTO_line_04 = new LiquidLine (1, 0, text_detalhe_ALIMENTO04,S,S);</v>
      </c>
      <c r="C327" s="91"/>
    </row>
    <row r="328" spans="1:3" ht="13.5" x14ac:dyDescent="0.25">
      <c r="A328">
        <v>51</v>
      </c>
      <c r="B328" s="91" t="str">
        <f>IF('LiquidMenu Generator'!AF51="","",'LiquidMenu Generator'!AF51)</f>
        <v>detalhe_ALIMENTO_line_05 = new LiquidLine (1, 0, text_detalhe_ALIMENTO05,S,S);</v>
      </c>
      <c r="C328" s="91"/>
    </row>
    <row r="329" spans="1:3" ht="13.5" x14ac:dyDescent="0.25">
      <c r="A329">
        <v>52</v>
      </c>
      <c r="B329" s="91" t="str">
        <f>IF('LiquidMenu Generator'!AF52="","",'LiquidMenu Generator'!AF52)</f>
        <v>detalhe_ALIMENTO_line_06 = new LiquidLine (1, 0, text_detalhe_ALIMENTO06,S,S);</v>
      </c>
      <c r="C329" s="91"/>
    </row>
    <row r="330" spans="1:3" ht="13.5" x14ac:dyDescent="0.25">
      <c r="A330">
        <v>53</v>
      </c>
      <c r="B330" s="91" t="str">
        <f>IF('LiquidMenu Generator'!AF53="","",'LiquidMenu Generator'!AF53)</f>
        <v>detalhe_ALIMENTO_line_07 = new LiquidLine (1, 0, text_detalhe_ALIMENTO07,S,S);</v>
      </c>
      <c r="C330" s="91"/>
    </row>
    <row r="331" spans="1:3" ht="13.5" x14ac:dyDescent="0.25">
      <c r="A331">
        <v>54</v>
      </c>
      <c r="B331" s="91" t="str">
        <f>IF('LiquidMenu Generator'!AF54="","",'LiquidMenu Generator'!AF54)</f>
        <v>detalhe_ALIMENTO_line_08 = new LiquidLine (1, 0, text_detalhe_ALIMENTO08,S,S);</v>
      </c>
      <c r="C331" s="91"/>
    </row>
    <row r="332" spans="1:3" ht="13.5" x14ac:dyDescent="0.25">
      <c r="A332">
        <v>55</v>
      </c>
      <c r="B332" s="91" t="str">
        <f>IF('LiquidMenu Generator'!AF55="","",'LiquidMenu Generator'!AF55)</f>
        <v>detalhe_ALIMENTO_line_09 = new LiquidLine (1, 0, text_detalhe_ALIMENTO09,S,S);</v>
      </c>
      <c r="C332" s="91"/>
    </row>
    <row r="333" spans="1:3" ht="13.5" x14ac:dyDescent="0.25">
      <c r="A333">
        <v>56</v>
      </c>
      <c r="B333" s="91" t="str">
        <f>IF('LiquidMenu Generator'!AF56="","",'LiquidMenu Generator'!AF56)</f>
        <v>detalhe_ALIMENTO_line_10 = new LiquidLine (1, 0, text_detalhe_ALIMENTO10,S,S);</v>
      </c>
      <c r="C333" s="91"/>
    </row>
    <row r="334" spans="1:3" ht="13.5" x14ac:dyDescent="0.25">
      <c r="A334">
        <v>57</v>
      </c>
      <c r="B334" s="91" t="str">
        <f>IF('LiquidMenu Generator'!AF57="","",'LiquidMenu Generator'!AF57)</f>
        <v>detalhe_ALIMENTO_line_11 = new LiquidLine (1, 0, text_detalhe_ALIMENTO11,S,S);</v>
      </c>
      <c r="C334" s="91"/>
    </row>
    <row r="335" spans="1:3" ht="13.5" x14ac:dyDescent="0.25">
      <c r="A335">
        <v>58</v>
      </c>
      <c r="B335" s="91" t="str">
        <f>IF('LiquidMenu Generator'!AF58="","",'LiquidMenu Generator'!AF58)</f>
        <v>detalhe_ALIMENTO_line_12 = new LiquidLine (1, 0, text_detalhe_ALIMENTO12,S,S);</v>
      </c>
      <c r="C335" s="91"/>
    </row>
    <row r="336" spans="1:3" ht="13.5" x14ac:dyDescent="0.25">
      <c r="A336">
        <v>59</v>
      </c>
      <c r="B336" s="91" t="str">
        <f>IF('LiquidMenu Generator'!AF59="","",'LiquidMenu Generator'!AF59)</f>
        <v>detalhe_ALIMENTO_line_13 = new LiquidLine (1, 0, text_detalhe_ALIMENTO13);</v>
      </c>
      <c r="C336" s="91"/>
    </row>
    <row r="337" spans="1:3" ht="13.5" x14ac:dyDescent="0.25">
      <c r="A337">
        <v>60</v>
      </c>
      <c r="B337" s="91" t="str">
        <f>IF('LiquidMenu Generator'!AF60="","",'LiquidMenu Generator'!AF60)</f>
        <v>detalhe_ALIMENTO_line_14 = new LiquidLine (1, 0, text_detalhe_ALIMENTO14,S);</v>
      </c>
      <c r="C337" s="91"/>
    </row>
    <row r="338" spans="1:3" ht="13.5" x14ac:dyDescent="0.25">
      <c r="A338">
        <v>61</v>
      </c>
      <c r="B338" s="91" t="str">
        <f>IF('LiquidMenu Generator'!AF61="","",'LiquidMenu Generator'!AF61)</f>
        <v>detalhe_ALIMENTO_line_15 = new LiquidLine (1, 0, text_detalhe_ALIMENTO15,S);</v>
      </c>
      <c r="C338" s="91"/>
    </row>
    <row r="339" spans="1:3" ht="13.5" x14ac:dyDescent="0.25">
      <c r="A339">
        <v>62</v>
      </c>
      <c r="B339" s="91" t="str">
        <f>IF('LiquidMenu Generator'!AF62="","",'LiquidMenu Generator'!AF62)</f>
        <v>detalhe_ALIMENTO_line_16 = new LiquidLine (1, 0, text_detalhe_ALIMENTO16,S);</v>
      </c>
      <c r="C339" s="91"/>
    </row>
    <row r="340" spans="1:3" ht="13.5" x14ac:dyDescent="0.25">
      <c r="A340">
        <v>63</v>
      </c>
      <c r="B340" s="91" t="str">
        <f>IF('LiquidMenu Generator'!AF63="","",'LiquidMenu Generator'!AF63)</f>
        <v/>
      </c>
      <c r="C340" s="91"/>
    </row>
    <row r="341" spans="1:3" ht="13.5" x14ac:dyDescent="0.25">
      <c r="A341">
        <v>64</v>
      </c>
      <c r="B341" s="91" t="str">
        <f>IF('LiquidMenu Generator'!AF64="","",'LiquidMenu Generator'!AF64)</f>
        <v>detalhe_TPA_line_01 = new LiquidLine (1, 0, text_detalhe_TPA01);</v>
      </c>
      <c r="C341" s="91"/>
    </row>
    <row r="342" spans="1:3" ht="13.5" x14ac:dyDescent="0.25">
      <c r="A342">
        <v>65</v>
      </c>
      <c r="B342" s="91" t="str">
        <f>IF('LiquidMenu Generator'!AF65="","",'LiquidMenu Generator'!AF65)</f>
        <v>detalhe_TPA_line_02 = new LiquidLine (1, 0, text_detalhe_TPA02,DESATIVADO/PROGRAMACAO);</v>
      </c>
      <c r="C342" s="91"/>
    </row>
    <row r="343" spans="1:3" ht="13.5" x14ac:dyDescent="0.25">
      <c r="A343">
        <v>66</v>
      </c>
      <c r="B343" s="91" t="str">
        <f>IF('LiquidMenu Generator'!AF66="","",'LiquidMenu Generator'!AF66)</f>
        <v>detalhe_TPA_line_03 = new LiquidLine (1, 0, text_detalhe_TPA03,S);</v>
      </c>
      <c r="C343" s="91"/>
    </row>
    <row r="344" spans="1:3" ht="13.5" x14ac:dyDescent="0.25">
      <c r="A344">
        <v>67</v>
      </c>
      <c r="B344" s="91" t="str">
        <f>IF('LiquidMenu Generator'!AF67="","",'LiquidMenu Generator'!AF67)</f>
        <v>detalhe_TPA_line_04 = new LiquidLine (1, 0, text_detalhe_TPA04,S);</v>
      </c>
      <c r="C344" s="91"/>
    </row>
    <row r="345" spans="1:3" ht="13.5" x14ac:dyDescent="0.25">
      <c r="A345">
        <v>68</v>
      </c>
      <c r="B345" s="91" t="str">
        <f>IF('LiquidMenu Generator'!AF68="","",'LiquidMenu Generator'!AF68)</f>
        <v>detalhe_TPA_line_05 = new LiquidLine (1, 0, text_detalhe_TPA05,S,S,S);</v>
      </c>
      <c r="C345" s="91"/>
    </row>
    <row r="346" spans="1:3" ht="13.5" x14ac:dyDescent="0.25">
      <c r="A346">
        <v>69</v>
      </c>
      <c r="B346" s="91" t="str">
        <f>IF('LiquidMenu Generator'!AF69="","",'LiquidMenu Generator'!AF69)</f>
        <v>detalhe_TPA_line_06 = new LiquidLine (1, 0, text_detalhe_TPA06,S);</v>
      </c>
      <c r="C346" s="91"/>
    </row>
    <row r="347" spans="1:3" ht="13.5" x14ac:dyDescent="0.25">
      <c r="A347">
        <v>70</v>
      </c>
      <c r="B347" s="91" t="str">
        <f>IF('LiquidMenu Generator'!AF70="","",'LiquidMenu Generator'!AF70)</f>
        <v/>
      </c>
      <c r="C347" s="91"/>
    </row>
    <row r="348" spans="1:3" ht="13.5" x14ac:dyDescent="0.25">
      <c r="A348">
        <v>71</v>
      </c>
      <c r="B348" s="91" t="str">
        <f>IF('LiquidMenu Generator'!AF71="","",'LiquidMenu Generator'!AF71)</f>
        <v>wizard_hardware_line_01 = new LiquidLine (1, 0, text_wizard_hardware01);</v>
      </c>
      <c r="C348" s="91"/>
    </row>
    <row r="349" spans="1:3" ht="13.5" x14ac:dyDescent="0.25">
      <c r="A349">
        <v>72</v>
      </c>
      <c r="B349" s="91" t="str">
        <f>IF('LiquidMenu Generator'!AF72="","",'LiquidMenu Generator'!AF72)</f>
        <v>wizard_hardware_line_02 = new LiquidLine (1, 0, text_wizard_hardware02,S);</v>
      </c>
      <c r="C349" s="91"/>
    </row>
    <row r="350" spans="1:3" ht="13.5" x14ac:dyDescent="0.25">
      <c r="A350">
        <v>73</v>
      </c>
      <c r="B350" s="91" t="str">
        <f>IF('LiquidMenu Generator'!AF73="","",'LiquidMenu Generator'!AF73)</f>
        <v>wizard_hardware_line_03 = new LiquidLine (1, 0, text_wizard_hardware03,S);</v>
      </c>
      <c r="C350" s="91"/>
    </row>
    <row r="351" spans="1:3" ht="13.5" x14ac:dyDescent="0.25">
      <c r="A351">
        <v>74</v>
      </c>
      <c r="B351" s="91" t="str">
        <f>IF('LiquidMenu Generator'!AF74="","",'LiquidMenu Generator'!AF74)</f>
        <v>wizard_hardware_line_04 = new LiquidLine (1, 0, text_wizard_hardware04,S);</v>
      </c>
      <c r="C351" s="91"/>
    </row>
    <row r="352" spans="1:3" ht="13.5" x14ac:dyDescent="0.25">
      <c r="A352">
        <v>75</v>
      </c>
      <c r="B352" s="91" t="str">
        <f>IF('LiquidMenu Generator'!AF75="","",'LiquidMenu Generator'!AF75)</f>
        <v>wizard_hardware_line_05 = new LiquidLine (1, 0, text_wizard_hardware05,S);</v>
      </c>
      <c r="C352" s="91"/>
    </row>
    <row r="353" spans="1:3" ht="13.5" x14ac:dyDescent="0.25">
      <c r="A353">
        <v>76</v>
      </c>
      <c r="B353" s="91" t="str">
        <f>IF('LiquidMenu Generator'!AF76="","",'LiquidMenu Generator'!AF76)</f>
        <v/>
      </c>
      <c r="C353" s="91"/>
    </row>
    <row r="354" spans="1:3" ht="13.5" x14ac:dyDescent="0.25">
      <c r="A354">
        <v>77</v>
      </c>
      <c r="B354" s="91" t="str">
        <f>IF('LiquidMenu Generator'!AF77="","",'LiquidMenu Generator'!AF77)</f>
        <v>wizard_behavior_line_01 = new LiquidLine (1, 0, text_wizard_behavior01);</v>
      </c>
      <c r="C354" s="91"/>
    </row>
    <row r="355" spans="1:3" ht="13.5" x14ac:dyDescent="0.25">
      <c r="A355">
        <v>78</v>
      </c>
      <c r="B355" s="91" t="str">
        <f>IF('LiquidMenu Generator'!AF78="","",'LiquidMenu Generator'!AF78)</f>
        <v>wizard_behavior_line_02 = new LiquidLine (1, 0, text_wizard_behavior02,S,S);</v>
      </c>
      <c r="C355" s="91"/>
    </row>
    <row r="356" spans="1:3" ht="13.5" x14ac:dyDescent="0.25">
      <c r="A356">
        <v>79</v>
      </c>
      <c r="B356" s="91" t="str">
        <f>IF('LiquidMenu Generator'!AF79="","",'LiquidMenu Generator'!AF79)</f>
        <v>wizard_behavior_line_03 = new LiquidLine (1, 0, text_wizard_behavior03,S,S);</v>
      </c>
      <c r="C356" s="91"/>
    </row>
    <row r="357" spans="1:3" ht="13.5" x14ac:dyDescent="0.25">
      <c r="A357">
        <v>80</v>
      </c>
      <c r="B357" s="91" t="str">
        <f>IF('LiquidMenu Generator'!AF80="","",'LiquidMenu Generator'!AF80)</f>
        <v>wizard_behavior_line_04 = new LiquidLine (1, 0, text_wizard_behavior04,S);</v>
      </c>
      <c r="C357" s="91"/>
    </row>
    <row r="358" spans="1:3" ht="13.5" x14ac:dyDescent="0.25">
      <c r="A358">
        <v>81</v>
      </c>
      <c r="B358" s="91" t="str">
        <f>IF('LiquidMenu Generator'!AF81="","",'LiquidMenu Generator'!AF81)</f>
        <v>wizard_behavior_line_05 = new LiquidLine (1, 0, text_wizard_behavior05,S);</v>
      </c>
      <c r="C358" s="91"/>
    </row>
    <row r="359" spans="1:3" ht="13.5" x14ac:dyDescent="0.25">
      <c r="A359">
        <v>82</v>
      </c>
      <c r="B359" s="91" t="str">
        <f>IF('LiquidMenu Generator'!AF82="","",'LiquidMenu Generator'!AF82)</f>
        <v>wizard_behavior_line_06 = new LiquidLine (1, 0, text_wizard_behavior06,S);</v>
      </c>
      <c r="C359" s="91"/>
    </row>
    <row r="360" spans="1:3" ht="13.5" x14ac:dyDescent="0.25">
      <c r="A360">
        <v>83</v>
      </c>
      <c r="B360" s="91" t="str">
        <f>IF('LiquidMenu Generator'!AF83="","",'LiquidMenu Generator'!AF83)</f>
        <v>wizard_behavior_line_13 = new LiquidLine (1, 0, text_wizard_behavior13);</v>
      </c>
      <c r="C360" s="91"/>
    </row>
    <row r="361" spans="1:3" ht="13.5" x14ac:dyDescent="0.25">
      <c r="A361">
        <v>84</v>
      </c>
      <c r="B361" s="91" t="str">
        <f>IF('LiquidMenu Generator'!AF84="","",'LiquidMenu Generator'!AF84)</f>
        <v>wizard_behavior_line_14 = new LiquidLine (1, 0, text_wizard_behavior14,S);</v>
      </c>
      <c r="C361" s="91"/>
    </row>
    <row r="362" spans="1:3" ht="13.5" x14ac:dyDescent="0.25">
      <c r="A362">
        <v>85</v>
      </c>
      <c r="B362" s="91" t="str">
        <f>IF('LiquidMenu Generator'!AF85="","",'LiquidMenu Generator'!AF85)</f>
        <v>wizard_behavior_line_15 = new LiquidLine (1, 0, text_wizard_behavior15,S);</v>
      </c>
      <c r="C362" s="91"/>
    </row>
    <row r="363" spans="1:3" ht="13.5" x14ac:dyDescent="0.25">
      <c r="A363">
        <v>86</v>
      </c>
      <c r="B363" s="91" t="str">
        <f>IF('LiquidMenu Generator'!AF86="","",'LiquidMenu Generator'!AF86)</f>
        <v>wizard_behavior_line_16 = new LiquidLine (1, 0, text_wizard_behavior16,S);</v>
      </c>
      <c r="C363" s="91"/>
    </row>
    <row r="364" spans="1:3" ht="13.5" x14ac:dyDescent="0.25">
      <c r="A364">
        <v>87</v>
      </c>
      <c r="B364" s="91" t="str">
        <f>IF('LiquidMenu Generator'!AF87="","",'LiquidMenu Generator'!AF87)</f>
        <v/>
      </c>
      <c r="C364" s="91"/>
    </row>
    <row r="365" spans="1:3" ht="13.5" x14ac:dyDescent="0.25">
      <c r="A365">
        <v>88</v>
      </c>
      <c r="B365" s="91" t="str">
        <f>IF('LiquidMenu Generator'!AF88="","",'LiquidMenu Generator'!AF88)</f>
        <v>wizard_alarmes_line_01 = new LiquidLine (1, 0, text_wizard_alarmes01);</v>
      </c>
      <c r="C365" s="91"/>
    </row>
    <row r="366" spans="1:3" ht="13.5" x14ac:dyDescent="0.25">
      <c r="A366">
        <v>89</v>
      </c>
      <c r="B366" s="91" t="str">
        <f>IF('LiquidMenu Generator'!AF89="","",'LiquidMenu Generator'!AF89)</f>
        <v>wizard_alarmes_line_05 = new LiquidLine (1, 0, text_wizard_alarmes05,S);</v>
      </c>
      <c r="C366" s="91"/>
    </row>
    <row r="367" spans="1:3" ht="13.5" x14ac:dyDescent="0.25">
      <c r="A367">
        <v>90</v>
      </c>
      <c r="B367" s="91" t="str">
        <f>IF('LiquidMenu Generator'!AF90="","",'LiquidMenu Generator'!AF90)</f>
        <v>wizard_alarmes_line_06 = new LiquidLine (1, 0, text_wizard_alarmes06,S);</v>
      </c>
      <c r="C367" s="91"/>
    </row>
    <row r="368" spans="1:3" ht="13.5" x14ac:dyDescent="0.25">
      <c r="A368">
        <v>91</v>
      </c>
      <c r="B368" s="91" t="str">
        <f>IF('LiquidMenu Generator'!AF91="","",'LiquidMenu Generator'!AF91)</f>
        <v/>
      </c>
      <c r="C368" s="91"/>
    </row>
    <row r="369" spans="1:3" ht="13.5" x14ac:dyDescent="0.25">
      <c r="A369">
        <v>92</v>
      </c>
      <c r="B369" s="91" t="str">
        <f>IF('LiquidMenu Generator'!AF92="","",'LiquidMenu Generator'!AF92)</f>
        <v>wizard_conect_line_01 = new LiquidLine (1, 0, text_wizard_conect01);</v>
      </c>
      <c r="C369" s="91"/>
    </row>
    <row r="370" spans="1:3" ht="13.5" x14ac:dyDescent="0.25">
      <c r="A370">
        <v>93</v>
      </c>
      <c r="B370" s="91" t="str">
        <f>IF('LiquidMenu Generator'!AF93="","",'LiquidMenu Generator'!AF93)</f>
        <v>wizard_conect_line_02 = new LiquidLine (1, 0, text_wizard_conect02);</v>
      </c>
      <c r="C370" s="91"/>
    </row>
    <row r="371" spans="1:3" ht="13.5" x14ac:dyDescent="0.25">
      <c r="A371">
        <v>94</v>
      </c>
      <c r="B371" s="91" t="str">
        <f>IF('LiquidMenu Generator'!AF94="","",'LiquidMenu Generator'!AF94)</f>
        <v>wizard_conect_line_03 = new LiquidLine (1, 0, text_wizard_conect03);</v>
      </c>
      <c r="C371" s="91"/>
    </row>
    <row r="372" spans="1:3" ht="13.5" x14ac:dyDescent="0.25">
      <c r="A372">
        <v>95</v>
      </c>
      <c r="B372" s="91" t="str">
        <f>IF('LiquidMenu Generator'!AF95="","",'LiquidMenu Generator'!AF95)</f>
        <v>wizard_conect_line_04 = new LiquidLine (1, 0, text_wizard_conect04);</v>
      </c>
      <c r="C372" s="91"/>
    </row>
    <row r="373" spans="1:3" ht="13.5" x14ac:dyDescent="0.25">
      <c r="A373">
        <v>96</v>
      </c>
      <c r="B373" s="91" t="str">
        <f>IF('LiquidMenu Generator'!AF96="","",'LiquidMenu Generator'!AF96)</f>
        <v>wizard_conect_line_05 = new LiquidLine (1, 0, text_wizard_conect05,S);</v>
      </c>
      <c r="C373" s="91"/>
    </row>
    <row r="374" spans="1:3" ht="13.5" x14ac:dyDescent="0.25">
      <c r="A374">
        <v>97</v>
      </c>
      <c r="B374" s="91" t="str">
        <f>IF('LiquidMenu Generator'!AF97="","",'LiquidMenu Generator'!AF97)</f>
        <v>wizard_conect_line_06 = new LiquidLine (1, 0, text_wizard_conect06,S);</v>
      </c>
      <c r="C374" s="91"/>
    </row>
    <row r="375" spans="1:3" ht="13.5" x14ac:dyDescent="0.25">
      <c r="A375">
        <v>98</v>
      </c>
      <c r="B375" s="91" t="str">
        <f>IF('LiquidMenu Generator'!AF98="","",'LiquidMenu Generator'!AF98)</f>
        <v>wizard_conect_line_07 = new LiquidLine (1, 0, text_wizard_conect07,S);</v>
      </c>
      <c r="C375" s="91"/>
    </row>
    <row r="376" spans="1:3" ht="13.5" x14ac:dyDescent="0.25">
      <c r="A376">
        <v>99</v>
      </c>
      <c r="B376" s="91" t="str">
        <f>IF('LiquidMenu Generator'!AF99="","",'LiquidMenu Generator'!AF99)</f>
        <v>wizard_conect_line_08 = new LiquidLine (1, 0, text_wizard_conect08,S);</v>
      </c>
      <c r="C376" s="91"/>
    </row>
    <row r="377" spans="1:3" ht="13.5" x14ac:dyDescent="0.25">
      <c r="A377">
        <v>100</v>
      </c>
      <c r="B377" s="91" t="str">
        <f>IF('LiquidMenu Generator'!AF100="","",'LiquidMenu Generator'!AF100)</f>
        <v>wizard_conect_line_09 = new LiquidLine (1, 0, text_wizard_conect09);</v>
      </c>
      <c r="C377" s="91"/>
    </row>
    <row r="378" spans="1:3" ht="13.5" x14ac:dyDescent="0.25">
      <c r="A378">
        <v>101</v>
      </c>
      <c r="B378" s="91" t="str">
        <f>IF('LiquidMenu Generator'!AF101="","",'LiquidMenu Generator'!AF101)</f>
        <v/>
      </c>
      <c r="C378" s="91"/>
    </row>
    <row r="379" spans="1:3" ht="13.5" x14ac:dyDescent="0.25">
      <c r="A379">
        <v>102</v>
      </c>
      <c r="B379" s="91" t="str">
        <f>IF('LiquidMenu Generator'!AF102="","",'LiquidMenu Generator'!AF102)</f>
        <v>confirma_tpa_line_01 = new LiquidLine (1, 0, text_confirma_tpa01);</v>
      </c>
      <c r="C379" s="91"/>
    </row>
    <row r="380" spans="1:3" ht="13.5" x14ac:dyDescent="0.25">
      <c r="A380">
        <v>103</v>
      </c>
      <c r="B380" s="91" t="str">
        <f>IF('LiquidMenu Generator'!AF103="","",'LiquidMenu Generator'!AF103)</f>
        <v>confirma_tpa_line_02 = new LiquidLine (1, 0, text_confirma_tpa02,S);</v>
      </c>
      <c r="C380" s="91"/>
    </row>
    <row r="381" spans="1:3" ht="13.5" x14ac:dyDescent="0.25">
      <c r="A381">
        <v>104</v>
      </c>
      <c r="B381" s="91" t="str">
        <f>IF('LiquidMenu Generator'!AF104="","",'LiquidMenu Generator'!AF104)</f>
        <v/>
      </c>
      <c r="C381" s="91"/>
    </row>
    <row r="382" spans="1:3" ht="13.5" x14ac:dyDescent="0.25">
      <c r="A382">
        <v>105</v>
      </c>
      <c r="B382" s="91" t="str">
        <f>IF('LiquidMenu Generator'!AF105="","",'LiquidMenu Generator'!AF105)</f>
        <v>confirma_cancela_line_01 = new LiquidLine (1, 0, text_confirma_cancela01);</v>
      </c>
      <c r="C382" s="91"/>
    </row>
    <row r="383" spans="1:3" ht="13.5" x14ac:dyDescent="0.25">
      <c r="A383">
        <v>106</v>
      </c>
      <c r="B383" s="91" t="str">
        <f>IF('LiquidMenu Generator'!AF106="","",'LiquidMenu Generator'!AF106)</f>
        <v>confirma_cancela_line_02 = new LiquidLine (1, 0, text_confirma_cancela02);</v>
      </c>
      <c r="C383" s="91"/>
    </row>
    <row r="384" spans="1:3" ht="13.5" x14ac:dyDescent="0.25">
      <c r="A384">
        <v>107</v>
      </c>
      <c r="B384" s="91" t="str">
        <f>IF('LiquidMenu Generator'!AF107="","",'LiquidMenu Generator'!AF107)</f>
        <v/>
      </c>
      <c r="C384" s="91"/>
    </row>
    <row r="385" spans="1:3" ht="13.5" x14ac:dyDescent="0.25">
      <c r="A385">
        <v>108</v>
      </c>
      <c r="B385" s="91" t="str">
        <f>IF('LiquidMenu Generator'!AF108="","",'LiquidMenu Generator'!AF108)</f>
        <v/>
      </c>
      <c r="C385" s="91"/>
    </row>
    <row r="386" spans="1:3" ht="13.5" x14ac:dyDescent="0.25">
      <c r="A386">
        <v>109</v>
      </c>
      <c r="B386" s="91" t="str">
        <f>IF('LiquidMenu Generator'!AF109="","",'LiquidMenu Generator'!AF109)</f>
        <v/>
      </c>
      <c r="C386" s="91"/>
    </row>
    <row r="387" spans="1:3" ht="13.5" x14ac:dyDescent="0.25">
      <c r="A387">
        <v>110</v>
      </c>
      <c r="B387" s="91" t="str">
        <f>IF('LiquidMenu Generator'!AF110="","",'LiquidMenu Generator'!AF110)</f>
        <v/>
      </c>
      <c r="C387" s="91"/>
    </row>
    <row r="388" spans="1:3" ht="13.5" x14ac:dyDescent="0.25">
      <c r="A388">
        <v>111</v>
      </c>
      <c r="B388" s="91" t="str">
        <f>IF('LiquidMenu Generator'!AF111="","",'LiquidMenu Generator'!AF111)</f>
        <v/>
      </c>
      <c r="C388" s="91"/>
    </row>
    <row r="389" spans="1:3" ht="13.5" x14ac:dyDescent="0.25">
      <c r="A389">
        <v>112</v>
      </c>
      <c r="B389" s="91" t="str">
        <f>IF('LiquidMenu Generator'!AF112="","",'LiquidMenu Generator'!AF112)</f>
        <v/>
      </c>
      <c r="C389" s="91"/>
    </row>
    <row r="390" spans="1:3" ht="13.5" x14ac:dyDescent="0.25">
      <c r="A390">
        <v>113</v>
      </c>
      <c r="B390" s="91" t="str">
        <f>IF('LiquidMenu Generator'!AF113="","",'LiquidMenu Generator'!AF113)</f>
        <v/>
      </c>
      <c r="C390" s="91"/>
    </row>
    <row r="391" spans="1:3" ht="13.5" x14ac:dyDescent="0.25">
      <c r="A391">
        <v>114</v>
      </c>
      <c r="B391" s="91" t="str">
        <f>IF('LiquidMenu Generator'!AF114="","",'LiquidMenu Generator'!AF114)</f>
        <v/>
      </c>
      <c r="C391" s="91"/>
    </row>
    <row r="392" spans="1:3" ht="13.5" x14ac:dyDescent="0.25">
      <c r="A392">
        <v>115</v>
      </c>
      <c r="B392" s="91" t="str">
        <f>IF('LiquidMenu Generator'!AF115="","",'LiquidMenu Generator'!AF115)</f>
        <v/>
      </c>
      <c r="C392" s="91"/>
    </row>
    <row r="393" spans="1:3" ht="13.5" x14ac:dyDescent="0.25">
      <c r="A393">
        <v>116</v>
      </c>
      <c r="B393" s="91" t="str">
        <f>IF('LiquidMenu Generator'!AF116="","",'LiquidMenu Generator'!AF116)</f>
        <v/>
      </c>
      <c r="C393" s="91"/>
    </row>
    <row r="394" spans="1:3" ht="13.5" x14ac:dyDescent="0.25">
      <c r="A394">
        <v>117</v>
      </c>
      <c r="B394" s="91" t="str">
        <f>IF('LiquidMenu Generator'!AF117="","",'LiquidMenu Generator'!AF117)</f>
        <v/>
      </c>
      <c r="C394" s="91"/>
    </row>
    <row r="395" spans="1:3" ht="13.5" x14ac:dyDescent="0.25">
      <c r="A395">
        <v>118</v>
      </c>
      <c r="B395" s="91" t="str">
        <f>IF('LiquidMenu Generator'!AF118="","",'LiquidMenu Generator'!AF118)</f>
        <v/>
      </c>
      <c r="C395" s="91"/>
    </row>
    <row r="396" spans="1:3" ht="13.5" x14ac:dyDescent="0.25">
      <c r="A396">
        <v>119</v>
      </c>
      <c r="B396" s="91" t="str">
        <f>IF('LiquidMenu Generator'!AF119="","",'LiquidMenu Generator'!AF119)</f>
        <v/>
      </c>
      <c r="C396" s="91"/>
    </row>
    <row r="397" spans="1:3" ht="13.5" x14ac:dyDescent="0.25">
      <c r="A397">
        <v>120</v>
      </c>
      <c r="B397" s="91" t="str">
        <f>IF('LiquidMenu Generator'!AF120="","",'LiquidMenu Generator'!AF120)</f>
        <v/>
      </c>
      <c r="C397" s="91"/>
    </row>
    <row r="398" spans="1:3" ht="13.5" x14ac:dyDescent="0.25">
      <c r="B398" s="90"/>
      <c r="C398" s="90"/>
    </row>
    <row r="399" spans="1:3" ht="13.5" x14ac:dyDescent="0.25">
      <c r="B399" s="87" t="s">
        <v>305</v>
      </c>
      <c r="C399" s="87"/>
    </row>
    <row r="400" spans="1:3" ht="13.5" x14ac:dyDescent="0.25">
      <c r="B400" s="87" t="str">
        <f>"// "&amp;'LiquidMenu Generator'!AG3</f>
        <v>// passo 5) SET VARIABLE PROGMEM</v>
      </c>
      <c r="C400" s="87"/>
    </row>
    <row r="401" spans="1:3" ht="13.5" x14ac:dyDescent="0.25">
      <c r="B401" s="87" t="s">
        <v>305</v>
      </c>
      <c r="C401" s="87"/>
    </row>
    <row r="402" spans="1:3" ht="13.5" x14ac:dyDescent="0.25">
      <c r="B402" s="90"/>
      <c r="C402" s="90"/>
    </row>
    <row r="403" spans="1:3" ht="13.5" x14ac:dyDescent="0.25">
      <c r="A403">
        <v>4</v>
      </c>
      <c r="B403" s="91" t="str">
        <f>IF('LiquidMenu Generator'!AG4="","",'LiquidMenu Generator'!AG4)</f>
        <v>welcome_line_01-&gt;set_variableAsProgmem(1);</v>
      </c>
      <c r="C403" s="91"/>
    </row>
    <row r="404" spans="1:3" ht="13.5" x14ac:dyDescent="0.25">
      <c r="A404">
        <v>5</v>
      </c>
      <c r="B404" s="91" t="str">
        <f>IF('LiquidMenu Generator'!AG5="","",'LiquidMenu Generator'!AG5)</f>
        <v>welcome_line_02-&gt;set_variableAsProgmem(1);</v>
      </c>
      <c r="C404" s="91"/>
    </row>
    <row r="405" spans="1:3" ht="13.5" x14ac:dyDescent="0.25">
      <c r="A405">
        <v>6</v>
      </c>
      <c r="B405" s="91" t="str">
        <f>IF('LiquidMenu Generator'!AG6="","",'LiquidMenu Generator'!AG6)</f>
        <v>welcome_line_03-&gt;set_variableAsProgmem(1);</v>
      </c>
      <c r="C405" s="91"/>
    </row>
    <row r="406" spans="1:3" ht="13.5" x14ac:dyDescent="0.25">
      <c r="A406">
        <v>7</v>
      </c>
      <c r="B406" s="91" t="str">
        <f>IF('LiquidMenu Generator'!AG7="","",'LiquidMenu Generator'!AG7)</f>
        <v/>
      </c>
      <c r="C406" s="91"/>
    </row>
    <row r="407" spans="1:3" ht="13.5" x14ac:dyDescent="0.25">
      <c r="A407">
        <v>8</v>
      </c>
      <c r="B407" s="91" t="str">
        <f>IF('LiquidMenu Generator'!AG8="","",'LiquidMenu Generator'!AG8)</f>
        <v>principal_line_01-&gt;set_variableAsProgmem(1);</v>
      </c>
      <c r="C407" s="91"/>
    </row>
    <row r="408" spans="1:3" ht="13.5" x14ac:dyDescent="0.25">
      <c r="A408">
        <v>9</v>
      </c>
      <c r="B408" s="91" t="str">
        <f>IF('LiquidMenu Generator'!AG9="","",'LiquidMenu Generator'!AG9)</f>
        <v>principal_line_02-&gt;set_variableAsProgmem(1);</v>
      </c>
      <c r="C408" s="91"/>
    </row>
    <row r="409" spans="1:3" ht="13.5" x14ac:dyDescent="0.25">
      <c r="A409">
        <v>10</v>
      </c>
      <c r="B409" s="91" t="str">
        <f>IF('LiquidMenu Generator'!AG10="","",'LiquidMenu Generator'!AG10)</f>
        <v>principal_line_03-&gt;set_variableAsProgmem(1);</v>
      </c>
      <c r="C409" s="91"/>
    </row>
    <row r="410" spans="1:3" ht="13.5" x14ac:dyDescent="0.25">
      <c r="A410">
        <v>11</v>
      </c>
      <c r="B410" s="91" t="str">
        <f>IF('LiquidMenu Generator'!AG11="","",'LiquidMenu Generator'!AG11)</f>
        <v>principal_line_04-&gt;set_variableAsProgmem(1);</v>
      </c>
      <c r="C410" s="91"/>
    </row>
    <row r="411" spans="1:3" ht="13.5" x14ac:dyDescent="0.25">
      <c r="A411">
        <v>12</v>
      </c>
      <c r="B411" s="91" t="str">
        <f>IF('LiquidMenu Generator'!AG12="","",'LiquidMenu Generator'!AG12)</f>
        <v>principal_line_05-&gt;set_variableAsProgmem(1);</v>
      </c>
      <c r="C411" s="91"/>
    </row>
    <row r="412" spans="1:3" ht="13.5" x14ac:dyDescent="0.25">
      <c r="A412">
        <v>13</v>
      </c>
      <c r="B412" s="91" t="str">
        <f>IF('LiquidMenu Generator'!AG13="","",'LiquidMenu Generator'!AG13)</f>
        <v>principal_line_06-&gt;set_variableAsProgmem(1);</v>
      </c>
      <c r="C412" s="91"/>
    </row>
    <row r="413" spans="1:3" ht="13.5" x14ac:dyDescent="0.25">
      <c r="A413">
        <v>14</v>
      </c>
      <c r="B413" s="91" t="str">
        <f>IF('LiquidMenu Generator'!AG14="","",'LiquidMenu Generator'!AG14)</f>
        <v>principal_line_07-&gt;set_variableAsProgmem(1);</v>
      </c>
      <c r="C413" s="91"/>
    </row>
    <row r="414" spans="1:3" ht="13.5" x14ac:dyDescent="0.25">
      <c r="A414">
        <v>15</v>
      </c>
      <c r="B414" s="91" t="str">
        <f>IF('LiquidMenu Generator'!AG15="","",'LiquidMenu Generator'!AG15)</f>
        <v/>
      </c>
      <c r="C414" s="91"/>
    </row>
    <row r="415" spans="1:3" ht="13.5" x14ac:dyDescent="0.25">
      <c r="A415">
        <v>16</v>
      </c>
      <c r="B415" s="91" t="str">
        <f>IF('LiquidMenu Generator'!AG16="","",'LiquidMenu Generator'!AG16)</f>
        <v>configuracao_line_01-&gt;set_variableAsProgmem(1);</v>
      </c>
      <c r="C415" s="91"/>
    </row>
    <row r="416" spans="1:3" ht="13.5" x14ac:dyDescent="0.25">
      <c r="A416">
        <v>17</v>
      </c>
      <c r="B416" s="91" t="str">
        <f>IF('LiquidMenu Generator'!AG17="","",'LiquidMenu Generator'!AG17)</f>
        <v>configuracao_line_02-&gt;set_variableAsProgmem(1);</v>
      </c>
      <c r="C416" s="91"/>
    </row>
    <row r="417" spans="1:3" ht="13.5" x14ac:dyDescent="0.25">
      <c r="A417">
        <v>18</v>
      </c>
      <c r="B417" s="91" t="str">
        <f>IF('LiquidMenu Generator'!AG18="","",'LiquidMenu Generator'!AG18)</f>
        <v>configuracao_line_03-&gt;set_variableAsProgmem(1);</v>
      </c>
      <c r="C417" s="91"/>
    </row>
    <row r="418" spans="1:3" ht="13.5" x14ac:dyDescent="0.25">
      <c r="A418">
        <v>19</v>
      </c>
      <c r="B418" s="91" t="str">
        <f>IF('LiquidMenu Generator'!AG19="","",'LiquidMenu Generator'!AG19)</f>
        <v>configuracao_line_04-&gt;set_variableAsProgmem(1);</v>
      </c>
      <c r="C418" s="91"/>
    </row>
    <row r="419" spans="1:3" ht="13.5" x14ac:dyDescent="0.25">
      <c r="A419">
        <v>20</v>
      </c>
      <c r="B419" s="91" t="str">
        <f>IF('LiquidMenu Generator'!AG20="","",'LiquidMenu Generator'!AG20)</f>
        <v>configuracao_line_05-&gt;set_variableAsProgmem(1);</v>
      </c>
      <c r="C419" s="91"/>
    </row>
    <row r="420" spans="1:3" ht="13.5" x14ac:dyDescent="0.25">
      <c r="A420">
        <v>21</v>
      </c>
      <c r="B420" s="91" t="str">
        <f>IF('LiquidMenu Generator'!AG21="","",'LiquidMenu Generator'!AG21)</f>
        <v>configuracao_line_06-&gt;set_variableAsProgmem(1);</v>
      </c>
      <c r="C420" s="91"/>
    </row>
    <row r="421" spans="1:3" ht="13.5" x14ac:dyDescent="0.25">
      <c r="A421">
        <v>22</v>
      </c>
      <c r="B421" s="91" t="str">
        <f>IF('LiquidMenu Generator'!AG22="","",'LiquidMenu Generator'!AG22)</f>
        <v>configuracao_line_07-&gt;set_variableAsProgmem(1);</v>
      </c>
      <c r="C421" s="91"/>
    </row>
    <row r="422" spans="1:3" ht="13.5" x14ac:dyDescent="0.25">
      <c r="A422">
        <v>23</v>
      </c>
      <c r="B422" s="91" t="str">
        <f>IF('LiquidMenu Generator'!AG23="","",'LiquidMenu Generator'!AG23)</f>
        <v>configuracao_line_08-&gt;set_variableAsProgmem(1);</v>
      </c>
      <c r="C422" s="91"/>
    </row>
    <row r="423" spans="1:3" ht="13.5" x14ac:dyDescent="0.25">
      <c r="A423">
        <v>24</v>
      </c>
      <c r="B423" s="91" t="str">
        <f>IF('LiquidMenu Generator'!AG24="","",'LiquidMenu Generator'!AG24)</f>
        <v/>
      </c>
      <c r="C423" s="91"/>
    </row>
    <row r="424" spans="1:3" ht="13.5" x14ac:dyDescent="0.25">
      <c r="A424">
        <v>25</v>
      </c>
      <c r="B424" s="91" t="str">
        <f>IF('LiquidMenu Generator'!AG25="","",'LiquidMenu Generator'!AG25)</f>
        <v>detalhe_DATAHORA_line_01-&gt;set_variableAsProgmem(1);</v>
      </c>
      <c r="C424" s="91"/>
    </row>
    <row r="425" spans="1:3" ht="13.5" x14ac:dyDescent="0.25">
      <c r="A425">
        <v>26</v>
      </c>
      <c r="B425" s="91" t="str">
        <f>IF('LiquidMenu Generator'!AG26="","",'LiquidMenu Generator'!AG26)</f>
        <v>detalhe_DATAHORA_line_02-&gt;set_variableAsProgmem(1);</v>
      </c>
      <c r="C425" s="91"/>
    </row>
    <row r="426" spans="1:3" ht="13.5" x14ac:dyDescent="0.25">
      <c r="A426">
        <v>27</v>
      </c>
      <c r="B426" s="91" t="str">
        <f>IF('LiquidMenu Generator'!AG27="","",'LiquidMenu Generator'!AG27)</f>
        <v/>
      </c>
      <c r="C426" s="91"/>
    </row>
    <row r="427" spans="1:3" ht="13.5" x14ac:dyDescent="0.25">
      <c r="A427">
        <v>28</v>
      </c>
      <c r="B427" s="91" t="str">
        <f>IF('LiquidMenu Generator'!AG28="","",'LiquidMenu Generator'!AG28)</f>
        <v>detalhe_LUZ_line_01-&gt;set_variableAsProgmem(1);</v>
      </c>
      <c r="C427" s="91"/>
    </row>
    <row r="428" spans="1:3" ht="13.5" x14ac:dyDescent="0.25">
      <c r="A428">
        <v>29</v>
      </c>
      <c r="B428" s="91" t="str">
        <f>IF('LiquidMenu Generator'!AG29="","",'LiquidMenu Generator'!AG29)</f>
        <v>detalhe_LUZ_line_02-&gt;set_variableAsProgmem(1);</v>
      </c>
      <c r="C428" s="91"/>
    </row>
    <row r="429" spans="1:3" ht="13.5" x14ac:dyDescent="0.25">
      <c r="A429">
        <v>30</v>
      </c>
      <c r="B429" s="91" t="str">
        <f>IF('LiquidMenu Generator'!AG30="","",'LiquidMenu Generator'!AG30)</f>
        <v>detalhe_LUZ_line_03-&gt;set_variableAsProgmem(1);</v>
      </c>
      <c r="C429" s="91"/>
    </row>
    <row r="430" spans="1:3" ht="13.5" x14ac:dyDescent="0.25">
      <c r="A430">
        <v>31</v>
      </c>
      <c r="B430" s="91" t="str">
        <f>IF('LiquidMenu Generator'!AG31="","",'LiquidMenu Generator'!AG31)</f>
        <v/>
      </c>
      <c r="C430" s="91"/>
    </row>
    <row r="431" spans="1:3" ht="13.5" x14ac:dyDescent="0.25">
      <c r="A431">
        <v>32</v>
      </c>
      <c r="B431" s="91" t="str">
        <f>IF('LiquidMenu Generator'!AG32="","",'LiquidMenu Generator'!AG32)</f>
        <v>detalhe_FILTRO_line_01-&gt;set_variableAsProgmem(1);</v>
      </c>
      <c r="C431" s="91"/>
    </row>
    <row r="432" spans="1:3" ht="13.5" x14ac:dyDescent="0.25">
      <c r="A432">
        <v>33</v>
      </c>
      <c r="B432" s="91" t="str">
        <f>IF('LiquidMenu Generator'!AG33="","",'LiquidMenu Generator'!AG33)</f>
        <v>detalhe_FILTRO_line_02-&gt;set_variableAsProgmem(1);</v>
      </c>
      <c r="C432" s="91"/>
    </row>
    <row r="433" spans="1:3" ht="13.5" x14ac:dyDescent="0.25">
      <c r="A433">
        <v>34</v>
      </c>
      <c r="B433" s="91" t="str">
        <f>IF('LiquidMenu Generator'!AG34="","",'LiquidMenu Generator'!AG34)</f>
        <v>detalhe_FILTRO_line_03-&gt;set_variableAsProgmem(1);</v>
      </c>
      <c r="C433" s="91"/>
    </row>
    <row r="434" spans="1:3" ht="13.5" x14ac:dyDescent="0.25">
      <c r="A434">
        <v>35</v>
      </c>
      <c r="B434" s="91" t="str">
        <f>IF('LiquidMenu Generator'!AG35="","",'LiquidMenu Generator'!AG35)</f>
        <v/>
      </c>
      <c r="C434" s="91"/>
    </row>
    <row r="435" spans="1:3" ht="13.5" x14ac:dyDescent="0.25">
      <c r="A435">
        <v>36</v>
      </c>
      <c r="B435" s="91" t="str">
        <f>IF('LiquidMenu Generator'!AG36="","",'LiquidMenu Generator'!AG36)</f>
        <v>detalhe_AR_line_01-&gt;set_variableAsProgmem(1);</v>
      </c>
      <c r="C435" s="91"/>
    </row>
    <row r="436" spans="1:3" ht="13.5" x14ac:dyDescent="0.25">
      <c r="A436">
        <v>37</v>
      </c>
      <c r="B436" s="91" t="str">
        <f>IF('LiquidMenu Generator'!AG37="","",'LiquidMenu Generator'!AG37)</f>
        <v>detalhe_AR_line_02-&gt;set_variableAsProgmem(1);</v>
      </c>
      <c r="C436" s="91"/>
    </row>
    <row r="437" spans="1:3" ht="13.5" x14ac:dyDescent="0.25">
      <c r="A437">
        <v>38</v>
      </c>
      <c r="B437" s="91" t="str">
        <f>IF('LiquidMenu Generator'!AG38="","",'LiquidMenu Generator'!AG38)</f>
        <v>detalhe_AR_line_03-&gt;set_variableAsProgmem(1);</v>
      </c>
      <c r="C437" s="91"/>
    </row>
    <row r="438" spans="1:3" ht="13.5" x14ac:dyDescent="0.25">
      <c r="A438">
        <v>39</v>
      </c>
      <c r="B438" s="91" t="str">
        <f>IF('LiquidMenu Generator'!AG39="","",'LiquidMenu Generator'!AG39)</f>
        <v/>
      </c>
      <c r="C438" s="91"/>
    </row>
    <row r="439" spans="1:3" ht="13.5" x14ac:dyDescent="0.25">
      <c r="A439">
        <v>40</v>
      </c>
      <c r="B439" s="91" t="str">
        <f>IF('LiquidMenu Generator'!AG40="","",'LiquidMenu Generator'!AG40)</f>
        <v>detalhe_TEMPERATURA_line_01-&gt;set_variableAsProgmem(1);</v>
      </c>
      <c r="C439" s="91"/>
    </row>
    <row r="440" spans="1:3" ht="13.5" x14ac:dyDescent="0.25">
      <c r="A440">
        <v>41</v>
      </c>
      <c r="B440" s="91" t="str">
        <f>IF('LiquidMenu Generator'!AG41="","",'LiquidMenu Generator'!AG41)</f>
        <v>detalhe_TEMPERATURA_line_02-&gt;set_variableAsProgmem(1);</v>
      </c>
      <c r="C440" s="91"/>
    </row>
    <row r="441" spans="1:3" ht="13.5" x14ac:dyDescent="0.25">
      <c r="A441">
        <v>42</v>
      </c>
      <c r="B441" s="91" t="str">
        <f>IF('LiquidMenu Generator'!AG42="","",'LiquidMenu Generator'!AG42)</f>
        <v>detalhe_TEMPERATURA_line_03-&gt;set_variableAsProgmem(1);</v>
      </c>
      <c r="C441" s="91"/>
    </row>
    <row r="442" spans="1:3" ht="13.5" x14ac:dyDescent="0.25">
      <c r="A442">
        <v>43</v>
      </c>
      <c r="B442" s="91" t="str">
        <f>IF('LiquidMenu Generator'!AG43="","",'LiquidMenu Generator'!AG43)</f>
        <v>detalhe_TEMPERATURA_line_04-&gt;set_variableAsProgmem(1);</v>
      </c>
      <c r="C442" s="91"/>
    </row>
    <row r="443" spans="1:3" ht="13.5" x14ac:dyDescent="0.25">
      <c r="A443">
        <v>44</v>
      </c>
      <c r="B443" s="91" t="str">
        <f>IF('LiquidMenu Generator'!AG44="","",'LiquidMenu Generator'!AG44)</f>
        <v>detalhe_TEMPERATURA_line_05-&gt;set_variableAsProgmem(1);</v>
      </c>
      <c r="C443" s="91"/>
    </row>
    <row r="444" spans="1:3" ht="13.5" x14ac:dyDescent="0.25">
      <c r="A444">
        <v>45</v>
      </c>
      <c r="B444" s="91" t="str">
        <f>IF('LiquidMenu Generator'!AG45="","",'LiquidMenu Generator'!AG45)</f>
        <v>detalhe_TEMPERATURA_line_06-&gt;set_variableAsProgmem(1);</v>
      </c>
      <c r="C444" s="91"/>
    </row>
    <row r="445" spans="1:3" ht="13.5" x14ac:dyDescent="0.25">
      <c r="A445">
        <v>46</v>
      </c>
      <c r="B445" s="91" t="str">
        <f>IF('LiquidMenu Generator'!AG46="","",'LiquidMenu Generator'!AG46)</f>
        <v/>
      </c>
      <c r="C445" s="91"/>
    </row>
    <row r="446" spans="1:3" ht="13.5" x14ac:dyDescent="0.25">
      <c r="A446">
        <v>47</v>
      </c>
      <c r="B446" s="91" t="str">
        <f>IF('LiquidMenu Generator'!AG47="","",'LiquidMenu Generator'!AG47)</f>
        <v>detalhe_ALIMENTO_line_01-&gt;set_variableAsProgmem(1);</v>
      </c>
      <c r="C446" s="91"/>
    </row>
    <row r="447" spans="1:3" ht="13.5" x14ac:dyDescent="0.25">
      <c r="A447">
        <v>48</v>
      </c>
      <c r="B447" s="91" t="str">
        <f>IF('LiquidMenu Generator'!AG48="","",'LiquidMenu Generator'!AG48)</f>
        <v>detalhe_ALIMENTO_line_02-&gt;set_variableAsProgmem(1);</v>
      </c>
      <c r="C447" s="91"/>
    </row>
    <row r="448" spans="1:3" ht="13.5" x14ac:dyDescent="0.25">
      <c r="A448">
        <v>49</v>
      </c>
      <c r="B448" s="91" t="str">
        <f>IF('LiquidMenu Generator'!AG49="","",'LiquidMenu Generator'!AG49)</f>
        <v>detalhe_ALIMENTO_line_03-&gt;set_variableAsProgmem(1);</v>
      </c>
      <c r="C448" s="91"/>
    </row>
    <row r="449" spans="1:3" ht="13.5" x14ac:dyDescent="0.25">
      <c r="A449">
        <v>50</v>
      </c>
      <c r="B449" s="91" t="str">
        <f>IF('LiquidMenu Generator'!AG50="","",'LiquidMenu Generator'!AG50)</f>
        <v>detalhe_ALIMENTO_line_04-&gt;set_variableAsProgmem(1);</v>
      </c>
      <c r="C449" s="91"/>
    </row>
    <row r="450" spans="1:3" ht="13.5" x14ac:dyDescent="0.25">
      <c r="A450">
        <v>51</v>
      </c>
      <c r="B450" s="91" t="str">
        <f>IF('LiquidMenu Generator'!AG51="","",'LiquidMenu Generator'!AG51)</f>
        <v>detalhe_ALIMENTO_line_05-&gt;set_variableAsProgmem(1);</v>
      </c>
      <c r="C450" s="91"/>
    </row>
    <row r="451" spans="1:3" ht="13.5" x14ac:dyDescent="0.25">
      <c r="A451">
        <v>52</v>
      </c>
      <c r="B451" s="91" t="str">
        <f>IF('LiquidMenu Generator'!AG52="","",'LiquidMenu Generator'!AG52)</f>
        <v>detalhe_ALIMENTO_line_06-&gt;set_variableAsProgmem(1);</v>
      </c>
      <c r="C451" s="91"/>
    </row>
    <row r="452" spans="1:3" ht="13.5" x14ac:dyDescent="0.25">
      <c r="A452">
        <v>53</v>
      </c>
      <c r="B452" s="91" t="str">
        <f>IF('LiquidMenu Generator'!AG53="","",'LiquidMenu Generator'!AG53)</f>
        <v>detalhe_ALIMENTO_line_07-&gt;set_variableAsProgmem(1);</v>
      </c>
      <c r="C452" s="91"/>
    </row>
    <row r="453" spans="1:3" ht="13.5" x14ac:dyDescent="0.25">
      <c r="A453">
        <v>54</v>
      </c>
      <c r="B453" s="91" t="str">
        <f>IF('LiquidMenu Generator'!AG54="","",'LiquidMenu Generator'!AG54)</f>
        <v>detalhe_ALIMENTO_line_08-&gt;set_variableAsProgmem(1);</v>
      </c>
      <c r="C453" s="91"/>
    </row>
    <row r="454" spans="1:3" ht="13.5" x14ac:dyDescent="0.25">
      <c r="A454">
        <v>55</v>
      </c>
      <c r="B454" s="91" t="str">
        <f>IF('LiquidMenu Generator'!AG55="","",'LiquidMenu Generator'!AG55)</f>
        <v>detalhe_ALIMENTO_line_09-&gt;set_variableAsProgmem(1);</v>
      </c>
      <c r="C454" s="91"/>
    </row>
    <row r="455" spans="1:3" ht="13.5" x14ac:dyDescent="0.25">
      <c r="A455">
        <v>56</v>
      </c>
      <c r="B455" s="91" t="str">
        <f>IF('LiquidMenu Generator'!AG56="","",'LiquidMenu Generator'!AG56)</f>
        <v>detalhe_ALIMENTO_line_10-&gt;set_variableAsProgmem(1);</v>
      </c>
      <c r="C455" s="91"/>
    </row>
    <row r="456" spans="1:3" ht="13.5" x14ac:dyDescent="0.25">
      <c r="A456">
        <v>57</v>
      </c>
      <c r="B456" s="91" t="str">
        <f>IF('LiquidMenu Generator'!AG57="","",'LiquidMenu Generator'!AG57)</f>
        <v>detalhe_ALIMENTO_line_11-&gt;set_variableAsProgmem(1);</v>
      </c>
      <c r="C456" s="91"/>
    </row>
    <row r="457" spans="1:3" ht="13.5" x14ac:dyDescent="0.25">
      <c r="A457">
        <v>58</v>
      </c>
      <c r="B457" s="91" t="str">
        <f>IF('LiquidMenu Generator'!AG58="","",'LiquidMenu Generator'!AG58)</f>
        <v>detalhe_ALIMENTO_line_12-&gt;set_variableAsProgmem(1);</v>
      </c>
      <c r="C457" s="91"/>
    </row>
    <row r="458" spans="1:3" ht="13.5" x14ac:dyDescent="0.25">
      <c r="A458">
        <v>59</v>
      </c>
      <c r="B458" s="91" t="str">
        <f>IF('LiquidMenu Generator'!AG59="","",'LiquidMenu Generator'!AG59)</f>
        <v>detalhe_ALIMENTO_line_13-&gt;set_variableAsProgmem(1);</v>
      </c>
      <c r="C458" s="91"/>
    </row>
    <row r="459" spans="1:3" ht="13.5" x14ac:dyDescent="0.25">
      <c r="A459">
        <v>60</v>
      </c>
      <c r="B459" s="91" t="str">
        <f>IF('LiquidMenu Generator'!AG60="","",'LiquidMenu Generator'!AG60)</f>
        <v>detalhe_ALIMENTO_line_14-&gt;set_variableAsProgmem(1);</v>
      </c>
      <c r="C459" s="91"/>
    </row>
    <row r="460" spans="1:3" ht="13.5" x14ac:dyDescent="0.25">
      <c r="A460">
        <v>61</v>
      </c>
      <c r="B460" s="91" t="str">
        <f>IF('LiquidMenu Generator'!AG61="","",'LiquidMenu Generator'!AG61)</f>
        <v>detalhe_ALIMENTO_line_15-&gt;set_variableAsProgmem(1);</v>
      </c>
      <c r="C460" s="91"/>
    </row>
    <row r="461" spans="1:3" ht="13.5" x14ac:dyDescent="0.25">
      <c r="A461">
        <v>62</v>
      </c>
      <c r="B461" s="91" t="str">
        <f>IF('LiquidMenu Generator'!AG62="","",'LiquidMenu Generator'!AG62)</f>
        <v>detalhe_ALIMENTO_line_16-&gt;set_variableAsProgmem(1);</v>
      </c>
      <c r="C461" s="91"/>
    </row>
    <row r="462" spans="1:3" ht="13.5" x14ac:dyDescent="0.25">
      <c r="A462">
        <v>63</v>
      </c>
      <c r="B462" s="91" t="str">
        <f>IF('LiquidMenu Generator'!AG63="","",'LiquidMenu Generator'!AG63)</f>
        <v/>
      </c>
      <c r="C462" s="91"/>
    </row>
    <row r="463" spans="1:3" ht="13.5" x14ac:dyDescent="0.25">
      <c r="A463">
        <v>64</v>
      </c>
      <c r="B463" s="91" t="str">
        <f>IF('LiquidMenu Generator'!AG64="","",'LiquidMenu Generator'!AG64)</f>
        <v>detalhe_TPA_line_01-&gt;set_variableAsProgmem(1);</v>
      </c>
      <c r="C463" s="91"/>
    </row>
    <row r="464" spans="1:3" ht="13.5" x14ac:dyDescent="0.25">
      <c r="A464">
        <v>65</v>
      </c>
      <c r="B464" s="91" t="str">
        <f>IF('LiquidMenu Generator'!AG65="","",'LiquidMenu Generator'!AG65)</f>
        <v>detalhe_TPA_line_02-&gt;set_variableAsProgmem(1);</v>
      </c>
      <c r="C464" s="91"/>
    </row>
    <row r="465" spans="1:3" ht="13.5" x14ac:dyDescent="0.25">
      <c r="A465">
        <v>66</v>
      </c>
      <c r="B465" s="91" t="str">
        <f>IF('LiquidMenu Generator'!AG66="","",'LiquidMenu Generator'!AG66)</f>
        <v>detalhe_TPA_line_03-&gt;set_variableAsProgmem(1);</v>
      </c>
      <c r="C465" s="91"/>
    </row>
    <row r="466" spans="1:3" ht="13.5" x14ac:dyDescent="0.25">
      <c r="A466">
        <v>67</v>
      </c>
      <c r="B466" s="91" t="str">
        <f>IF('LiquidMenu Generator'!AG67="","",'LiquidMenu Generator'!AG67)</f>
        <v>detalhe_TPA_line_04-&gt;set_variableAsProgmem(1);</v>
      </c>
      <c r="C466" s="91"/>
    </row>
    <row r="467" spans="1:3" ht="13.5" x14ac:dyDescent="0.25">
      <c r="A467">
        <v>68</v>
      </c>
      <c r="B467" s="91" t="str">
        <f>IF('LiquidMenu Generator'!AG68="","",'LiquidMenu Generator'!AG68)</f>
        <v>detalhe_TPA_line_05-&gt;set_variableAsProgmem(1);</v>
      </c>
      <c r="C467" s="91"/>
    </row>
    <row r="468" spans="1:3" ht="13.5" x14ac:dyDescent="0.25">
      <c r="A468">
        <v>69</v>
      </c>
      <c r="B468" s="91" t="str">
        <f>IF('LiquidMenu Generator'!AG69="","",'LiquidMenu Generator'!AG69)</f>
        <v>detalhe_TPA_line_06-&gt;set_variableAsProgmem(1);</v>
      </c>
      <c r="C468" s="91"/>
    </row>
    <row r="469" spans="1:3" ht="13.5" x14ac:dyDescent="0.25">
      <c r="A469">
        <v>70</v>
      </c>
      <c r="B469" s="91" t="str">
        <f>IF('LiquidMenu Generator'!AG70="","",'LiquidMenu Generator'!AG70)</f>
        <v/>
      </c>
      <c r="C469" s="91"/>
    </row>
    <row r="470" spans="1:3" ht="13.5" x14ac:dyDescent="0.25">
      <c r="A470">
        <v>71</v>
      </c>
      <c r="B470" s="91" t="str">
        <f>IF('LiquidMenu Generator'!AG71="","",'LiquidMenu Generator'!AG71)</f>
        <v>wizard_hardware_line_01-&gt;set_variableAsProgmem(1);</v>
      </c>
      <c r="C470" s="91"/>
    </row>
    <row r="471" spans="1:3" ht="13.5" x14ac:dyDescent="0.25">
      <c r="A471">
        <v>72</v>
      </c>
      <c r="B471" s="91" t="str">
        <f>IF('LiquidMenu Generator'!AG72="","",'LiquidMenu Generator'!AG72)</f>
        <v>wizard_hardware_line_02-&gt;set_variableAsProgmem(1);</v>
      </c>
      <c r="C471" s="91"/>
    </row>
    <row r="472" spans="1:3" ht="13.5" x14ac:dyDescent="0.25">
      <c r="A472">
        <v>73</v>
      </c>
      <c r="B472" s="91" t="str">
        <f>IF('LiquidMenu Generator'!AG73="","",'LiquidMenu Generator'!AG73)</f>
        <v>wizard_hardware_line_03-&gt;set_variableAsProgmem(1);</v>
      </c>
      <c r="C472" s="91"/>
    </row>
    <row r="473" spans="1:3" ht="13.5" x14ac:dyDescent="0.25">
      <c r="A473">
        <v>74</v>
      </c>
      <c r="B473" s="91" t="str">
        <f>IF('LiquidMenu Generator'!AG74="","",'LiquidMenu Generator'!AG74)</f>
        <v>wizard_hardware_line_04-&gt;set_variableAsProgmem(1);</v>
      </c>
      <c r="C473" s="91"/>
    </row>
    <row r="474" spans="1:3" ht="13.5" x14ac:dyDescent="0.25">
      <c r="A474">
        <v>75</v>
      </c>
      <c r="B474" s="91" t="str">
        <f>IF('LiquidMenu Generator'!AG75="","",'LiquidMenu Generator'!AG75)</f>
        <v>wizard_hardware_line_05-&gt;set_variableAsProgmem(1);</v>
      </c>
      <c r="C474" s="91"/>
    </row>
    <row r="475" spans="1:3" ht="13.5" x14ac:dyDescent="0.25">
      <c r="A475">
        <v>76</v>
      </c>
      <c r="B475" s="91" t="str">
        <f>IF('LiquidMenu Generator'!AG76="","",'LiquidMenu Generator'!AG76)</f>
        <v/>
      </c>
      <c r="C475" s="91"/>
    </row>
    <row r="476" spans="1:3" ht="13.5" x14ac:dyDescent="0.25">
      <c r="A476">
        <v>77</v>
      </c>
      <c r="B476" s="91" t="str">
        <f>IF('LiquidMenu Generator'!AG77="","",'LiquidMenu Generator'!AG77)</f>
        <v>wizard_behavior_line_01-&gt;set_variableAsProgmem(1);</v>
      </c>
      <c r="C476" s="91"/>
    </row>
    <row r="477" spans="1:3" ht="13.5" x14ac:dyDescent="0.25">
      <c r="A477">
        <v>78</v>
      </c>
      <c r="B477" s="91" t="str">
        <f>IF('LiquidMenu Generator'!AG78="","",'LiquidMenu Generator'!AG78)</f>
        <v>wizard_behavior_line_02-&gt;set_variableAsProgmem(1);</v>
      </c>
      <c r="C477" s="91"/>
    </row>
    <row r="478" spans="1:3" ht="13.5" x14ac:dyDescent="0.25">
      <c r="A478">
        <v>79</v>
      </c>
      <c r="B478" s="91" t="str">
        <f>IF('LiquidMenu Generator'!AG79="","",'LiquidMenu Generator'!AG79)</f>
        <v>wizard_behavior_line_03-&gt;set_variableAsProgmem(1);</v>
      </c>
      <c r="C478" s="91"/>
    </row>
    <row r="479" spans="1:3" ht="13.5" x14ac:dyDescent="0.25">
      <c r="A479">
        <v>80</v>
      </c>
      <c r="B479" s="91" t="str">
        <f>IF('LiquidMenu Generator'!AG80="","",'LiquidMenu Generator'!AG80)</f>
        <v>wizard_behavior_line_04-&gt;set_variableAsProgmem(1);</v>
      </c>
      <c r="C479" s="91"/>
    </row>
    <row r="480" spans="1:3" ht="13.5" x14ac:dyDescent="0.25">
      <c r="A480">
        <v>81</v>
      </c>
      <c r="B480" s="91" t="str">
        <f>IF('LiquidMenu Generator'!AG81="","",'LiquidMenu Generator'!AG81)</f>
        <v>wizard_behavior_line_05-&gt;set_variableAsProgmem(1);</v>
      </c>
      <c r="C480" s="91"/>
    </row>
    <row r="481" spans="1:3" ht="13.5" x14ac:dyDescent="0.25">
      <c r="A481">
        <v>82</v>
      </c>
      <c r="B481" s="91" t="str">
        <f>IF('LiquidMenu Generator'!AG82="","",'LiquidMenu Generator'!AG82)</f>
        <v>wizard_behavior_line_06-&gt;set_variableAsProgmem(1);</v>
      </c>
      <c r="C481" s="91"/>
    </row>
    <row r="482" spans="1:3" ht="13.5" x14ac:dyDescent="0.25">
      <c r="A482">
        <v>83</v>
      </c>
      <c r="B482" s="91" t="str">
        <f>IF('LiquidMenu Generator'!AG83="","",'LiquidMenu Generator'!AG83)</f>
        <v>wizard_behavior_line_13-&gt;set_variableAsProgmem(1);</v>
      </c>
      <c r="C482" s="91"/>
    </row>
    <row r="483" spans="1:3" ht="13.5" x14ac:dyDescent="0.25">
      <c r="A483">
        <v>84</v>
      </c>
      <c r="B483" s="91" t="str">
        <f>IF('LiquidMenu Generator'!AG84="","",'LiquidMenu Generator'!AG84)</f>
        <v>wizard_behavior_line_14-&gt;set_variableAsProgmem(1);</v>
      </c>
      <c r="C483" s="91"/>
    </row>
    <row r="484" spans="1:3" ht="13.5" x14ac:dyDescent="0.25">
      <c r="A484">
        <v>85</v>
      </c>
      <c r="B484" s="91" t="str">
        <f>IF('LiquidMenu Generator'!AG85="","",'LiquidMenu Generator'!AG85)</f>
        <v>wizard_behavior_line_15-&gt;set_variableAsProgmem(1);</v>
      </c>
      <c r="C484" s="91"/>
    </row>
    <row r="485" spans="1:3" ht="13.5" x14ac:dyDescent="0.25">
      <c r="A485">
        <v>86</v>
      </c>
      <c r="B485" s="91" t="str">
        <f>IF('LiquidMenu Generator'!AG86="","",'LiquidMenu Generator'!AG86)</f>
        <v>wizard_behavior_line_16-&gt;set_variableAsProgmem(1);</v>
      </c>
      <c r="C485" s="91"/>
    </row>
    <row r="486" spans="1:3" ht="13.5" x14ac:dyDescent="0.25">
      <c r="A486">
        <v>87</v>
      </c>
      <c r="B486" s="91" t="str">
        <f>IF('LiquidMenu Generator'!AG87="","",'LiquidMenu Generator'!AG87)</f>
        <v/>
      </c>
      <c r="C486" s="91"/>
    </row>
    <row r="487" spans="1:3" ht="13.5" x14ac:dyDescent="0.25">
      <c r="A487">
        <v>88</v>
      </c>
      <c r="B487" s="91" t="str">
        <f>IF('LiquidMenu Generator'!AG88="","",'LiquidMenu Generator'!AG88)</f>
        <v>wizard_alarmes_line_01-&gt;set_variableAsProgmem(1);</v>
      </c>
      <c r="C487" s="91"/>
    </row>
    <row r="488" spans="1:3" ht="13.5" x14ac:dyDescent="0.25">
      <c r="A488">
        <v>89</v>
      </c>
      <c r="B488" s="91" t="str">
        <f>IF('LiquidMenu Generator'!AG89="","",'LiquidMenu Generator'!AG89)</f>
        <v>wizard_alarmes_line_05-&gt;set_variableAsProgmem(1);</v>
      </c>
      <c r="C488" s="91"/>
    </row>
    <row r="489" spans="1:3" ht="13.5" x14ac:dyDescent="0.25">
      <c r="A489">
        <v>90</v>
      </c>
      <c r="B489" s="91" t="str">
        <f>IF('LiquidMenu Generator'!AG90="","",'LiquidMenu Generator'!AG90)</f>
        <v>wizard_alarmes_line_06-&gt;set_variableAsProgmem(1);</v>
      </c>
      <c r="C489" s="91"/>
    </row>
    <row r="490" spans="1:3" ht="13.5" x14ac:dyDescent="0.25">
      <c r="A490">
        <v>91</v>
      </c>
      <c r="B490" s="91" t="str">
        <f>IF('LiquidMenu Generator'!AG91="","",'LiquidMenu Generator'!AG91)</f>
        <v/>
      </c>
      <c r="C490" s="91"/>
    </row>
    <row r="491" spans="1:3" ht="13.5" x14ac:dyDescent="0.25">
      <c r="A491">
        <v>92</v>
      </c>
      <c r="B491" s="91" t="str">
        <f>IF('LiquidMenu Generator'!AG92="","",'LiquidMenu Generator'!AG92)</f>
        <v>wizard_conect_line_01-&gt;set_variableAsProgmem(1);</v>
      </c>
      <c r="C491" s="91"/>
    </row>
    <row r="492" spans="1:3" ht="13.5" x14ac:dyDescent="0.25">
      <c r="A492">
        <v>93</v>
      </c>
      <c r="B492" s="91" t="str">
        <f>IF('LiquidMenu Generator'!AG93="","",'LiquidMenu Generator'!AG93)</f>
        <v>wizard_conect_line_02-&gt;set_variableAsProgmem(1);</v>
      </c>
      <c r="C492" s="91"/>
    </row>
    <row r="493" spans="1:3" ht="13.5" x14ac:dyDescent="0.25">
      <c r="A493">
        <v>94</v>
      </c>
      <c r="B493" s="91" t="str">
        <f>IF('LiquidMenu Generator'!AG94="","",'LiquidMenu Generator'!AG94)</f>
        <v>wizard_conect_line_03-&gt;set_variableAsProgmem(1);</v>
      </c>
      <c r="C493" s="91"/>
    </row>
    <row r="494" spans="1:3" ht="13.5" x14ac:dyDescent="0.25">
      <c r="A494">
        <v>95</v>
      </c>
      <c r="B494" s="91" t="str">
        <f>IF('LiquidMenu Generator'!AG95="","",'LiquidMenu Generator'!AG95)</f>
        <v>wizard_conect_line_04-&gt;set_variableAsProgmem(1);</v>
      </c>
      <c r="C494" s="91"/>
    </row>
    <row r="495" spans="1:3" ht="13.5" x14ac:dyDescent="0.25">
      <c r="A495">
        <v>96</v>
      </c>
      <c r="B495" s="91" t="str">
        <f>IF('LiquidMenu Generator'!AG96="","",'LiquidMenu Generator'!AG96)</f>
        <v>wizard_conect_line_05-&gt;set_variableAsProgmem(1);</v>
      </c>
      <c r="C495" s="91"/>
    </row>
    <row r="496" spans="1:3" ht="13.5" x14ac:dyDescent="0.25">
      <c r="A496">
        <v>97</v>
      </c>
      <c r="B496" s="91" t="str">
        <f>IF('LiquidMenu Generator'!AG97="","",'LiquidMenu Generator'!AG97)</f>
        <v>wizard_conect_line_06-&gt;set_variableAsProgmem(1);</v>
      </c>
      <c r="C496" s="91"/>
    </row>
    <row r="497" spans="1:3" ht="13.5" x14ac:dyDescent="0.25">
      <c r="A497">
        <v>98</v>
      </c>
      <c r="B497" s="91" t="str">
        <f>IF('LiquidMenu Generator'!AG98="","",'LiquidMenu Generator'!AG98)</f>
        <v>wizard_conect_line_07-&gt;set_variableAsProgmem(1);</v>
      </c>
      <c r="C497" s="91"/>
    </row>
    <row r="498" spans="1:3" ht="13.5" x14ac:dyDescent="0.25">
      <c r="A498">
        <v>99</v>
      </c>
      <c r="B498" s="91" t="str">
        <f>IF('LiquidMenu Generator'!AG99="","",'LiquidMenu Generator'!AG99)</f>
        <v>wizard_conect_line_08-&gt;set_variableAsProgmem(1);</v>
      </c>
      <c r="C498" s="91"/>
    </row>
    <row r="499" spans="1:3" ht="13.5" x14ac:dyDescent="0.25">
      <c r="A499">
        <v>100</v>
      </c>
      <c r="B499" s="91" t="str">
        <f>IF('LiquidMenu Generator'!AG100="","",'LiquidMenu Generator'!AG100)</f>
        <v>wizard_conect_line_09-&gt;set_variableAsProgmem(1);</v>
      </c>
      <c r="C499" s="91"/>
    </row>
    <row r="500" spans="1:3" ht="13.5" x14ac:dyDescent="0.25">
      <c r="A500">
        <v>101</v>
      </c>
      <c r="B500" s="91" t="str">
        <f>IF('LiquidMenu Generator'!AG101="","",'LiquidMenu Generator'!AG101)</f>
        <v/>
      </c>
      <c r="C500" s="91"/>
    </row>
    <row r="501" spans="1:3" ht="13.5" x14ac:dyDescent="0.25">
      <c r="A501">
        <v>102</v>
      </c>
      <c r="B501" s="91" t="str">
        <f>IF('LiquidMenu Generator'!AG102="","",'LiquidMenu Generator'!AG102)</f>
        <v>confirma_tpa_line_01-&gt;set_variableAsProgmem(1);</v>
      </c>
      <c r="C501" s="91"/>
    </row>
    <row r="502" spans="1:3" ht="13.5" x14ac:dyDescent="0.25">
      <c r="A502">
        <v>103</v>
      </c>
      <c r="B502" s="91" t="str">
        <f>IF('LiquidMenu Generator'!AG103="","",'LiquidMenu Generator'!AG103)</f>
        <v>confirma_tpa_line_02-&gt;set_variableAsProgmem(1);</v>
      </c>
      <c r="C502" s="91"/>
    </row>
    <row r="503" spans="1:3" ht="13.5" x14ac:dyDescent="0.25">
      <c r="A503">
        <v>104</v>
      </c>
      <c r="B503" s="91" t="str">
        <f>IF('LiquidMenu Generator'!AG104="","",'LiquidMenu Generator'!AG104)</f>
        <v/>
      </c>
      <c r="C503" s="91"/>
    </row>
    <row r="504" spans="1:3" ht="13.5" x14ac:dyDescent="0.25">
      <c r="A504">
        <v>105</v>
      </c>
      <c r="B504" s="91" t="str">
        <f>IF('LiquidMenu Generator'!AG105="","",'LiquidMenu Generator'!AG105)</f>
        <v>confirma_cancela_line_01-&gt;set_variableAsProgmem(1);</v>
      </c>
      <c r="C504" s="91"/>
    </row>
    <row r="505" spans="1:3" ht="13.5" x14ac:dyDescent="0.25">
      <c r="A505">
        <v>106</v>
      </c>
      <c r="B505" s="91" t="str">
        <f>IF('LiquidMenu Generator'!AG106="","",'LiquidMenu Generator'!AG106)</f>
        <v>confirma_cancela_line_02-&gt;set_variableAsProgmem(1);</v>
      </c>
      <c r="C505" s="91"/>
    </row>
    <row r="506" spans="1:3" ht="13.5" x14ac:dyDescent="0.25">
      <c r="A506">
        <v>107</v>
      </c>
      <c r="B506" s="91" t="str">
        <f>IF('LiquidMenu Generator'!AG107="","",'LiquidMenu Generator'!AG107)</f>
        <v/>
      </c>
      <c r="C506" s="91"/>
    </row>
    <row r="507" spans="1:3" ht="13.5" x14ac:dyDescent="0.25">
      <c r="A507">
        <v>108</v>
      </c>
      <c r="B507" s="91" t="str">
        <f>IF('LiquidMenu Generator'!AG108="","",'LiquidMenu Generator'!AG108)</f>
        <v/>
      </c>
      <c r="C507" s="91"/>
    </row>
    <row r="508" spans="1:3" ht="13.5" x14ac:dyDescent="0.25">
      <c r="A508">
        <v>109</v>
      </c>
      <c r="B508" s="91" t="str">
        <f>IF('LiquidMenu Generator'!AG109="","",'LiquidMenu Generator'!AG109)</f>
        <v/>
      </c>
      <c r="C508" s="91"/>
    </row>
    <row r="509" spans="1:3" ht="13.5" x14ac:dyDescent="0.25">
      <c r="A509">
        <v>110</v>
      </c>
      <c r="B509" s="91" t="str">
        <f>IF('LiquidMenu Generator'!AG110="","",'LiquidMenu Generator'!AG110)</f>
        <v/>
      </c>
      <c r="C509" s="91"/>
    </row>
    <row r="510" spans="1:3" ht="13.5" x14ac:dyDescent="0.25">
      <c r="A510">
        <v>111</v>
      </c>
      <c r="B510" s="91" t="str">
        <f>IF('LiquidMenu Generator'!AG111="","",'LiquidMenu Generator'!AG111)</f>
        <v/>
      </c>
      <c r="C510" s="91"/>
    </row>
    <row r="511" spans="1:3" ht="13.5" x14ac:dyDescent="0.25">
      <c r="A511">
        <v>112</v>
      </c>
      <c r="B511" s="91" t="str">
        <f>IF('LiquidMenu Generator'!AG112="","",'LiquidMenu Generator'!AG112)</f>
        <v/>
      </c>
      <c r="C511" s="91"/>
    </row>
    <row r="512" spans="1:3" ht="13.5" x14ac:dyDescent="0.25">
      <c r="A512">
        <v>113</v>
      </c>
      <c r="B512" s="91" t="str">
        <f>IF('LiquidMenu Generator'!AG113="","",'LiquidMenu Generator'!AG113)</f>
        <v/>
      </c>
      <c r="C512" s="91"/>
    </row>
    <row r="513" spans="1:3" ht="13.5" x14ac:dyDescent="0.25">
      <c r="A513">
        <v>114</v>
      </c>
      <c r="B513" s="91" t="str">
        <f>IF('LiquidMenu Generator'!AG114="","",'LiquidMenu Generator'!AG114)</f>
        <v/>
      </c>
      <c r="C513" s="91"/>
    </row>
    <row r="514" spans="1:3" ht="13.5" x14ac:dyDescent="0.25">
      <c r="A514">
        <v>115</v>
      </c>
      <c r="B514" s="91" t="str">
        <f>IF('LiquidMenu Generator'!AG115="","",'LiquidMenu Generator'!AG115)</f>
        <v/>
      </c>
      <c r="C514" s="91"/>
    </row>
    <row r="515" spans="1:3" ht="13.5" x14ac:dyDescent="0.25">
      <c r="A515">
        <v>116</v>
      </c>
      <c r="B515" s="91" t="str">
        <f>IF('LiquidMenu Generator'!AG116="","",'LiquidMenu Generator'!AG116)</f>
        <v/>
      </c>
      <c r="C515" s="91"/>
    </row>
    <row r="516" spans="1:3" ht="13.5" x14ac:dyDescent="0.25">
      <c r="A516">
        <v>117</v>
      </c>
      <c r="B516" s="91" t="str">
        <f>IF('LiquidMenu Generator'!AG117="","",'LiquidMenu Generator'!AG117)</f>
        <v/>
      </c>
      <c r="C516" s="91"/>
    </row>
    <row r="517" spans="1:3" ht="13.5" x14ac:dyDescent="0.25">
      <c r="A517">
        <v>118</v>
      </c>
      <c r="B517" s="91" t="str">
        <f>IF('LiquidMenu Generator'!AG118="","",'LiquidMenu Generator'!AG118)</f>
        <v/>
      </c>
      <c r="C517" s="91"/>
    </row>
    <row r="518" spans="1:3" ht="13.5" x14ac:dyDescent="0.25">
      <c r="A518">
        <v>119</v>
      </c>
      <c r="B518" s="91" t="str">
        <f>IF('LiquidMenu Generator'!AG119="","",'LiquidMenu Generator'!AG119)</f>
        <v/>
      </c>
      <c r="C518" s="91"/>
    </row>
    <row r="519" spans="1:3" ht="13.5" x14ac:dyDescent="0.25">
      <c r="A519">
        <v>120</v>
      </c>
      <c r="B519" s="91" t="str">
        <f>IF('LiquidMenu Generator'!AG120="","",'LiquidMenu Generator'!AG120)</f>
        <v/>
      </c>
      <c r="C519" s="91"/>
    </row>
    <row r="520" spans="1:3" ht="13.5" x14ac:dyDescent="0.25">
      <c r="B520" s="90"/>
      <c r="C520" s="90"/>
    </row>
    <row r="521" spans="1:3" ht="13.5" x14ac:dyDescent="0.25">
      <c r="B521" s="87" t="s">
        <v>305</v>
      </c>
      <c r="C521" s="87"/>
    </row>
    <row r="522" spans="1:3" ht="13.5" x14ac:dyDescent="0.25">
      <c r="B522" s="87" t="str">
        <f>"// "&amp;'LiquidMenu Generator'!AH3</f>
        <v>// passo 6) ATTACH FUNC</v>
      </c>
      <c r="C522" s="87"/>
    </row>
    <row r="523" spans="1:3" ht="13.5" x14ac:dyDescent="0.25">
      <c r="B523" s="87" t="s">
        <v>305</v>
      </c>
      <c r="C523" s="87"/>
    </row>
    <row r="524" spans="1:3" ht="13.5" x14ac:dyDescent="0.25">
      <c r="B524" s="90"/>
      <c r="C524" s="90"/>
    </row>
    <row r="525" spans="1:3" ht="13.5" x14ac:dyDescent="0.25">
      <c r="A525">
        <v>4</v>
      </c>
      <c r="B525" s="91" t="str">
        <f>IF('LiquidMenu Generator'!AH4="","",'LiquidMenu Generator'!AH4)</f>
        <v>welcome_line_01-&gt;attach_function (1, blankFunction);</v>
      </c>
      <c r="C525" s="91"/>
    </row>
    <row r="526" spans="1:3" ht="13.5" x14ac:dyDescent="0.25">
      <c r="A526">
        <v>5</v>
      </c>
      <c r="B526" s="91" t="str">
        <f>IF('LiquidMenu Generator'!AH5="","",'LiquidMenu Generator'!AH5)</f>
        <v>welcome_line_02-&gt;attach_function (1, blankFunction);</v>
      </c>
      <c r="C526" s="91"/>
    </row>
    <row r="527" spans="1:3" ht="13.5" x14ac:dyDescent="0.25">
      <c r="A527">
        <v>6</v>
      </c>
      <c r="B527" s="91" t="str">
        <f>IF('LiquidMenu Generator'!AH6="","",'LiquidMenu Generator'!AH6)</f>
        <v>welcome_line_03-&gt;attach_function (1, blankFunction);</v>
      </c>
      <c r="C527" s="91"/>
    </row>
    <row r="528" spans="1:3" ht="13.5" x14ac:dyDescent="0.25">
      <c r="A528">
        <v>7</v>
      </c>
      <c r="B528" s="91" t="str">
        <f>IF('LiquidMenu Generator'!AH7="","",'LiquidMenu Generator'!AH7)</f>
        <v/>
      </c>
      <c r="C528" s="91"/>
    </row>
    <row r="529" spans="1:3" ht="13.5" x14ac:dyDescent="0.25">
      <c r="A529">
        <v>8</v>
      </c>
      <c r="B529" s="91" t="str">
        <f>IF('LiquidMenu Generator'!AH8="","",'LiquidMenu Generator'!AH8)</f>
        <v>principal_line_01-&gt;attach_function (1, switchStatusLuzes);</v>
      </c>
      <c r="C529" s="91"/>
    </row>
    <row r="530" spans="1:3" ht="13.5" x14ac:dyDescent="0.25">
      <c r="A530">
        <v>9</v>
      </c>
      <c r="B530" s="91" t="str">
        <f>IF('LiquidMenu Generator'!AH9="","",'LiquidMenu Generator'!AH9)</f>
        <v>principal_line_02-&gt;attach_function (1, switchStatusAr);</v>
      </c>
      <c r="C530" s="91"/>
    </row>
    <row r="531" spans="1:3" ht="13.5" x14ac:dyDescent="0.25">
      <c r="A531">
        <v>10</v>
      </c>
      <c r="B531" s="91" t="str">
        <f>IF('LiquidMenu Generator'!AH10="","",'LiquidMenu Generator'!AH10)</f>
        <v>principal_line_03-&gt;attach_function (1, switchStatusFiltro);</v>
      </c>
      <c r="C531" s="91"/>
    </row>
    <row r="532" spans="1:3" ht="13.5" x14ac:dyDescent="0.25">
      <c r="A532">
        <v>11</v>
      </c>
      <c r="B532" s="91" t="str">
        <f>IF('LiquidMenu Generator'!AH11="","",'LiquidMenu Generator'!AH11)</f>
        <v>principal_line_04-&gt;attach_function (1, switchStatusAquecedor);</v>
      </c>
      <c r="C532" s="91"/>
    </row>
    <row r="533" spans="1:3" ht="13.5" x14ac:dyDescent="0.25">
      <c r="A533">
        <v>12</v>
      </c>
      <c r="B533" s="91" t="str">
        <f>IF('LiquidMenu Generator'!AH12="","",'LiquidMenu Generator'!AH12)</f>
        <v>principal_line_05-&gt;attach_function (1, gotoScreen_detalhe_TEMPERATURA);</v>
      </c>
      <c r="C533" s="91"/>
    </row>
    <row r="534" spans="1:3" ht="13.5" x14ac:dyDescent="0.25">
      <c r="A534">
        <v>13</v>
      </c>
      <c r="B534" s="91" t="str">
        <f>IF('LiquidMenu Generator'!AH13="","",'LiquidMenu Generator'!AH13)</f>
        <v>principal_line_06-&gt;attach_function (1, gotoScreen_detalhe_TPA);</v>
      </c>
      <c r="C534" s="91"/>
    </row>
    <row r="535" spans="1:3" ht="13.5" x14ac:dyDescent="0.25">
      <c r="A535">
        <v>14</v>
      </c>
      <c r="B535" s="91" t="str">
        <f>IF('LiquidMenu Generator'!AH14="","",'LiquidMenu Generator'!AH14)</f>
        <v>principal_line_07-&gt;attach_function (1, gotoScreen_configuracao);</v>
      </c>
      <c r="C535" s="91"/>
    </row>
    <row r="536" spans="1:3" ht="13.5" x14ac:dyDescent="0.25">
      <c r="A536">
        <v>15</v>
      </c>
      <c r="B536" s="91" t="str">
        <f>IF('LiquidMenu Generator'!AH15="","",'LiquidMenu Generator'!AH15)</f>
        <v/>
      </c>
      <c r="C536" s="91"/>
    </row>
    <row r="537" spans="1:3" ht="13.5" x14ac:dyDescent="0.25">
      <c r="A537">
        <v>16</v>
      </c>
      <c r="B537" s="91" t="str">
        <f>IF('LiquidMenu Generator'!AH16="","",'LiquidMenu Generator'!AH16)</f>
        <v>configuracao_line_01-&gt;attach_function (1, _FUNC_);</v>
      </c>
      <c r="C537" s="91"/>
    </row>
    <row r="538" spans="1:3" ht="13.5" x14ac:dyDescent="0.25">
      <c r="A538">
        <v>17</v>
      </c>
      <c r="B538" s="91" t="str">
        <f>IF('LiquidMenu Generator'!AH17="","",'LiquidMenu Generator'!AH17)</f>
        <v>configuracao_line_02-&gt;attach_function (1, _FUNC_);</v>
      </c>
      <c r="C538" s="91"/>
    </row>
    <row r="539" spans="1:3" ht="13.5" x14ac:dyDescent="0.25">
      <c r="A539">
        <v>18</v>
      </c>
      <c r="B539" s="91" t="str">
        <f>IF('LiquidMenu Generator'!AH18="","",'LiquidMenu Generator'!AH18)</f>
        <v>configuracao_line_03-&gt;attach_function (1, _FUNC_);</v>
      </c>
      <c r="C539" s="91"/>
    </row>
    <row r="540" spans="1:3" ht="13.5" x14ac:dyDescent="0.25">
      <c r="A540">
        <v>19</v>
      </c>
      <c r="B540" s="91" t="str">
        <f>IF('LiquidMenu Generator'!AH19="","",'LiquidMenu Generator'!AH19)</f>
        <v>configuracao_line_04-&gt;attach_function (1, _FUNC_);</v>
      </c>
      <c r="C540" s="91"/>
    </row>
    <row r="541" spans="1:3" ht="13.5" x14ac:dyDescent="0.25">
      <c r="A541">
        <v>20</v>
      </c>
      <c r="B541" s="91" t="str">
        <f>IF('LiquidMenu Generator'!AH20="","",'LiquidMenu Generator'!AH20)</f>
        <v>configuracao_line_05-&gt;attach_function (1, _FUNC_);</v>
      </c>
      <c r="C541" s="91"/>
    </row>
    <row r="542" spans="1:3" ht="13.5" x14ac:dyDescent="0.25">
      <c r="A542">
        <v>21</v>
      </c>
      <c r="B542" s="91" t="str">
        <f>IF('LiquidMenu Generator'!AH21="","",'LiquidMenu Generator'!AH21)</f>
        <v>configuracao_line_06-&gt;attach_function (1, _FUNC_);</v>
      </c>
      <c r="C542" s="91"/>
    </row>
    <row r="543" spans="1:3" ht="13.5" x14ac:dyDescent="0.25">
      <c r="A543">
        <v>22</v>
      </c>
      <c r="B543" s="91" t="str">
        <f>IF('LiquidMenu Generator'!AH22="","",'LiquidMenu Generator'!AH22)</f>
        <v>configuracao_line_07-&gt;attach_function (1, _FUNC_);</v>
      </c>
      <c r="C543" s="91"/>
    </row>
    <row r="544" spans="1:3" ht="13.5" x14ac:dyDescent="0.25">
      <c r="A544">
        <v>23</v>
      </c>
      <c r="B544" s="91" t="str">
        <f>IF('LiquidMenu Generator'!AH23="","",'LiquidMenu Generator'!AH23)</f>
        <v>configuracao_line_08-&gt;attach_function (1, _FUNC_);</v>
      </c>
      <c r="C544" s="91"/>
    </row>
    <row r="545" spans="1:3" ht="13.5" x14ac:dyDescent="0.25">
      <c r="A545">
        <v>24</v>
      </c>
      <c r="B545" s="91" t="str">
        <f>IF('LiquidMenu Generator'!AH24="","",'LiquidMenu Generator'!AH24)</f>
        <v/>
      </c>
      <c r="C545" s="91"/>
    </row>
    <row r="546" spans="1:3" ht="13.5" x14ac:dyDescent="0.25">
      <c r="A546">
        <v>25</v>
      </c>
      <c r="B546" s="91" t="str">
        <f>IF('LiquidMenu Generator'!AH25="","",'LiquidMenu Generator'!AH25)</f>
        <v>detalhe_DATAHORA_line_01-&gt;attach_function (1, _FUNC_);</v>
      </c>
      <c r="C546" s="91"/>
    </row>
    <row r="547" spans="1:3" ht="13.5" x14ac:dyDescent="0.25">
      <c r="A547">
        <v>26</v>
      </c>
      <c r="B547" s="91" t="str">
        <f>IF('LiquidMenu Generator'!AH26="","",'LiquidMenu Generator'!AH26)</f>
        <v>detalhe_DATAHORA_line_02-&gt;attach_function (1, _FUNC_);</v>
      </c>
      <c r="C547" s="91"/>
    </row>
    <row r="548" spans="1:3" ht="13.5" x14ac:dyDescent="0.25">
      <c r="A548">
        <v>27</v>
      </c>
      <c r="B548" s="91" t="str">
        <f>IF('LiquidMenu Generator'!AH27="","",'LiquidMenu Generator'!AH27)</f>
        <v/>
      </c>
      <c r="C548" s="91"/>
    </row>
    <row r="549" spans="1:3" ht="13.5" x14ac:dyDescent="0.25">
      <c r="A549">
        <v>28</v>
      </c>
      <c r="B549" s="91" t="str">
        <f>IF('LiquidMenu Generator'!AH28="","",'LiquidMenu Generator'!AH28)</f>
        <v>detalhe_LUZ_line_01-&gt;attach_function (1, _FUNC_);</v>
      </c>
      <c r="C549" s="91"/>
    </row>
    <row r="550" spans="1:3" ht="13.5" x14ac:dyDescent="0.25">
      <c r="A550">
        <v>29</v>
      </c>
      <c r="B550" s="91" t="str">
        <f>IF('LiquidMenu Generator'!AH29="","",'LiquidMenu Generator'!AH29)</f>
        <v>detalhe_LUZ_line_02-&gt;attach_function (1, _FUNC_);</v>
      </c>
      <c r="C550" s="91"/>
    </row>
    <row r="551" spans="1:3" ht="13.5" x14ac:dyDescent="0.25">
      <c r="A551">
        <v>30</v>
      </c>
      <c r="B551" s="91" t="str">
        <f>IF('LiquidMenu Generator'!AH30="","",'LiquidMenu Generator'!AH30)</f>
        <v>detalhe_LUZ_line_03-&gt;attach_function (1, _FUNC_);</v>
      </c>
      <c r="C551" s="91"/>
    </row>
    <row r="552" spans="1:3" ht="13.5" x14ac:dyDescent="0.25">
      <c r="A552">
        <v>31</v>
      </c>
      <c r="B552" s="91" t="str">
        <f>IF('LiquidMenu Generator'!AH31="","",'LiquidMenu Generator'!AH31)</f>
        <v/>
      </c>
      <c r="C552" s="91"/>
    </row>
    <row r="553" spans="1:3" ht="13.5" x14ac:dyDescent="0.25">
      <c r="A553">
        <v>32</v>
      </c>
      <c r="B553" s="91" t="str">
        <f>IF('LiquidMenu Generator'!AH32="","",'LiquidMenu Generator'!AH32)</f>
        <v>detalhe_FILTRO_line_01-&gt;attach_function (1, _FUNC_);</v>
      </c>
      <c r="C553" s="91"/>
    </row>
    <row r="554" spans="1:3" ht="13.5" x14ac:dyDescent="0.25">
      <c r="A554">
        <v>33</v>
      </c>
      <c r="B554" s="91" t="str">
        <f>IF('LiquidMenu Generator'!AH33="","",'LiquidMenu Generator'!AH33)</f>
        <v>detalhe_FILTRO_line_02-&gt;attach_function (1, _FUNC_);</v>
      </c>
      <c r="C554" s="91"/>
    </row>
    <row r="555" spans="1:3" ht="13.5" x14ac:dyDescent="0.25">
      <c r="A555">
        <v>34</v>
      </c>
      <c r="B555" s="91" t="str">
        <f>IF('LiquidMenu Generator'!AH34="","",'LiquidMenu Generator'!AH34)</f>
        <v>detalhe_FILTRO_line_03-&gt;attach_function (1, _FUNC_);</v>
      </c>
      <c r="C555" s="91"/>
    </row>
    <row r="556" spans="1:3" ht="13.5" x14ac:dyDescent="0.25">
      <c r="A556">
        <v>35</v>
      </c>
      <c r="B556" s="91" t="str">
        <f>IF('LiquidMenu Generator'!AH35="","",'LiquidMenu Generator'!AH35)</f>
        <v/>
      </c>
      <c r="C556" s="91"/>
    </row>
    <row r="557" spans="1:3" ht="13.5" x14ac:dyDescent="0.25">
      <c r="A557">
        <v>36</v>
      </c>
      <c r="B557" s="91" t="str">
        <f>IF('LiquidMenu Generator'!AH36="","",'LiquidMenu Generator'!AH36)</f>
        <v>detalhe_AR_line_01-&gt;attach_function (1, _FUNC_);</v>
      </c>
      <c r="C557" s="91"/>
    </row>
    <row r="558" spans="1:3" ht="13.5" x14ac:dyDescent="0.25">
      <c r="A558">
        <v>37</v>
      </c>
      <c r="B558" s="91" t="str">
        <f>IF('LiquidMenu Generator'!AH37="","",'LiquidMenu Generator'!AH37)</f>
        <v>detalhe_AR_line_02-&gt;attach_function (1, _FUNC_);</v>
      </c>
      <c r="C558" s="91"/>
    </row>
    <row r="559" spans="1:3" ht="13.5" x14ac:dyDescent="0.25">
      <c r="A559">
        <v>38</v>
      </c>
      <c r="B559" s="91" t="str">
        <f>IF('LiquidMenu Generator'!AH38="","",'LiquidMenu Generator'!AH38)</f>
        <v>detalhe_AR_line_03-&gt;attach_function (1, _FUNC_);</v>
      </c>
      <c r="C559" s="91"/>
    </row>
    <row r="560" spans="1:3" ht="13.5" x14ac:dyDescent="0.25">
      <c r="A560">
        <v>39</v>
      </c>
      <c r="B560" s="91" t="str">
        <f>IF('LiquidMenu Generator'!AH39="","",'LiquidMenu Generator'!AH39)</f>
        <v/>
      </c>
      <c r="C560" s="91"/>
    </row>
    <row r="561" spans="1:3" ht="13.5" x14ac:dyDescent="0.25">
      <c r="A561">
        <v>40</v>
      </c>
      <c r="B561" s="91" t="str">
        <f>IF('LiquidMenu Generator'!AH40="","",'LiquidMenu Generator'!AH40)</f>
        <v>detalhe_TEMPERATURA_line_01-&gt;attach_function (1, _FUNC_);</v>
      </c>
      <c r="C561" s="91"/>
    </row>
    <row r="562" spans="1:3" ht="13.5" x14ac:dyDescent="0.25">
      <c r="A562">
        <v>41</v>
      </c>
      <c r="B562" s="91" t="str">
        <f>IF('LiquidMenu Generator'!AH41="","",'LiquidMenu Generator'!AH41)</f>
        <v>detalhe_TEMPERATURA_line_02-&gt;attach_function (1, _FUNC_);</v>
      </c>
      <c r="C562" s="91"/>
    </row>
    <row r="563" spans="1:3" ht="13.5" x14ac:dyDescent="0.25">
      <c r="A563">
        <v>42</v>
      </c>
      <c r="B563" s="91" t="str">
        <f>IF('LiquidMenu Generator'!AH42="","",'LiquidMenu Generator'!AH42)</f>
        <v>detalhe_TEMPERATURA_line_03-&gt;attach_function (1, _FUNC_);</v>
      </c>
      <c r="C563" s="91"/>
    </row>
    <row r="564" spans="1:3" ht="13.5" x14ac:dyDescent="0.25">
      <c r="A564">
        <v>43</v>
      </c>
      <c r="B564" s="91" t="str">
        <f>IF('LiquidMenu Generator'!AH43="","",'LiquidMenu Generator'!AH43)</f>
        <v>detalhe_TEMPERATURA_line_04-&gt;attach_function (1, _FUNC_);</v>
      </c>
      <c r="C564" s="91"/>
    </row>
    <row r="565" spans="1:3" ht="13.5" x14ac:dyDescent="0.25">
      <c r="A565">
        <v>44</v>
      </c>
      <c r="B565" s="91" t="str">
        <f>IF('LiquidMenu Generator'!AH44="","",'LiquidMenu Generator'!AH44)</f>
        <v>detalhe_TEMPERATURA_line_05-&gt;attach_function (1, _FUNC_);</v>
      </c>
      <c r="C565" s="91"/>
    </row>
    <row r="566" spans="1:3" ht="13.5" x14ac:dyDescent="0.25">
      <c r="A566">
        <v>45</v>
      </c>
      <c r="B566" s="91" t="str">
        <f>IF('LiquidMenu Generator'!AH45="","",'LiquidMenu Generator'!AH45)</f>
        <v>detalhe_TEMPERATURA_line_06-&gt;attach_function (1, _FUNC_);</v>
      </c>
      <c r="C566" s="91"/>
    </row>
    <row r="567" spans="1:3" ht="13.5" x14ac:dyDescent="0.25">
      <c r="A567">
        <v>46</v>
      </c>
      <c r="B567" s="91" t="str">
        <f>IF('LiquidMenu Generator'!AH46="","",'LiquidMenu Generator'!AH46)</f>
        <v/>
      </c>
      <c r="C567" s="91"/>
    </row>
    <row r="568" spans="1:3" ht="13.5" x14ac:dyDescent="0.25">
      <c r="A568">
        <v>47</v>
      </c>
      <c r="B568" s="91" t="str">
        <f>IF('LiquidMenu Generator'!AH47="","",'LiquidMenu Generator'!AH47)</f>
        <v>detalhe_ALIMENTO_line_01-&gt;attach_function (1, _FUNC_);</v>
      </c>
      <c r="C568" s="91"/>
    </row>
    <row r="569" spans="1:3" ht="13.5" x14ac:dyDescent="0.25">
      <c r="A569">
        <v>48</v>
      </c>
      <c r="B569" s="91" t="str">
        <f>IF('LiquidMenu Generator'!AH48="","",'LiquidMenu Generator'!AH48)</f>
        <v>detalhe_ALIMENTO_line_02-&gt;attach_function (1, _FUNC_);</v>
      </c>
      <c r="C569" s="91"/>
    </row>
    <row r="570" spans="1:3" ht="13.5" x14ac:dyDescent="0.25">
      <c r="A570">
        <v>49</v>
      </c>
      <c r="B570" s="91" t="str">
        <f>IF('LiquidMenu Generator'!AH49="","",'LiquidMenu Generator'!AH49)</f>
        <v>detalhe_ALIMENTO_line_03-&gt;attach_function (1, _FUNC_);</v>
      </c>
      <c r="C570" s="91"/>
    </row>
    <row r="571" spans="1:3" ht="13.5" x14ac:dyDescent="0.25">
      <c r="A571">
        <v>50</v>
      </c>
      <c r="B571" s="91" t="str">
        <f>IF('LiquidMenu Generator'!AH50="","",'LiquidMenu Generator'!AH50)</f>
        <v>detalhe_ALIMENTO_line_04-&gt;attach_function (1, _FUNC_);</v>
      </c>
      <c r="C571" s="91"/>
    </row>
    <row r="572" spans="1:3" ht="13.5" x14ac:dyDescent="0.25">
      <c r="A572">
        <v>51</v>
      </c>
      <c r="B572" s="91" t="str">
        <f>IF('LiquidMenu Generator'!AH51="","",'LiquidMenu Generator'!AH51)</f>
        <v>detalhe_ALIMENTO_line_05-&gt;attach_function (1, _FUNC_);</v>
      </c>
      <c r="C572" s="91"/>
    </row>
    <row r="573" spans="1:3" ht="13.5" x14ac:dyDescent="0.25">
      <c r="A573">
        <v>52</v>
      </c>
      <c r="B573" s="91" t="str">
        <f>IF('LiquidMenu Generator'!AH52="","",'LiquidMenu Generator'!AH52)</f>
        <v>detalhe_ALIMENTO_line_06-&gt;attach_function (1, _FUNC_);</v>
      </c>
      <c r="C573" s="91"/>
    </row>
    <row r="574" spans="1:3" ht="13.5" x14ac:dyDescent="0.25">
      <c r="A574">
        <v>53</v>
      </c>
      <c r="B574" s="91" t="str">
        <f>IF('LiquidMenu Generator'!AH53="","",'LiquidMenu Generator'!AH53)</f>
        <v>detalhe_ALIMENTO_line_07-&gt;attach_function (1, _FUNC_);</v>
      </c>
      <c r="C574" s="91"/>
    </row>
    <row r="575" spans="1:3" ht="13.5" x14ac:dyDescent="0.25">
      <c r="A575">
        <v>54</v>
      </c>
      <c r="B575" s="91" t="str">
        <f>IF('LiquidMenu Generator'!AH54="","",'LiquidMenu Generator'!AH54)</f>
        <v>detalhe_ALIMENTO_line_08-&gt;attach_function (1, _FUNC_);</v>
      </c>
      <c r="C575" s="91"/>
    </row>
    <row r="576" spans="1:3" ht="13.5" x14ac:dyDescent="0.25">
      <c r="A576">
        <v>55</v>
      </c>
      <c r="B576" s="91" t="str">
        <f>IF('LiquidMenu Generator'!AH55="","",'LiquidMenu Generator'!AH55)</f>
        <v>detalhe_ALIMENTO_line_09-&gt;attach_function (1, _FUNC_);</v>
      </c>
      <c r="C576" s="91"/>
    </row>
    <row r="577" spans="1:3" ht="13.5" x14ac:dyDescent="0.25">
      <c r="A577">
        <v>56</v>
      </c>
      <c r="B577" s="91" t="str">
        <f>IF('LiquidMenu Generator'!AH56="","",'LiquidMenu Generator'!AH56)</f>
        <v>detalhe_ALIMENTO_line_10-&gt;attach_function (1, _FUNC_);</v>
      </c>
      <c r="C577" s="91"/>
    </row>
    <row r="578" spans="1:3" ht="13.5" x14ac:dyDescent="0.25">
      <c r="A578">
        <v>57</v>
      </c>
      <c r="B578" s="91" t="str">
        <f>IF('LiquidMenu Generator'!AH57="","",'LiquidMenu Generator'!AH57)</f>
        <v>detalhe_ALIMENTO_line_11-&gt;attach_function (1, _FUNC_);</v>
      </c>
      <c r="C578" s="91"/>
    </row>
    <row r="579" spans="1:3" ht="13.5" x14ac:dyDescent="0.25">
      <c r="A579">
        <v>58</v>
      </c>
      <c r="B579" s="91" t="str">
        <f>IF('LiquidMenu Generator'!AH58="","",'LiquidMenu Generator'!AH58)</f>
        <v>detalhe_ALIMENTO_line_12-&gt;attach_function (1, _FUNC_);</v>
      </c>
      <c r="C579" s="91"/>
    </row>
    <row r="580" spans="1:3" ht="13.5" x14ac:dyDescent="0.25">
      <c r="A580">
        <v>59</v>
      </c>
      <c r="B580" s="91" t="str">
        <f>IF('LiquidMenu Generator'!AH59="","",'LiquidMenu Generator'!AH59)</f>
        <v>detalhe_ALIMENTO_line_13-&gt;attach_function (1, _FUNC_);</v>
      </c>
      <c r="C580" s="91"/>
    </row>
    <row r="581" spans="1:3" ht="13.5" x14ac:dyDescent="0.25">
      <c r="A581">
        <v>60</v>
      </c>
      <c r="B581" s="91" t="str">
        <f>IF('LiquidMenu Generator'!AH60="","",'LiquidMenu Generator'!AH60)</f>
        <v>detalhe_ALIMENTO_line_14-&gt;attach_function (1, _FUNC_);</v>
      </c>
      <c r="C581" s="91"/>
    </row>
    <row r="582" spans="1:3" ht="13.5" x14ac:dyDescent="0.25">
      <c r="A582">
        <v>61</v>
      </c>
      <c r="B582" s="91" t="str">
        <f>IF('LiquidMenu Generator'!AH61="","",'LiquidMenu Generator'!AH61)</f>
        <v>detalhe_ALIMENTO_line_15-&gt;attach_function (1, _FUNC_);</v>
      </c>
      <c r="C582" s="91"/>
    </row>
    <row r="583" spans="1:3" ht="13.5" x14ac:dyDescent="0.25">
      <c r="A583">
        <v>62</v>
      </c>
      <c r="B583" s="91" t="str">
        <f>IF('LiquidMenu Generator'!AH62="","",'LiquidMenu Generator'!AH62)</f>
        <v>detalhe_ALIMENTO_line_16-&gt;attach_function (1, _FUNC_);</v>
      </c>
      <c r="C583" s="91"/>
    </row>
    <row r="584" spans="1:3" ht="13.5" x14ac:dyDescent="0.25">
      <c r="A584">
        <v>63</v>
      </c>
      <c r="B584" s="91" t="str">
        <f>IF('LiquidMenu Generator'!AH63="","",'LiquidMenu Generator'!AH63)</f>
        <v/>
      </c>
      <c r="C584" s="91"/>
    </row>
    <row r="585" spans="1:3" ht="13.5" x14ac:dyDescent="0.25">
      <c r="A585">
        <v>64</v>
      </c>
      <c r="B585" s="91" t="str">
        <f>IF('LiquidMenu Generator'!AH64="","",'LiquidMenu Generator'!AH64)</f>
        <v>detalhe_TPA_line_01-&gt;attach_function (1, _FUNC_);</v>
      </c>
      <c r="C585" s="91"/>
    </row>
    <row r="586" spans="1:3" ht="13.5" x14ac:dyDescent="0.25">
      <c r="A586">
        <v>65</v>
      </c>
      <c r="B586" s="91" t="str">
        <f>IF('LiquidMenu Generator'!AH65="","",'LiquidMenu Generator'!AH65)</f>
        <v>detalhe_TPA_line_02-&gt;attach_function (1, _FUNC_);</v>
      </c>
      <c r="C586" s="91"/>
    </row>
    <row r="587" spans="1:3" ht="13.5" x14ac:dyDescent="0.25">
      <c r="A587">
        <v>66</v>
      </c>
      <c r="B587" s="91" t="str">
        <f>IF('LiquidMenu Generator'!AH66="","",'LiquidMenu Generator'!AH66)</f>
        <v>detalhe_TPA_line_03-&gt;attach_function (1, _FUNC_);</v>
      </c>
      <c r="C587" s="91"/>
    </row>
    <row r="588" spans="1:3" ht="13.5" x14ac:dyDescent="0.25">
      <c r="A588">
        <v>67</v>
      </c>
      <c r="B588" s="91" t="str">
        <f>IF('LiquidMenu Generator'!AH67="","",'LiquidMenu Generator'!AH67)</f>
        <v>detalhe_TPA_line_04-&gt;attach_function (1, _FUNC_);</v>
      </c>
      <c r="C588" s="91"/>
    </row>
    <row r="589" spans="1:3" ht="13.5" x14ac:dyDescent="0.25">
      <c r="A589">
        <v>68</v>
      </c>
      <c r="B589" s="91" t="str">
        <f>IF('LiquidMenu Generator'!AH68="","",'LiquidMenu Generator'!AH68)</f>
        <v>detalhe_TPA_line_05-&gt;attach_function (1, _FUNC_);</v>
      </c>
      <c r="C589" s="91"/>
    </row>
    <row r="590" spans="1:3" ht="13.5" x14ac:dyDescent="0.25">
      <c r="A590">
        <v>69</v>
      </c>
      <c r="B590" s="91" t="str">
        <f>IF('LiquidMenu Generator'!AH69="","",'LiquidMenu Generator'!AH69)</f>
        <v>detalhe_TPA_line_06-&gt;attach_function (1, _FUNC_);</v>
      </c>
      <c r="C590" s="91"/>
    </row>
    <row r="591" spans="1:3" ht="13.5" x14ac:dyDescent="0.25">
      <c r="A591">
        <v>70</v>
      </c>
      <c r="B591" s="91" t="str">
        <f>IF('LiquidMenu Generator'!AH70="","",'LiquidMenu Generator'!AH70)</f>
        <v/>
      </c>
      <c r="C591" s="91"/>
    </row>
    <row r="592" spans="1:3" ht="13.5" x14ac:dyDescent="0.25">
      <c r="A592">
        <v>71</v>
      </c>
      <c r="B592" s="91" t="str">
        <f>IF('LiquidMenu Generator'!AH71="","",'LiquidMenu Generator'!AH71)</f>
        <v>wizard_hardware_line_01-&gt;attach_function (1, _FUNC_);</v>
      </c>
      <c r="C592" s="91"/>
    </row>
    <row r="593" spans="1:3" ht="13.5" x14ac:dyDescent="0.25">
      <c r="A593">
        <v>72</v>
      </c>
      <c r="B593" s="91" t="str">
        <f>IF('LiquidMenu Generator'!AH72="","",'LiquidMenu Generator'!AH72)</f>
        <v>wizard_hardware_line_02-&gt;attach_function (1, _FUNC_);</v>
      </c>
      <c r="C593" s="91"/>
    </row>
    <row r="594" spans="1:3" ht="13.5" x14ac:dyDescent="0.25">
      <c r="A594">
        <v>73</v>
      </c>
      <c r="B594" s="91" t="str">
        <f>IF('LiquidMenu Generator'!AH73="","",'LiquidMenu Generator'!AH73)</f>
        <v>wizard_hardware_line_03-&gt;attach_function (1, _FUNC_);</v>
      </c>
      <c r="C594" s="91"/>
    </row>
    <row r="595" spans="1:3" ht="13.5" x14ac:dyDescent="0.25">
      <c r="A595">
        <v>74</v>
      </c>
      <c r="B595" s="91" t="str">
        <f>IF('LiquidMenu Generator'!AH74="","",'LiquidMenu Generator'!AH74)</f>
        <v>wizard_hardware_line_04-&gt;attach_function (1, _FUNC_);</v>
      </c>
      <c r="C595" s="91"/>
    </row>
    <row r="596" spans="1:3" ht="13.5" x14ac:dyDescent="0.25">
      <c r="A596">
        <v>75</v>
      </c>
      <c r="B596" s="91" t="str">
        <f>IF('LiquidMenu Generator'!AH75="","",'LiquidMenu Generator'!AH75)</f>
        <v>wizard_hardware_line_05-&gt;attach_function (1, _FUNC_);</v>
      </c>
      <c r="C596" s="91"/>
    </row>
    <row r="597" spans="1:3" ht="13.5" x14ac:dyDescent="0.25">
      <c r="A597">
        <v>76</v>
      </c>
      <c r="B597" s="91" t="str">
        <f>IF('LiquidMenu Generator'!AH76="","",'LiquidMenu Generator'!AH76)</f>
        <v/>
      </c>
      <c r="C597" s="91"/>
    </row>
    <row r="598" spans="1:3" ht="13.5" x14ac:dyDescent="0.25">
      <c r="A598">
        <v>77</v>
      </c>
      <c r="B598" s="91" t="str">
        <f>IF('LiquidMenu Generator'!AH77="","",'LiquidMenu Generator'!AH77)</f>
        <v>wizard_behavior_line_01-&gt;attach_function (1, _FUNC_);</v>
      </c>
      <c r="C598" s="91"/>
    </row>
    <row r="599" spans="1:3" ht="13.5" x14ac:dyDescent="0.25">
      <c r="A599">
        <v>78</v>
      </c>
      <c r="B599" s="91" t="str">
        <f>IF('LiquidMenu Generator'!AH78="","",'LiquidMenu Generator'!AH78)</f>
        <v>wizard_behavior_line_02-&gt;attach_function (1, _FUNC_);</v>
      </c>
      <c r="C599" s="91"/>
    </row>
    <row r="600" spans="1:3" ht="13.5" x14ac:dyDescent="0.25">
      <c r="A600">
        <v>79</v>
      </c>
      <c r="B600" s="91" t="str">
        <f>IF('LiquidMenu Generator'!AH79="","",'LiquidMenu Generator'!AH79)</f>
        <v>wizard_behavior_line_03-&gt;attach_function (1, _FUNC_);</v>
      </c>
      <c r="C600" s="91"/>
    </row>
    <row r="601" spans="1:3" ht="13.5" x14ac:dyDescent="0.25">
      <c r="A601">
        <v>80</v>
      </c>
      <c r="B601" s="91" t="str">
        <f>IF('LiquidMenu Generator'!AH80="","",'LiquidMenu Generator'!AH80)</f>
        <v>wizard_behavior_line_04-&gt;attach_function (1, _FUNC_);</v>
      </c>
      <c r="C601" s="91"/>
    </row>
    <row r="602" spans="1:3" ht="13.5" x14ac:dyDescent="0.25">
      <c r="A602">
        <v>81</v>
      </c>
      <c r="B602" s="91" t="str">
        <f>IF('LiquidMenu Generator'!AH81="","",'LiquidMenu Generator'!AH81)</f>
        <v>wizard_behavior_line_05-&gt;attach_function (1, _FUNC_);</v>
      </c>
      <c r="C602" s="91"/>
    </row>
    <row r="603" spans="1:3" ht="13.5" x14ac:dyDescent="0.25">
      <c r="A603">
        <v>82</v>
      </c>
      <c r="B603" s="91" t="str">
        <f>IF('LiquidMenu Generator'!AH82="","",'LiquidMenu Generator'!AH82)</f>
        <v>wizard_behavior_line_06-&gt;attach_function (1, _FUNC_);</v>
      </c>
      <c r="C603" s="91"/>
    </row>
    <row r="604" spans="1:3" ht="13.5" x14ac:dyDescent="0.25">
      <c r="A604">
        <v>83</v>
      </c>
      <c r="B604" s="91" t="str">
        <f>IF('LiquidMenu Generator'!AH83="","",'LiquidMenu Generator'!AH83)</f>
        <v>wizard_behavior_line_13-&gt;attach_function (1, _FUNC_);</v>
      </c>
      <c r="C604" s="91"/>
    </row>
    <row r="605" spans="1:3" ht="13.5" x14ac:dyDescent="0.25">
      <c r="A605">
        <v>84</v>
      </c>
      <c r="B605" s="91" t="str">
        <f>IF('LiquidMenu Generator'!AH84="","",'LiquidMenu Generator'!AH84)</f>
        <v>wizard_behavior_line_14-&gt;attach_function (1, _FUNC_);</v>
      </c>
      <c r="C605" s="91"/>
    </row>
    <row r="606" spans="1:3" ht="13.5" x14ac:dyDescent="0.25">
      <c r="A606">
        <v>85</v>
      </c>
      <c r="B606" s="91" t="str">
        <f>IF('LiquidMenu Generator'!AH85="","",'LiquidMenu Generator'!AH85)</f>
        <v>wizard_behavior_line_15-&gt;attach_function (1, _FUNC_);</v>
      </c>
      <c r="C606" s="91"/>
    </row>
    <row r="607" spans="1:3" ht="13.5" x14ac:dyDescent="0.25">
      <c r="A607">
        <v>86</v>
      </c>
      <c r="B607" s="91" t="str">
        <f>IF('LiquidMenu Generator'!AH86="","",'LiquidMenu Generator'!AH86)</f>
        <v>wizard_behavior_line_16-&gt;attach_function (1, _FUNC_);</v>
      </c>
      <c r="C607" s="91"/>
    </row>
    <row r="608" spans="1:3" ht="13.5" x14ac:dyDescent="0.25">
      <c r="A608">
        <v>87</v>
      </c>
      <c r="B608" s="91" t="str">
        <f>IF('LiquidMenu Generator'!AH87="","",'LiquidMenu Generator'!AH87)</f>
        <v/>
      </c>
      <c r="C608" s="91"/>
    </row>
    <row r="609" spans="1:3" ht="13.5" x14ac:dyDescent="0.25">
      <c r="A609">
        <v>88</v>
      </c>
      <c r="B609" s="91" t="str">
        <f>IF('LiquidMenu Generator'!AH88="","",'LiquidMenu Generator'!AH88)</f>
        <v>wizard_alarmes_line_01-&gt;attach_function (1, _FUNC_);</v>
      </c>
      <c r="C609" s="91"/>
    </row>
    <row r="610" spans="1:3" ht="13.5" x14ac:dyDescent="0.25">
      <c r="A610">
        <v>89</v>
      </c>
      <c r="B610" s="91" t="str">
        <f>IF('LiquidMenu Generator'!AH89="","",'LiquidMenu Generator'!AH89)</f>
        <v>wizard_alarmes_line_05-&gt;attach_function (1, _FUNC_);</v>
      </c>
      <c r="C610" s="91"/>
    </row>
    <row r="611" spans="1:3" ht="13.5" x14ac:dyDescent="0.25">
      <c r="A611">
        <v>90</v>
      </c>
      <c r="B611" s="91" t="str">
        <f>IF('LiquidMenu Generator'!AH90="","",'LiquidMenu Generator'!AH90)</f>
        <v>wizard_alarmes_line_06-&gt;attach_function (1, _FUNC_);</v>
      </c>
      <c r="C611" s="91"/>
    </row>
    <row r="612" spans="1:3" ht="13.5" x14ac:dyDescent="0.25">
      <c r="A612">
        <v>91</v>
      </c>
      <c r="B612" s="91" t="str">
        <f>IF('LiquidMenu Generator'!AH91="","",'LiquidMenu Generator'!AH91)</f>
        <v/>
      </c>
      <c r="C612" s="91"/>
    </row>
    <row r="613" spans="1:3" ht="13.5" x14ac:dyDescent="0.25">
      <c r="A613">
        <v>92</v>
      </c>
      <c r="B613" s="91" t="str">
        <f>IF('LiquidMenu Generator'!AH92="","",'LiquidMenu Generator'!AH92)</f>
        <v>wizard_conect_line_01-&gt;attach_function (1, _FUNC_);</v>
      </c>
      <c r="C613" s="91"/>
    </row>
    <row r="614" spans="1:3" ht="13.5" x14ac:dyDescent="0.25">
      <c r="A614">
        <v>93</v>
      </c>
      <c r="B614" s="91" t="str">
        <f>IF('LiquidMenu Generator'!AH93="","",'LiquidMenu Generator'!AH93)</f>
        <v>wizard_conect_line_02-&gt;attach_function (1, _FUNC_);</v>
      </c>
      <c r="C614" s="91"/>
    </row>
    <row r="615" spans="1:3" ht="13.5" x14ac:dyDescent="0.25">
      <c r="A615">
        <v>94</v>
      </c>
      <c r="B615" s="91" t="str">
        <f>IF('LiquidMenu Generator'!AH94="","",'LiquidMenu Generator'!AH94)</f>
        <v>wizard_conect_line_03-&gt;attach_function (1, _FUNC_);</v>
      </c>
      <c r="C615" s="91"/>
    </row>
    <row r="616" spans="1:3" ht="13.5" x14ac:dyDescent="0.25">
      <c r="A616">
        <v>95</v>
      </c>
      <c r="B616" s="91" t="str">
        <f>IF('LiquidMenu Generator'!AH95="","",'LiquidMenu Generator'!AH95)</f>
        <v>wizard_conect_line_04-&gt;attach_function (1, _FUNC_);</v>
      </c>
      <c r="C616" s="91"/>
    </row>
    <row r="617" spans="1:3" ht="13.5" x14ac:dyDescent="0.25">
      <c r="A617">
        <v>96</v>
      </c>
      <c r="B617" s="91" t="str">
        <f>IF('LiquidMenu Generator'!AH96="","",'LiquidMenu Generator'!AH96)</f>
        <v>wizard_conect_line_05-&gt;attach_function (1, _FUNC_);</v>
      </c>
      <c r="C617" s="91"/>
    </row>
    <row r="618" spans="1:3" ht="13.5" x14ac:dyDescent="0.25">
      <c r="A618">
        <v>97</v>
      </c>
      <c r="B618" s="91" t="str">
        <f>IF('LiquidMenu Generator'!AH97="","",'LiquidMenu Generator'!AH97)</f>
        <v>wizard_conect_line_06-&gt;attach_function (1, _FUNC_);</v>
      </c>
      <c r="C618" s="91"/>
    </row>
    <row r="619" spans="1:3" ht="13.5" x14ac:dyDescent="0.25">
      <c r="A619">
        <v>98</v>
      </c>
      <c r="B619" s="91" t="str">
        <f>IF('LiquidMenu Generator'!AH98="","",'LiquidMenu Generator'!AH98)</f>
        <v>wizard_conect_line_07-&gt;attach_function (1, _FUNC_);</v>
      </c>
      <c r="C619" s="91"/>
    </row>
    <row r="620" spans="1:3" ht="13.5" x14ac:dyDescent="0.25">
      <c r="A620">
        <v>99</v>
      </c>
      <c r="B620" s="91" t="str">
        <f>IF('LiquidMenu Generator'!AH99="","",'LiquidMenu Generator'!AH99)</f>
        <v>wizard_conect_line_08-&gt;attach_function (1, _FUNC_);</v>
      </c>
      <c r="C620" s="91"/>
    </row>
    <row r="621" spans="1:3" ht="13.5" x14ac:dyDescent="0.25">
      <c r="A621">
        <v>100</v>
      </c>
      <c r="B621" s="91" t="str">
        <f>IF('LiquidMenu Generator'!AH100="","",'LiquidMenu Generator'!AH100)</f>
        <v>wizard_conect_line_09-&gt;attach_function (1, _FUNC_);</v>
      </c>
      <c r="C621" s="91"/>
    </row>
    <row r="622" spans="1:3" ht="13.5" x14ac:dyDescent="0.25">
      <c r="A622">
        <v>101</v>
      </c>
      <c r="B622" s="91" t="str">
        <f>IF('LiquidMenu Generator'!AH101="","",'LiquidMenu Generator'!AH101)</f>
        <v/>
      </c>
      <c r="C622" s="91"/>
    </row>
    <row r="623" spans="1:3" ht="13.5" x14ac:dyDescent="0.25">
      <c r="A623">
        <v>102</v>
      </c>
      <c r="B623" s="91" t="str">
        <f>IF('LiquidMenu Generator'!AH102="","",'LiquidMenu Generator'!AH102)</f>
        <v>confirma_tpa_line_01-&gt;attach_function (1, _FUNC_);</v>
      </c>
      <c r="C623" s="91"/>
    </row>
    <row r="624" spans="1:3" ht="13.5" x14ac:dyDescent="0.25">
      <c r="A624">
        <v>103</v>
      </c>
      <c r="B624" s="91" t="str">
        <f>IF('LiquidMenu Generator'!AH103="","",'LiquidMenu Generator'!AH103)</f>
        <v>confirma_tpa_line_02-&gt;attach_function (1, _FUNC_);</v>
      </c>
      <c r="C624" s="91"/>
    </row>
    <row r="625" spans="1:3" ht="13.5" x14ac:dyDescent="0.25">
      <c r="A625">
        <v>104</v>
      </c>
      <c r="B625" s="91" t="str">
        <f>IF('LiquidMenu Generator'!AH104="","",'LiquidMenu Generator'!AH104)</f>
        <v/>
      </c>
      <c r="C625" s="91"/>
    </row>
    <row r="626" spans="1:3" ht="13.5" x14ac:dyDescent="0.25">
      <c r="A626">
        <v>105</v>
      </c>
      <c r="B626" s="91" t="str">
        <f>IF('LiquidMenu Generator'!AH105="","",'LiquidMenu Generator'!AH105)</f>
        <v>confirma_cancela_line_01-&gt;attach_function (1, _FUNC_);</v>
      </c>
      <c r="C626" s="91"/>
    </row>
    <row r="627" spans="1:3" ht="13.5" x14ac:dyDescent="0.25">
      <c r="A627">
        <v>106</v>
      </c>
      <c r="B627" s="91" t="str">
        <f>IF('LiquidMenu Generator'!AH106="","",'LiquidMenu Generator'!AH106)</f>
        <v>confirma_cancela_line_02-&gt;attach_function (1, _FUNC_);</v>
      </c>
      <c r="C627" s="91"/>
    </row>
    <row r="628" spans="1:3" ht="13.5" x14ac:dyDescent="0.25">
      <c r="A628">
        <v>107</v>
      </c>
      <c r="B628" s="91" t="str">
        <f>IF('LiquidMenu Generator'!AH107="","",'LiquidMenu Generator'!AH107)</f>
        <v/>
      </c>
      <c r="C628" s="91"/>
    </row>
    <row r="629" spans="1:3" ht="13.5" x14ac:dyDescent="0.25">
      <c r="A629">
        <v>108</v>
      </c>
      <c r="B629" s="91" t="str">
        <f>IF('LiquidMenu Generator'!AH108="","",'LiquidMenu Generator'!AH108)</f>
        <v/>
      </c>
      <c r="C629" s="91"/>
    </row>
    <row r="630" spans="1:3" ht="13.5" x14ac:dyDescent="0.25">
      <c r="A630">
        <v>109</v>
      </c>
      <c r="B630" s="91" t="str">
        <f>IF('LiquidMenu Generator'!AH109="","",'LiquidMenu Generator'!AH109)</f>
        <v/>
      </c>
      <c r="C630" s="91"/>
    </row>
    <row r="631" spans="1:3" ht="13.5" x14ac:dyDescent="0.25">
      <c r="A631">
        <v>110</v>
      </c>
      <c r="B631" s="91" t="str">
        <f>IF('LiquidMenu Generator'!AH110="","",'LiquidMenu Generator'!AH110)</f>
        <v/>
      </c>
      <c r="C631" s="91"/>
    </row>
    <row r="632" spans="1:3" ht="13.5" x14ac:dyDescent="0.25">
      <c r="A632">
        <v>111</v>
      </c>
      <c r="B632" s="91" t="str">
        <f>IF('LiquidMenu Generator'!AH111="","",'LiquidMenu Generator'!AH111)</f>
        <v/>
      </c>
      <c r="C632" s="91"/>
    </row>
    <row r="633" spans="1:3" ht="13.5" x14ac:dyDescent="0.25">
      <c r="A633">
        <v>112</v>
      </c>
      <c r="B633" s="91" t="str">
        <f>IF('LiquidMenu Generator'!AH112="","",'LiquidMenu Generator'!AH112)</f>
        <v/>
      </c>
      <c r="C633" s="91"/>
    </row>
    <row r="634" spans="1:3" ht="13.5" x14ac:dyDescent="0.25">
      <c r="A634">
        <v>113</v>
      </c>
      <c r="B634" s="91" t="str">
        <f>IF('LiquidMenu Generator'!AH113="","",'LiquidMenu Generator'!AH113)</f>
        <v/>
      </c>
      <c r="C634" s="91"/>
    </row>
    <row r="635" spans="1:3" ht="13.5" x14ac:dyDescent="0.25">
      <c r="A635">
        <v>114</v>
      </c>
      <c r="B635" s="91" t="str">
        <f>IF('LiquidMenu Generator'!AH114="","",'LiquidMenu Generator'!AH114)</f>
        <v/>
      </c>
      <c r="C635" s="91"/>
    </row>
    <row r="636" spans="1:3" ht="13.5" x14ac:dyDescent="0.25">
      <c r="A636">
        <v>115</v>
      </c>
      <c r="B636" s="91" t="str">
        <f>IF('LiquidMenu Generator'!AH115="","",'LiquidMenu Generator'!AH115)</f>
        <v/>
      </c>
      <c r="C636" s="91"/>
    </row>
    <row r="637" spans="1:3" ht="13.5" x14ac:dyDescent="0.25">
      <c r="A637">
        <v>116</v>
      </c>
      <c r="B637" s="91" t="str">
        <f>IF('LiquidMenu Generator'!AH116="","",'LiquidMenu Generator'!AH116)</f>
        <v/>
      </c>
      <c r="C637" s="91"/>
    </row>
    <row r="638" spans="1:3" ht="13.5" x14ac:dyDescent="0.25">
      <c r="A638">
        <v>117</v>
      </c>
      <c r="B638" s="91" t="str">
        <f>IF('LiquidMenu Generator'!AH117="","",'LiquidMenu Generator'!AH117)</f>
        <v/>
      </c>
      <c r="C638" s="91"/>
    </row>
    <row r="639" spans="1:3" ht="13.5" x14ac:dyDescent="0.25">
      <c r="A639">
        <v>118</v>
      </c>
      <c r="B639" s="91" t="str">
        <f>IF('LiquidMenu Generator'!AH118="","",'LiquidMenu Generator'!AH118)</f>
        <v/>
      </c>
      <c r="C639" s="91"/>
    </row>
    <row r="640" spans="1:3" ht="13.5" x14ac:dyDescent="0.25">
      <c r="A640">
        <v>119</v>
      </c>
      <c r="B640" s="91" t="str">
        <f>IF('LiquidMenu Generator'!AH119="","",'LiquidMenu Generator'!AH119)</f>
        <v/>
      </c>
      <c r="C640" s="91"/>
    </row>
    <row r="641" spans="1:3" ht="13.5" x14ac:dyDescent="0.25">
      <c r="A641">
        <v>120</v>
      </c>
      <c r="B641" s="91" t="str">
        <f>IF('LiquidMenu Generator'!AH120="","",'LiquidMenu Generator'!AH120)</f>
        <v/>
      </c>
      <c r="C641" s="91"/>
    </row>
    <row r="642" spans="1:3" ht="13.5" x14ac:dyDescent="0.25">
      <c r="B642" s="90"/>
      <c r="C642" s="90"/>
    </row>
    <row r="643" spans="1:3" ht="13.5" x14ac:dyDescent="0.25">
      <c r="B643" s="87" t="s">
        <v>305</v>
      </c>
      <c r="C643" s="87"/>
    </row>
    <row r="644" spans="1:3" ht="13.5" x14ac:dyDescent="0.25">
      <c r="B644" s="87" t="str">
        <f>"// "&amp;'LiquidMenu Generator'!AJ3</f>
        <v>// passo 8) SET LINE COUNT</v>
      </c>
      <c r="C644" s="87"/>
    </row>
    <row r="645" spans="1:3" ht="13.5" x14ac:dyDescent="0.25">
      <c r="B645" s="87" t="s">
        <v>305</v>
      </c>
      <c r="C645" s="87"/>
    </row>
    <row r="646" spans="1:3" ht="13.5" x14ac:dyDescent="0.25">
      <c r="B646" s="90"/>
      <c r="C646" s="90"/>
    </row>
    <row r="647" spans="1:3" ht="13.5" x14ac:dyDescent="0.25">
      <c r="A647">
        <v>4</v>
      </c>
      <c r="B647" s="91" t="str">
        <f>IF('LiquidMenu Generator'!AJ4="","",'LiquidMenu Generator'!AJ4)</f>
        <v>welcome_screen-&gt;set_displayLineCount(2);</v>
      </c>
      <c r="C647" s="91"/>
    </row>
    <row r="648" spans="1:3" ht="13.5" x14ac:dyDescent="0.25">
      <c r="A648">
        <v>5</v>
      </c>
      <c r="B648" s="91" t="str">
        <f>IF('LiquidMenu Generator'!AJ5="","",'LiquidMenu Generator'!AJ5)</f>
        <v/>
      </c>
      <c r="C648" s="91"/>
    </row>
    <row r="649" spans="1:3" ht="13.5" x14ac:dyDescent="0.25">
      <c r="A649">
        <v>6</v>
      </c>
      <c r="B649" s="91" t="str">
        <f>IF('LiquidMenu Generator'!AJ6="","",'LiquidMenu Generator'!AJ6)</f>
        <v/>
      </c>
      <c r="C649" s="91"/>
    </row>
    <row r="650" spans="1:3" ht="13.5" x14ac:dyDescent="0.25">
      <c r="A650">
        <v>7</v>
      </c>
      <c r="B650" s="91" t="str">
        <f>IF('LiquidMenu Generator'!AJ7="","",'LiquidMenu Generator'!AJ7)</f>
        <v/>
      </c>
      <c r="C650" s="91"/>
    </row>
    <row r="651" spans="1:3" ht="13.5" x14ac:dyDescent="0.25">
      <c r="A651">
        <v>8</v>
      </c>
      <c r="B651" s="91" t="str">
        <f>IF('LiquidMenu Generator'!AJ8="","",'LiquidMenu Generator'!AJ8)</f>
        <v>principal_screen-&gt;set_displayLineCount(2);</v>
      </c>
      <c r="C651" s="91"/>
    </row>
    <row r="652" spans="1:3" ht="13.5" x14ac:dyDescent="0.25">
      <c r="A652">
        <v>9</v>
      </c>
      <c r="B652" s="91" t="str">
        <f>IF('LiquidMenu Generator'!AJ9="","",'LiquidMenu Generator'!AJ9)</f>
        <v/>
      </c>
      <c r="C652" s="91"/>
    </row>
    <row r="653" spans="1:3" ht="13.5" x14ac:dyDescent="0.25">
      <c r="A653">
        <v>10</v>
      </c>
      <c r="B653" s="91" t="str">
        <f>IF('LiquidMenu Generator'!AJ10="","",'LiquidMenu Generator'!AJ10)</f>
        <v/>
      </c>
      <c r="C653" s="91"/>
    </row>
    <row r="654" spans="1:3" ht="13.5" x14ac:dyDescent="0.25">
      <c r="A654">
        <v>11</v>
      </c>
      <c r="B654" s="91" t="str">
        <f>IF('LiquidMenu Generator'!AJ11="","",'LiquidMenu Generator'!AJ11)</f>
        <v/>
      </c>
      <c r="C654" s="91"/>
    </row>
    <row r="655" spans="1:3" ht="13.5" x14ac:dyDescent="0.25">
      <c r="A655">
        <v>12</v>
      </c>
      <c r="B655" s="91" t="str">
        <f>IF('LiquidMenu Generator'!AJ12="","",'LiquidMenu Generator'!AJ12)</f>
        <v/>
      </c>
      <c r="C655" s="91"/>
    </row>
    <row r="656" spans="1:3" ht="13.5" x14ac:dyDescent="0.25">
      <c r="A656">
        <v>13</v>
      </c>
      <c r="B656" s="91" t="str">
        <f>IF('LiquidMenu Generator'!AJ13="","",'LiquidMenu Generator'!AJ13)</f>
        <v/>
      </c>
      <c r="C656" s="91"/>
    </row>
    <row r="657" spans="1:3" ht="13.5" x14ac:dyDescent="0.25">
      <c r="A657">
        <v>14</v>
      </c>
      <c r="B657" s="91" t="str">
        <f>IF('LiquidMenu Generator'!AJ14="","",'LiquidMenu Generator'!AJ14)</f>
        <v/>
      </c>
      <c r="C657" s="91"/>
    </row>
    <row r="658" spans="1:3" ht="13.5" x14ac:dyDescent="0.25">
      <c r="A658">
        <v>15</v>
      </c>
      <c r="B658" s="91" t="str">
        <f>IF('LiquidMenu Generator'!AJ15="","",'LiquidMenu Generator'!AJ15)</f>
        <v/>
      </c>
      <c r="C658" s="91"/>
    </row>
    <row r="659" spans="1:3" ht="13.5" x14ac:dyDescent="0.25">
      <c r="A659">
        <v>16</v>
      </c>
      <c r="B659" s="91" t="str">
        <f>IF('LiquidMenu Generator'!AJ16="","",'LiquidMenu Generator'!AJ16)</f>
        <v>configuracao_screen-&gt;set_displayLineCount(2);</v>
      </c>
      <c r="C659" s="91"/>
    </row>
    <row r="660" spans="1:3" ht="13.5" x14ac:dyDescent="0.25">
      <c r="A660">
        <v>17</v>
      </c>
      <c r="B660" s="91" t="str">
        <f>IF('LiquidMenu Generator'!AJ17="","",'LiquidMenu Generator'!AJ17)</f>
        <v/>
      </c>
      <c r="C660" s="91"/>
    </row>
    <row r="661" spans="1:3" ht="13.5" x14ac:dyDescent="0.25">
      <c r="A661">
        <v>18</v>
      </c>
      <c r="B661" s="91" t="str">
        <f>IF('LiquidMenu Generator'!AJ18="","",'LiquidMenu Generator'!AJ18)</f>
        <v/>
      </c>
      <c r="C661" s="91"/>
    </row>
    <row r="662" spans="1:3" ht="13.5" x14ac:dyDescent="0.25">
      <c r="A662">
        <v>19</v>
      </c>
      <c r="B662" s="91" t="str">
        <f>IF('LiquidMenu Generator'!AJ19="","",'LiquidMenu Generator'!AJ19)</f>
        <v/>
      </c>
      <c r="C662" s="91"/>
    </row>
    <row r="663" spans="1:3" ht="13.5" x14ac:dyDescent="0.25">
      <c r="A663">
        <v>20</v>
      </c>
      <c r="B663" s="91" t="str">
        <f>IF('LiquidMenu Generator'!AJ20="","",'LiquidMenu Generator'!AJ20)</f>
        <v/>
      </c>
      <c r="C663" s="91"/>
    </row>
    <row r="664" spans="1:3" ht="13.5" x14ac:dyDescent="0.25">
      <c r="A664">
        <v>21</v>
      </c>
      <c r="B664" s="91" t="str">
        <f>IF('LiquidMenu Generator'!AJ21="","",'LiquidMenu Generator'!AJ21)</f>
        <v/>
      </c>
      <c r="C664" s="91"/>
    </row>
    <row r="665" spans="1:3" ht="13.5" x14ac:dyDescent="0.25">
      <c r="A665">
        <v>22</v>
      </c>
      <c r="B665" s="91" t="str">
        <f>IF('LiquidMenu Generator'!AJ22="","",'LiquidMenu Generator'!AJ22)</f>
        <v/>
      </c>
      <c r="C665" s="91"/>
    </row>
    <row r="666" spans="1:3" ht="13.5" x14ac:dyDescent="0.25">
      <c r="A666">
        <v>23</v>
      </c>
      <c r="B666" s="91" t="str">
        <f>IF('LiquidMenu Generator'!AJ23="","",'LiquidMenu Generator'!AJ23)</f>
        <v/>
      </c>
      <c r="C666" s="91"/>
    </row>
    <row r="667" spans="1:3" ht="13.5" x14ac:dyDescent="0.25">
      <c r="A667">
        <v>24</v>
      </c>
      <c r="B667" s="91" t="str">
        <f>IF('LiquidMenu Generator'!AJ24="","",'LiquidMenu Generator'!AJ24)</f>
        <v/>
      </c>
      <c r="C667" s="91"/>
    </row>
    <row r="668" spans="1:3" ht="13.5" x14ac:dyDescent="0.25">
      <c r="A668">
        <v>25</v>
      </c>
      <c r="B668" s="91" t="str">
        <f>IF('LiquidMenu Generator'!AJ25="","",'LiquidMenu Generator'!AJ25)</f>
        <v>detalhe_DATAHORA_screen-&gt;set_displayLineCount(2);</v>
      </c>
      <c r="C668" s="91"/>
    </row>
    <row r="669" spans="1:3" ht="13.5" x14ac:dyDescent="0.25">
      <c r="A669">
        <v>26</v>
      </c>
      <c r="B669" s="91" t="str">
        <f>IF('LiquidMenu Generator'!AJ26="","",'LiquidMenu Generator'!AJ26)</f>
        <v/>
      </c>
      <c r="C669" s="91"/>
    </row>
    <row r="670" spans="1:3" ht="13.5" x14ac:dyDescent="0.25">
      <c r="A670">
        <v>27</v>
      </c>
      <c r="B670" s="91" t="str">
        <f>IF('LiquidMenu Generator'!AJ27="","",'LiquidMenu Generator'!AJ27)</f>
        <v/>
      </c>
      <c r="C670" s="91"/>
    </row>
    <row r="671" spans="1:3" ht="13.5" x14ac:dyDescent="0.25">
      <c r="A671">
        <v>28</v>
      </c>
      <c r="B671" s="91" t="str">
        <f>IF('LiquidMenu Generator'!AJ28="","",'LiquidMenu Generator'!AJ28)</f>
        <v>detalhe_LUZ_screen-&gt;set_displayLineCount(2);</v>
      </c>
      <c r="C671" s="91"/>
    </row>
    <row r="672" spans="1:3" ht="13.5" x14ac:dyDescent="0.25">
      <c r="A672">
        <v>29</v>
      </c>
      <c r="B672" s="91" t="str">
        <f>IF('LiquidMenu Generator'!AJ29="","",'LiquidMenu Generator'!AJ29)</f>
        <v/>
      </c>
      <c r="C672" s="91"/>
    </row>
    <row r="673" spans="1:3" ht="13.5" x14ac:dyDescent="0.25">
      <c r="A673">
        <v>30</v>
      </c>
      <c r="B673" s="91" t="str">
        <f>IF('LiquidMenu Generator'!AJ30="","",'LiquidMenu Generator'!AJ30)</f>
        <v/>
      </c>
      <c r="C673" s="91"/>
    </row>
    <row r="674" spans="1:3" ht="13.5" x14ac:dyDescent="0.25">
      <c r="A674">
        <v>31</v>
      </c>
      <c r="B674" s="91" t="str">
        <f>IF('LiquidMenu Generator'!AJ31="","",'LiquidMenu Generator'!AJ31)</f>
        <v/>
      </c>
      <c r="C674" s="91"/>
    </row>
    <row r="675" spans="1:3" ht="13.5" x14ac:dyDescent="0.25">
      <c r="A675">
        <v>32</v>
      </c>
      <c r="B675" s="91" t="str">
        <f>IF('LiquidMenu Generator'!AJ32="","",'LiquidMenu Generator'!AJ32)</f>
        <v>detalhe_FILTRO_screen-&gt;set_displayLineCount(2);</v>
      </c>
      <c r="C675" s="91"/>
    </row>
    <row r="676" spans="1:3" ht="13.5" x14ac:dyDescent="0.25">
      <c r="A676">
        <v>33</v>
      </c>
      <c r="B676" s="91" t="str">
        <f>IF('LiquidMenu Generator'!AJ33="","",'LiquidMenu Generator'!AJ33)</f>
        <v/>
      </c>
      <c r="C676" s="91"/>
    </row>
    <row r="677" spans="1:3" ht="13.5" x14ac:dyDescent="0.25">
      <c r="A677">
        <v>34</v>
      </c>
      <c r="B677" s="91" t="str">
        <f>IF('LiquidMenu Generator'!AJ34="","",'LiquidMenu Generator'!AJ34)</f>
        <v/>
      </c>
      <c r="C677" s="91"/>
    </row>
    <row r="678" spans="1:3" ht="13.5" x14ac:dyDescent="0.25">
      <c r="A678">
        <v>35</v>
      </c>
      <c r="B678" s="91" t="str">
        <f>IF('LiquidMenu Generator'!AJ35="","",'LiquidMenu Generator'!AJ35)</f>
        <v/>
      </c>
      <c r="C678" s="91"/>
    </row>
    <row r="679" spans="1:3" ht="13.5" x14ac:dyDescent="0.25">
      <c r="A679">
        <v>36</v>
      </c>
      <c r="B679" s="91" t="str">
        <f>IF('LiquidMenu Generator'!AJ36="","",'LiquidMenu Generator'!AJ36)</f>
        <v>detalhe_AR_screen-&gt;set_displayLineCount(2);</v>
      </c>
      <c r="C679" s="91"/>
    </row>
    <row r="680" spans="1:3" ht="13.5" x14ac:dyDescent="0.25">
      <c r="A680">
        <v>37</v>
      </c>
      <c r="B680" s="91" t="str">
        <f>IF('LiquidMenu Generator'!AJ37="","",'LiquidMenu Generator'!AJ37)</f>
        <v/>
      </c>
      <c r="C680" s="91"/>
    </row>
    <row r="681" spans="1:3" ht="13.5" x14ac:dyDescent="0.25">
      <c r="A681">
        <v>38</v>
      </c>
      <c r="B681" s="91" t="str">
        <f>IF('LiquidMenu Generator'!AJ38="","",'LiquidMenu Generator'!AJ38)</f>
        <v/>
      </c>
      <c r="C681" s="91"/>
    </row>
    <row r="682" spans="1:3" ht="13.5" x14ac:dyDescent="0.25">
      <c r="A682">
        <v>39</v>
      </c>
      <c r="B682" s="91" t="str">
        <f>IF('LiquidMenu Generator'!AJ39="","",'LiquidMenu Generator'!AJ39)</f>
        <v/>
      </c>
      <c r="C682" s="91"/>
    </row>
    <row r="683" spans="1:3" ht="13.5" x14ac:dyDescent="0.25">
      <c r="A683">
        <v>40</v>
      </c>
      <c r="B683" s="91" t="str">
        <f>IF('LiquidMenu Generator'!AJ40="","",'LiquidMenu Generator'!AJ40)</f>
        <v>detalhe_TEMPERATURA_screen-&gt;set_displayLineCount(2);</v>
      </c>
      <c r="C683" s="91"/>
    </row>
    <row r="684" spans="1:3" ht="13.5" x14ac:dyDescent="0.25">
      <c r="A684">
        <v>41</v>
      </c>
      <c r="B684" s="91" t="str">
        <f>IF('LiquidMenu Generator'!AJ41="","",'LiquidMenu Generator'!AJ41)</f>
        <v/>
      </c>
      <c r="C684" s="91"/>
    </row>
    <row r="685" spans="1:3" ht="13.5" x14ac:dyDescent="0.25">
      <c r="A685">
        <v>42</v>
      </c>
      <c r="B685" s="91" t="str">
        <f>IF('LiquidMenu Generator'!AJ42="","",'LiquidMenu Generator'!AJ42)</f>
        <v/>
      </c>
      <c r="C685" s="91"/>
    </row>
    <row r="686" spans="1:3" ht="13.5" x14ac:dyDescent="0.25">
      <c r="A686">
        <v>43</v>
      </c>
      <c r="B686" s="91" t="str">
        <f>IF('LiquidMenu Generator'!AJ43="","",'LiquidMenu Generator'!AJ43)</f>
        <v/>
      </c>
      <c r="C686" s="91"/>
    </row>
    <row r="687" spans="1:3" ht="13.5" x14ac:dyDescent="0.25">
      <c r="A687">
        <v>44</v>
      </c>
      <c r="B687" s="91" t="str">
        <f>IF('LiquidMenu Generator'!AJ44="","",'LiquidMenu Generator'!AJ44)</f>
        <v/>
      </c>
      <c r="C687" s="91"/>
    </row>
    <row r="688" spans="1:3" ht="13.5" x14ac:dyDescent="0.25">
      <c r="A688">
        <v>45</v>
      </c>
      <c r="B688" s="91" t="str">
        <f>IF('LiquidMenu Generator'!AJ45="","",'LiquidMenu Generator'!AJ45)</f>
        <v/>
      </c>
      <c r="C688" s="91"/>
    </row>
    <row r="689" spans="1:3" ht="13.5" x14ac:dyDescent="0.25">
      <c r="A689">
        <v>46</v>
      </c>
      <c r="B689" s="91" t="str">
        <f>IF('LiquidMenu Generator'!AJ46="","",'LiquidMenu Generator'!AJ46)</f>
        <v/>
      </c>
      <c r="C689" s="91"/>
    </row>
    <row r="690" spans="1:3" ht="13.5" x14ac:dyDescent="0.25">
      <c r="A690">
        <v>47</v>
      </c>
      <c r="B690" s="91" t="str">
        <f>IF('LiquidMenu Generator'!AJ47="","",'LiquidMenu Generator'!AJ47)</f>
        <v>detalhe_ALIMENTO_screen-&gt;set_displayLineCount(2);</v>
      </c>
      <c r="C690" s="91"/>
    </row>
    <row r="691" spans="1:3" ht="13.5" x14ac:dyDescent="0.25">
      <c r="A691">
        <v>48</v>
      </c>
      <c r="B691" s="91" t="str">
        <f>IF('LiquidMenu Generator'!AJ48="","",'LiquidMenu Generator'!AJ48)</f>
        <v/>
      </c>
      <c r="C691" s="91"/>
    </row>
    <row r="692" spans="1:3" ht="13.5" x14ac:dyDescent="0.25">
      <c r="A692">
        <v>49</v>
      </c>
      <c r="B692" s="91" t="str">
        <f>IF('LiquidMenu Generator'!AJ49="","",'LiquidMenu Generator'!AJ49)</f>
        <v/>
      </c>
      <c r="C692" s="91"/>
    </row>
    <row r="693" spans="1:3" ht="13.5" x14ac:dyDescent="0.25">
      <c r="A693">
        <v>50</v>
      </c>
      <c r="B693" s="91" t="str">
        <f>IF('LiquidMenu Generator'!AJ50="","",'LiquidMenu Generator'!AJ50)</f>
        <v/>
      </c>
      <c r="C693" s="91"/>
    </row>
    <row r="694" spans="1:3" ht="13.5" x14ac:dyDescent="0.25">
      <c r="A694">
        <v>51</v>
      </c>
      <c r="B694" s="91" t="str">
        <f>IF('LiquidMenu Generator'!AJ51="","",'LiquidMenu Generator'!AJ51)</f>
        <v/>
      </c>
      <c r="C694" s="91"/>
    </row>
    <row r="695" spans="1:3" ht="13.5" x14ac:dyDescent="0.25">
      <c r="A695">
        <v>52</v>
      </c>
      <c r="B695" s="91" t="str">
        <f>IF('LiquidMenu Generator'!AJ52="","",'LiquidMenu Generator'!AJ52)</f>
        <v/>
      </c>
      <c r="C695" s="91"/>
    </row>
    <row r="696" spans="1:3" ht="13.5" x14ac:dyDescent="0.25">
      <c r="A696">
        <v>53</v>
      </c>
      <c r="B696" s="91" t="str">
        <f>IF('LiquidMenu Generator'!AJ53="","",'LiquidMenu Generator'!AJ53)</f>
        <v/>
      </c>
      <c r="C696" s="91"/>
    </row>
    <row r="697" spans="1:3" ht="13.5" x14ac:dyDescent="0.25">
      <c r="A697">
        <v>54</v>
      </c>
      <c r="B697" s="91" t="str">
        <f>IF('LiquidMenu Generator'!AJ54="","",'LiquidMenu Generator'!AJ54)</f>
        <v/>
      </c>
      <c r="C697" s="91"/>
    </row>
    <row r="698" spans="1:3" ht="13.5" x14ac:dyDescent="0.25">
      <c r="A698">
        <v>55</v>
      </c>
      <c r="B698" s="91" t="str">
        <f>IF('LiquidMenu Generator'!AJ55="","",'LiquidMenu Generator'!AJ55)</f>
        <v/>
      </c>
      <c r="C698" s="91"/>
    </row>
    <row r="699" spans="1:3" ht="13.5" x14ac:dyDescent="0.25">
      <c r="A699">
        <v>56</v>
      </c>
      <c r="B699" s="91" t="str">
        <f>IF('LiquidMenu Generator'!AJ56="","",'LiquidMenu Generator'!AJ56)</f>
        <v/>
      </c>
      <c r="C699" s="91"/>
    </row>
    <row r="700" spans="1:3" ht="13.5" x14ac:dyDescent="0.25">
      <c r="A700">
        <v>57</v>
      </c>
      <c r="B700" s="91" t="str">
        <f>IF('LiquidMenu Generator'!AJ57="","",'LiquidMenu Generator'!AJ57)</f>
        <v/>
      </c>
      <c r="C700" s="91"/>
    </row>
    <row r="701" spans="1:3" ht="13.5" x14ac:dyDescent="0.25">
      <c r="A701">
        <v>58</v>
      </c>
      <c r="B701" s="91" t="str">
        <f>IF('LiquidMenu Generator'!AJ58="","",'LiquidMenu Generator'!AJ58)</f>
        <v/>
      </c>
      <c r="C701" s="91"/>
    </row>
    <row r="702" spans="1:3" ht="13.5" x14ac:dyDescent="0.25">
      <c r="A702">
        <v>59</v>
      </c>
      <c r="B702" s="91" t="str">
        <f>IF('LiquidMenu Generator'!AJ59="","",'LiquidMenu Generator'!AJ59)</f>
        <v/>
      </c>
      <c r="C702" s="91"/>
    </row>
    <row r="703" spans="1:3" ht="13.5" x14ac:dyDescent="0.25">
      <c r="A703">
        <v>60</v>
      </c>
      <c r="B703" s="91" t="str">
        <f>IF('LiquidMenu Generator'!AJ60="","",'LiquidMenu Generator'!AJ60)</f>
        <v/>
      </c>
      <c r="C703" s="91"/>
    </row>
    <row r="704" spans="1:3" ht="13.5" x14ac:dyDescent="0.25">
      <c r="A704">
        <v>61</v>
      </c>
      <c r="B704" s="91" t="str">
        <f>IF('LiquidMenu Generator'!AJ61="","",'LiquidMenu Generator'!AJ61)</f>
        <v/>
      </c>
      <c r="C704" s="91"/>
    </row>
    <row r="705" spans="1:3" ht="13.5" x14ac:dyDescent="0.25">
      <c r="A705">
        <v>62</v>
      </c>
      <c r="B705" s="91" t="str">
        <f>IF('LiquidMenu Generator'!AJ62="","",'LiquidMenu Generator'!AJ62)</f>
        <v/>
      </c>
      <c r="C705" s="91"/>
    </row>
    <row r="706" spans="1:3" ht="13.5" x14ac:dyDescent="0.25">
      <c r="A706">
        <v>63</v>
      </c>
      <c r="B706" s="91" t="str">
        <f>IF('LiquidMenu Generator'!AJ63="","",'LiquidMenu Generator'!AJ63)</f>
        <v/>
      </c>
      <c r="C706" s="91"/>
    </row>
    <row r="707" spans="1:3" ht="13.5" x14ac:dyDescent="0.25">
      <c r="A707">
        <v>64</v>
      </c>
      <c r="B707" s="91" t="str">
        <f>IF('LiquidMenu Generator'!AJ64="","",'LiquidMenu Generator'!AJ64)</f>
        <v>detalhe_TPA_screen-&gt;set_displayLineCount(2);</v>
      </c>
      <c r="C707" s="91"/>
    </row>
    <row r="708" spans="1:3" ht="13.5" x14ac:dyDescent="0.25">
      <c r="A708">
        <v>65</v>
      </c>
      <c r="B708" s="91" t="str">
        <f>IF('LiquidMenu Generator'!AJ65="","",'LiquidMenu Generator'!AJ65)</f>
        <v/>
      </c>
      <c r="C708" s="91"/>
    </row>
    <row r="709" spans="1:3" ht="13.5" x14ac:dyDescent="0.25">
      <c r="A709">
        <v>66</v>
      </c>
      <c r="B709" s="91" t="str">
        <f>IF('LiquidMenu Generator'!AJ66="","",'LiquidMenu Generator'!AJ66)</f>
        <v/>
      </c>
      <c r="C709" s="91"/>
    </row>
    <row r="710" spans="1:3" ht="13.5" x14ac:dyDescent="0.25">
      <c r="A710">
        <v>67</v>
      </c>
      <c r="B710" s="91" t="str">
        <f>IF('LiquidMenu Generator'!AJ67="","",'LiquidMenu Generator'!AJ67)</f>
        <v/>
      </c>
      <c r="C710" s="91"/>
    </row>
    <row r="711" spans="1:3" ht="13.5" x14ac:dyDescent="0.25">
      <c r="A711">
        <v>68</v>
      </c>
      <c r="B711" s="91" t="str">
        <f>IF('LiquidMenu Generator'!AJ68="","",'LiquidMenu Generator'!AJ68)</f>
        <v/>
      </c>
      <c r="C711" s="91"/>
    </row>
    <row r="712" spans="1:3" ht="13.5" x14ac:dyDescent="0.25">
      <c r="A712">
        <v>69</v>
      </c>
      <c r="B712" s="91" t="str">
        <f>IF('LiquidMenu Generator'!AJ69="","",'LiquidMenu Generator'!AJ69)</f>
        <v/>
      </c>
      <c r="C712" s="91"/>
    </row>
    <row r="713" spans="1:3" ht="13.5" x14ac:dyDescent="0.25">
      <c r="A713">
        <v>70</v>
      </c>
      <c r="B713" s="91" t="str">
        <f>IF('LiquidMenu Generator'!AJ70="","",'LiquidMenu Generator'!AJ70)</f>
        <v/>
      </c>
      <c r="C713" s="91"/>
    </row>
    <row r="714" spans="1:3" ht="13.5" x14ac:dyDescent="0.25">
      <c r="A714">
        <v>71</v>
      </c>
      <c r="B714" s="91" t="str">
        <f>IF('LiquidMenu Generator'!AJ71="","",'LiquidMenu Generator'!AJ71)</f>
        <v>wizard_hardware_screen-&gt;set_displayLineCount(2);</v>
      </c>
      <c r="C714" s="91"/>
    </row>
    <row r="715" spans="1:3" ht="13.5" x14ac:dyDescent="0.25">
      <c r="A715">
        <v>72</v>
      </c>
      <c r="B715" s="91" t="str">
        <f>IF('LiquidMenu Generator'!AJ72="","",'LiquidMenu Generator'!AJ72)</f>
        <v/>
      </c>
      <c r="C715" s="91"/>
    </row>
    <row r="716" spans="1:3" ht="13.5" x14ac:dyDescent="0.25">
      <c r="A716">
        <v>73</v>
      </c>
      <c r="B716" s="91" t="str">
        <f>IF('LiquidMenu Generator'!AJ73="","",'LiquidMenu Generator'!AJ73)</f>
        <v/>
      </c>
      <c r="C716" s="91"/>
    </row>
    <row r="717" spans="1:3" ht="13.5" x14ac:dyDescent="0.25">
      <c r="A717">
        <v>74</v>
      </c>
      <c r="B717" s="91" t="str">
        <f>IF('LiquidMenu Generator'!AJ74="","",'LiquidMenu Generator'!AJ74)</f>
        <v/>
      </c>
      <c r="C717" s="91"/>
    </row>
    <row r="718" spans="1:3" ht="13.5" x14ac:dyDescent="0.25">
      <c r="A718">
        <v>75</v>
      </c>
      <c r="B718" s="91" t="str">
        <f>IF('LiquidMenu Generator'!AJ75="","",'LiquidMenu Generator'!AJ75)</f>
        <v/>
      </c>
      <c r="C718" s="91"/>
    </row>
    <row r="719" spans="1:3" ht="13.5" x14ac:dyDescent="0.25">
      <c r="A719">
        <v>76</v>
      </c>
      <c r="B719" s="91" t="str">
        <f>IF('LiquidMenu Generator'!AJ76="","",'LiquidMenu Generator'!AJ76)</f>
        <v/>
      </c>
      <c r="C719" s="91"/>
    </row>
    <row r="720" spans="1:3" ht="13.5" x14ac:dyDescent="0.25">
      <c r="A720">
        <v>77</v>
      </c>
      <c r="B720" s="91" t="str">
        <f>IF('LiquidMenu Generator'!AJ77="","",'LiquidMenu Generator'!AJ77)</f>
        <v>wizard_behavior_screen-&gt;set_displayLineCount(2);</v>
      </c>
      <c r="C720" s="91"/>
    </row>
    <row r="721" spans="1:3" ht="13.5" x14ac:dyDescent="0.25">
      <c r="A721">
        <v>78</v>
      </c>
      <c r="B721" s="91" t="str">
        <f>IF('LiquidMenu Generator'!AJ78="","",'LiquidMenu Generator'!AJ78)</f>
        <v/>
      </c>
      <c r="C721" s="91"/>
    </row>
    <row r="722" spans="1:3" ht="13.5" x14ac:dyDescent="0.25">
      <c r="A722">
        <v>79</v>
      </c>
      <c r="B722" s="91" t="str">
        <f>IF('LiquidMenu Generator'!AJ79="","",'LiquidMenu Generator'!AJ79)</f>
        <v/>
      </c>
      <c r="C722" s="91"/>
    </row>
    <row r="723" spans="1:3" ht="13.5" x14ac:dyDescent="0.25">
      <c r="A723">
        <v>80</v>
      </c>
      <c r="B723" s="91" t="str">
        <f>IF('LiquidMenu Generator'!AJ80="","",'LiquidMenu Generator'!AJ80)</f>
        <v/>
      </c>
      <c r="C723" s="91"/>
    </row>
    <row r="724" spans="1:3" ht="13.5" x14ac:dyDescent="0.25">
      <c r="A724">
        <v>81</v>
      </c>
      <c r="B724" s="91" t="str">
        <f>IF('LiquidMenu Generator'!AJ81="","",'LiquidMenu Generator'!AJ81)</f>
        <v/>
      </c>
      <c r="C724" s="91"/>
    </row>
    <row r="725" spans="1:3" ht="13.5" x14ac:dyDescent="0.25">
      <c r="A725">
        <v>82</v>
      </c>
      <c r="B725" s="91" t="str">
        <f>IF('LiquidMenu Generator'!AJ82="","",'LiquidMenu Generator'!AJ82)</f>
        <v/>
      </c>
      <c r="C725" s="91"/>
    </row>
    <row r="726" spans="1:3" ht="13.5" x14ac:dyDescent="0.25">
      <c r="A726">
        <v>83</v>
      </c>
      <c r="B726" s="91" t="str">
        <f>IF('LiquidMenu Generator'!AJ83="","",'LiquidMenu Generator'!AJ83)</f>
        <v/>
      </c>
      <c r="C726" s="91"/>
    </row>
    <row r="727" spans="1:3" ht="13.5" x14ac:dyDescent="0.25">
      <c r="A727">
        <v>84</v>
      </c>
      <c r="B727" s="91" t="str">
        <f>IF('LiquidMenu Generator'!AJ84="","",'LiquidMenu Generator'!AJ84)</f>
        <v/>
      </c>
      <c r="C727" s="91"/>
    </row>
    <row r="728" spans="1:3" ht="13.5" x14ac:dyDescent="0.25">
      <c r="A728">
        <v>85</v>
      </c>
      <c r="B728" s="91" t="str">
        <f>IF('LiquidMenu Generator'!AJ85="","",'LiquidMenu Generator'!AJ85)</f>
        <v/>
      </c>
      <c r="C728" s="91"/>
    </row>
    <row r="729" spans="1:3" ht="13.5" x14ac:dyDescent="0.25">
      <c r="A729">
        <v>86</v>
      </c>
      <c r="B729" s="91" t="str">
        <f>IF('LiquidMenu Generator'!AJ86="","",'LiquidMenu Generator'!AJ86)</f>
        <v/>
      </c>
      <c r="C729" s="91"/>
    </row>
    <row r="730" spans="1:3" ht="13.5" x14ac:dyDescent="0.25">
      <c r="A730">
        <v>87</v>
      </c>
      <c r="B730" s="91" t="str">
        <f>IF('LiquidMenu Generator'!AJ87="","",'LiquidMenu Generator'!AJ87)</f>
        <v/>
      </c>
      <c r="C730" s="91"/>
    </row>
    <row r="731" spans="1:3" ht="13.5" x14ac:dyDescent="0.25">
      <c r="A731">
        <v>88</v>
      </c>
      <c r="B731" s="91" t="str">
        <f>IF('LiquidMenu Generator'!AJ88="","",'LiquidMenu Generator'!AJ88)</f>
        <v>wizard_alarmes_screen-&gt;set_displayLineCount(2);</v>
      </c>
      <c r="C731" s="91"/>
    </row>
    <row r="732" spans="1:3" ht="13.5" x14ac:dyDescent="0.25">
      <c r="A732">
        <v>89</v>
      </c>
      <c r="B732" s="91" t="str">
        <f>IF('LiquidMenu Generator'!AJ89="","",'LiquidMenu Generator'!AJ89)</f>
        <v/>
      </c>
      <c r="C732" s="91"/>
    </row>
    <row r="733" spans="1:3" ht="13.5" x14ac:dyDescent="0.25">
      <c r="A733">
        <v>90</v>
      </c>
      <c r="B733" s="91" t="str">
        <f>IF('LiquidMenu Generator'!AJ90="","",'LiquidMenu Generator'!AJ90)</f>
        <v/>
      </c>
      <c r="C733" s="91"/>
    </row>
    <row r="734" spans="1:3" ht="13.5" x14ac:dyDescent="0.25">
      <c r="A734">
        <v>91</v>
      </c>
      <c r="B734" s="91" t="str">
        <f>IF('LiquidMenu Generator'!AJ91="","",'LiquidMenu Generator'!AJ91)</f>
        <v/>
      </c>
      <c r="C734" s="91"/>
    </row>
    <row r="735" spans="1:3" ht="13.5" x14ac:dyDescent="0.25">
      <c r="A735">
        <v>92</v>
      </c>
      <c r="B735" s="91" t="str">
        <f>IF('LiquidMenu Generator'!AJ92="","",'LiquidMenu Generator'!AJ92)</f>
        <v>wizard_conect_screen-&gt;set_displayLineCount(2);</v>
      </c>
      <c r="C735" s="91"/>
    </row>
    <row r="736" spans="1:3" ht="13.5" x14ac:dyDescent="0.25">
      <c r="A736">
        <v>93</v>
      </c>
      <c r="B736" s="91" t="str">
        <f>IF('LiquidMenu Generator'!AJ93="","",'LiquidMenu Generator'!AJ93)</f>
        <v/>
      </c>
      <c r="C736" s="91"/>
    </row>
    <row r="737" spans="1:3" ht="13.5" x14ac:dyDescent="0.25">
      <c r="A737">
        <v>94</v>
      </c>
      <c r="B737" s="91" t="str">
        <f>IF('LiquidMenu Generator'!AJ94="","",'LiquidMenu Generator'!AJ94)</f>
        <v/>
      </c>
      <c r="C737" s="91"/>
    </row>
    <row r="738" spans="1:3" ht="13.5" x14ac:dyDescent="0.25">
      <c r="A738">
        <v>95</v>
      </c>
      <c r="B738" s="91" t="str">
        <f>IF('LiquidMenu Generator'!AJ95="","",'LiquidMenu Generator'!AJ95)</f>
        <v/>
      </c>
      <c r="C738" s="91"/>
    </row>
    <row r="739" spans="1:3" ht="13.5" x14ac:dyDescent="0.25">
      <c r="A739">
        <v>96</v>
      </c>
      <c r="B739" s="91" t="str">
        <f>IF('LiquidMenu Generator'!AJ96="","",'LiquidMenu Generator'!AJ96)</f>
        <v/>
      </c>
      <c r="C739" s="91"/>
    </row>
    <row r="740" spans="1:3" ht="13.5" x14ac:dyDescent="0.25">
      <c r="A740">
        <v>97</v>
      </c>
      <c r="B740" s="91" t="str">
        <f>IF('LiquidMenu Generator'!AJ97="","",'LiquidMenu Generator'!AJ97)</f>
        <v/>
      </c>
      <c r="C740" s="91"/>
    </row>
    <row r="741" spans="1:3" ht="13.5" x14ac:dyDescent="0.25">
      <c r="A741">
        <v>98</v>
      </c>
      <c r="B741" s="91" t="str">
        <f>IF('LiquidMenu Generator'!AJ98="","",'LiquidMenu Generator'!AJ98)</f>
        <v/>
      </c>
      <c r="C741" s="91"/>
    </row>
    <row r="742" spans="1:3" ht="13.5" x14ac:dyDescent="0.25">
      <c r="A742">
        <v>99</v>
      </c>
      <c r="B742" s="91" t="str">
        <f>IF('LiquidMenu Generator'!AJ99="","",'LiquidMenu Generator'!AJ99)</f>
        <v/>
      </c>
      <c r="C742" s="91"/>
    </row>
    <row r="743" spans="1:3" ht="13.5" x14ac:dyDescent="0.25">
      <c r="A743">
        <v>100</v>
      </c>
      <c r="B743" s="91" t="str">
        <f>IF('LiquidMenu Generator'!AJ100="","",'LiquidMenu Generator'!AJ100)</f>
        <v/>
      </c>
      <c r="C743" s="91"/>
    </row>
    <row r="744" spans="1:3" ht="13.5" x14ac:dyDescent="0.25">
      <c r="A744">
        <v>101</v>
      </c>
      <c r="B744" s="91" t="str">
        <f>IF('LiquidMenu Generator'!AJ101="","",'LiquidMenu Generator'!AJ101)</f>
        <v/>
      </c>
      <c r="C744" s="91"/>
    </row>
    <row r="745" spans="1:3" ht="13.5" x14ac:dyDescent="0.25">
      <c r="A745">
        <v>102</v>
      </c>
      <c r="B745" s="91" t="str">
        <f>IF('LiquidMenu Generator'!AJ102="","",'LiquidMenu Generator'!AJ102)</f>
        <v>confirma_tpa_screen-&gt;set_displayLineCount(2);</v>
      </c>
      <c r="C745" s="91"/>
    </row>
    <row r="746" spans="1:3" ht="13.5" x14ac:dyDescent="0.25">
      <c r="A746">
        <v>103</v>
      </c>
      <c r="B746" s="91" t="str">
        <f>IF('LiquidMenu Generator'!AJ103="","",'LiquidMenu Generator'!AJ103)</f>
        <v/>
      </c>
      <c r="C746" s="91"/>
    </row>
    <row r="747" spans="1:3" ht="13.5" x14ac:dyDescent="0.25">
      <c r="A747">
        <v>104</v>
      </c>
      <c r="B747" s="91" t="str">
        <f>IF('LiquidMenu Generator'!AJ104="","",'LiquidMenu Generator'!AJ104)</f>
        <v/>
      </c>
      <c r="C747" s="91"/>
    </row>
    <row r="748" spans="1:3" ht="13.5" x14ac:dyDescent="0.25">
      <c r="A748">
        <v>105</v>
      </c>
      <c r="B748" s="91" t="str">
        <f>IF('LiquidMenu Generator'!AJ105="","",'LiquidMenu Generator'!AJ105)</f>
        <v>confirma_cancela_screen-&gt;set_displayLineCount(2);</v>
      </c>
      <c r="C748" s="91"/>
    </row>
    <row r="749" spans="1:3" ht="13.5" x14ac:dyDescent="0.25">
      <c r="A749">
        <v>106</v>
      </c>
      <c r="B749" s="91" t="str">
        <f>IF('LiquidMenu Generator'!AJ106="","",'LiquidMenu Generator'!AJ106)</f>
        <v/>
      </c>
      <c r="C749" s="91"/>
    </row>
    <row r="750" spans="1:3" ht="13.5" x14ac:dyDescent="0.25">
      <c r="A750">
        <v>107</v>
      </c>
      <c r="B750" s="91" t="str">
        <f>IF('LiquidMenu Generator'!AJ107="","",'LiquidMenu Generator'!AJ107)</f>
        <v/>
      </c>
      <c r="C750" s="91"/>
    </row>
    <row r="751" spans="1:3" ht="13.5" x14ac:dyDescent="0.25">
      <c r="A751">
        <v>108</v>
      </c>
      <c r="B751" s="91" t="str">
        <f>IF('LiquidMenu Generator'!AJ108="","",'LiquidMenu Generator'!AJ108)</f>
        <v/>
      </c>
      <c r="C751" s="91"/>
    </row>
    <row r="752" spans="1:3" ht="13.5" x14ac:dyDescent="0.25">
      <c r="A752">
        <v>109</v>
      </c>
      <c r="B752" s="91" t="str">
        <f>IF('LiquidMenu Generator'!AJ109="","",'LiquidMenu Generator'!AJ109)</f>
        <v/>
      </c>
      <c r="C752" s="91"/>
    </row>
    <row r="753" spans="1:3" ht="13.5" x14ac:dyDescent="0.25">
      <c r="A753">
        <v>110</v>
      </c>
      <c r="B753" s="91" t="str">
        <f>IF('LiquidMenu Generator'!AJ110="","",'LiquidMenu Generator'!AJ110)</f>
        <v/>
      </c>
      <c r="C753" s="91"/>
    </row>
    <row r="754" spans="1:3" ht="13.5" x14ac:dyDescent="0.25">
      <c r="A754">
        <v>111</v>
      </c>
      <c r="B754" s="91" t="str">
        <f>IF('LiquidMenu Generator'!AJ111="","",'LiquidMenu Generator'!AJ111)</f>
        <v/>
      </c>
      <c r="C754" s="91"/>
    </row>
    <row r="755" spans="1:3" ht="13.5" x14ac:dyDescent="0.25">
      <c r="A755">
        <v>112</v>
      </c>
      <c r="B755" s="91" t="str">
        <f>IF('LiquidMenu Generator'!AJ112="","",'LiquidMenu Generator'!AJ112)</f>
        <v/>
      </c>
      <c r="C755" s="91"/>
    </row>
    <row r="756" spans="1:3" ht="13.5" x14ac:dyDescent="0.25">
      <c r="A756">
        <v>113</v>
      </c>
      <c r="B756" s="91" t="str">
        <f>IF('LiquidMenu Generator'!AJ113="","",'LiquidMenu Generator'!AJ113)</f>
        <v/>
      </c>
      <c r="C756" s="91"/>
    </row>
    <row r="757" spans="1:3" ht="13.5" x14ac:dyDescent="0.25">
      <c r="A757">
        <v>114</v>
      </c>
      <c r="B757" s="91" t="str">
        <f>IF('LiquidMenu Generator'!AJ114="","",'LiquidMenu Generator'!AJ114)</f>
        <v/>
      </c>
      <c r="C757" s="91"/>
    </row>
    <row r="758" spans="1:3" ht="13.5" x14ac:dyDescent="0.25">
      <c r="A758">
        <v>115</v>
      </c>
      <c r="B758" s="91" t="str">
        <f>IF('LiquidMenu Generator'!AJ115="","",'LiquidMenu Generator'!AJ115)</f>
        <v/>
      </c>
      <c r="C758" s="91"/>
    </row>
    <row r="759" spans="1:3" ht="13.5" x14ac:dyDescent="0.25">
      <c r="A759">
        <v>116</v>
      </c>
      <c r="B759" s="91" t="str">
        <f>IF('LiquidMenu Generator'!AJ116="","",'LiquidMenu Generator'!AJ116)</f>
        <v/>
      </c>
      <c r="C759" s="91"/>
    </row>
    <row r="760" spans="1:3" ht="13.5" x14ac:dyDescent="0.25">
      <c r="A760">
        <v>117</v>
      </c>
      <c r="B760" s="91" t="str">
        <f>IF('LiquidMenu Generator'!AJ117="","",'LiquidMenu Generator'!AJ117)</f>
        <v/>
      </c>
      <c r="C760" s="91"/>
    </row>
    <row r="761" spans="1:3" ht="13.5" x14ac:dyDescent="0.25">
      <c r="A761">
        <v>118</v>
      </c>
      <c r="B761" s="91" t="str">
        <f>IF('LiquidMenu Generator'!AJ118="","",'LiquidMenu Generator'!AJ118)</f>
        <v/>
      </c>
      <c r="C761" s="91"/>
    </row>
    <row r="762" spans="1:3" ht="13.5" x14ac:dyDescent="0.25">
      <c r="A762">
        <v>119</v>
      </c>
      <c r="B762" s="91" t="str">
        <f>IF('LiquidMenu Generator'!AJ119="","",'LiquidMenu Generator'!AJ119)</f>
        <v/>
      </c>
      <c r="C762" s="91"/>
    </row>
    <row r="763" spans="1:3" ht="13.5" x14ac:dyDescent="0.25">
      <c r="A763">
        <v>120</v>
      </c>
      <c r="B763" s="91" t="str">
        <f>IF('LiquidMenu Generator'!AH242="","",'LiquidMenu Generator'!AH242)</f>
        <v/>
      </c>
      <c r="C763" s="91"/>
    </row>
    <row r="764" spans="1:3" ht="13.5" x14ac:dyDescent="0.25">
      <c r="B764" s="90"/>
      <c r="C764" s="90"/>
    </row>
    <row r="765" spans="1:3" ht="19.5" x14ac:dyDescent="0.35">
      <c r="B765" s="94" t="str">
        <f>"}  // fim &gt;&gt;&gt; "&amp;"Menu"&amp;UPPER('LiquidMenu Generator'!F1)&amp;"::Menu"&amp;UPPER('LiquidMenu Generator'!F1)</f>
        <v>}  // fim &gt;&gt;&gt; MenuCORTINA::MenuCORTINA</v>
      </c>
      <c r="C765" s="94"/>
    </row>
    <row r="766" spans="1:3" ht="13.5" x14ac:dyDescent="0.25">
      <c r="B766" s="87"/>
      <c r="C766" s="87"/>
    </row>
    <row r="767" spans="1:3" ht="19.5" x14ac:dyDescent="0.35">
      <c r="B767" s="94" t="str">
        <f>"void Menu"&amp;UPPER('LiquidMenu Generator'!F1)&amp;"::setup(void) {"</f>
        <v>void MenuCORTINA::setup(void) {</v>
      </c>
      <c r="C767" s="94"/>
    </row>
    <row r="768" spans="1:3" ht="13.5" x14ac:dyDescent="0.25">
      <c r="B768" s="87" t="s">
        <v>305</v>
      </c>
      <c r="C768" s="87"/>
    </row>
    <row r="769" spans="1:3" ht="13.5" x14ac:dyDescent="0.25">
      <c r="B769" s="87" t="str">
        <f>"// "&amp;'LiquidMenu Generator'!AK3</f>
        <v>// passo 9) ADD MENU</v>
      </c>
      <c r="C769" s="87"/>
    </row>
    <row r="770" spans="1:3" ht="13.5" x14ac:dyDescent="0.25">
      <c r="B770" s="87" t="s">
        <v>305</v>
      </c>
      <c r="C770" s="87"/>
    </row>
    <row r="771" spans="1:3" ht="13.5" x14ac:dyDescent="0.25">
      <c r="B771" s="90"/>
      <c r="C771" s="90"/>
    </row>
    <row r="772" spans="1:3" ht="13.5" x14ac:dyDescent="0.25">
      <c r="A772">
        <v>4</v>
      </c>
      <c r="B772" s="91" t="str">
        <f>IF('LiquidMenu Generator'!AK4="","",'LiquidMenu Generator'!AK4)</f>
        <v>myMenu-&gt;add_screen(*welcome_screen);</v>
      </c>
      <c r="C772" s="91" t="str">
        <f>IF('LiquidMenu Generator'!AK126="","",'LiquidMenu Generator'!AK126)</f>
        <v/>
      </c>
    </row>
    <row r="773" spans="1:3" ht="13.5" x14ac:dyDescent="0.25">
      <c r="A773">
        <v>5</v>
      </c>
      <c r="B773" s="91" t="str">
        <f>IF('LiquidMenu Generator'!AK5="","",'LiquidMenu Generator'!AK5)</f>
        <v/>
      </c>
      <c r="C773" s="91" t="str">
        <f>IF('LiquidMenu Generator'!AK127="","",'LiquidMenu Generator'!AK127)</f>
        <v/>
      </c>
    </row>
    <row r="774" spans="1:3" ht="13.5" x14ac:dyDescent="0.25">
      <c r="A774">
        <v>6</v>
      </c>
      <c r="B774" s="91" t="str">
        <f>IF('LiquidMenu Generator'!AK6="","",'LiquidMenu Generator'!AK6)</f>
        <v/>
      </c>
      <c r="C774" s="91" t="str">
        <f>IF('LiquidMenu Generator'!AK128="","",'LiquidMenu Generator'!AK128)</f>
        <v/>
      </c>
    </row>
    <row r="775" spans="1:3" ht="13.5" x14ac:dyDescent="0.25">
      <c r="A775">
        <v>7</v>
      </c>
      <c r="B775" s="91" t="str">
        <f>IF('LiquidMenu Generator'!AK7="","",'LiquidMenu Generator'!AK7)</f>
        <v/>
      </c>
      <c r="C775" s="91" t="str">
        <f>IF('LiquidMenu Generator'!AK129="","",'LiquidMenu Generator'!AK129)</f>
        <v/>
      </c>
    </row>
    <row r="776" spans="1:3" ht="13.5" x14ac:dyDescent="0.25">
      <c r="A776">
        <v>8</v>
      </c>
      <c r="B776" s="91" t="str">
        <f>IF('LiquidMenu Generator'!AK8="","",'LiquidMenu Generator'!AK8)</f>
        <v>myMenu-&gt;add_screen(*principal_screen);</v>
      </c>
      <c r="C776" s="91" t="str">
        <f>IF('LiquidMenu Generator'!AK130="","",'LiquidMenu Generator'!AK130)</f>
        <v/>
      </c>
    </row>
    <row r="777" spans="1:3" ht="13.5" x14ac:dyDescent="0.25">
      <c r="A777">
        <v>9</v>
      </c>
      <c r="B777" s="91" t="str">
        <f>IF('LiquidMenu Generator'!AK9="","",'LiquidMenu Generator'!AK9)</f>
        <v/>
      </c>
      <c r="C777" s="91" t="str">
        <f>IF('LiquidMenu Generator'!AK131="","",'LiquidMenu Generator'!AK131)</f>
        <v/>
      </c>
    </row>
    <row r="778" spans="1:3" ht="13.5" x14ac:dyDescent="0.25">
      <c r="A778">
        <v>10</v>
      </c>
      <c r="B778" s="91" t="str">
        <f>IF('LiquidMenu Generator'!AK10="","",'LiquidMenu Generator'!AK10)</f>
        <v/>
      </c>
      <c r="C778" s="91" t="str">
        <f>IF('LiquidMenu Generator'!AK132="","",'LiquidMenu Generator'!AK132)</f>
        <v/>
      </c>
    </row>
    <row r="779" spans="1:3" ht="13.5" x14ac:dyDescent="0.25">
      <c r="A779">
        <v>11</v>
      </c>
      <c r="B779" s="91" t="str">
        <f>IF('LiquidMenu Generator'!AK11="","",'LiquidMenu Generator'!AK11)</f>
        <v/>
      </c>
      <c r="C779" s="91" t="str">
        <f>IF('LiquidMenu Generator'!AK133="","",'LiquidMenu Generator'!AK133)</f>
        <v/>
      </c>
    </row>
    <row r="780" spans="1:3" ht="13.5" x14ac:dyDescent="0.25">
      <c r="A780">
        <v>12</v>
      </c>
      <c r="B780" s="91" t="str">
        <f>IF('LiquidMenu Generator'!AK12="","",'LiquidMenu Generator'!AK12)</f>
        <v/>
      </c>
      <c r="C780" s="91" t="str">
        <f>IF('LiquidMenu Generator'!AK134="","",'LiquidMenu Generator'!AK134)</f>
        <v/>
      </c>
    </row>
    <row r="781" spans="1:3" ht="13.5" x14ac:dyDescent="0.25">
      <c r="A781">
        <v>13</v>
      </c>
      <c r="B781" s="91" t="str">
        <f>IF('LiquidMenu Generator'!AK13="","",'LiquidMenu Generator'!AK13)</f>
        <v/>
      </c>
      <c r="C781" s="91" t="str">
        <f>IF('LiquidMenu Generator'!AK135="","",'LiquidMenu Generator'!AK135)</f>
        <v/>
      </c>
    </row>
    <row r="782" spans="1:3" ht="13.5" x14ac:dyDescent="0.25">
      <c r="A782">
        <v>14</v>
      </c>
      <c r="B782" s="91" t="str">
        <f>IF('LiquidMenu Generator'!AK14="","",'LiquidMenu Generator'!AK14)</f>
        <v/>
      </c>
      <c r="C782" s="91" t="str">
        <f>IF('LiquidMenu Generator'!AK136="","",'LiquidMenu Generator'!AK136)</f>
        <v/>
      </c>
    </row>
    <row r="783" spans="1:3" ht="13.5" x14ac:dyDescent="0.25">
      <c r="A783">
        <v>15</v>
      </c>
      <c r="B783" s="91" t="str">
        <f>IF('LiquidMenu Generator'!AK15="","",'LiquidMenu Generator'!AK15)</f>
        <v/>
      </c>
      <c r="C783" s="91" t="str">
        <f>IF('LiquidMenu Generator'!AK137="","",'LiquidMenu Generator'!AK137)</f>
        <v/>
      </c>
    </row>
    <row r="784" spans="1:3" ht="13.5" x14ac:dyDescent="0.25">
      <c r="A784">
        <v>16</v>
      </c>
      <c r="B784" s="91" t="str">
        <f>IF('LiquidMenu Generator'!AK16="","",'LiquidMenu Generator'!AK16)</f>
        <v>myMenu-&gt;add_screen(*configuracao_screen);</v>
      </c>
      <c r="C784" s="91" t="str">
        <f>IF('LiquidMenu Generator'!AK138="","",'LiquidMenu Generator'!AK138)</f>
        <v/>
      </c>
    </row>
    <row r="785" spans="1:3" ht="13.5" x14ac:dyDescent="0.25">
      <c r="A785">
        <v>17</v>
      </c>
      <c r="B785" s="91" t="str">
        <f>IF('LiquidMenu Generator'!AK17="","",'LiquidMenu Generator'!AK17)</f>
        <v/>
      </c>
      <c r="C785" s="91" t="str">
        <f>IF('LiquidMenu Generator'!AK139="","",'LiquidMenu Generator'!AK139)</f>
        <v/>
      </c>
    </row>
    <row r="786" spans="1:3" ht="13.5" x14ac:dyDescent="0.25">
      <c r="A786">
        <v>18</v>
      </c>
      <c r="B786" s="91" t="str">
        <f>IF('LiquidMenu Generator'!AK18="","",'LiquidMenu Generator'!AK18)</f>
        <v/>
      </c>
      <c r="C786" s="91" t="str">
        <f>IF('LiquidMenu Generator'!AK140="","",'LiquidMenu Generator'!AK140)</f>
        <v/>
      </c>
    </row>
    <row r="787" spans="1:3" ht="13.5" x14ac:dyDescent="0.25">
      <c r="A787">
        <v>19</v>
      </c>
      <c r="B787" s="91" t="str">
        <f>IF('LiquidMenu Generator'!AK19="","",'LiquidMenu Generator'!AK19)</f>
        <v/>
      </c>
      <c r="C787" s="91" t="str">
        <f>IF('LiquidMenu Generator'!AK141="","",'LiquidMenu Generator'!AK141)</f>
        <v/>
      </c>
    </row>
    <row r="788" spans="1:3" ht="13.5" x14ac:dyDescent="0.25">
      <c r="A788">
        <v>20</v>
      </c>
      <c r="B788" s="91" t="str">
        <f>IF('LiquidMenu Generator'!AK20="","",'LiquidMenu Generator'!AK20)</f>
        <v/>
      </c>
      <c r="C788" s="91" t="str">
        <f>IF('LiquidMenu Generator'!AK142="","",'LiquidMenu Generator'!AK142)</f>
        <v/>
      </c>
    </row>
    <row r="789" spans="1:3" ht="13.5" x14ac:dyDescent="0.25">
      <c r="A789">
        <v>21</v>
      </c>
      <c r="B789" s="91" t="str">
        <f>IF('LiquidMenu Generator'!AK21="","",'LiquidMenu Generator'!AK21)</f>
        <v/>
      </c>
      <c r="C789" s="91" t="str">
        <f>IF('LiquidMenu Generator'!AK143="","",'LiquidMenu Generator'!AK143)</f>
        <v/>
      </c>
    </row>
    <row r="790" spans="1:3" ht="13.5" x14ac:dyDescent="0.25">
      <c r="A790">
        <v>22</v>
      </c>
      <c r="B790" s="91" t="str">
        <f>IF('LiquidMenu Generator'!AK22="","",'LiquidMenu Generator'!AK22)</f>
        <v/>
      </c>
      <c r="C790" s="91" t="str">
        <f>IF('LiquidMenu Generator'!AK144="","",'LiquidMenu Generator'!AK144)</f>
        <v/>
      </c>
    </row>
    <row r="791" spans="1:3" ht="13.5" x14ac:dyDescent="0.25">
      <c r="A791">
        <v>23</v>
      </c>
      <c r="B791" s="91" t="str">
        <f>IF('LiquidMenu Generator'!AK23="","",'LiquidMenu Generator'!AK23)</f>
        <v/>
      </c>
      <c r="C791" s="91" t="str">
        <f>IF('LiquidMenu Generator'!AK145="","",'LiquidMenu Generator'!AK145)</f>
        <v/>
      </c>
    </row>
    <row r="792" spans="1:3" ht="13.5" x14ac:dyDescent="0.25">
      <c r="A792">
        <v>24</v>
      </c>
      <c r="B792" s="91" t="str">
        <f>IF('LiquidMenu Generator'!AK24="","",'LiquidMenu Generator'!AK24)</f>
        <v/>
      </c>
      <c r="C792" s="91" t="str">
        <f>IF('LiquidMenu Generator'!AK146="","",'LiquidMenu Generator'!AK146)</f>
        <v/>
      </c>
    </row>
    <row r="793" spans="1:3" ht="13.5" x14ac:dyDescent="0.25">
      <c r="A793">
        <v>25</v>
      </c>
      <c r="B793" s="91" t="str">
        <f>IF('LiquidMenu Generator'!AK25="","",'LiquidMenu Generator'!AK25)</f>
        <v>myMenu-&gt;add_screen(*detalhe_DATAHORA_screen);</v>
      </c>
      <c r="C793" s="91" t="str">
        <f>IF('LiquidMenu Generator'!AK147="","",'LiquidMenu Generator'!AK147)</f>
        <v/>
      </c>
    </row>
    <row r="794" spans="1:3" ht="13.5" x14ac:dyDescent="0.25">
      <c r="A794">
        <v>26</v>
      </c>
      <c r="B794" s="91" t="str">
        <f>IF('LiquidMenu Generator'!AK26="","",'LiquidMenu Generator'!AK26)</f>
        <v/>
      </c>
      <c r="C794" s="91" t="str">
        <f>IF('LiquidMenu Generator'!AK148="","",'LiquidMenu Generator'!AK148)</f>
        <v/>
      </c>
    </row>
    <row r="795" spans="1:3" ht="13.5" x14ac:dyDescent="0.25">
      <c r="A795">
        <v>27</v>
      </c>
      <c r="B795" s="91" t="str">
        <f>IF('LiquidMenu Generator'!AK27="","",'LiquidMenu Generator'!AK27)</f>
        <v/>
      </c>
      <c r="C795" s="91" t="str">
        <f>IF('LiquidMenu Generator'!AK149="","",'LiquidMenu Generator'!AK149)</f>
        <v/>
      </c>
    </row>
    <row r="796" spans="1:3" ht="13.5" x14ac:dyDescent="0.25">
      <c r="A796">
        <v>28</v>
      </c>
      <c r="B796" s="91" t="str">
        <f>IF('LiquidMenu Generator'!AK28="","",'LiquidMenu Generator'!AK28)</f>
        <v>myMenu-&gt;add_screen(*detalhe_LUZ_screen);</v>
      </c>
      <c r="C796" s="91" t="str">
        <f>IF('LiquidMenu Generator'!AK150="","",'LiquidMenu Generator'!AK150)</f>
        <v/>
      </c>
    </row>
    <row r="797" spans="1:3" ht="13.5" x14ac:dyDescent="0.25">
      <c r="A797">
        <v>29</v>
      </c>
      <c r="B797" s="91" t="str">
        <f>IF('LiquidMenu Generator'!AK29="","",'LiquidMenu Generator'!AK29)</f>
        <v/>
      </c>
      <c r="C797" s="91" t="str">
        <f>IF('LiquidMenu Generator'!AK151="","",'LiquidMenu Generator'!AK151)</f>
        <v/>
      </c>
    </row>
    <row r="798" spans="1:3" ht="13.5" x14ac:dyDescent="0.25">
      <c r="A798">
        <v>30</v>
      </c>
      <c r="B798" s="91" t="str">
        <f>IF('LiquidMenu Generator'!AK30="","",'LiquidMenu Generator'!AK30)</f>
        <v/>
      </c>
      <c r="C798" s="91" t="str">
        <f>IF('LiquidMenu Generator'!AK152="","",'LiquidMenu Generator'!AK152)</f>
        <v/>
      </c>
    </row>
    <row r="799" spans="1:3" ht="13.5" x14ac:dyDescent="0.25">
      <c r="A799">
        <v>31</v>
      </c>
      <c r="B799" s="91" t="str">
        <f>IF('LiquidMenu Generator'!AK31="","",'LiquidMenu Generator'!AK31)</f>
        <v/>
      </c>
      <c r="C799" s="91" t="str">
        <f>IF('LiquidMenu Generator'!AK153="","",'LiquidMenu Generator'!AK153)</f>
        <v/>
      </c>
    </row>
    <row r="800" spans="1:3" ht="13.5" x14ac:dyDescent="0.25">
      <c r="A800">
        <v>32</v>
      </c>
      <c r="B800" s="91" t="str">
        <f>IF('LiquidMenu Generator'!AK32="","",'LiquidMenu Generator'!AK32)</f>
        <v>myMenu-&gt;add_screen(*detalhe_FILTRO_screen);</v>
      </c>
      <c r="C800" s="91" t="str">
        <f>IF('LiquidMenu Generator'!AK154="","",'LiquidMenu Generator'!AK154)</f>
        <v/>
      </c>
    </row>
    <row r="801" spans="1:3" ht="13.5" x14ac:dyDescent="0.25">
      <c r="A801">
        <v>33</v>
      </c>
      <c r="B801" s="91" t="str">
        <f>IF('LiquidMenu Generator'!AK33="","",'LiquidMenu Generator'!AK33)</f>
        <v/>
      </c>
      <c r="C801" s="91" t="str">
        <f>IF('LiquidMenu Generator'!AK155="","",'LiquidMenu Generator'!AK155)</f>
        <v/>
      </c>
    </row>
    <row r="802" spans="1:3" ht="13.5" x14ac:dyDescent="0.25">
      <c r="A802">
        <v>34</v>
      </c>
      <c r="B802" s="91" t="str">
        <f>IF('LiquidMenu Generator'!AK34="","",'LiquidMenu Generator'!AK34)</f>
        <v/>
      </c>
      <c r="C802" s="91" t="str">
        <f>IF('LiquidMenu Generator'!AK156="","",'LiquidMenu Generator'!AK156)</f>
        <v/>
      </c>
    </row>
    <row r="803" spans="1:3" ht="13.5" x14ac:dyDescent="0.25">
      <c r="A803">
        <v>35</v>
      </c>
      <c r="B803" s="91" t="str">
        <f>IF('LiquidMenu Generator'!AK35="","",'LiquidMenu Generator'!AK35)</f>
        <v/>
      </c>
      <c r="C803" s="91" t="str">
        <f>IF('LiquidMenu Generator'!AK157="","",'LiquidMenu Generator'!AK157)</f>
        <v/>
      </c>
    </row>
    <row r="804" spans="1:3" ht="13.5" x14ac:dyDescent="0.25">
      <c r="A804">
        <v>36</v>
      </c>
      <c r="B804" s="91" t="str">
        <f>IF('LiquidMenu Generator'!AK36="","",'LiquidMenu Generator'!AK36)</f>
        <v>myMenu-&gt;add_screen(*detalhe_AR_screen);</v>
      </c>
      <c r="C804" s="91" t="str">
        <f>IF('LiquidMenu Generator'!AK158="","",'LiquidMenu Generator'!AK158)</f>
        <v/>
      </c>
    </row>
    <row r="805" spans="1:3" ht="13.5" x14ac:dyDescent="0.25">
      <c r="A805">
        <v>37</v>
      </c>
      <c r="B805" s="91" t="str">
        <f>IF('LiquidMenu Generator'!AK37="","",'LiquidMenu Generator'!AK37)</f>
        <v/>
      </c>
      <c r="C805" s="91" t="str">
        <f>IF('LiquidMenu Generator'!AK159="","",'LiquidMenu Generator'!AK159)</f>
        <v/>
      </c>
    </row>
    <row r="806" spans="1:3" ht="13.5" x14ac:dyDescent="0.25">
      <c r="A806">
        <v>38</v>
      </c>
      <c r="B806" s="91" t="str">
        <f>IF('LiquidMenu Generator'!AK38="","",'LiquidMenu Generator'!AK38)</f>
        <v/>
      </c>
      <c r="C806" s="91" t="str">
        <f>IF('LiquidMenu Generator'!AK160="","",'LiquidMenu Generator'!AK160)</f>
        <v/>
      </c>
    </row>
    <row r="807" spans="1:3" ht="13.5" x14ac:dyDescent="0.25">
      <c r="A807">
        <v>39</v>
      </c>
      <c r="B807" s="91" t="str">
        <f>IF('LiquidMenu Generator'!AK39="","",'LiquidMenu Generator'!AK39)</f>
        <v/>
      </c>
      <c r="C807" s="91" t="str">
        <f>IF('LiquidMenu Generator'!AK161="","",'LiquidMenu Generator'!AK161)</f>
        <v/>
      </c>
    </row>
    <row r="808" spans="1:3" ht="13.5" x14ac:dyDescent="0.25">
      <c r="A808">
        <v>40</v>
      </c>
      <c r="B808" s="91" t="str">
        <f>IF('LiquidMenu Generator'!AK40="","",'LiquidMenu Generator'!AK40)</f>
        <v>myMenu-&gt;add_screen(*detalhe_TEMPERATURA_screen);</v>
      </c>
      <c r="C808" s="91" t="str">
        <f>IF('LiquidMenu Generator'!AK162="","",'LiquidMenu Generator'!AK162)</f>
        <v/>
      </c>
    </row>
    <row r="809" spans="1:3" ht="13.5" x14ac:dyDescent="0.25">
      <c r="A809">
        <v>41</v>
      </c>
      <c r="B809" s="91" t="str">
        <f>IF('LiquidMenu Generator'!AK41="","",'LiquidMenu Generator'!AK41)</f>
        <v/>
      </c>
      <c r="C809" s="91" t="str">
        <f>IF('LiquidMenu Generator'!AK163="","",'LiquidMenu Generator'!AK163)</f>
        <v/>
      </c>
    </row>
    <row r="810" spans="1:3" ht="13.5" x14ac:dyDescent="0.25">
      <c r="A810">
        <v>42</v>
      </c>
      <c r="B810" s="91" t="str">
        <f>IF('LiquidMenu Generator'!AK42="","",'LiquidMenu Generator'!AK42)</f>
        <v/>
      </c>
      <c r="C810" s="91" t="str">
        <f>IF('LiquidMenu Generator'!AK164="","",'LiquidMenu Generator'!AK164)</f>
        <v/>
      </c>
    </row>
    <row r="811" spans="1:3" ht="13.5" x14ac:dyDescent="0.25">
      <c r="A811">
        <v>43</v>
      </c>
      <c r="B811" s="91" t="str">
        <f>IF('LiquidMenu Generator'!AK43="","",'LiquidMenu Generator'!AK43)</f>
        <v/>
      </c>
      <c r="C811" s="91" t="str">
        <f>IF('LiquidMenu Generator'!AK165="","",'LiquidMenu Generator'!AK165)</f>
        <v/>
      </c>
    </row>
    <row r="812" spans="1:3" ht="13.5" x14ac:dyDescent="0.25">
      <c r="A812">
        <v>44</v>
      </c>
      <c r="B812" s="91" t="str">
        <f>IF('LiquidMenu Generator'!AK44="","",'LiquidMenu Generator'!AK44)</f>
        <v/>
      </c>
      <c r="C812" s="91" t="str">
        <f>IF('LiquidMenu Generator'!AK166="","",'LiquidMenu Generator'!AK166)</f>
        <v/>
      </c>
    </row>
    <row r="813" spans="1:3" ht="13.5" x14ac:dyDescent="0.25">
      <c r="A813">
        <v>45</v>
      </c>
      <c r="B813" s="91" t="str">
        <f>IF('LiquidMenu Generator'!AK45="","",'LiquidMenu Generator'!AK45)</f>
        <v/>
      </c>
      <c r="C813" s="91" t="str">
        <f>IF('LiquidMenu Generator'!AK167="","",'LiquidMenu Generator'!AK167)</f>
        <v/>
      </c>
    </row>
    <row r="814" spans="1:3" ht="13.5" x14ac:dyDescent="0.25">
      <c r="A814">
        <v>46</v>
      </c>
      <c r="B814" s="91" t="str">
        <f>IF('LiquidMenu Generator'!AK46="","",'LiquidMenu Generator'!AK46)</f>
        <v/>
      </c>
      <c r="C814" s="91" t="str">
        <f>IF('LiquidMenu Generator'!AK168="","",'LiquidMenu Generator'!AK168)</f>
        <v/>
      </c>
    </row>
    <row r="815" spans="1:3" ht="13.5" x14ac:dyDescent="0.25">
      <c r="A815">
        <v>47</v>
      </c>
      <c r="B815" s="91" t="str">
        <f>IF('LiquidMenu Generator'!AK47="","",'LiquidMenu Generator'!AK47)</f>
        <v>myMenu-&gt;add_screen(*detalhe_ALIMENTO_screen);</v>
      </c>
      <c r="C815" s="91" t="str">
        <f>IF('LiquidMenu Generator'!AK169="","",'LiquidMenu Generator'!AK169)</f>
        <v/>
      </c>
    </row>
    <row r="816" spans="1:3" ht="13.5" x14ac:dyDescent="0.25">
      <c r="A816">
        <v>48</v>
      </c>
      <c r="B816" s="91" t="str">
        <f>IF('LiquidMenu Generator'!AK48="","",'LiquidMenu Generator'!AK48)</f>
        <v/>
      </c>
      <c r="C816" s="91" t="str">
        <f>IF('LiquidMenu Generator'!AK170="","",'LiquidMenu Generator'!AK170)</f>
        <v/>
      </c>
    </row>
    <row r="817" spans="1:3" ht="13.5" x14ac:dyDescent="0.25">
      <c r="A817">
        <v>49</v>
      </c>
      <c r="B817" s="91" t="str">
        <f>IF('LiquidMenu Generator'!AK49="","",'LiquidMenu Generator'!AK49)</f>
        <v/>
      </c>
      <c r="C817" s="91" t="str">
        <f>IF('LiquidMenu Generator'!AK171="","",'LiquidMenu Generator'!AK171)</f>
        <v/>
      </c>
    </row>
    <row r="818" spans="1:3" ht="13.5" x14ac:dyDescent="0.25">
      <c r="A818">
        <v>50</v>
      </c>
      <c r="B818" s="91" t="str">
        <f>IF('LiquidMenu Generator'!AK50="","",'LiquidMenu Generator'!AK50)</f>
        <v/>
      </c>
      <c r="C818" s="91" t="str">
        <f>IF('LiquidMenu Generator'!AK172="","",'LiquidMenu Generator'!AK172)</f>
        <v/>
      </c>
    </row>
    <row r="819" spans="1:3" ht="13.5" x14ac:dyDescent="0.25">
      <c r="A819">
        <v>51</v>
      </c>
      <c r="B819" s="91" t="str">
        <f>IF('LiquidMenu Generator'!AK51="","",'LiquidMenu Generator'!AK51)</f>
        <v/>
      </c>
      <c r="C819" s="91" t="str">
        <f>IF('LiquidMenu Generator'!AK173="","",'LiquidMenu Generator'!AK173)</f>
        <v/>
      </c>
    </row>
    <row r="820" spans="1:3" ht="13.5" x14ac:dyDescent="0.25">
      <c r="A820">
        <v>52</v>
      </c>
      <c r="B820" s="91" t="str">
        <f>IF('LiquidMenu Generator'!AK52="","",'LiquidMenu Generator'!AK52)</f>
        <v/>
      </c>
      <c r="C820" s="91" t="str">
        <f>IF('LiquidMenu Generator'!AK174="","",'LiquidMenu Generator'!AK174)</f>
        <v/>
      </c>
    </row>
    <row r="821" spans="1:3" ht="13.5" x14ac:dyDescent="0.25">
      <c r="A821">
        <v>53</v>
      </c>
      <c r="B821" s="91" t="str">
        <f>IF('LiquidMenu Generator'!AK53="","",'LiquidMenu Generator'!AK53)</f>
        <v/>
      </c>
      <c r="C821" s="91" t="str">
        <f>IF('LiquidMenu Generator'!AK175="","",'LiquidMenu Generator'!AK175)</f>
        <v/>
      </c>
    </row>
    <row r="822" spans="1:3" ht="13.5" x14ac:dyDescent="0.25">
      <c r="A822">
        <v>54</v>
      </c>
      <c r="B822" s="91" t="str">
        <f>IF('LiquidMenu Generator'!AK54="","",'LiquidMenu Generator'!AK54)</f>
        <v/>
      </c>
      <c r="C822" s="91" t="str">
        <f>IF('LiquidMenu Generator'!AK176="","",'LiquidMenu Generator'!AK176)</f>
        <v/>
      </c>
    </row>
    <row r="823" spans="1:3" ht="13.5" x14ac:dyDescent="0.25">
      <c r="A823">
        <v>55</v>
      </c>
      <c r="B823" s="91" t="str">
        <f>IF('LiquidMenu Generator'!AK55="","",'LiquidMenu Generator'!AK55)</f>
        <v/>
      </c>
      <c r="C823" s="91" t="str">
        <f>IF('LiquidMenu Generator'!AK177="","",'LiquidMenu Generator'!AK177)</f>
        <v/>
      </c>
    </row>
    <row r="824" spans="1:3" ht="13.5" x14ac:dyDescent="0.25">
      <c r="A824">
        <v>56</v>
      </c>
      <c r="B824" s="91" t="str">
        <f>IF('LiquidMenu Generator'!AK56="","",'LiquidMenu Generator'!AK56)</f>
        <v/>
      </c>
      <c r="C824" s="91" t="str">
        <f>IF('LiquidMenu Generator'!AK178="","",'LiquidMenu Generator'!AK178)</f>
        <v/>
      </c>
    </row>
    <row r="825" spans="1:3" ht="13.5" x14ac:dyDescent="0.25">
      <c r="A825">
        <v>57</v>
      </c>
      <c r="B825" s="91" t="str">
        <f>IF('LiquidMenu Generator'!AK57="","",'LiquidMenu Generator'!AK57)</f>
        <v/>
      </c>
      <c r="C825" s="91" t="str">
        <f>IF('LiquidMenu Generator'!AK179="","",'LiquidMenu Generator'!AK179)</f>
        <v/>
      </c>
    </row>
    <row r="826" spans="1:3" ht="13.5" x14ac:dyDescent="0.25">
      <c r="A826">
        <v>58</v>
      </c>
      <c r="B826" s="91" t="str">
        <f>IF('LiquidMenu Generator'!AK58="","",'LiquidMenu Generator'!AK58)</f>
        <v/>
      </c>
      <c r="C826" s="91" t="str">
        <f>IF('LiquidMenu Generator'!AK180="","",'LiquidMenu Generator'!AK180)</f>
        <v/>
      </c>
    </row>
    <row r="827" spans="1:3" ht="13.5" x14ac:dyDescent="0.25">
      <c r="A827">
        <v>59</v>
      </c>
      <c r="B827" s="91" t="str">
        <f>IF('LiquidMenu Generator'!AK59="","",'LiquidMenu Generator'!AK59)</f>
        <v/>
      </c>
      <c r="C827" s="91" t="str">
        <f>IF('LiquidMenu Generator'!AK181="","",'LiquidMenu Generator'!AK181)</f>
        <v/>
      </c>
    </row>
    <row r="828" spans="1:3" ht="13.5" x14ac:dyDescent="0.25">
      <c r="A828">
        <v>60</v>
      </c>
      <c r="B828" s="91" t="str">
        <f>IF('LiquidMenu Generator'!AK60="","",'LiquidMenu Generator'!AK60)</f>
        <v/>
      </c>
      <c r="C828" s="91" t="str">
        <f>IF('LiquidMenu Generator'!AK182="","",'LiquidMenu Generator'!AK182)</f>
        <v/>
      </c>
    </row>
    <row r="829" spans="1:3" ht="13.5" x14ac:dyDescent="0.25">
      <c r="A829">
        <v>61</v>
      </c>
      <c r="B829" s="91" t="str">
        <f>IF('LiquidMenu Generator'!AK61="","",'LiquidMenu Generator'!AK61)</f>
        <v/>
      </c>
      <c r="C829" s="91" t="str">
        <f>IF('LiquidMenu Generator'!AK183="","",'LiquidMenu Generator'!AK183)</f>
        <v/>
      </c>
    </row>
    <row r="830" spans="1:3" ht="13.5" x14ac:dyDescent="0.25">
      <c r="A830">
        <v>62</v>
      </c>
      <c r="B830" s="91" t="str">
        <f>IF('LiquidMenu Generator'!AK62="","",'LiquidMenu Generator'!AK62)</f>
        <v/>
      </c>
      <c r="C830" s="91" t="str">
        <f>IF('LiquidMenu Generator'!AK184="","",'LiquidMenu Generator'!AK184)</f>
        <v/>
      </c>
    </row>
    <row r="831" spans="1:3" ht="13.5" x14ac:dyDescent="0.25">
      <c r="A831">
        <v>63</v>
      </c>
      <c r="B831" s="91" t="str">
        <f>IF('LiquidMenu Generator'!AK63="","",'LiquidMenu Generator'!AK63)</f>
        <v/>
      </c>
      <c r="C831" s="91" t="str">
        <f>IF('LiquidMenu Generator'!AK185="","",'LiquidMenu Generator'!AK185)</f>
        <v/>
      </c>
    </row>
    <row r="832" spans="1:3" ht="13.5" x14ac:dyDescent="0.25">
      <c r="A832">
        <v>64</v>
      </c>
      <c r="B832" s="91" t="str">
        <f>IF('LiquidMenu Generator'!AK64="","",'LiquidMenu Generator'!AK64)</f>
        <v>myMenu-&gt;add_screen(*detalhe_TPA_screen);</v>
      </c>
      <c r="C832" s="91" t="str">
        <f>IF('LiquidMenu Generator'!AK186="","",'LiquidMenu Generator'!AK186)</f>
        <v/>
      </c>
    </row>
    <row r="833" spans="1:3" ht="13.5" x14ac:dyDescent="0.25">
      <c r="A833">
        <v>65</v>
      </c>
      <c r="B833" s="91" t="str">
        <f>IF('LiquidMenu Generator'!AK65="","",'LiquidMenu Generator'!AK65)</f>
        <v/>
      </c>
      <c r="C833" s="91" t="str">
        <f>IF('LiquidMenu Generator'!AK187="","",'LiquidMenu Generator'!AK187)</f>
        <v/>
      </c>
    </row>
    <row r="834" spans="1:3" ht="13.5" x14ac:dyDescent="0.25">
      <c r="A834">
        <v>66</v>
      </c>
      <c r="B834" s="91" t="str">
        <f>IF('LiquidMenu Generator'!AK66="","",'LiquidMenu Generator'!AK66)</f>
        <v/>
      </c>
      <c r="C834" s="91" t="str">
        <f>IF('LiquidMenu Generator'!AK188="","",'LiquidMenu Generator'!AK188)</f>
        <v/>
      </c>
    </row>
    <row r="835" spans="1:3" ht="13.5" x14ac:dyDescent="0.25">
      <c r="A835">
        <v>67</v>
      </c>
      <c r="B835" s="91" t="str">
        <f>IF('LiquidMenu Generator'!AK67="","",'LiquidMenu Generator'!AK67)</f>
        <v/>
      </c>
      <c r="C835" s="91" t="str">
        <f>IF('LiquidMenu Generator'!AK189="","",'LiquidMenu Generator'!AK189)</f>
        <v/>
      </c>
    </row>
    <row r="836" spans="1:3" ht="13.5" x14ac:dyDescent="0.25">
      <c r="A836">
        <v>68</v>
      </c>
      <c r="B836" s="91" t="str">
        <f>IF('LiquidMenu Generator'!AK68="","",'LiquidMenu Generator'!AK68)</f>
        <v/>
      </c>
      <c r="C836" s="91" t="str">
        <f>IF('LiquidMenu Generator'!AK190="","",'LiquidMenu Generator'!AK190)</f>
        <v/>
      </c>
    </row>
    <row r="837" spans="1:3" ht="13.5" x14ac:dyDescent="0.25">
      <c r="A837">
        <v>69</v>
      </c>
      <c r="B837" s="91" t="str">
        <f>IF('LiquidMenu Generator'!AK69="","",'LiquidMenu Generator'!AK69)</f>
        <v/>
      </c>
      <c r="C837" s="91" t="str">
        <f>IF('LiquidMenu Generator'!AK191="","",'LiquidMenu Generator'!AK191)</f>
        <v/>
      </c>
    </row>
    <row r="838" spans="1:3" ht="13.5" x14ac:dyDescent="0.25">
      <c r="A838">
        <v>70</v>
      </c>
      <c r="B838" s="91" t="str">
        <f>IF('LiquidMenu Generator'!AK70="","",'LiquidMenu Generator'!AK70)</f>
        <v/>
      </c>
      <c r="C838" s="91" t="str">
        <f>IF('LiquidMenu Generator'!AK192="","",'LiquidMenu Generator'!AK192)</f>
        <v/>
      </c>
    </row>
    <row r="839" spans="1:3" ht="13.5" x14ac:dyDescent="0.25">
      <c r="A839">
        <v>71</v>
      </c>
      <c r="B839" s="91" t="str">
        <f>IF('LiquidMenu Generator'!AK71="","",'LiquidMenu Generator'!AK71)</f>
        <v>myMenu-&gt;add_screen(*wizard_hardware_screen);</v>
      </c>
      <c r="C839" s="91" t="str">
        <f>IF('LiquidMenu Generator'!AK193="","",'LiquidMenu Generator'!AK193)</f>
        <v/>
      </c>
    </row>
    <row r="840" spans="1:3" ht="13.5" x14ac:dyDescent="0.25">
      <c r="A840">
        <v>72</v>
      </c>
      <c r="B840" s="91" t="str">
        <f>IF('LiquidMenu Generator'!AK72="","",'LiquidMenu Generator'!AK72)</f>
        <v/>
      </c>
      <c r="C840" s="91" t="str">
        <f>IF('LiquidMenu Generator'!AK194="","",'LiquidMenu Generator'!AK194)</f>
        <v/>
      </c>
    </row>
    <row r="841" spans="1:3" ht="13.5" x14ac:dyDescent="0.25">
      <c r="A841">
        <v>73</v>
      </c>
      <c r="B841" s="91" t="str">
        <f>IF('LiquidMenu Generator'!AK73="","",'LiquidMenu Generator'!AK73)</f>
        <v/>
      </c>
      <c r="C841" s="91" t="str">
        <f>IF('LiquidMenu Generator'!AK195="","",'LiquidMenu Generator'!AK195)</f>
        <v/>
      </c>
    </row>
    <row r="842" spans="1:3" ht="13.5" x14ac:dyDescent="0.25">
      <c r="A842">
        <v>74</v>
      </c>
      <c r="B842" s="91" t="str">
        <f>IF('LiquidMenu Generator'!AK74="","",'LiquidMenu Generator'!AK74)</f>
        <v/>
      </c>
      <c r="C842" s="91" t="str">
        <f>IF('LiquidMenu Generator'!AK196="","",'LiquidMenu Generator'!AK196)</f>
        <v/>
      </c>
    </row>
    <row r="843" spans="1:3" ht="13.5" x14ac:dyDescent="0.25">
      <c r="A843">
        <v>75</v>
      </c>
      <c r="B843" s="91" t="str">
        <f>IF('LiquidMenu Generator'!AK75="","",'LiquidMenu Generator'!AK75)</f>
        <v/>
      </c>
      <c r="C843" s="91" t="str">
        <f>IF('LiquidMenu Generator'!AK197="","",'LiquidMenu Generator'!AK197)</f>
        <v/>
      </c>
    </row>
    <row r="844" spans="1:3" ht="13.5" x14ac:dyDescent="0.25">
      <c r="A844">
        <v>76</v>
      </c>
      <c r="B844" s="91" t="str">
        <f>IF('LiquidMenu Generator'!AK76="","",'LiquidMenu Generator'!AK76)</f>
        <v/>
      </c>
      <c r="C844" s="91" t="str">
        <f>IF('LiquidMenu Generator'!AK198="","",'LiquidMenu Generator'!AK198)</f>
        <v/>
      </c>
    </row>
    <row r="845" spans="1:3" ht="13.5" x14ac:dyDescent="0.25">
      <c r="A845">
        <v>77</v>
      </c>
      <c r="B845" s="91" t="str">
        <f>IF('LiquidMenu Generator'!AK77="","",'LiquidMenu Generator'!AK77)</f>
        <v>myMenu-&gt;add_screen(*wizard_behavior_screen);</v>
      </c>
      <c r="C845" s="91" t="str">
        <f>IF('LiquidMenu Generator'!AK199="","",'LiquidMenu Generator'!AK199)</f>
        <v/>
      </c>
    </row>
    <row r="846" spans="1:3" ht="13.5" x14ac:dyDescent="0.25">
      <c r="A846">
        <v>78</v>
      </c>
      <c r="B846" s="91" t="str">
        <f>IF('LiquidMenu Generator'!AK78="","",'LiquidMenu Generator'!AK78)</f>
        <v/>
      </c>
      <c r="C846" s="91" t="str">
        <f>IF('LiquidMenu Generator'!AK200="","",'LiquidMenu Generator'!AK200)</f>
        <v/>
      </c>
    </row>
    <row r="847" spans="1:3" ht="13.5" x14ac:dyDescent="0.25">
      <c r="A847">
        <v>79</v>
      </c>
      <c r="B847" s="91" t="str">
        <f>IF('LiquidMenu Generator'!AK79="","",'LiquidMenu Generator'!AK79)</f>
        <v/>
      </c>
      <c r="C847" s="91" t="str">
        <f>IF('LiquidMenu Generator'!AK201="","",'LiquidMenu Generator'!AK201)</f>
        <v/>
      </c>
    </row>
    <row r="848" spans="1:3" ht="13.5" x14ac:dyDescent="0.25">
      <c r="A848">
        <v>80</v>
      </c>
      <c r="B848" s="91" t="str">
        <f>IF('LiquidMenu Generator'!AK80="","",'LiquidMenu Generator'!AK80)</f>
        <v/>
      </c>
      <c r="C848" s="91" t="str">
        <f>IF('LiquidMenu Generator'!AK202="","",'LiquidMenu Generator'!AK202)</f>
        <v/>
      </c>
    </row>
    <row r="849" spans="1:3" ht="13.5" x14ac:dyDescent="0.25">
      <c r="A849">
        <v>81</v>
      </c>
      <c r="B849" s="91" t="str">
        <f>IF('LiquidMenu Generator'!AK81="","",'LiquidMenu Generator'!AK81)</f>
        <v/>
      </c>
      <c r="C849" s="91" t="str">
        <f>IF('LiquidMenu Generator'!AK203="","",'LiquidMenu Generator'!AK203)</f>
        <v/>
      </c>
    </row>
    <row r="850" spans="1:3" ht="13.5" x14ac:dyDescent="0.25">
      <c r="A850">
        <v>82</v>
      </c>
      <c r="B850" s="91" t="str">
        <f>IF('LiquidMenu Generator'!AK82="","",'LiquidMenu Generator'!AK82)</f>
        <v/>
      </c>
      <c r="C850" s="91" t="str">
        <f>IF('LiquidMenu Generator'!AK204="","",'LiquidMenu Generator'!AK204)</f>
        <v/>
      </c>
    </row>
    <row r="851" spans="1:3" ht="13.5" x14ac:dyDescent="0.25">
      <c r="A851">
        <v>83</v>
      </c>
      <c r="B851" s="91" t="str">
        <f>IF('LiquidMenu Generator'!AK83="","",'LiquidMenu Generator'!AK83)</f>
        <v/>
      </c>
      <c r="C851" s="91" t="str">
        <f>IF('LiquidMenu Generator'!AK205="","",'LiquidMenu Generator'!AK205)</f>
        <v/>
      </c>
    </row>
    <row r="852" spans="1:3" ht="13.5" x14ac:dyDescent="0.25">
      <c r="A852">
        <v>84</v>
      </c>
      <c r="B852" s="91" t="str">
        <f>IF('LiquidMenu Generator'!AK84="","",'LiquidMenu Generator'!AK84)</f>
        <v/>
      </c>
      <c r="C852" s="91" t="str">
        <f>IF('LiquidMenu Generator'!AK206="","",'LiquidMenu Generator'!AK206)</f>
        <v/>
      </c>
    </row>
    <row r="853" spans="1:3" ht="13.5" x14ac:dyDescent="0.25">
      <c r="A853">
        <v>85</v>
      </c>
      <c r="B853" s="91" t="str">
        <f>IF('LiquidMenu Generator'!AK85="","",'LiquidMenu Generator'!AK85)</f>
        <v/>
      </c>
      <c r="C853" s="91" t="str">
        <f>IF('LiquidMenu Generator'!AK207="","",'LiquidMenu Generator'!AK207)</f>
        <v/>
      </c>
    </row>
    <row r="854" spans="1:3" ht="13.5" x14ac:dyDescent="0.25">
      <c r="A854">
        <v>86</v>
      </c>
      <c r="B854" s="91" t="str">
        <f>IF('LiquidMenu Generator'!AK86="","",'LiquidMenu Generator'!AK86)</f>
        <v/>
      </c>
      <c r="C854" s="91" t="str">
        <f>IF('LiquidMenu Generator'!AK208="","",'LiquidMenu Generator'!AK208)</f>
        <v/>
      </c>
    </row>
    <row r="855" spans="1:3" ht="13.5" x14ac:dyDescent="0.25">
      <c r="A855">
        <v>87</v>
      </c>
      <c r="B855" s="91" t="str">
        <f>IF('LiquidMenu Generator'!AK87="","",'LiquidMenu Generator'!AK87)</f>
        <v/>
      </c>
      <c r="C855" s="91" t="str">
        <f>IF('LiquidMenu Generator'!AK209="","",'LiquidMenu Generator'!AK209)</f>
        <v/>
      </c>
    </row>
    <row r="856" spans="1:3" ht="13.5" x14ac:dyDescent="0.25">
      <c r="A856">
        <v>88</v>
      </c>
      <c r="B856" s="91" t="str">
        <f>IF('LiquidMenu Generator'!AK88="","",'LiquidMenu Generator'!AK88)</f>
        <v>myMenu-&gt;add_screen(*wizard_alarmes_screen);</v>
      </c>
      <c r="C856" s="91" t="str">
        <f>IF('LiquidMenu Generator'!AK210="","",'LiquidMenu Generator'!AK210)</f>
        <v/>
      </c>
    </row>
    <row r="857" spans="1:3" ht="13.5" x14ac:dyDescent="0.25">
      <c r="A857">
        <v>89</v>
      </c>
      <c r="B857" s="91" t="str">
        <f>IF('LiquidMenu Generator'!AK89="","",'LiquidMenu Generator'!AK89)</f>
        <v/>
      </c>
      <c r="C857" s="91" t="str">
        <f>IF('LiquidMenu Generator'!AK211="","",'LiquidMenu Generator'!AK211)</f>
        <v/>
      </c>
    </row>
    <row r="858" spans="1:3" ht="13.5" x14ac:dyDescent="0.25">
      <c r="A858">
        <v>90</v>
      </c>
      <c r="B858" s="91" t="str">
        <f>IF('LiquidMenu Generator'!AK90="","",'LiquidMenu Generator'!AK90)</f>
        <v/>
      </c>
      <c r="C858" s="91" t="str">
        <f>IF('LiquidMenu Generator'!AK212="","",'LiquidMenu Generator'!AK212)</f>
        <v/>
      </c>
    </row>
    <row r="859" spans="1:3" ht="13.5" x14ac:dyDescent="0.25">
      <c r="A859">
        <v>91</v>
      </c>
      <c r="B859" s="91" t="str">
        <f>IF('LiquidMenu Generator'!AK91="","",'LiquidMenu Generator'!AK91)</f>
        <v/>
      </c>
      <c r="C859" s="91" t="str">
        <f>IF('LiquidMenu Generator'!AK213="","",'LiquidMenu Generator'!AK213)</f>
        <v/>
      </c>
    </row>
    <row r="860" spans="1:3" ht="13.5" x14ac:dyDescent="0.25">
      <c r="A860">
        <v>92</v>
      </c>
      <c r="B860" s="91" t="str">
        <f>IF('LiquidMenu Generator'!AK92="","",'LiquidMenu Generator'!AK92)</f>
        <v>myMenu-&gt;add_screen(*wizard_conect_screen);</v>
      </c>
      <c r="C860" s="91" t="str">
        <f>IF('LiquidMenu Generator'!AK214="","",'LiquidMenu Generator'!AK214)</f>
        <v/>
      </c>
    </row>
    <row r="861" spans="1:3" ht="13.5" x14ac:dyDescent="0.25">
      <c r="A861">
        <v>93</v>
      </c>
      <c r="B861" s="91" t="str">
        <f>IF('LiquidMenu Generator'!AK93="","",'LiquidMenu Generator'!AK93)</f>
        <v/>
      </c>
      <c r="C861" s="91" t="str">
        <f>IF('LiquidMenu Generator'!AK215="","",'LiquidMenu Generator'!AK215)</f>
        <v/>
      </c>
    </row>
    <row r="862" spans="1:3" ht="13.5" x14ac:dyDescent="0.25">
      <c r="A862">
        <v>94</v>
      </c>
      <c r="B862" s="91" t="str">
        <f>IF('LiquidMenu Generator'!AK94="","",'LiquidMenu Generator'!AK94)</f>
        <v/>
      </c>
      <c r="C862" s="91" t="str">
        <f>IF('LiquidMenu Generator'!AK216="","",'LiquidMenu Generator'!AK216)</f>
        <v/>
      </c>
    </row>
    <row r="863" spans="1:3" ht="13.5" x14ac:dyDescent="0.25">
      <c r="A863">
        <v>95</v>
      </c>
      <c r="B863" s="91" t="str">
        <f>IF('LiquidMenu Generator'!AK95="","",'LiquidMenu Generator'!AK95)</f>
        <v/>
      </c>
      <c r="C863" s="91" t="str">
        <f>IF('LiquidMenu Generator'!AK217="","",'LiquidMenu Generator'!AK217)</f>
        <v/>
      </c>
    </row>
    <row r="864" spans="1:3" ht="13.5" x14ac:dyDescent="0.25">
      <c r="A864">
        <v>96</v>
      </c>
      <c r="B864" s="91" t="str">
        <f>IF('LiquidMenu Generator'!AK96="","",'LiquidMenu Generator'!AK96)</f>
        <v/>
      </c>
      <c r="C864" s="91" t="str">
        <f>IF('LiquidMenu Generator'!AK218="","",'LiquidMenu Generator'!AK218)</f>
        <v/>
      </c>
    </row>
    <row r="865" spans="1:3" ht="13.5" x14ac:dyDescent="0.25">
      <c r="A865">
        <v>97</v>
      </c>
      <c r="B865" s="91" t="str">
        <f>IF('LiquidMenu Generator'!AK97="","",'LiquidMenu Generator'!AK97)</f>
        <v/>
      </c>
      <c r="C865" s="91" t="str">
        <f>IF('LiquidMenu Generator'!AK219="","",'LiquidMenu Generator'!AK219)</f>
        <v/>
      </c>
    </row>
    <row r="866" spans="1:3" ht="13.5" x14ac:dyDescent="0.25">
      <c r="A866">
        <v>98</v>
      </c>
      <c r="B866" s="91" t="str">
        <f>IF('LiquidMenu Generator'!AK98="","",'LiquidMenu Generator'!AK98)</f>
        <v/>
      </c>
      <c r="C866" s="91" t="str">
        <f>IF('LiquidMenu Generator'!AK220="","",'LiquidMenu Generator'!AK220)</f>
        <v/>
      </c>
    </row>
    <row r="867" spans="1:3" ht="13.5" x14ac:dyDescent="0.25">
      <c r="A867">
        <v>99</v>
      </c>
      <c r="B867" s="91" t="str">
        <f>IF('LiquidMenu Generator'!AK99="","",'LiquidMenu Generator'!AK99)</f>
        <v/>
      </c>
      <c r="C867" s="91" t="str">
        <f>IF('LiquidMenu Generator'!AK221="","",'LiquidMenu Generator'!AK221)</f>
        <v/>
      </c>
    </row>
    <row r="868" spans="1:3" ht="13.5" x14ac:dyDescent="0.25">
      <c r="A868">
        <v>100</v>
      </c>
      <c r="B868" s="91" t="str">
        <f>IF('LiquidMenu Generator'!AK100="","",'LiquidMenu Generator'!AK100)</f>
        <v/>
      </c>
      <c r="C868" s="91" t="str">
        <f>IF('LiquidMenu Generator'!AK222="","",'LiquidMenu Generator'!AK222)</f>
        <v/>
      </c>
    </row>
    <row r="869" spans="1:3" ht="13.5" x14ac:dyDescent="0.25">
      <c r="A869">
        <v>101</v>
      </c>
      <c r="B869" s="91" t="str">
        <f>IF('LiquidMenu Generator'!AK101="","",'LiquidMenu Generator'!AK101)</f>
        <v/>
      </c>
      <c r="C869" s="91" t="str">
        <f>IF('LiquidMenu Generator'!AK223="","",'LiquidMenu Generator'!AK223)</f>
        <v/>
      </c>
    </row>
    <row r="870" spans="1:3" ht="13.5" x14ac:dyDescent="0.25">
      <c r="A870">
        <v>102</v>
      </c>
      <c r="B870" s="91" t="str">
        <f>IF('LiquidMenu Generator'!AK102="","",'LiquidMenu Generator'!AK102)</f>
        <v>myMenu-&gt;add_screen(*confirma_tpa_screen);</v>
      </c>
      <c r="C870" s="91" t="str">
        <f>IF('LiquidMenu Generator'!AK224="","",'LiquidMenu Generator'!AK224)</f>
        <v/>
      </c>
    </row>
    <row r="871" spans="1:3" ht="13.5" x14ac:dyDescent="0.25">
      <c r="A871">
        <v>103</v>
      </c>
      <c r="B871" s="91" t="str">
        <f>IF('LiquidMenu Generator'!AK103="","",'LiquidMenu Generator'!AK103)</f>
        <v/>
      </c>
      <c r="C871" s="91" t="str">
        <f>IF('LiquidMenu Generator'!AK225="","",'LiquidMenu Generator'!AK225)</f>
        <v/>
      </c>
    </row>
    <row r="872" spans="1:3" ht="13.5" x14ac:dyDescent="0.25">
      <c r="A872">
        <v>104</v>
      </c>
      <c r="B872" s="91" t="str">
        <f>IF('LiquidMenu Generator'!AK104="","",'LiquidMenu Generator'!AK104)</f>
        <v/>
      </c>
      <c r="C872" s="91" t="str">
        <f>IF('LiquidMenu Generator'!AK226="","",'LiquidMenu Generator'!AK226)</f>
        <v/>
      </c>
    </row>
    <row r="873" spans="1:3" ht="13.5" x14ac:dyDescent="0.25">
      <c r="A873">
        <v>105</v>
      </c>
      <c r="B873" s="91" t="str">
        <f>IF('LiquidMenu Generator'!AK105="","",'LiquidMenu Generator'!AK105)</f>
        <v>myMenu-&gt;add_screen(*confirma_cancela_screen);</v>
      </c>
      <c r="C873" s="91" t="str">
        <f>IF('LiquidMenu Generator'!AK227="","",'LiquidMenu Generator'!AK227)</f>
        <v/>
      </c>
    </row>
    <row r="874" spans="1:3" ht="13.5" x14ac:dyDescent="0.25">
      <c r="A874">
        <v>106</v>
      </c>
      <c r="B874" s="91" t="str">
        <f>IF('LiquidMenu Generator'!AK106="","",'LiquidMenu Generator'!AK106)</f>
        <v/>
      </c>
      <c r="C874" s="91" t="str">
        <f>IF('LiquidMenu Generator'!AK228="","",'LiquidMenu Generator'!AK228)</f>
        <v/>
      </c>
    </row>
    <row r="875" spans="1:3" ht="13.5" x14ac:dyDescent="0.25">
      <c r="A875">
        <v>107</v>
      </c>
      <c r="B875" s="91" t="str">
        <f>IF('LiquidMenu Generator'!AK107="","",'LiquidMenu Generator'!AK107)</f>
        <v/>
      </c>
      <c r="C875" s="91" t="str">
        <f>IF('LiquidMenu Generator'!AK229="","",'LiquidMenu Generator'!AK229)</f>
        <v/>
      </c>
    </row>
    <row r="876" spans="1:3" ht="13.5" x14ac:dyDescent="0.25">
      <c r="A876">
        <v>108</v>
      </c>
      <c r="B876" s="91" t="str">
        <f>IF('LiquidMenu Generator'!AK108="","",'LiquidMenu Generator'!AK108)</f>
        <v/>
      </c>
      <c r="C876" s="91" t="str">
        <f>IF('LiquidMenu Generator'!AK230="","",'LiquidMenu Generator'!AK230)</f>
        <v/>
      </c>
    </row>
    <row r="877" spans="1:3" ht="13.5" x14ac:dyDescent="0.25">
      <c r="A877">
        <v>109</v>
      </c>
      <c r="B877" s="91" t="str">
        <f>IF('LiquidMenu Generator'!AK109="","",'LiquidMenu Generator'!AK109)</f>
        <v/>
      </c>
      <c r="C877" s="91" t="str">
        <f>IF('LiquidMenu Generator'!AK231="","",'LiquidMenu Generator'!AK231)</f>
        <v/>
      </c>
    </row>
    <row r="878" spans="1:3" ht="13.5" x14ac:dyDescent="0.25">
      <c r="A878">
        <v>110</v>
      </c>
      <c r="B878" s="91" t="str">
        <f>IF('LiquidMenu Generator'!AK110="","",'LiquidMenu Generator'!AK110)</f>
        <v/>
      </c>
      <c r="C878" s="91" t="str">
        <f>IF('LiquidMenu Generator'!AK232="","",'LiquidMenu Generator'!AK232)</f>
        <v/>
      </c>
    </row>
    <row r="879" spans="1:3" ht="13.5" x14ac:dyDescent="0.25">
      <c r="A879">
        <v>111</v>
      </c>
      <c r="B879" s="91" t="str">
        <f>IF('LiquidMenu Generator'!AK111="","",'LiquidMenu Generator'!AK111)</f>
        <v/>
      </c>
      <c r="C879" s="91" t="str">
        <f>IF('LiquidMenu Generator'!AK233="","",'LiquidMenu Generator'!AK233)</f>
        <v/>
      </c>
    </row>
    <row r="880" spans="1:3" ht="13.5" x14ac:dyDescent="0.25">
      <c r="A880">
        <v>112</v>
      </c>
      <c r="B880" s="91" t="str">
        <f>IF('LiquidMenu Generator'!AK112="","",'LiquidMenu Generator'!AK112)</f>
        <v/>
      </c>
      <c r="C880" s="91" t="str">
        <f>IF('LiquidMenu Generator'!AK234="","",'LiquidMenu Generator'!AK234)</f>
        <v/>
      </c>
    </row>
    <row r="881" spans="1:3" ht="13.5" x14ac:dyDescent="0.25">
      <c r="A881">
        <v>113</v>
      </c>
      <c r="B881" s="91" t="str">
        <f>IF('LiquidMenu Generator'!AK113="","",'LiquidMenu Generator'!AK113)</f>
        <v/>
      </c>
      <c r="C881" s="91" t="str">
        <f>IF('LiquidMenu Generator'!AK235="","",'LiquidMenu Generator'!AK235)</f>
        <v/>
      </c>
    </row>
    <row r="882" spans="1:3" ht="13.5" x14ac:dyDescent="0.25">
      <c r="A882">
        <v>114</v>
      </c>
      <c r="B882" s="91" t="str">
        <f>IF('LiquidMenu Generator'!AK114="","",'LiquidMenu Generator'!AK114)</f>
        <v/>
      </c>
      <c r="C882" s="91" t="str">
        <f>IF('LiquidMenu Generator'!AK236="","",'LiquidMenu Generator'!AK236)</f>
        <v/>
      </c>
    </row>
    <row r="883" spans="1:3" ht="13.5" x14ac:dyDescent="0.25">
      <c r="A883">
        <v>115</v>
      </c>
      <c r="B883" s="91" t="str">
        <f>IF('LiquidMenu Generator'!AK115="","",'LiquidMenu Generator'!AK115)</f>
        <v/>
      </c>
      <c r="C883" s="91" t="str">
        <f>IF('LiquidMenu Generator'!AK237="","",'LiquidMenu Generator'!AK237)</f>
        <v/>
      </c>
    </row>
    <row r="884" spans="1:3" ht="13.5" x14ac:dyDescent="0.25">
      <c r="A884">
        <v>116</v>
      </c>
      <c r="B884" s="91" t="str">
        <f>IF('LiquidMenu Generator'!AK116="","",'LiquidMenu Generator'!AK116)</f>
        <v/>
      </c>
      <c r="C884" s="91" t="str">
        <f>IF('LiquidMenu Generator'!AK238="","",'LiquidMenu Generator'!AK238)</f>
        <v/>
      </c>
    </row>
    <row r="885" spans="1:3" ht="13.5" x14ac:dyDescent="0.25">
      <c r="A885">
        <v>117</v>
      </c>
      <c r="B885" s="91" t="str">
        <f>IF('LiquidMenu Generator'!AK117="","",'LiquidMenu Generator'!AK117)</f>
        <v/>
      </c>
      <c r="C885" s="91" t="str">
        <f>IF('LiquidMenu Generator'!AK239="","",'LiquidMenu Generator'!AK239)</f>
        <v/>
      </c>
    </row>
    <row r="886" spans="1:3" ht="13.5" x14ac:dyDescent="0.25">
      <c r="A886">
        <v>118</v>
      </c>
      <c r="B886" s="91" t="str">
        <f>IF('LiquidMenu Generator'!AK118="","",'LiquidMenu Generator'!AK118)</f>
        <v/>
      </c>
      <c r="C886" s="91" t="str">
        <f>IF('LiquidMenu Generator'!AK240="","",'LiquidMenu Generator'!AK240)</f>
        <v/>
      </c>
    </row>
    <row r="887" spans="1:3" ht="13.5" x14ac:dyDescent="0.25">
      <c r="A887">
        <v>119</v>
      </c>
      <c r="B887" s="91" t="str">
        <f>IF('LiquidMenu Generator'!AK119="","",'LiquidMenu Generator'!AK119)</f>
        <v/>
      </c>
      <c r="C887" s="91" t="str">
        <f>IF('LiquidMenu Generator'!AK241="","",'LiquidMenu Generator'!AK241)</f>
        <v/>
      </c>
    </row>
    <row r="888" spans="1:3" ht="13.5" x14ac:dyDescent="0.25">
      <c r="A888">
        <v>120</v>
      </c>
      <c r="B888" s="91"/>
      <c r="C888" s="91"/>
    </row>
    <row r="889" spans="1:3" ht="13.5" x14ac:dyDescent="0.25">
      <c r="B889" s="90"/>
      <c r="C889" s="90"/>
    </row>
    <row r="890" spans="1:3" ht="13.5" x14ac:dyDescent="0.25">
      <c r="B890" s="87" t="s">
        <v>323</v>
      </c>
      <c r="C890" s="87"/>
    </row>
    <row r="891" spans="1:3" ht="13.5" x14ac:dyDescent="0.25">
      <c r="B891" s="87" t="s">
        <v>324</v>
      </c>
      <c r="C891" s="87"/>
    </row>
    <row r="892" spans="1:3" ht="13.5" x14ac:dyDescent="0.25">
      <c r="B892" s="87" t="s">
        <v>325</v>
      </c>
      <c r="C892" s="87"/>
    </row>
    <row r="893" spans="1:3" ht="19.5" x14ac:dyDescent="0.35">
      <c r="B893" s="94" t="str">
        <f>"}  // fim &gt;&gt;&gt; "&amp;"Menu"&amp;UPPER('LiquidMenu Generator'!F1)&amp;"::setup"</f>
        <v>}  // fim &gt;&gt;&gt; MenuCORTINA::setup</v>
      </c>
      <c r="C893" s="87"/>
    </row>
    <row r="894" spans="1:3" ht="13.5" x14ac:dyDescent="0.25">
      <c r="B894" s="87"/>
      <c r="C894" s="87"/>
    </row>
    <row r="895" spans="1:3" ht="13.5" x14ac:dyDescent="0.25">
      <c r="B895" s="87" t="s">
        <v>305</v>
      </c>
      <c r="C895" s="87"/>
    </row>
    <row r="896" spans="1:3" ht="13.5" x14ac:dyDescent="0.25">
      <c r="B896" s="87" t="s">
        <v>328</v>
      </c>
      <c r="C896" s="87"/>
    </row>
    <row r="897" spans="1:3" ht="13.5" x14ac:dyDescent="0.25">
      <c r="B897" s="87" t="s">
        <v>305</v>
      </c>
      <c r="C897" s="87"/>
    </row>
    <row r="898" spans="1:3" ht="19.5" x14ac:dyDescent="0.35">
      <c r="B898" s="94" t="str">
        <f>"void Menu"&amp;UPPER('LiquidMenu Generator'!F1)&amp;"::~Menu"&amp;UPPER('LiquidMenu Generator'!F1)&amp;"() {"</f>
        <v>void MenuCORTINA::~MenuCORTINA() {</v>
      </c>
      <c r="C898" s="87"/>
    </row>
    <row r="899" spans="1:3" s="95" customFormat="1" ht="13.5" x14ac:dyDescent="0.25">
      <c r="B899" s="87" t="s">
        <v>305</v>
      </c>
      <c r="C899" s="96"/>
    </row>
    <row r="900" spans="1:3" s="95" customFormat="1" ht="13.5" x14ac:dyDescent="0.25">
      <c r="B900" s="87" t="str">
        <f>"// "&amp;'LiquidMenu Generator'!AL3&amp;" / "&amp;'LiquidMenu Generator'!AM3</f>
        <v>// passo 10) DELETAR SCREENS (LIBERAR MEMÓRIA) / passo 11) DELETAR LINES (LIBERAR MEMÓRIA)</v>
      </c>
      <c r="C900" s="96"/>
    </row>
    <row r="901" spans="1:3" s="95" customFormat="1" ht="13.5" x14ac:dyDescent="0.25">
      <c r="B901" s="96" t="s">
        <v>305</v>
      </c>
      <c r="C901" s="96"/>
    </row>
    <row r="902" spans="1:3" ht="13.5" x14ac:dyDescent="0.25">
      <c r="B902" s="90"/>
      <c r="C902" s="90"/>
    </row>
    <row r="903" spans="1:3" ht="13.5" x14ac:dyDescent="0.25">
      <c r="A903">
        <v>4</v>
      </c>
      <c r="B903" s="91" t="str">
        <f>IF('LiquidMenu Generator'!AL4="","",'LiquidMenu Generator'!AL4)</f>
        <v>delete welcome_screen;</v>
      </c>
      <c r="C903" s="91" t="str">
        <f>IF('LiquidMenu Generator'!AM4="","",'LiquidMenu Generator'!AM4)</f>
        <v>delete welcome_line_01;</v>
      </c>
    </row>
    <row r="904" spans="1:3" ht="13.5" x14ac:dyDescent="0.25">
      <c r="A904">
        <v>5</v>
      </c>
      <c r="B904" s="91" t="str">
        <f>IF('LiquidMenu Generator'!AL5="","",'LiquidMenu Generator'!AL5)</f>
        <v/>
      </c>
      <c r="C904" s="91" t="str">
        <f>IF('LiquidMenu Generator'!AM5="","",'LiquidMenu Generator'!AM5)</f>
        <v>delete welcome_line_02;</v>
      </c>
    </row>
    <row r="905" spans="1:3" ht="13.5" x14ac:dyDescent="0.25">
      <c r="A905">
        <v>6</v>
      </c>
      <c r="B905" s="91" t="str">
        <f>IF('LiquidMenu Generator'!AL6="","",'LiquidMenu Generator'!AL6)</f>
        <v/>
      </c>
      <c r="C905" s="91" t="str">
        <f>IF('LiquidMenu Generator'!AM6="","",'LiquidMenu Generator'!AM6)</f>
        <v>delete welcome_line_03;</v>
      </c>
    </row>
    <row r="906" spans="1:3" ht="13.5" x14ac:dyDescent="0.25">
      <c r="A906">
        <v>7</v>
      </c>
      <c r="B906" s="91" t="str">
        <f>IF('LiquidMenu Generator'!AL7="","",'LiquidMenu Generator'!AL7)</f>
        <v/>
      </c>
      <c r="C906" s="91" t="str">
        <f>IF('LiquidMenu Generator'!AM7="","",'LiquidMenu Generator'!AM7)</f>
        <v/>
      </c>
    </row>
    <row r="907" spans="1:3" ht="13.5" x14ac:dyDescent="0.25">
      <c r="A907">
        <v>8</v>
      </c>
      <c r="B907" s="91" t="str">
        <f>IF('LiquidMenu Generator'!AL8="","",'LiquidMenu Generator'!AL8)</f>
        <v>delete principal_screen;</v>
      </c>
      <c r="C907" s="91" t="str">
        <f>IF('LiquidMenu Generator'!AM8="","",'LiquidMenu Generator'!AM8)</f>
        <v>delete principal_line_01;</v>
      </c>
    </row>
    <row r="908" spans="1:3" ht="13.5" x14ac:dyDescent="0.25">
      <c r="A908">
        <v>9</v>
      </c>
      <c r="B908" s="91" t="str">
        <f>IF('LiquidMenu Generator'!AL9="","",'LiquidMenu Generator'!AL9)</f>
        <v/>
      </c>
      <c r="C908" s="91" t="str">
        <f>IF('LiquidMenu Generator'!AM9="","",'LiquidMenu Generator'!AM9)</f>
        <v>delete principal_line_02;</v>
      </c>
    </row>
    <row r="909" spans="1:3" ht="13.5" x14ac:dyDescent="0.25">
      <c r="A909">
        <v>10</v>
      </c>
      <c r="B909" s="91" t="str">
        <f>IF('LiquidMenu Generator'!AL10="","",'LiquidMenu Generator'!AL10)</f>
        <v/>
      </c>
      <c r="C909" s="91" t="str">
        <f>IF('LiquidMenu Generator'!AM10="","",'LiquidMenu Generator'!AM10)</f>
        <v>delete principal_line_03;</v>
      </c>
    </row>
    <row r="910" spans="1:3" ht="13.5" x14ac:dyDescent="0.25">
      <c r="A910">
        <v>11</v>
      </c>
      <c r="B910" s="91" t="str">
        <f>IF('LiquidMenu Generator'!AL11="","",'LiquidMenu Generator'!AL11)</f>
        <v/>
      </c>
      <c r="C910" s="91" t="str">
        <f>IF('LiquidMenu Generator'!AM11="","",'LiquidMenu Generator'!AM11)</f>
        <v>delete principal_line_04;</v>
      </c>
    </row>
    <row r="911" spans="1:3" ht="13.5" x14ac:dyDescent="0.25">
      <c r="A911">
        <v>12</v>
      </c>
      <c r="B911" s="91" t="str">
        <f>IF('LiquidMenu Generator'!AL12="","",'LiquidMenu Generator'!AL12)</f>
        <v/>
      </c>
      <c r="C911" s="91" t="str">
        <f>IF('LiquidMenu Generator'!AM12="","",'LiquidMenu Generator'!AM12)</f>
        <v>delete principal_line_05;</v>
      </c>
    </row>
    <row r="912" spans="1:3" ht="13.5" x14ac:dyDescent="0.25">
      <c r="A912">
        <v>13</v>
      </c>
      <c r="B912" s="91" t="str">
        <f>IF('LiquidMenu Generator'!AL13="","",'LiquidMenu Generator'!AL13)</f>
        <v/>
      </c>
      <c r="C912" s="91" t="str">
        <f>IF('LiquidMenu Generator'!AM13="","",'LiquidMenu Generator'!AM13)</f>
        <v>delete principal_line_06;</v>
      </c>
    </row>
    <row r="913" spans="1:3" ht="13.5" x14ac:dyDescent="0.25">
      <c r="A913">
        <v>14</v>
      </c>
      <c r="B913" s="91" t="str">
        <f>IF('LiquidMenu Generator'!AL14="","",'LiquidMenu Generator'!AL14)</f>
        <v/>
      </c>
      <c r="C913" s="91" t="str">
        <f>IF('LiquidMenu Generator'!AM14="","",'LiquidMenu Generator'!AM14)</f>
        <v>delete principal_line_07;</v>
      </c>
    </row>
    <row r="914" spans="1:3" ht="13.5" x14ac:dyDescent="0.25">
      <c r="A914">
        <v>15</v>
      </c>
      <c r="B914" s="91" t="str">
        <f>IF('LiquidMenu Generator'!AL15="","",'LiquidMenu Generator'!AL15)</f>
        <v/>
      </c>
      <c r="C914" s="91" t="str">
        <f>IF('LiquidMenu Generator'!AM15="","",'LiquidMenu Generator'!AM15)</f>
        <v/>
      </c>
    </row>
    <row r="915" spans="1:3" ht="13.5" x14ac:dyDescent="0.25">
      <c r="A915">
        <v>16</v>
      </c>
      <c r="B915" s="91" t="str">
        <f>IF('LiquidMenu Generator'!AL16="","",'LiquidMenu Generator'!AL16)</f>
        <v>delete configuracao_screen;</v>
      </c>
      <c r="C915" s="91" t="str">
        <f>IF('LiquidMenu Generator'!AM16="","",'LiquidMenu Generator'!AM16)</f>
        <v>delete configuracao_line_01;</v>
      </c>
    </row>
    <row r="916" spans="1:3" ht="13.5" x14ac:dyDescent="0.25">
      <c r="A916">
        <v>17</v>
      </c>
      <c r="B916" s="91" t="str">
        <f>IF('LiquidMenu Generator'!AL17="","",'LiquidMenu Generator'!AL17)</f>
        <v/>
      </c>
      <c r="C916" s="91" t="str">
        <f>IF('LiquidMenu Generator'!AM17="","",'LiquidMenu Generator'!AM17)</f>
        <v>delete configuracao_line_02;</v>
      </c>
    </row>
    <row r="917" spans="1:3" ht="13.5" x14ac:dyDescent="0.25">
      <c r="A917">
        <v>18</v>
      </c>
      <c r="B917" s="91" t="str">
        <f>IF('LiquidMenu Generator'!AL18="","",'LiquidMenu Generator'!AL18)</f>
        <v/>
      </c>
      <c r="C917" s="91" t="str">
        <f>IF('LiquidMenu Generator'!AM18="","",'LiquidMenu Generator'!AM18)</f>
        <v>delete configuracao_line_03;</v>
      </c>
    </row>
    <row r="918" spans="1:3" ht="13.5" x14ac:dyDescent="0.25">
      <c r="A918">
        <v>19</v>
      </c>
      <c r="B918" s="91" t="str">
        <f>IF('LiquidMenu Generator'!AL19="","",'LiquidMenu Generator'!AL19)</f>
        <v/>
      </c>
      <c r="C918" s="91" t="str">
        <f>IF('LiquidMenu Generator'!AM19="","",'LiquidMenu Generator'!AM19)</f>
        <v>delete configuracao_line_04;</v>
      </c>
    </row>
    <row r="919" spans="1:3" ht="13.5" x14ac:dyDescent="0.25">
      <c r="A919">
        <v>20</v>
      </c>
      <c r="B919" s="91" t="str">
        <f>IF('LiquidMenu Generator'!AL20="","",'LiquidMenu Generator'!AL20)</f>
        <v/>
      </c>
      <c r="C919" s="91" t="str">
        <f>IF('LiquidMenu Generator'!AM20="","",'LiquidMenu Generator'!AM20)</f>
        <v>delete configuracao_line_05;</v>
      </c>
    </row>
    <row r="920" spans="1:3" ht="13.5" x14ac:dyDescent="0.25">
      <c r="A920">
        <v>21</v>
      </c>
      <c r="B920" s="91" t="str">
        <f>IF('LiquidMenu Generator'!AL21="","",'LiquidMenu Generator'!AL21)</f>
        <v/>
      </c>
      <c r="C920" s="91" t="str">
        <f>IF('LiquidMenu Generator'!AM21="","",'LiquidMenu Generator'!AM21)</f>
        <v>delete configuracao_line_06;</v>
      </c>
    </row>
    <row r="921" spans="1:3" ht="13.5" x14ac:dyDescent="0.25">
      <c r="A921">
        <v>22</v>
      </c>
      <c r="B921" s="91" t="str">
        <f>IF('LiquidMenu Generator'!AL22="","",'LiquidMenu Generator'!AL22)</f>
        <v/>
      </c>
      <c r="C921" s="91" t="str">
        <f>IF('LiquidMenu Generator'!AM22="","",'LiquidMenu Generator'!AM22)</f>
        <v>delete configuracao_line_07;</v>
      </c>
    </row>
    <row r="922" spans="1:3" ht="13.5" x14ac:dyDescent="0.25">
      <c r="A922">
        <v>23</v>
      </c>
      <c r="B922" s="91" t="str">
        <f>IF('LiquidMenu Generator'!AL23="","",'LiquidMenu Generator'!AL23)</f>
        <v/>
      </c>
      <c r="C922" s="91" t="str">
        <f>IF('LiquidMenu Generator'!AM23="","",'LiquidMenu Generator'!AM23)</f>
        <v>delete configuracao_line_08;</v>
      </c>
    </row>
    <row r="923" spans="1:3" ht="13.5" x14ac:dyDescent="0.25">
      <c r="A923">
        <v>24</v>
      </c>
      <c r="B923" s="91" t="str">
        <f>IF('LiquidMenu Generator'!AL24="","",'LiquidMenu Generator'!AL24)</f>
        <v/>
      </c>
      <c r="C923" s="91" t="str">
        <f>IF('LiquidMenu Generator'!AM24="","",'LiquidMenu Generator'!AM24)</f>
        <v/>
      </c>
    </row>
    <row r="924" spans="1:3" ht="13.5" x14ac:dyDescent="0.25">
      <c r="A924">
        <v>25</v>
      </c>
      <c r="B924" s="91" t="str">
        <f>IF('LiquidMenu Generator'!AL25="","",'LiquidMenu Generator'!AL25)</f>
        <v>delete detalhe_DATAHORA_screen;</v>
      </c>
      <c r="C924" s="91" t="str">
        <f>IF('LiquidMenu Generator'!AM25="","",'LiquidMenu Generator'!AM25)</f>
        <v>delete detalhe_DATAHORA_line_01;</v>
      </c>
    </row>
    <row r="925" spans="1:3" ht="13.5" x14ac:dyDescent="0.25">
      <c r="A925">
        <v>26</v>
      </c>
      <c r="B925" s="91" t="str">
        <f>IF('LiquidMenu Generator'!AL26="","",'LiquidMenu Generator'!AL26)</f>
        <v/>
      </c>
      <c r="C925" s="91" t="str">
        <f>IF('LiquidMenu Generator'!AM26="","",'LiquidMenu Generator'!AM26)</f>
        <v>delete detalhe_DATAHORA_line_02;</v>
      </c>
    </row>
    <row r="926" spans="1:3" ht="13.5" x14ac:dyDescent="0.25">
      <c r="A926">
        <v>27</v>
      </c>
      <c r="B926" s="91" t="str">
        <f>IF('LiquidMenu Generator'!AL27="","",'LiquidMenu Generator'!AL27)</f>
        <v/>
      </c>
      <c r="C926" s="91" t="str">
        <f>IF('LiquidMenu Generator'!AM27="","",'LiquidMenu Generator'!AM27)</f>
        <v/>
      </c>
    </row>
    <row r="927" spans="1:3" ht="13.5" x14ac:dyDescent="0.25">
      <c r="A927">
        <v>28</v>
      </c>
      <c r="B927" s="91" t="str">
        <f>IF('LiquidMenu Generator'!AL28="","",'LiquidMenu Generator'!AL28)</f>
        <v>delete detalhe_LUZ_screen;</v>
      </c>
      <c r="C927" s="91" t="str">
        <f>IF('LiquidMenu Generator'!AM28="","",'LiquidMenu Generator'!AM28)</f>
        <v>delete detalhe_LUZ_line_01;</v>
      </c>
    </row>
    <row r="928" spans="1:3" ht="13.5" x14ac:dyDescent="0.25">
      <c r="A928">
        <v>29</v>
      </c>
      <c r="B928" s="91" t="str">
        <f>IF('LiquidMenu Generator'!AL29="","",'LiquidMenu Generator'!AL29)</f>
        <v/>
      </c>
      <c r="C928" s="91" t="str">
        <f>IF('LiquidMenu Generator'!AM29="","",'LiquidMenu Generator'!AM29)</f>
        <v>delete detalhe_LUZ_line_02;</v>
      </c>
    </row>
    <row r="929" spans="1:3" ht="13.5" x14ac:dyDescent="0.25">
      <c r="A929">
        <v>30</v>
      </c>
      <c r="B929" s="91" t="str">
        <f>IF('LiquidMenu Generator'!AL30="","",'LiquidMenu Generator'!AL30)</f>
        <v/>
      </c>
      <c r="C929" s="91" t="str">
        <f>IF('LiquidMenu Generator'!AM30="","",'LiquidMenu Generator'!AM30)</f>
        <v>delete detalhe_LUZ_line_03;</v>
      </c>
    </row>
    <row r="930" spans="1:3" ht="13.5" x14ac:dyDescent="0.25">
      <c r="A930">
        <v>31</v>
      </c>
      <c r="B930" s="91" t="str">
        <f>IF('LiquidMenu Generator'!AL31="","",'LiquidMenu Generator'!AL31)</f>
        <v/>
      </c>
      <c r="C930" s="91" t="str">
        <f>IF('LiquidMenu Generator'!AM31="","",'LiquidMenu Generator'!AM31)</f>
        <v/>
      </c>
    </row>
    <row r="931" spans="1:3" ht="13.5" x14ac:dyDescent="0.25">
      <c r="A931">
        <v>32</v>
      </c>
      <c r="B931" s="91" t="str">
        <f>IF('LiquidMenu Generator'!AL32="","",'LiquidMenu Generator'!AL32)</f>
        <v>delete detalhe_FILTRO_screen;</v>
      </c>
      <c r="C931" s="91" t="str">
        <f>IF('LiquidMenu Generator'!AM32="","",'LiquidMenu Generator'!AM32)</f>
        <v>delete detalhe_FILTRO_line_01;</v>
      </c>
    </row>
    <row r="932" spans="1:3" ht="13.5" x14ac:dyDescent="0.25">
      <c r="A932">
        <v>33</v>
      </c>
      <c r="B932" s="91" t="str">
        <f>IF('LiquidMenu Generator'!AL33="","",'LiquidMenu Generator'!AL33)</f>
        <v/>
      </c>
      <c r="C932" s="91" t="str">
        <f>IF('LiquidMenu Generator'!AM33="","",'LiquidMenu Generator'!AM33)</f>
        <v>delete detalhe_FILTRO_line_02;</v>
      </c>
    </row>
    <row r="933" spans="1:3" ht="13.5" x14ac:dyDescent="0.25">
      <c r="A933">
        <v>34</v>
      </c>
      <c r="B933" s="91" t="str">
        <f>IF('LiquidMenu Generator'!AL34="","",'LiquidMenu Generator'!AL34)</f>
        <v/>
      </c>
      <c r="C933" s="91" t="str">
        <f>IF('LiquidMenu Generator'!AM34="","",'LiquidMenu Generator'!AM34)</f>
        <v>delete detalhe_FILTRO_line_03;</v>
      </c>
    </row>
    <row r="934" spans="1:3" ht="13.5" x14ac:dyDescent="0.25">
      <c r="A934">
        <v>35</v>
      </c>
      <c r="B934" s="91" t="str">
        <f>IF('LiquidMenu Generator'!AL35="","",'LiquidMenu Generator'!AL35)</f>
        <v/>
      </c>
      <c r="C934" s="91" t="str">
        <f>IF('LiquidMenu Generator'!AM35="","",'LiquidMenu Generator'!AM35)</f>
        <v/>
      </c>
    </row>
    <row r="935" spans="1:3" ht="13.5" x14ac:dyDescent="0.25">
      <c r="A935">
        <v>36</v>
      </c>
      <c r="B935" s="91" t="str">
        <f>IF('LiquidMenu Generator'!AL36="","",'LiquidMenu Generator'!AL36)</f>
        <v>delete detalhe_AR_screen;</v>
      </c>
      <c r="C935" s="91" t="str">
        <f>IF('LiquidMenu Generator'!AM36="","",'LiquidMenu Generator'!AM36)</f>
        <v>delete detalhe_AR_line_01;</v>
      </c>
    </row>
    <row r="936" spans="1:3" ht="13.5" x14ac:dyDescent="0.25">
      <c r="A936">
        <v>37</v>
      </c>
      <c r="B936" s="91" t="str">
        <f>IF('LiquidMenu Generator'!AL37="","",'LiquidMenu Generator'!AL37)</f>
        <v/>
      </c>
      <c r="C936" s="91" t="str">
        <f>IF('LiquidMenu Generator'!AM37="","",'LiquidMenu Generator'!AM37)</f>
        <v>delete detalhe_AR_line_02;</v>
      </c>
    </row>
    <row r="937" spans="1:3" ht="13.5" x14ac:dyDescent="0.25">
      <c r="A937">
        <v>38</v>
      </c>
      <c r="B937" s="91" t="str">
        <f>IF('LiquidMenu Generator'!AL38="","",'LiquidMenu Generator'!AL38)</f>
        <v/>
      </c>
      <c r="C937" s="91" t="str">
        <f>IF('LiquidMenu Generator'!AM38="","",'LiquidMenu Generator'!AM38)</f>
        <v>delete detalhe_AR_line_03;</v>
      </c>
    </row>
    <row r="938" spans="1:3" ht="13.5" x14ac:dyDescent="0.25">
      <c r="A938">
        <v>39</v>
      </c>
      <c r="B938" s="91" t="str">
        <f>IF('LiquidMenu Generator'!AL39="","",'LiquidMenu Generator'!AL39)</f>
        <v/>
      </c>
      <c r="C938" s="91" t="str">
        <f>IF('LiquidMenu Generator'!AM39="","",'LiquidMenu Generator'!AM39)</f>
        <v/>
      </c>
    </row>
    <row r="939" spans="1:3" ht="13.5" x14ac:dyDescent="0.25">
      <c r="A939">
        <v>40</v>
      </c>
      <c r="B939" s="91" t="str">
        <f>IF('LiquidMenu Generator'!AL40="","",'LiquidMenu Generator'!AL40)</f>
        <v>delete detalhe_TEMPERATURA_screen;</v>
      </c>
      <c r="C939" s="91" t="str">
        <f>IF('LiquidMenu Generator'!AM40="","",'LiquidMenu Generator'!AM40)</f>
        <v>delete detalhe_TEMPERATURA_line_01;</v>
      </c>
    </row>
    <row r="940" spans="1:3" ht="13.5" x14ac:dyDescent="0.25">
      <c r="A940">
        <v>41</v>
      </c>
      <c r="B940" s="91" t="str">
        <f>IF('LiquidMenu Generator'!AL41="","",'LiquidMenu Generator'!AL41)</f>
        <v/>
      </c>
      <c r="C940" s="91" t="str">
        <f>IF('LiquidMenu Generator'!AM41="","",'LiquidMenu Generator'!AM41)</f>
        <v>delete detalhe_TEMPERATURA_line_02;</v>
      </c>
    </row>
    <row r="941" spans="1:3" ht="13.5" x14ac:dyDescent="0.25">
      <c r="A941">
        <v>42</v>
      </c>
      <c r="B941" s="91" t="str">
        <f>IF('LiquidMenu Generator'!AL42="","",'LiquidMenu Generator'!AL42)</f>
        <v/>
      </c>
      <c r="C941" s="91" t="str">
        <f>IF('LiquidMenu Generator'!AM42="","",'LiquidMenu Generator'!AM42)</f>
        <v>delete detalhe_TEMPERATURA_line_03;</v>
      </c>
    </row>
    <row r="942" spans="1:3" ht="13.5" x14ac:dyDescent="0.25">
      <c r="A942">
        <v>43</v>
      </c>
      <c r="B942" s="91" t="str">
        <f>IF('LiquidMenu Generator'!AL43="","",'LiquidMenu Generator'!AL43)</f>
        <v/>
      </c>
      <c r="C942" s="91" t="str">
        <f>IF('LiquidMenu Generator'!AM43="","",'LiquidMenu Generator'!AM43)</f>
        <v>delete detalhe_TEMPERATURA_line_04;</v>
      </c>
    </row>
    <row r="943" spans="1:3" ht="13.5" x14ac:dyDescent="0.25">
      <c r="A943">
        <v>44</v>
      </c>
      <c r="B943" s="91" t="str">
        <f>IF('LiquidMenu Generator'!AL44="","",'LiquidMenu Generator'!AL44)</f>
        <v/>
      </c>
      <c r="C943" s="91" t="str">
        <f>IF('LiquidMenu Generator'!AM44="","",'LiquidMenu Generator'!AM44)</f>
        <v>delete detalhe_TEMPERATURA_line_05;</v>
      </c>
    </row>
    <row r="944" spans="1:3" ht="13.5" x14ac:dyDescent="0.25">
      <c r="A944">
        <v>45</v>
      </c>
      <c r="B944" s="91" t="str">
        <f>IF('LiquidMenu Generator'!AL45="","",'LiquidMenu Generator'!AL45)</f>
        <v/>
      </c>
      <c r="C944" s="91" t="str">
        <f>IF('LiquidMenu Generator'!AM45="","",'LiquidMenu Generator'!AM45)</f>
        <v>delete detalhe_TEMPERATURA_line_06;</v>
      </c>
    </row>
    <row r="945" spans="1:3" ht="13.5" x14ac:dyDescent="0.25">
      <c r="A945">
        <v>46</v>
      </c>
      <c r="B945" s="91" t="str">
        <f>IF('LiquidMenu Generator'!AL46="","",'LiquidMenu Generator'!AL46)</f>
        <v/>
      </c>
      <c r="C945" s="91" t="str">
        <f>IF('LiquidMenu Generator'!AM46="","",'LiquidMenu Generator'!AM46)</f>
        <v/>
      </c>
    </row>
    <row r="946" spans="1:3" ht="13.5" x14ac:dyDescent="0.25">
      <c r="A946">
        <v>47</v>
      </c>
      <c r="B946" s="91" t="str">
        <f>IF('LiquidMenu Generator'!AL47="","",'LiquidMenu Generator'!AL47)</f>
        <v>delete detalhe_ALIMENTO_screen;</v>
      </c>
      <c r="C946" s="91" t="str">
        <f>IF('LiquidMenu Generator'!AM47="","",'LiquidMenu Generator'!AM47)</f>
        <v>delete detalhe_ALIMENTO_line_01;</v>
      </c>
    </row>
    <row r="947" spans="1:3" ht="13.5" x14ac:dyDescent="0.25">
      <c r="A947">
        <v>48</v>
      </c>
      <c r="B947" s="91" t="str">
        <f>IF('LiquidMenu Generator'!AL48="","",'LiquidMenu Generator'!AL48)</f>
        <v/>
      </c>
      <c r="C947" s="91" t="str">
        <f>IF('LiquidMenu Generator'!AM48="","",'LiquidMenu Generator'!AM48)</f>
        <v>delete detalhe_ALIMENTO_line_02;</v>
      </c>
    </row>
    <row r="948" spans="1:3" ht="13.5" x14ac:dyDescent="0.25">
      <c r="A948">
        <v>49</v>
      </c>
      <c r="B948" s="91" t="str">
        <f>IF('LiquidMenu Generator'!AL49="","",'LiquidMenu Generator'!AL49)</f>
        <v/>
      </c>
      <c r="C948" s="91" t="str">
        <f>IF('LiquidMenu Generator'!AM49="","",'LiquidMenu Generator'!AM49)</f>
        <v>delete detalhe_ALIMENTO_line_03;</v>
      </c>
    </row>
    <row r="949" spans="1:3" ht="13.5" x14ac:dyDescent="0.25">
      <c r="A949">
        <v>50</v>
      </c>
      <c r="B949" s="91" t="str">
        <f>IF('LiquidMenu Generator'!AL50="","",'LiquidMenu Generator'!AL50)</f>
        <v/>
      </c>
      <c r="C949" s="91" t="str">
        <f>IF('LiquidMenu Generator'!AM50="","",'LiquidMenu Generator'!AM50)</f>
        <v>delete detalhe_ALIMENTO_line_04;</v>
      </c>
    </row>
    <row r="950" spans="1:3" ht="13.5" x14ac:dyDescent="0.25">
      <c r="A950">
        <v>51</v>
      </c>
      <c r="B950" s="91" t="str">
        <f>IF('LiquidMenu Generator'!AL51="","",'LiquidMenu Generator'!AL51)</f>
        <v/>
      </c>
      <c r="C950" s="91" t="str">
        <f>IF('LiquidMenu Generator'!AM51="","",'LiquidMenu Generator'!AM51)</f>
        <v>delete detalhe_ALIMENTO_line_05;</v>
      </c>
    </row>
    <row r="951" spans="1:3" ht="13.5" x14ac:dyDescent="0.25">
      <c r="A951">
        <v>52</v>
      </c>
      <c r="B951" s="91" t="str">
        <f>IF('LiquidMenu Generator'!AL52="","",'LiquidMenu Generator'!AL52)</f>
        <v/>
      </c>
      <c r="C951" s="91" t="str">
        <f>IF('LiquidMenu Generator'!AM52="","",'LiquidMenu Generator'!AM52)</f>
        <v>delete detalhe_ALIMENTO_line_06;</v>
      </c>
    </row>
    <row r="952" spans="1:3" ht="13.5" x14ac:dyDescent="0.25">
      <c r="A952">
        <v>53</v>
      </c>
      <c r="B952" s="91" t="str">
        <f>IF('LiquidMenu Generator'!AL53="","",'LiquidMenu Generator'!AL53)</f>
        <v/>
      </c>
      <c r="C952" s="91" t="str">
        <f>IF('LiquidMenu Generator'!AM53="","",'LiquidMenu Generator'!AM53)</f>
        <v>delete detalhe_ALIMENTO_line_07;</v>
      </c>
    </row>
    <row r="953" spans="1:3" ht="13.5" x14ac:dyDescent="0.25">
      <c r="A953">
        <v>54</v>
      </c>
      <c r="B953" s="91" t="str">
        <f>IF('LiquidMenu Generator'!AL54="","",'LiquidMenu Generator'!AL54)</f>
        <v/>
      </c>
      <c r="C953" s="91" t="str">
        <f>IF('LiquidMenu Generator'!AM54="","",'LiquidMenu Generator'!AM54)</f>
        <v>delete detalhe_ALIMENTO_line_08;</v>
      </c>
    </row>
    <row r="954" spans="1:3" ht="13.5" x14ac:dyDescent="0.25">
      <c r="A954">
        <v>55</v>
      </c>
      <c r="B954" s="91" t="str">
        <f>IF('LiquidMenu Generator'!AL55="","",'LiquidMenu Generator'!AL55)</f>
        <v/>
      </c>
      <c r="C954" s="91" t="str">
        <f>IF('LiquidMenu Generator'!AM55="","",'LiquidMenu Generator'!AM55)</f>
        <v>delete detalhe_ALIMENTO_line_09;</v>
      </c>
    </row>
    <row r="955" spans="1:3" ht="13.5" x14ac:dyDescent="0.25">
      <c r="A955">
        <v>56</v>
      </c>
      <c r="B955" s="91" t="str">
        <f>IF('LiquidMenu Generator'!AL56="","",'LiquidMenu Generator'!AL56)</f>
        <v/>
      </c>
      <c r="C955" s="91" t="str">
        <f>IF('LiquidMenu Generator'!AM56="","",'LiquidMenu Generator'!AM56)</f>
        <v>delete detalhe_ALIMENTO_line_10;</v>
      </c>
    </row>
    <row r="956" spans="1:3" ht="13.5" x14ac:dyDescent="0.25">
      <c r="A956">
        <v>57</v>
      </c>
      <c r="B956" s="91" t="str">
        <f>IF('LiquidMenu Generator'!AL57="","",'LiquidMenu Generator'!AL57)</f>
        <v/>
      </c>
      <c r="C956" s="91" t="str">
        <f>IF('LiquidMenu Generator'!AM57="","",'LiquidMenu Generator'!AM57)</f>
        <v>delete detalhe_ALIMENTO_line_11;</v>
      </c>
    </row>
    <row r="957" spans="1:3" ht="13.5" x14ac:dyDescent="0.25">
      <c r="A957">
        <v>58</v>
      </c>
      <c r="B957" s="91" t="str">
        <f>IF('LiquidMenu Generator'!AL58="","",'LiquidMenu Generator'!AL58)</f>
        <v/>
      </c>
      <c r="C957" s="91" t="str">
        <f>IF('LiquidMenu Generator'!AM58="","",'LiquidMenu Generator'!AM58)</f>
        <v>delete detalhe_ALIMENTO_line_12;</v>
      </c>
    </row>
    <row r="958" spans="1:3" ht="13.5" x14ac:dyDescent="0.25">
      <c r="A958">
        <v>59</v>
      </c>
      <c r="B958" s="91" t="str">
        <f>IF('LiquidMenu Generator'!AL59="","",'LiquidMenu Generator'!AL59)</f>
        <v/>
      </c>
      <c r="C958" s="91" t="str">
        <f>IF('LiquidMenu Generator'!AM59="","",'LiquidMenu Generator'!AM59)</f>
        <v>delete detalhe_ALIMENTO_line_13;</v>
      </c>
    </row>
    <row r="959" spans="1:3" ht="13.5" x14ac:dyDescent="0.25">
      <c r="A959">
        <v>60</v>
      </c>
      <c r="B959" s="91" t="str">
        <f>IF('LiquidMenu Generator'!AL60="","",'LiquidMenu Generator'!AL60)</f>
        <v/>
      </c>
      <c r="C959" s="91" t="str">
        <f>IF('LiquidMenu Generator'!AM60="","",'LiquidMenu Generator'!AM60)</f>
        <v>delete detalhe_ALIMENTO_line_14;</v>
      </c>
    </row>
    <row r="960" spans="1:3" ht="13.5" x14ac:dyDescent="0.25">
      <c r="A960">
        <v>61</v>
      </c>
      <c r="B960" s="91" t="str">
        <f>IF('LiquidMenu Generator'!AL61="","",'LiquidMenu Generator'!AL61)</f>
        <v/>
      </c>
      <c r="C960" s="91" t="str">
        <f>IF('LiquidMenu Generator'!AM61="","",'LiquidMenu Generator'!AM61)</f>
        <v>delete detalhe_ALIMENTO_line_15;</v>
      </c>
    </row>
    <row r="961" spans="1:3" ht="13.5" x14ac:dyDescent="0.25">
      <c r="A961">
        <v>62</v>
      </c>
      <c r="B961" s="91" t="str">
        <f>IF('LiquidMenu Generator'!AL62="","",'LiquidMenu Generator'!AL62)</f>
        <v/>
      </c>
      <c r="C961" s="91" t="str">
        <f>IF('LiquidMenu Generator'!AM62="","",'LiquidMenu Generator'!AM62)</f>
        <v>delete detalhe_ALIMENTO_line_16;</v>
      </c>
    </row>
    <row r="962" spans="1:3" ht="13.5" x14ac:dyDescent="0.25">
      <c r="A962">
        <v>63</v>
      </c>
      <c r="B962" s="91" t="str">
        <f>IF('LiquidMenu Generator'!AL63="","",'LiquidMenu Generator'!AL63)</f>
        <v/>
      </c>
      <c r="C962" s="91" t="str">
        <f>IF('LiquidMenu Generator'!AM63="","",'LiquidMenu Generator'!AM63)</f>
        <v/>
      </c>
    </row>
    <row r="963" spans="1:3" ht="13.5" x14ac:dyDescent="0.25">
      <c r="A963">
        <v>64</v>
      </c>
      <c r="B963" s="91" t="str">
        <f>IF('LiquidMenu Generator'!AL64="","",'LiquidMenu Generator'!AL64)</f>
        <v>delete detalhe_TPA_screen;</v>
      </c>
      <c r="C963" s="91" t="str">
        <f>IF('LiquidMenu Generator'!AM64="","",'LiquidMenu Generator'!AM64)</f>
        <v>delete detalhe_TPA_line_01;</v>
      </c>
    </row>
    <row r="964" spans="1:3" ht="13.5" x14ac:dyDescent="0.25">
      <c r="A964">
        <v>65</v>
      </c>
      <c r="B964" s="91" t="str">
        <f>IF('LiquidMenu Generator'!AL65="","",'LiquidMenu Generator'!AL65)</f>
        <v/>
      </c>
      <c r="C964" s="91" t="str">
        <f>IF('LiquidMenu Generator'!AM65="","",'LiquidMenu Generator'!AM65)</f>
        <v>delete detalhe_TPA_line_02;</v>
      </c>
    </row>
    <row r="965" spans="1:3" ht="13.5" x14ac:dyDescent="0.25">
      <c r="A965">
        <v>66</v>
      </c>
      <c r="B965" s="91" t="str">
        <f>IF('LiquidMenu Generator'!AL66="","",'LiquidMenu Generator'!AL66)</f>
        <v/>
      </c>
      <c r="C965" s="91" t="str">
        <f>IF('LiquidMenu Generator'!AM66="","",'LiquidMenu Generator'!AM66)</f>
        <v>delete detalhe_TPA_line_03;</v>
      </c>
    </row>
    <row r="966" spans="1:3" ht="13.5" x14ac:dyDescent="0.25">
      <c r="A966">
        <v>67</v>
      </c>
      <c r="B966" s="91" t="str">
        <f>IF('LiquidMenu Generator'!AL67="","",'LiquidMenu Generator'!AL67)</f>
        <v/>
      </c>
      <c r="C966" s="91" t="str">
        <f>IF('LiquidMenu Generator'!AM67="","",'LiquidMenu Generator'!AM67)</f>
        <v>delete detalhe_TPA_line_04;</v>
      </c>
    </row>
    <row r="967" spans="1:3" ht="13.5" x14ac:dyDescent="0.25">
      <c r="A967">
        <v>68</v>
      </c>
      <c r="B967" s="91" t="str">
        <f>IF('LiquidMenu Generator'!AL68="","",'LiquidMenu Generator'!AL68)</f>
        <v/>
      </c>
      <c r="C967" s="91" t="str">
        <f>IF('LiquidMenu Generator'!AM68="","",'LiquidMenu Generator'!AM68)</f>
        <v>delete detalhe_TPA_line_05;</v>
      </c>
    </row>
    <row r="968" spans="1:3" ht="13.5" x14ac:dyDescent="0.25">
      <c r="A968">
        <v>69</v>
      </c>
      <c r="B968" s="91" t="str">
        <f>IF('LiquidMenu Generator'!AL69="","",'LiquidMenu Generator'!AL69)</f>
        <v/>
      </c>
      <c r="C968" s="91" t="str">
        <f>IF('LiquidMenu Generator'!AM69="","",'LiquidMenu Generator'!AM69)</f>
        <v>delete detalhe_TPA_line_06;</v>
      </c>
    </row>
    <row r="969" spans="1:3" ht="13.5" x14ac:dyDescent="0.25">
      <c r="A969">
        <v>70</v>
      </c>
      <c r="B969" s="91" t="str">
        <f>IF('LiquidMenu Generator'!AL70="","",'LiquidMenu Generator'!AL70)</f>
        <v/>
      </c>
      <c r="C969" s="91" t="str">
        <f>IF('LiquidMenu Generator'!AM70="","",'LiquidMenu Generator'!AM70)</f>
        <v/>
      </c>
    </row>
    <row r="970" spans="1:3" ht="13.5" x14ac:dyDescent="0.25">
      <c r="A970">
        <v>71</v>
      </c>
      <c r="B970" s="91" t="str">
        <f>IF('LiquidMenu Generator'!AL71="","",'LiquidMenu Generator'!AL71)</f>
        <v>delete wizard_hardware_screen;</v>
      </c>
      <c r="C970" s="91" t="str">
        <f>IF('LiquidMenu Generator'!AM71="","",'LiquidMenu Generator'!AM71)</f>
        <v>delete wizard_hardware_line_01;</v>
      </c>
    </row>
    <row r="971" spans="1:3" ht="13.5" x14ac:dyDescent="0.25">
      <c r="A971">
        <v>72</v>
      </c>
      <c r="B971" s="91" t="str">
        <f>IF('LiquidMenu Generator'!AL72="","",'LiquidMenu Generator'!AL72)</f>
        <v/>
      </c>
      <c r="C971" s="91" t="str">
        <f>IF('LiquidMenu Generator'!AM72="","",'LiquidMenu Generator'!AM72)</f>
        <v>delete wizard_hardware_line_02;</v>
      </c>
    </row>
    <row r="972" spans="1:3" ht="13.5" x14ac:dyDescent="0.25">
      <c r="A972">
        <v>73</v>
      </c>
      <c r="B972" s="91" t="str">
        <f>IF('LiquidMenu Generator'!AL73="","",'LiquidMenu Generator'!AL73)</f>
        <v/>
      </c>
      <c r="C972" s="91" t="str">
        <f>IF('LiquidMenu Generator'!AM73="","",'LiquidMenu Generator'!AM73)</f>
        <v>delete wizard_hardware_line_03;</v>
      </c>
    </row>
    <row r="973" spans="1:3" ht="13.5" x14ac:dyDescent="0.25">
      <c r="A973">
        <v>74</v>
      </c>
      <c r="B973" s="91" t="str">
        <f>IF('LiquidMenu Generator'!AL74="","",'LiquidMenu Generator'!AL74)</f>
        <v/>
      </c>
      <c r="C973" s="91" t="str">
        <f>IF('LiquidMenu Generator'!AM74="","",'LiquidMenu Generator'!AM74)</f>
        <v>delete wizard_hardware_line_04;</v>
      </c>
    </row>
    <row r="974" spans="1:3" ht="13.5" x14ac:dyDescent="0.25">
      <c r="A974">
        <v>75</v>
      </c>
      <c r="B974" s="91" t="str">
        <f>IF('LiquidMenu Generator'!AL75="","",'LiquidMenu Generator'!AL75)</f>
        <v/>
      </c>
      <c r="C974" s="91" t="str">
        <f>IF('LiquidMenu Generator'!AM75="","",'LiquidMenu Generator'!AM75)</f>
        <v>delete wizard_hardware_line_05;</v>
      </c>
    </row>
    <row r="975" spans="1:3" ht="13.5" x14ac:dyDescent="0.25">
      <c r="A975">
        <v>76</v>
      </c>
      <c r="B975" s="91" t="str">
        <f>IF('LiquidMenu Generator'!AL76="","",'LiquidMenu Generator'!AL76)</f>
        <v/>
      </c>
      <c r="C975" s="91" t="str">
        <f>IF('LiquidMenu Generator'!AM76="","",'LiquidMenu Generator'!AM76)</f>
        <v/>
      </c>
    </row>
    <row r="976" spans="1:3" ht="13.5" x14ac:dyDescent="0.25">
      <c r="A976">
        <v>77</v>
      </c>
      <c r="B976" s="91" t="str">
        <f>IF('LiquidMenu Generator'!AL77="","",'LiquidMenu Generator'!AL77)</f>
        <v>delete wizard_behavior_screen;</v>
      </c>
      <c r="C976" s="91" t="str">
        <f>IF('LiquidMenu Generator'!AM77="","",'LiquidMenu Generator'!AM77)</f>
        <v>delete wizard_behavior_line_01;</v>
      </c>
    </row>
    <row r="977" spans="1:3" ht="13.5" x14ac:dyDescent="0.25">
      <c r="A977">
        <v>78</v>
      </c>
      <c r="B977" s="91" t="str">
        <f>IF('LiquidMenu Generator'!AL78="","",'LiquidMenu Generator'!AL78)</f>
        <v/>
      </c>
      <c r="C977" s="91" t="str">
        <f>IF('LiquidMenu Generator'!AM78="","",'LiquidMenu Generator'!AM78)</f>
        <v>delete wizard_behavior_line_02;</v>
      </c>
    </row>
    <row r="978" spans="1:3" ht="13.5" x14ac:dyDescent="0.25">
      <c r="A978">
        <v>79</v>
      </c>
      <c r="B978" s="91" t="str">
        <f>IF('LiquidMenu Generator'!AL79="","",'LiquidMenu Generator'!AL79)</f>
        <v/>
      </c>
      <c r="C978" s="91" t="str">
        <f>IF('LiquidMenu Generator'!AM79="","",'LiquidMenu Generator'!AM79)</f>
        <v>delete wizard_behavior_line_03;</v>
      </c>
    </row>
    <row r="979" spans="1:3" ht="13.5" x14ac:dyDescent="0.25">
      <c r="A979">
        <v>80</v>
      </c>
      <c r="B979" s="91" t="str">
        <f>IF('LiquidMenu Generator'!AL80="","",'LiquidMenu Generator'!AL80)</f>
        <v/>
      </c>
      <c r="C979" s="91" t="str">
        <f>IF('LiquidMenu Generator'!AM80="","",'LiquidMenu Generator'!AM80)</f>
        <v>delete wizard_behavior_line_04;</v>
      </c>
    </row>
    <row r="980" spans="1:3" ht="13.5" x14ac:dyDescent="0.25">
      <c r="A980">
        <v>81</v>
      </c>
      <c r="B980" s="91" t="str">
        <f>IF('LiquidMenu Generator'!AL81="","",'LiquidMenu Generator'!AL81)</f>
        <v/>
      </c>
      <c r="C980" s="91" t="str">
        <f>IF('LiquidMenu Generator'!AM81="","",'LiquidMenu Generator'!AM81)</f>
        <v>delete wizard_behavior_line_05;</v>
      </c>
    </row>
    <row r="981" spans="1:3" ht="13.5" x14ac:dyDescent="0.25">
      <c r="A981">
        <v>82</v>
      </c>
      <c r="B981" s="91" t="str">
        <f>IF('LiquidMenu Generator'!AL82="","",'LiquidMenu Generator'!AL82)</f>
        <v/>
      </c>
      <c r="C981" s="91" t="str">
        <f>IF('LiquidMenu Generator'!AM82="","",'LiquidMenu Generator'!AM82)</f>
        <v>delete wizard_behavior_line_06;</v>
      </c>
    </row>
    <row r="982" spans="1:3" ht="13.5" x14ac:dyDescent="0.25">
      <c r="A982">
        <v>83</v>
      </c>
      <c r="B982" s="91" t="str">
        <f>IF('LiquidMenu Generator'!AL83="","",'LiquidMenu Generator'!AL83)</f>
        <v/>
      </c>
      <c r="C982" s="91" t="str">
        <f>IF('LiquidMenu Generator'!AM83="","",'LiquidMenu Generator'!AM83)</f>
        <v>delete wizard_behavior_line_13;</v>
      </c>
    </row>
    <row r="983" spans="1:3" ht="13.5" x14ac:dyDescent="0.25">
      <c r="A983">
        <v>84</v>
      </c>
      <c r="B983" s="91" t="str">
        <f>IF('LiquidMenu Generator'!AL84="","",'LiquidMenu Generator'!AL84)</f>
        <v/>
      </c>
      <c r="C983" s="91" t="str">
        <f>IF('LiquidMenu Generator'!AM84="","",'LiquidMenu Generator'!AM84)</f>
        <v>delete wizard_behavior_line_14;</v>
      </c>
    </row>
    <row r="984" spans="1:3" ht="13.5" x14ac:dyDescent="0.25">
      <c r="A984">
        <v>85</v>
      </c>
      <c r="B984" s="91" t="str">
        <f>IF('LiquidMenu Generator'!AL85="","",'LiquidMenu Generator'!AL85)</f>
        <v/>
      </c>
      <c r="C984" s="91" t="str">
        <f>IF('LiquidMenu Generator'!AM85="","",'LiquidMenu Generator'!AM85)</f>
        <v>delete wizard_behavior_line_15;</v>
      </c>
    </row>
    <row r="985" spans="1:3" ht="13.5" x14ac:dyDescent="0.25">
      <c r="A985">
        <v>86</v>
      </c>
      <c r="B985" s="91" t="str">
        <f>IF('LiquidMenu Generator'!AL86="","",'LiquidMenu Generator'!AL86)</f>
        <v/>
      </c>
      <c r="C985" s="91" t="str">
        <f>IF('LiquidMenu Generator'!AM86="","",'LiquidMenu Generator'!AM86)</f>
        <v>delete wizard_behavior_line_16;</v>
      </c>
    </row>
    <row r="986" spans="1:3" ht="13.5" x14ac:dyDescent="0.25">
      <c r="A986">
        <v>87</v>
      </c>
      <c r="B986" s="91" t="str">
        <f>IF('LiquidMenu Generator'!AL87="","",'LiquidMenu Generator'!AL87)</f>
        <v/>
      </c>
      <c r="C986" s="91" t="str">
        <f>IF('LiquidMenu Generator'!AM87="","",'LiquidMenu Generator'!AM87)</f>
        <v/>
      </c>
    </row>
    <row r="987" spans="1:3" ht="13.5" x14ac:dyDescent="0.25">
      <c r="A987">
        <v>88</v>
      </c>
      <c r="B987" s="91" t="str">
        <f>IF('LiquidMenu Generator'!AL88="","",'LiquidMenu Generator'!AL88)</f>
        <v>delete wizard_alarmes_screen;</v>
      </c>
      <c r="C987" s="91" t="str">
        <f>IF('LiquidMenu Generator'!AM88="","",'LiquidMenu Generator'!AM88)</f>
        <v>delete wizard_alarmes_line_01;</v>
      </c>
    </row>
    <row r="988" spans="1:3" ht="13.5" x14ac:dyDescent="0.25">
      <c r="A988">
        <v>89</v>
      </c>
      <c r="B988" s="91" t="str">
        <f>IF('LiquidMenu Generator'!AL89="","",'LiquidMenu Generator'!AL89)</f>
        <v/>
      </c>
      <c r="C988" s="91" t="str">
        <f>IF('LiquidMenu Generator'!AM89="","",'LiquidMenu Generator'!AM89)</f>
        <v>delete wizard_alarmes_line_05;</v>
      </c>
    </row>
    <row r="989" spans="1:3" ht="13.5" x14ac:dyDescent="0.25">
      <c r="A989">
        <v>90</v>
      </c>
      <c r="B989" s="91" t="str">
        <f>IF('LiquidMenu Generator'!AL90="","",'LiquidMenu Generator'!AL90)</f>
        <v/>
      </c>
      <c r="C989" s="91" t="str">
        <f>IF('LiquidMenu Generator'!AM90="","",'LiquidMenu Generator'!AM90)</f>
        <v>delete wizard_alarmes_line_06;</v>
      </c>
    </row>
    <row r="990" spans="1:3" ht="13.5" x14ac:dyDescent="0.25">
      <c r="A990">
        <v>91</v>
      </c>
      <c r="B990" s="91" t="str">
        <f>IF('LiquidMenu Generator'!AL91="","",'LiquidMenu Generator'!AL91)</f>
        <v/>
      </c>
      <c r="C990" s="91" t="str">
        <f>IF('LiquidMenu Generator'!AM91="","",'LiquidMenu Generator'!AM91)</f>
        <v/>
      </c>
    </row>
    <row r="991" spans="1:3" ht="13.5" x14ac:dyDescent="0.25">
      <c r="A991">
        <v>92</v>
      </c>
      <c r="B991" s="91" t="str">
        <f>IF('LiquidMenu Generator'!AL92="","",'LiquidMenu Generator'!AL92)</f>
        <v>delete wizard_conect_screen;</v>
      </c>
      <c r="C991" s="91" t="str">
        <f>IF('LiquidMenu Generator'!AM92="","",'LiquidMenu Generator'!AM92)</f>
        <v>delete wizard_conect_line_01;</v>
      </c>
    </row>
    <row r="992" spans="1:3" ht="13.5" x14ac:dyDescent="0.25">
      <c r="A992">
        <v>93</v>
      </c>
      <c r="B992" s="91" t="str">
        <f>IF('LiquidMenu Generator'!AL93="","",'LiquidMenu Generator'!AL93)</f>
        <v/>
      </c>
      <c r="C992" s="91" t="str">
        <f>IF('LiquidMenu Generator'!AM93="","",'LiquidMenu Generator'!AM93)</f>
        <v>delete wizard_conect_line_02;</v>
      </c>
    </row>
    <row r="993" spans="1:3" ht="13.5" x14ac:dyDescent="0.25">
      <c r="A993">
        <v>94</v>
      </c>
      <c r="B993" s="91" t="str">
        <f>IF('LiquidMenu Generator'!AL94="","",'LiquidMenu Generator'!AL94)</f>
        <v/>
      </c>
      <c r="C993" s="91" t="str">
        <f>IF('LiquidMenu Generator'!AM94="","",'LiquidMenu Generator'!AM94)</f>
        <v>delete wizard_conect_line_03;</v>
      </c>
    </row>
    <row r="994" spans="1:3" ht="13.5" x14ac:dyDescent="0.25">
      <c r="A994">
        <v>95</v>
      </c>
      <c r="B994" s="91" t="str">
        <f>IF('LiquidMenu Generator'!AL95="","",'LiquidMenu Generator'!AL95)</f>
        <v/>
      </c>
      <c r="C994" s="91" t="str">
        <f>IF('LiquidMenu Generator'!AM95="","",'LiquidMenu Generator'!AM95)</f>
        <v>delete wizard_conect_line_04;</v>
      </c>
    </row>
    <row r="995" spans="1:3" ht="13.5" x14ac:dyDescent="0.25">
      <c r="A995">
        <v>96</v>
      </c>
      <c r="B995" s="91" t="str">
        <f>IF('LiquidMenu Generator'!AL96="","",'LiquidMenu Generator'!AL96)</f>
        <v/>
      </c>
      <c r="C995" s="91" t="str">
        <f>IF('LiquidMenu Generator'!AM96="","",'LiquidMenu Generator'!AM96)</f>
        <v>delete wizard_conect_line_05;</v>
      </c>
    </row>
    <row r="996" spans="1:3" ht="13.5" x14ac:dyDescent="0.25">
      <c r="A996">
        <v>97</v>
      </c>
      <c r="B996" s="91" t="str">
        <f>IF('LiquidMenu Generator'!AL97="","",'LiquidMenu Generator'!AL97)</f>
        <v/>
      </c>
      <c r="C996" s="91" t="str">
        <f>IF('LiquidMenu Generator'!AM97="","",'LiquidMenu Generator'!AM97)</f>
        <v>delete wizard_conect_line_06;</v>
      </c>
    </row>
    <row r="997" spans="1:3" ht="13.5" x14ac:dyDescent="0.25">
      <c r="A997">
        <v>98</v>
      </c>
      <c r="B997" s="91" t="str">
        <f>IF('LiquidMenu Generator'!AL98="","",'LiquidMenu Generator'!AL98)</f>
        <v/>
      </c>
      <c r="C997" s="91" t="str">
        <f>IF('LiquidMenu Generator'!AM98="","",'LiquidMenu Generator'!AM98)</f>
        <v>delete wizard_conect_line_07;</v>
      </c>
    </row>
    <row r="998" spans="1:3" ht="13.5" x14ac:dyDescent="0.25">
      <c r="A998">
        <v>99</v>
      </c>
      <c r="B998" s="91" t="str">
        <f>IF('LiquidMenu Generator'!AL99="","",'LiquidMenu Generator'!AL99)</f>
        <v/>
      </c>
      <c r="C998" s="91" t="str">
        <f>IF('LiquidMenu Generator'!AM99="","",'LiquidMenu Generator'!AM99)</f>
        <v>delete wizard_conect_line_08;</v>
      </c>
    </row>
    <row r="999" spans="1:3" ht="13.5" x14ac:dyDescent="0.25">
      <c r="A999">
        <v>100</v>
      </c>
      <c r="B999" s="91" t="str">
        <f>IF('LiquidMenu Generator'!AL100="","",'LiquidMenu Generator'!AL100)</f>
        <v/>
      </c>
      <c r="C999" s="91" t="str">
        <f>IF('LiquidMenu Generator'!AM100="","",'LiquidMenu Generator'!AM100)</f>
        <v>delete wizard_conect_line_09;</v>
      </c>
    </row>
    <row r="1000" spans="1:3" ht="13.5" x14ac:dyDescent="0.25">
      <c r="A1000">
        <v>101</v>
      </c>
      <c r="B1000" s="91" t="str">
        <f>IF('LiquidMenu Generator'!AL101="","",'LiquidMenu Generator'!AL101)</f>
        <v/>
      </c>
      <c r="C1000" s="91" t="str">
        <f>IF('LiquidMenu Generator'!AM101="","",'LiquidMenu Generator'!AM101)</f>
        <v/>
      </c>
    </row>
    <row r="1001" spans="1:3" ht="13.5" x14ac:dyDescent="0.25">
      <c r="A1001">
        <v>102</v>
      </c>
      <c r="B1001" s="91" t="str">
        <f>IF('LiquidMenu Generator'!AL102="","",'LiquidMenu Generator'!AL102)</f>
        <v>delete confirma_tpa_screen;</v>
      </c>
      <c r="C1001" s="91" t="str">
        <f>IF('LiquidMenu Generator'!AM102="","",'LiquidMenu Generator'!AM102)</f>
        <v>delete confirma_tpa_line_01;</v>
      </c>
    </row>
    <row r="1002" spans="1:3" ht="13.5" x14ac:dyDescent="0.25">
      <c r="A1002">
        <v>103</v>
      </c>
      <c r="B1002" s="91" t="str">
        <f>IF('LiquidMenu Generator'!AL103="","",'LiquidMenu Generator'!AL103)</f>
        <v/>
      </c>
      <c r="C1002" s="91" t="str">
        <f>IF('LiquidMenu Generator'!AM103="","",'LiquidMenu Generator'!AM103)</f>
        <v>delete confirma_tpa_line_02;</v>
      </c>
    </row>
    <row r="1003" spans="1:3" ht="13.5" x14ac:dyDescent="0.25">
      <c r="A1003">
        <v>104</v>
      </c>
      <c r="B1003" s="91" t="str">
        <f>IF('LiquidMenu Generator'!AL104="","",'LiquidMenu Generator'!AL104)</f>
        <v/>
      </c>
      <c r="C1003" s="91" t="str">
        <f>IF('LiquidMenu Generator'!AM104="","",'LiquidMenu Generator'!AM104)</f>
        <v/>
      </c>
    </row>
    <row r="1004" spans="1:3" ht="13.5" x14ac:dyDescent="0.25">
      <c r="A1004">
        <v>105</v>
      </c>
      <c r="B1004" s="91" t="str">
        <f>IF('LiquidMenu Generator'!AL105="","",'LiquidMenu Generator'!AL105)</f>
        <v>delete confirma_cancela_screen;</v>
      </c>
      <c r="C1004" s="91" t="str">
        <f>IF('LiquidMenu Generator'!AM105="","",'LiquidMenu Generator'!AM105)</f>
        <v>delete confirma_cancela_line_01;</v>
      </c>
    </row>
    <row r="1005" spans="1:3" ht="13.5" x14ac:dyDescent="0.25">
      <c r="A1005">
        <v>106</v>
      </c>
      <c r="B1005" s="91" t="str">
        <f>IF('LiquidMenu Generator'!AL106="","",'LiquidMenu Generator'!AL106)</f>
        <v/>
      </c>
      <c r="C1005" s="91" t="str">
        <f>IF('LiquidMenu Generator'!AM106="","",'LiquidMenu Generator'!AM106)</f>
        <v>delete confirma_cancela_line_02;</v>
      </c>
    </row>
    <row r="1006" spans="1:3" ht="13.5" x14ac:dyDescent="0.25">
      <c r="A1006">
        <v>107</v>
      </c>
      <c r="B1006" s="91" t="str">
        <f>IF('LiquidMenu Generator'!AL107="","",'LiquidMenu Generator'!AL107)</f>
        <v/>
      </c>
      <c r="C1006" s="91" t="str">
        <f>IF('LiquidMenu Generator'!AM107="","",'LiquidMenu Generator'!AM107)</f>
        <v/>
      </c>
    </row>
    <row r="1007" spans="1:3" ht="13.5" x14ac:dyDescent="0.25">
      <c r="A1007">
        <v>108</v>
      </c>
      <c r="B1007" s="91" t="str">
        <f>IF('LiquidMenu Generator'!AL108="","",'LiquidMenu Generator'!AL108)</f>
        <v/>
      </c>
      <c r="C1007" s="91" t="str">
        <f>IF('LiquidMenu Generator'!AM108="","",'LiquidMenu Generator'!AM108)</f>
        <v/>
      </c>
    </row>
    <row r="1008" spans="1:3" ht="13.5" x14ac:dyDescent="0.25">
      <c r="A1008">
        <v>109</v>
      </c>
      <c r="B1008" s="91" t="str">
        <f>IF('LiquidMenu Generator'!AL109="","",'LiquidMenu Generator'!AL109)</f>
        <v/>
      </c>
      <c r="C1008" s="91" t="str">
        <f>IF('LiquidMenu Generator'!AM109="","",'LiquidMenu Generator'!AM109)</f>
        <v/>
      </c>
    </row>
    <row r="1009" spans="1:3" ht="13.5" x14ac:dyDescent="0.25">
      <c r="A1009">
        <v>110</v>
      </c>
      <c r="B1009" s="91" t="str">
        <f>IF('LiquidMenu Generator'!AL110="","",'LiquidMenu Generator'!AL110)</f>
        <v/>
      </c>
      <c r="C1009" s="91" t="str">
        <f>IF('LiquidMenu Generator'!AM110="","",'LiquidMenu Generator'!AM110)</f>
        <v/>
      </c>
    </row>
    <row r="1010" spans="1:3" ht="13.5" x14ac:dyDescent="0.25">
      <c r="A1010">
        <v>111</v>
      </c>
      <c r="B1010" s="91" t="str">
        <f>IF('LiquidMenu Generator'!AL111="","",'LiquidMenu Generator'!AL111)</f>
        <v/>
      </c>
      <c r="C1010" s="91" t="str">
        <f>IF('LiquidMenu Generator'!AM111="","",'LiquidMenu Generator'!AM111)</f>
        <v/>
      </c>
    </row>
    <row r="1011" spans="1:3" ht="13.5" x14ac:dyDescent="0.25">
      <c r="A1011">
        <v>112</v>
      </c>
      <c r="B1011" s="91" t="str">
        <f>IF('LiquidMenu Generator'!AL112="","",'LiquidMenu Generator'!AL112)</f>
        <v/>
      </c>
      <c r="C1011" s="91" t="str">
        <f>IF('LiquidMenu Generator'!AM112="","",'LiquidMenu Generator'!AM112)</f>
        <v/>
      </c>
    </row>
    <row r="1012" spans="1:3" ht="13.5" x14ac:dyDescent="0.25">
      <c r="A1012">
        <v>113</v>
      </c>
      <c r="B1012" s="91" t="str">
        <f>IF('LiquidMenu Generator'!AL113="","",'LiquidMenu Generator'!AL113)</f>
        <v/>
      </c>
      <c r="C1012" s="91" t="str">
        <f>IF('LiquidMenu Generator'!AM113="","",'LiquidMenu Generator'!AM113)</f>
        <v/>
      </c>
    </row>
    <row r="1013" spans="1:3" ht="13.5" x14ac:dyDescent="0.25">
      <c r="A1013">
        <v>114</v>
      </c>
      <c r="B1013" s="91" t="str">
        <f>IF('LiquidMenu Generator'!AL114="","",'LiquidMenu Generator'!AL114)</f>
        <v/>
      </c>
      <c r="C1013" s="91" t="str">
        <f>IF('LiquidMenu Generator'!AM114="","",'LiquidMenu Generator'!AM114)</f>
        <v/>
      </c>
    </row>
    <row r="1014" spans="1:3" ht="13.5" x14ac:dyDescent="0.25">
      <c r="A1014">
        <v>115</v>
      </c>
      <c r="B1014" s="91" t="str">
        <f>IF('LiquidMenu Generator'!AL115="","",'LiquidMenu Generator'!AL115)</f>
        <v/>
      </c>
      <c r="C1014" s="91" t="str">
        <f>IF('LiquidMenu Generator'!AM115="","",'LiquidMenu Generator'!AM115)</f>
        <v/>
      </c>
    </row>
    <row r="1015" spans="1:3" ht="13.5" x14ac:dyDescent="0.25">
      <c r="A1015">
        <v>116</v>
      </c>
      <c r="B1015" s="91" t="str">
        <f>IF('LiquidMenu Generator'!AL116="","",'LiquidMenu Generator'!AL116)</f>
        <v/>
      </c>
      <c r="C1015" s="91" t="str">
        <f>IF('LiquidMenu Generator'!AM116="","",'LiquidMenu Generator'!AM116)</f>
        <v/>
      </c>
    </row>
    <row r="1016" spans="1:3" ht="13.5" x14ac:dyDescent="0.25">
      <c r="A1016">
        <v>117</v>
      </c>
      <c r="B1016" s="91" t="str">
        <f>IF('LiquidMenu Generator'!AL117="","",'LiquidMenu Generator'!AL117)</f>
        <v/>
      </c>
      <c r="C1016" s="91" t="str">
        <f>IF('LiquidMenu Generator'!AM117="","",'LiquidMenu Generator'!AM117)</f>
        <v/>
      </c>
    </row>
    <row r="1017" spans="1:3" ht="13.5" x14ac:dyDescent="0.25">
      <c r="A1017">
        <v>118</v>
      </c>
      <c r="B1017" s="91" t="str">
        <f>IF('LiquidMenu Generator'!AL118="","",'LiquidMenu Generator'!AL118)</f>
        <v/>
      </c>
      <c r="C1017" s="91" t="str">
        <f>IF('LiquidMenu Generator'!AM118="","",'LiquidMenu Generator'!AM118)</f>
        <v/>
      </c>
    </row>
    <row r="1018" spans="1:3" ht="13.5" x14ac:dyDescent="0.25">
      <c r="A1018">
        <v>119</v>
      </c>
      <c r="B1018" s="91" t="str">
        <f>IF('LiquidMenu Generator'!AL119="","",'LiquidMenu Generator'!AL119)</f>
        <v/>
      </c>
      <c r="C1018" s="91" t="str">
        <f>IF('LiquidMenu Generator'!AM119="","",'LiquidMenu Generator'!AM119)</f>
        <v/>
      </c>
    </row>
    <row r="1019" spans="1:3" ht="13.5" x14ac:dyDescent="0.25">
      <c r="A1019">
        <v>120</v>
      </c>
      <c r="B1019" s="91" t="str">
        <f>IF('LiquidMenu Generator'!AL120="","",'LiquidMenu Generator'!AL120)</f>
        <v/>
      </c>
      <c r="C1019" s="91" t="str">
        <f>IF('LiquidMenu Generator'!AM120="","",'LiquidMenu Generator'!AM120)</f>
        <v/>
      </c>
    </row>
    <row r="1020" spans="1:3" ht="13.5" x14ac:dyDescent="0.25">
      <c r="B1020" s="90"/>
      <c r="C1020" s="90"/>
    </row>
    <row r="1021" spans="1:3" ht="19.5" x14ac:dyDescent="0.35">
      <c r="B1021" s="94" t="str">
        <f>"}  // fim &gt;&gt;&gt; "&amp;"Menu"&amp;UPPER('LiquidMenu Generator'!F1)&amp;"::~Menu"&amp;UPPER('LiquidMenu Generator'!F1)</f>
        <v>}  // fim &gt;&gt;&gt; MenuCORTINA::~MenuCORTINA</v>
      </c>
      <c r="C1021" s="87"/>
    </row>
    <row r="1022" spans="1:3" ht="13.5" x14ac:dyDescent="0.25">
      <c r="B1022" s="87"/>
      <c r="C1022" s="87"/>
    </row>
    <row r="1023" spans="1:3" ht="13.5" x14ac:dyDescent="0.25">
      <c r="B1023" s="87" t="s">
        <v>305</v>
      </c>
      <c r="C1023" s="87"/>
    </row>
    <row r="1024" spans="1:3" ht="13.5" x14ac:dyDescent="0.25">
      <c r="B1024" s="87" t="s">
        <v>329</v>
      </c>
      <c r="C1024" s="87"/>
    </row>
    <row r="1025" spans="1:3" ht="13.5" x14ac:dyDescent="0.25">
      <c r="B1025" s="87" t="s">
        <v>306</v>
      </c>
      <c r="C1025" s="87"/>
    </row>
    <row r="1026" spans="1:3" ht="13.5" x14ac:dyDescent="0.25">
      <c r="B1026" s="87" t="s">
        <v>309</v>
      </c>
      <c r="C1026" s="87"/>
    </row>
    <row r="1027" spans="1:3" ht="13.5" x14ac:dyDescent="0.25">
      <c r="B1027" s="87" t="s">
        <v>305</v>
      </c>
      <c r="C1027" s="87"/>
    </row>
    <row r="1028" spans="1:3" ht="13.5" x14ac:dyDescent="0.25">
      <c r="B1028" s="90"/>
      <c r="C1028" s="90"/>
    </row>
    <row r="1029" spans="1:3" ht="13.5" x14ac:dyDescent="0.25">
      <c r="A1029">
        <v>4</v>
      </c>
      <c r="B1029" s="91" t="str">
        <f>IF('LiquidMenu Generator'!X4="","","void "&amp;IF('LiquidMenu Generator'!X4="","",'LiquidMenu Generator'!X4)&amp;" (void) { /* TODO: Implementar aqui a funcao */ }")</f>
        <v/>
      </c>
      <c r="C1029" s="91"/>
    </row>
    <row r="1030" spans="1:3" ht="13.5" x14ac:dyDescent="0.25">
      <c r="A1030">
        <v>5</v>
      </c>
      <c r="B1030" s="91" t="str">
        <f>IF('LiquidMenu Generator'!X5="","","void "&amp;IF('LiquidMenu Generator'!X5="","",'LiquidMenu Generator'!X5)&amp;" (void) { /* TODO: Implementar aqui a funcao */ }")</f>
        <v>void blankFunction (void) { /* TODO: Implementar aqui a funcao */ }</v>
      </c>
      <c r="C1030" s="91"/>
    </row>
    <row r="1031" spans="1:3" ht="13.5" x14ac:dyDescent="0.25">
      <c r="A1031">
        <v>6</v>
      </c>
      <c r="B1031" s="91" t="str">
        <f>IF('LiquidMenu Generator'!X6="","","void "&amp;IF('LiquidMenu Generator'!X6="","",'LiquidMenu Generator'!X6)&amp;" (void) { /* TODO: Implementar aqui a funcao */ }")</f>
        <v>void doCancela (void) { /* TODO: Implementar aqui a funcao */ }</v>
      </c>
      <c r="C1031" s="91"/>
    </row>
    <row r="1032" spans="1:3" ht="13.5" x14ac:dyDescent="0.25">
      <c r="A1032">
        <v>7</v>
      </c>
      <c r="B1032" s="91" t="str">
        <f>IF('LiquidMenu Generator'!X7="","","void "&amp;IF('LiquidMenu Generator'!X7="","",'LiquidMenu Generator'!X7)&amp;" (void) { /* TODO: Implementar aqui a funcao */ }")</f>
        <v>void doConfirma (void) { /* TODO: Implementar aqui a funcao */ }</v>
      </c>
      <c r="C1032" s="91"/>
    </row>
    <row r="1033" spans="1:3" ht="13.5" x14ac:dyDescent="0.25">
      <c r="A1033">
        <v>8</v>
      </c>
      <c r="B1033" s="91" t="str">
        <f>IF('LiquidMenu Generator'!X8="","","void "&amp;IF('LiquidMenu Generator'!X8="","",'LiquidMenu Generator'!X8)&amp;" (void) { /* TODO: Implementar aqui a funcao */ }")</f>
        <v>void doConfirmaTPAFeitaHoje (void) { /* TODO: Implementar aqui a funcao */ }</v>
      </c>
      <c r="C1033" s="91"/>
    </row>
    <row r="1034" spans="1:3" ht="13.5" x14ac:dyDescent="0.25">
      <c r="A1034">
        <v>9</v>
      </c>
      <c r="B1034" s="91" t="str">
        <f>IF('LiquidMenu Generator'!X9="","","void "&amp;IF('LiquidMenu Generator'!X9="","",'LiquidMenu Generator'!X9)&amp;" (void) { /* TODO: Implementar aqui a funcao */ }")</f>
        <v>void gotoScreen_configuracao (void) { /* TODO: Implementar aqui a funcao */ }</v>
      </c>
      <c r="C1034" s="91"/>
    </row>
    <row r="1035" spans="1:3" ht="13.5" x14ac:dyDescent="0.25">
      <c r="A1035">
        <v>10</v>
      </c>
      <c r="B1035" s="91" t="str">
        <f>IF('LiquidMenu Generator'!X10="","","void "&amp;IF('LiquidMenu Generator'!X10="","",'LiquidMenu Generator'!X10)&amp;" (void) { /* TODO: Implementar aqui a funcao */ }")</f>
        <v>void gotoScreen_detalhe_ALIMENTO (void) { /* TODO: Implementar aqui a funcao */ }</v>
      </c>
      <c r="C1035" s="91"/>
    </row>
    <row r="1036" spans="1:3" ht="13.5" x14ac:dyDescent="0.25">
      <c r="A1036">
        <v>11</v>
      </c>
      <c r="B1036" s="91" t="str">
        <f>IF('LiquidMenu Generator'!X11="","","void "&amp;IF('LiquidMenu Generator'!X11="","",'LiquidMenu Generator'!X11)&amp;" (void) { /* TODO: Implementar aqui a funcao */ }")</f>
        <v>void gotoScreen_detalhe_AR (void) { /* TODO: Implementar aqui a funcao */ }</v>
      </c>
      <c r="C1036" s="91"/>
    </row>
    <row r="1037" spans="1:3" ht="13.5" x14ac:dyDescent="0.25">
      <c r="A1037">
        <v>12</v>
      </c>
      <c r="B1037" s="91" t="str">
        <f>IF('LiquidMenu Generator'!X12="","","void "&amp;IF('LiquidMenu Generator'!X12="","",'LiquidMenu Generator'!X12)&amp;" (void) { /* TODO: Implementar aqui a funcao */ }")</f>
        <v>void gotoScreen_detalhe_DATAHORA (void) { /* TODO: Implementar aqui a funcao */ }</v>
      </c>
      <c r="C1037" s="91"/>
    </row>
    <row r="1038" spans="1:3" ht="13.5" x14ac:dyDescent="0.25">
      <c r="A1038">
        <v>13</v>
      </c>
      <c r="B1038" s="91" t="str">
        <f>IF('LiquidMenu Generator'!X13="","","void "&amp;IF('LiquidMenu Generator'!X13="","",'LiquidMenu Generator'!X13)&amp;" (void) { /* TODO: Implementar aqui a funcao */ }")</f>
        <v>void gotoScreen_detalhe_FILTRO (void) { /* TODO: Implementar aqui a funcao */ }</v>
      </c>
      <c r="C1038" s="91"/>
    </row>
    <row r="1039" spans="1:3" ht="13.5" x14ac:dyDescent="0.25">
      <c r="A1039">
        <v>14</v>
      </c>
      <c r="B1039" s="91" t="str">
        <f>IF('LiquidMenu Generator'!X14="","","void "&amp;IF('LiquidMenu Generator'!X14="","",'LiquidMenu Generator'!X14)&amp;" (void) { /* TODO: Implementar aqui a funcao */ }")</f>
        <v>void gotoScreen_detalhe_LUZ (void) { /* TODO: Implementar aqui a funcao */ }</v>
      </c>
      <c r="C1039" s="91"/>
    </row>
    <row r="1040" spans="1:3" ht="13.5" x14ac:dyDescent="0.25">
      <c r="A1040">
        <v>15</v>
      </c>
      <c r="B1040" s="91" t="str">
        <f>IF('LiquidMenu Generator'!X15="","","void "&amp;IF('LiquidMenu Generator'!X15="","",'LiquidMenu Generator'!X15)&amp;" (void) { /* TODO: Implementar aqui a funcao */ }")</f>
        <v>void gotoScreen_detalhe_TEMPERATURA (void) { /* TODO: Implementar aqui a funcao */ }</v>
      </c>
      <c r="C1040" s="91"/>
    </row>
    <row r="1041" spans="1:3" ht="13.5" x14ac:dyDescent="0.25">
      <c r="A1041">
        <v>16</v>
      </c>
      <c r="B1041" s="91" t="str">
        <f>IF('LiquidMenu Generator'!X16="","","void "&amp;IF('LiquidMenu Generator'!X16="","",'LiquidMenu Generator'!X16)&amp;" (void) { /* TODO: Implementar aqui a funcao */ }")</f>
        <v>void gotoScreen_detalhe_TPA (void) { /* TODO: Implementar aqui a funcao */ }</v>
      </c>
      <c r="C1041" s="91"/>
    </row>
    <row r="1042" spans="1:3" ht="13.5" x14ac:dyDescent="0.25">
      <c r="A1042">
        <v>17</v>
      </c>
      <c r="B1042" s="91" t="str">
        <f>IF('LiquidMenu Generator'!X17="","","void "&amp;IF('LiquidMenu Generator'!X17="","",'LiquidMenu Generator'!X17)&amp;" (void) { /* TODO: Implementar aqui a funcao */ }")</f>
        <v>void gotoScreen_wizard_hardware (void) { /* TODO: Implementar aqui a funcao */ }</v>
      </c>
      <c r="C1042" s="91"/>
    </row>
    <row r="1043" spans="1:3" ht="13.5" x14ac:dyDescent="0.25">
      <c r="A1043">
        <v>18</v>
      </c>
      <c r="B1043" s="91" t="str">
        <f>IF('LiquidMenu Generator'!X18="","","void "&amp;IF('LiquidMenu Generator'!X18="","",'LiquidMenu Generator'!X18)&amp;" (void) { /* TODO: Implementar aqui a funcao */ }")</f>
        <v>void switchConfigAlimento (void) { /* TODO: Implementar aqui a funcao */ }</v>
      </c>
      <c r="C1043" s="91"/>
    </row>
    <row r="1044" spans="1:3" ht="13.5" x14ac:dyDescent="0.25">
      <c r="A1044">
        <v>19</v>
      </c>
      <c r="B1044" s="91" t="str">
        <f>IF('LiquidMenu Generator'!X19="","","void "&amp;IF('LiquidMenu Generator'!X19="","",'LiquidMenu Generator'!X19)&amp;" (void) { /* TODO: Implementar aqui a funcao */ }")</f>
        <v>void switchConfigAlimentoMantemAr (void) { /* TODO: Implementar aqui a funcao */ }</v>
      </c>
      <c r="C1044" s="91"/>
    </row>
    <row r="1045" spans="1:3" ht="13.5" x14ac:dyDescent="0.25">
      <c r="A1045">
        <v>20</v>
      </c>
      <c r="B1045" s="91" t="str">
        <f>IF('LiquidMenu Generator'!X20="","","void "&amp;IF('LiquidMenu Generator'!X20="","",'LiquidMenu Generator'!X20)&amp;" (void) { /* TODO: Implementar aqui a funcao */ }")</f>
        <v>void switchConfigAlimentoMantemFiltro (void) { /* TODO: Implementar aqui a funcao */ }</v>
      </c>
      <c r="C1045" s="91"/>
    </row>
    <row r="1046" spans="1:3" ht="13.5" x14ac:dyDescent="0.25">
      <c r="A1046">
        <v>21</v>
      </c>
      <c r="B1046" s="91" t="str">
        <f>IF('LiquidMenu Generator'!X21="","","void "&amp;IF('LiquidMenu Generator'!X21="","",'LiquidMenu Generator'!X21)&amp;" (void) { /* TODO: Implementar aqui a funcao */ }")</f>
        <v>void switchConfigAlimentoMantemLuz (void) { /* TODO: Implementar aqui a funcao */ }</v>
      </c>
      <c r="C1046" s="91"/>
    </row>
    <row r="1047" spans="1:3" ht="13.5" x14ac:dyDescent="0.25">
      <c r="A1047">
        <v>22</v>
      </c>
      <c r="B1047" s="91" t="str">
        <f>IF('LiquidMenu Generator'!X22="","","void "&amp;IF('LiquidMenu Generator'!X22="","",'LiquidMenu Generator'!X22)&amp;" (void) { /* TODO: Implementar aqui a funcao */ }")</f>
        <v>void switchConfigAr (void) { /* TODO: Implementar aqui a funcao */ }</v>
      </c>
      <c r="C1047" s="91"/>
    </row>
    <row r="1048" spans="1:3" ht="13.5" x14ac:dyDescent="0.25">
      <c r="A1048">
        <v>23</v>
      </c>
      <c r="B1048" s="91" t="str">
        <f>IF('LiquidMenu Generator'!X23="","","void "&amp;IF('LiquidMenu Generator'!X23="","",'LiquidMenu Generator'!X23)&amp;" (void) { /* TODO: Implementar aqui a funcao */ }")</f>
        <v>void switchConfigFiltro (void) { /* TODO: Implementar aqui a funcao */ }</v>
      </c>
      <c r="C1048" s="91"/>
    </row>
    <row r="1049" spans="1:3" ht="13.5" x14ac:dyDescent="0.25">
      <c r="A1049">
        <v>24</v>
      </c>
      <c r="B1049" s="91" t="str">
        <f>IF('LiquidMenu Generator'!X24="","","void "&amp;IF('LiquidMenu Generator'!X24="","",'LiquidMenu Generator'!X24)&amp;" (void) { /* TODO: Implementar aqui a funcao */ }")</f>
        <v>void switchConfigLuzes (void) { /* TODO: Implementar aqui a funcao */ }</v>
      </c>
      <c r="C1049" s="91"/>
    </row>
    <row r="1050" spans="1:3" ht="13.5" x14ac:dyDescent="0.25">
      <c r="A1050">
        <v>25</v>
      </c>
      <c r="B1050" s="91" t="str">
        <f>IF('LiquidMenu Generator'!X25="","","void "&amp;IF('LiquidMenu Generator'!X25="","",'LiquidMenu Generator'!X25)&amp;" (void) { /* TODO: Implementar aqui a funcao */ }")</f>
        <v>void switchConfigTemHardwareAquecedor (void) { /* TODO: Implementar aqui a funcao */ }</v>
      </c>
      <c r="C1050" s="91"/>
    </row>
    <row r="1051" spans="1:3" ht="13.5" x14ac:dyDescent="0.25">
      <c r="A1051">
        <v>26</v>
      </c>
      <c r="B1051" s="91" t="str">
        <f>IF('LiquidMenu Generator'!X26="","","void "&amp;IF('LiquidMenu Generator'!X26="","",'LiquidMenu Generator'!X26)&amp;" (void) { /* TODO: Implementar aqui a funcao */ }")</f>
        <v>void switchConfigTemHardwareAr (void) { /* TODO: Implementar aqui a funcao */ }</v>
      </c>
      <c r="C1051" s="91"/>
    </row>
    <row r="1052" spans="1:3" ht="13.5" x14ac:dyDescent="0.25">
      <c r="A1052">
        <v>27</v>
      </c>
      <c r="B1052" s="91" t="str">
        <f>IF('LiquidMenu Generator'!X27="","","void "&amp;IF('LiquidMenu Generator'!X27="","",'LiquidMenu Generator'!X27)&amp;" (void) { /* TODO: Implementar aqui a funcao */ }")</f>
        <v>void switchConfigTemHardwareFiltro (void) { /* TODO: Implementar aqui a funcao */ }</v>
      </c>
      <c r="C1052" s="91"/>
    </row>
    <row r="1053" spans="1:3" ht="13.5" x14ac:dyDescent="0.25">
      <c r="A1053">
        <v>28</v>
      </c>
      <c r="B1053" s="91" t="str">
        <f>IF('LiquidMenu Generator'!X28="","","void "&amp;IF('LiquidMenu Generator'!X28="","",'LiquidMenu Generator'!X28)&amp;" (void) { /* TODO: Implementar aqui a funcao */ }")</f>
        <v>void switchConfigTemHardwareLuz (void) { /* TODO: Implementar aqui a funcao */ }</v>
      </c>
      <c r="C1053" s="91"/>
    </row>
    <row r="1054" spans="1:3" ht="13.5" x14ac:dyDescent="0.25">
      <c r="A1054">
        <v>29</v>
      </c>
      <c r="B1054" s="91" t="str">
        <f>IF('LiquidMenu Generator'!X29="","","void "&amp;IF('LiquidMenu Generator'!X29="","",'LiquidMenu Generator'!X29)&amp;" (void) { /* TODO: Implementar aqui a funcao */ }")</f>
        <v>void switchConfigTermostato (void) { /* TODO: Implementar aqui a funcao */ }</v>
      </c>
      <c r="C1054" s="91"/>
    </row>
    <row r="1055" spans="1:3" ht="13.5" x14ac:dyDescent="0.25">
      <c r="A1055">
        <v>30</v>
      </c>
      <c r="B1055" s="91" t="str">
        <f>IF('LiquidMenu Generator'!X30="","","void "&amp;IF('LiquidMenu Generator'!X30="","",'LiquidMenu Generator'!X30)&amp;" (void) { /* TODO: Implementar aqui a funcao */ }")</f>
        <v>void switchConfigTermostatoAlarm (void) { /* TODO: Implementar aqui a funcao */ }</v>
      </c>
      <c r="C1055" s="91"/>
    </row>
    <row r="1056" spans="1:3" ht="13.5" x14ac:dyDescent="0.25">
      <c r="A1056">
        <v>31</v>
      </c>
      <c r="B1056" s="91" t="str">
        <f>IF('LiquidMenu Generator'!X31="","","void "&amp;IF('LiquidMenu Generator'!X31="","",'LiquidMenu Generator'!X31)&amp;" (void) { /* TODO: Implementar aqui a funcao */ }")</f>
        <v>void switchConfigTPA (void) { /* TODO: Implementar aqui a funcao */ }</v>
      </c>
      <c r="C1056" s="91"/>
    </row>
    <row r="1057" spans="1:3" ht="13.5" x14ac:dyDescent="0.25">
      <c r="A1057">
        <v>32</v>
      </c>
      <c r="B1057" s="91" t="str">
        <f>IF('LiquidMenu Generator'!X32="","","void "&amp;IF('LiquidMenu Generator'!X32="","",'LiquidMenu Generator'!X32)&amp;" (void) { /* TODO: Implementar aqui a funcao */ }")</f>
        <v>void switchConfigTPAAlarm (void) { /* TODO: Implementar aqui a funcao */ }</v>
      </c>
      <c r="C1057" s="91"/>
    </row>
    <row r="1058" spans="1:3" ht="13.5" x14ac:dyDescent="0.25">
      <c r="A1058">
        <v>33</v>
      </c>
      <c r="B1058" s="91" t="str">
        <f>IF('LiquidMenu Generator'!X33="","","void "&amp;IF('LiquidMenu Generator'!X33="","",'LiquidMenu Generator'!X33)&amp;" (void) { /* TODO: Implementar aqui a funcao */ }")</f>
        <v>void switchStatusAquecedor (void) { /* TODO: Implementar aqui a funcao */ }</v>
      </c>
      <c r="C1058" s="91"/>
    </row>
    <row r="1059" spans="1:3" ht="13.5" x14ac:dyDescent="0.25">
      <c r="A1059">
        <v>34</v>
      </c>
      <c r="B1059" s="91" t="str">
        <f>IF('LiquidMenu Generator'!X34="","","void "&amp;IF('LiquidMenu Generator'!X34="","",'LiquidMenu Generator'!X34)&amp;" (void) { /* TODO: Implementar aqui a funcao */ }")</f>
        <v>void switchStatusAr (void) { /* TODO: Implementar aqui a funcao */ }</v>
      </c>
      <c r="C1059" s="91"/>
    </row>
    <row r="1060" spans="1:3" ht="13.5" x14ac:dyDescent="0.25">
      <c r="A1060">
        <v>35</v>
      </c>
      <c r="B1060" s="91" t="str">
        <f>IF('LiquidMenu Generator'!X35="","","void "&amp;IF('LiquidMenu Generator'!X35="","",'LiquidMenu Generator'!X35)&amp;" (void) { /* TODO: Implementar aqui a funcao */ }")</f>
        <v>void switchStatusFiltro (void) { /* TODO: Implementar aqui a funcao */ }</v>
      </c>
      <c r="C1060" s="91"/>
    </row>
    <row r="1061" spans="1:3" ht="13.5" x14ac:dyDescent="0.25">
      <c r="A1061">
        <v>36</v>
      </c>
      <c r="B1061" s="91" t="str">
        <f>IF('LiquidMenu Generator'!X36="","","void "&amp;IF('LiquidMenu Generator'!X36="","",'LiquidMenu Generator'!X36)&amp;" (void) { /* TODO: Implementar aqui a funcao */ }")</f>
        <v>void switchStatusLuzes (void) { /* TODO: Implementar aqui a funcao */ }</v>
      </c>
      <c r="C1061" s="91"/>
    </row>
    <row r="1062" spans="1:3" ht="13.5" x14ac:dyDescent="0.25">
      <c r="A1062">
        <v>37</v>
      </c>
      <c r="B1062" s="91" t="str">
        <f>IF('LiquidMenu Generator'!X37="","","void "&amp;IF('LiquidMenu Generator'!X37="","",'LiquidMenu Generator'!X37)&amp;" (void) { /* TODO: Implementar aqui a funcao */ }")</f>
        <v/>
      </c>
      <c r="C1062" s="91"/>
    </row>
    <row r="1063" spans="1:3" ht="13.5" x14ac:dyDescent="0.25">
      <c r="A1063">
        <v>38</v>
      </c>
      <c r="B1063" s="91" t="str">
        <f>IF('LiquidMenu Generator'!X38="","","void "&amp;IF('LiquidMenu Generator'!X38="","",'LiquidMenu Generator'!X38)&amp;" (void) { /* TODO: Implementar aqui a funcao */ }")</f>
        <v/>
      </c>
      <c r="C1063" s="91"/>
    </row>
    <row r="1064" spans="1:3" ht="13.5" x14ac:dyDescent="0.25">
      <c r="A1064">
        <v>39</v>
      </c>
      <c r="B1064" s="91" t="str">
        <f>IF('LiquidMenu Generator'!X39="","","void "&amp;IF('LiquidMenu Generator'!X39="","",'LiquidMenu Generator'!X39)&amp;" (void) { /* TODO: Implementar aqui a funcao */ }")</f>
        <v/>
      </c>
      <c r="C1064" s="91"/>
    </row>
    <row r="1065" spans="1:3" ht="13.5" x14ac:dyDescent="0.25">
      <c r="A1065">
        <v>40</v>
      </c>
      <c r="B1065" s="91" t="str">
        <f>IF('LiquidMenu Generator'!X40="","","void "&amp;IF('LiquidMenu Generator'!X40="","",'LiquidMenu Generator'!X40)&amp;" (void) { /* TODO: Implementar aqui a funcao */ }")</f>
        <v/>
      </c>
      <c r="C1065" s="91"/>
    </row>
    <row r="1066" spans="1:3" ht="13.5" x14ac:dyDescent="0.25">
      <c r="A1066">
        <v>41</v>
      </c>
      <c r="B1066" s="91" t="str">
        <f>IF('LiquidMenu Generator'!X41="","","void "&amp;IF('LiquidMenu Generator'!X41="","",'LiquidMenu Generator'!X41)&amp;" (void) { /* TODO: Implementar aqui a funcao */ }")</f>
        <v/>
      </c>
      <c r="C1066" s="91"/>
    </row>
    <row r="1067" spans="1:3" ht="13.5" x14ac:dyDescent="0.25">
      <c r="A1067">
        <v>42</v>
      </c>
      <c r="B1067" s="91" t="str">
        <f>IF('LiquidMenu Generator'!X42="","","void "&amp;IF('LiquidMenu Generator'!X42="","",'LiquidMenu Generator'!X42)&amp;" (void) { /* TODO: Implementar aqui a funcao */ }")</f>
        <v/>
      </c>
      <c r="C1067" s="91"/>
    </row>
    <row r="1068" spans="1:3" ht="13.5" x14ac:dyDescent="0.25">
      <c r="A1068">
        <v>43</v>
      </c>
      <c r="B1068" s="91" t="str">
        <f>IF('LiquidMenu Generator'!X43="","","void "&amp;IF('LiquidMenu Generator'!X43="","",'LiquidMenu Generator'!X43)&amp;" (void) { /* TODO: Implementar aqui a funcao */ }")</f>
        <v/>
      </c>
      <c r="C1068" s="91"/>
    </row>
    <row r="1069" spans="1:3" ht="13.5" x14ac:dyDescent="0.25">
      <c r="A1069">
        <v>44</v>
      </c>
      <c r="B1069" s="91" t="str">
        <f>IF('LiquidMenu Generator'!X44="","","void "&amp;IF('LiquidMenu Generator'!X44="","",'LiquidMenu Generator'!X44)&amp;" (void) { /* TODO: Implementar aqui a funcao */ }")</f>
        <v/>
      </c>
      <c r="C1069" s="91"/>
    </row>
    <row r="1070" spans="1:3" ht="13.5" x14ac:dyDescent="0.25">
      <c r="A1070">
        <v>45</v>
      </c>
      <c r="B1070" s="91" t="str">
        <f>IF('LiquidMenu Generator'!X45="","","void "&amp;IF('LiquidMenu Generator'!X45="","",'LiquidMenu Generator'!X45)&amp;" (void) { /* TODO: Implementar aqui a funcao */ }")</f>
        <v/>
      </c>
      <c r="C1070" s="91"/>
    </row>
    <row r="1071" spans="1:3" ht="13.5" x14ac:dyDescent="0.25">
      <c r="A1071">
        <v>46</v>
      </c>
      <c r="B1071" s="91" t="str">
        <f>IF('LiquidMenu Generator'!X46="","","void "&amp;IF('LiquidMenu Generator'!X46="","",'LiquidMenu Generator'!X46)&amp;" (void) { /* TODO: Implementar aqui a funcao */ }")</f>
        <v/>
      </c>
      <c r="C1071" s="91"/>
    </row>
    <row r="1072" spans="1:3" ht="13.5" x14ac:dyDescent="0.25">
      <c r="A1072">
        <v>47</v>
      </c>
      <c r="B1072" s="91" t="str">
        <f>IF('LiquidMenu Generator'!X47="","","void "&amp;IF('LiquidMenu Generator'!X47="","",'LiquidMenu Generator'!X47)&amp;" (void) { /* TODO: Implementar aqui a funcao */ }")</f>
        <v/>
      </c>
      <c r="C1072" s="91"/>
    </row>
    <row r="1073" spans="1:3" ht="13.5" x14ac:dyDescent="0.25">
      <c r="A1073">
        <v>48</v>
      </c>
      <c r="B1073" s="91" t="str">
        <f>IF('LiquidMenu Generator'!X48="","","void "&amp;IF('LiquidMenu Generator'!X48="","",'LiquidMenu Generator'!X48)&amp;" (void) { /* TODO: Implementar aqui a funcao */ }")</f>
        <v/>
      </c>
      <c r="C1073" s="91"/>
    </row>
    <row r="1074" spans="1:3" ht="13.5" x14ac:dyDescent="0.25">
      <c r="A1074">
        <v>49</v>
      </c>
      <c r="B1074" s="91" t="str">
        <f>IF('LiquidMenu Generator'!X49="","","void "&amp;IF('LiquidMenu Generator'!X49="","",'LiquidMenu Generator'!X49)&amp;" (void) { /* TODO: Implementar aqui a funcao */ }")</f>
        <v/>
      </c>
      <c r="C1074" s="91"/>
    </row>
    <row r="1075" spans="1:3" ht="13.5" x14ac:dyDescent="0.25">
      <c r="A1075">
        <v>50</v>
      </c>
      <c r="B1075" s="91" t="str">
        <f>IF('LiquidMenu Generator'!X50="","","void "&amp;IF('LiquidMenu Generator'!X50="","",'LiquidMenu Generator'!X50)&amp;" (void) { /* TODO: Implementar aqui a funcao */ }")</f>
        <v/>
      </c>
      <c r="C1075" s="91"/>
    </row>
    <row r="1076" spans="1:3" ht="13.5" x14ac:dyDescent="0.25">
      <c r="A1076">
        <v>51</v>
      </c>
      <c r="B1076" s="91" t="str">
        <f>IF('LiquidMenu Generator'!X51="","","void "&amp;IF('LiquidMenu Generator'!X51="","",'LiquidMenu Generator'!X51)&amp;" (void) { /* TODO: Implementar aqui a funcao */ }")</f>
        <v/>
      </c>
      <c r="C1076" s="91"/>
    </row>
    <row r="1077" spans="1:3" ht="13.5" x14ac:dyDescent="0.25">
      <c r="A1077">
        <v>52</v>
      </c>
      <c r="B1077" s="91" t="str">
        <f>IF('LiquidMenu Generator'!X52="","","void "&amp;IF('LiquidMenu Generator'!X52="","",'LiquidMenu Generator'!X52)&amp;" (void) { /* TODO: Implementar aqui a funcao */ }")</f>
        <v/>
      </c>
      <c r="C1077" s="91"/>
    </row>
    <row r="1078" spans="1:3" ht="13.5" x14ac:dyDescent="0.25">
      <c r="A1078">
        <v>53</v>
      </c>
      <c r="B1078" s="91" t="str">
        <f>IF('LiquidMenu Generator'!X53="","","void "&amp;IF('LiquidMenu Generator'!X53="","",'LiquidMenu Generator'!X53)&amp;" (void) { /* TODO: Implementar aqui a funcao */ }")</f>
        <v/>
      </c>
      <c r="C1078" s="91"/>
    </row>
    <row r="1079" spans="1:3" ht="13.5" x14ac:dyDescent="0.25">
      <c r="A1079">
        <v>54</v>
      </c>
      <c r="B1079" s="91" t="str">
        <f>IF('LiquidMenu Generator'!X54="","","void "&amp;IF('LiquidMenu Generator'!X54="","",'LiquidMenu Generator'!X54)&amp;" (void) { /* TODO: Implementar aqui a funcao */ }")</f>
        <v/>
      </c>
      <c r="C1079" s="91"/>
    </row>
    <row r="1080" spans="1:3" ht="13.5" x14ac:dyDescent="0.25">
      <c r="A1080">
        <v>55</v>
      </c>
      <c r="B1080" s="91" t="str">
        <f>IF('LiquidMenu Generator'!X55="","","void "&amp;IF('LiquidMenu Generator'!X55="","",'LiquidMenu Generator'!X55)&amp;" (void) { /* TODO: Implementar aqui a funcao */ }")</f>
        <v/>
      </c>
      <c r="C1080" s="91"/>
    </row>
    <row r="1081" spans="1:3" ht="13.5" x14ac:dyDescent="0.25">
      <c r="A1081">
        <v>56</v>
      </c>
      <c r="B1081" s="91" t="str">
        <f>IF('LiquidMenu Generator'!X56="","","void "&amp;IF('LiquidMenu Generator'!X56="","",'LiquidMenu Generator'!X56)&amp;" (void) { /* TODO: Implementar aqui a funcao */ }")</f>
        <v/>
      </c>
      <c r="C1081" s="91"/>
    </row>
    <row r="1082" spans="1:3" ht="13.5" x14ac:dyDescent="0.25">
      <c r="A1082">
        <v>57</v>
      </c>
      <c r="B1082" s="91" t="str">
        <f>IF('LiquidMenu Generator'!X57="","","void "&amp;IF('LiquidMenu Generator'!X57="","",'LiquidMenu Generator'!X57)&amp;" (void) { /* TODO: Implementar aqui a funcao */ }")</f>
        <v/>
      </c>
      <c r="C1082" s="91"/>
    </row>
    <row r="1083" spans="1:3" ht="13.5" x14ac:dyDescent="0.25">
      <c r="A1083">
        <v>58</v>
      </c>
      <c r="B1083" s="91" t="str">
        <f>IF('LiquidMenu Generator'!X58="","","void "&amp;IF('LiquidMenu Generator'!X58="","",'LiquidMenu Generator'!X58)&amp;" (void) { /* TODO: Implementar aqui a funcao */ }")</f>
        <v/>
      </c>
      <c r="C1083" s="91"/>
    </row>
    <row r="1084" spans="1:3" ht="13.5" x14ac:dyDescent="0.25">
      <c r="A1084">
        <v>59</v>
      </c>
      <c r="B1084" s="91" t="str">
        <f>IF('LiquidMenu Generator'!X59="","","void "&amp;IF('LiquidMenu Generator'!X59="","",'LiquidMenu Generator'!X59)&amp;" (void) { /* TODO: Implementar aqui a funcao */ }")</f>
        <v/>
      </c>
      <c r="C1084" s="91"/>
    </row>
    <row r="1085" spans="1:3" ht="13.5" x14ac:dyDescent="0.25">
      <c r="A1085">
        <v>60</v>
      </c>
      <c r="B1085" s="91" t="str">
        <f>IF('LiquidMenu Generator'!X60="","","void "&amp;IF('LiquidMenu Generator'!X60="","",'LiquidMenu Generator'!X60)&amp;" (void) { /* TODO: Implementar aqui a funcao */ }")</f>
        <v/>
      </c>
      <c r="C1085" s="91"/>
    </row>
    <row r="1086" spans="1:3" ht="13.5" x14ac:dyDescent="0.25">
      <c r="A1086">
        <v>61</v>
      </c>
      <c r="B1086" s="91" t="str">
        <f>IF('LiquidMenu Generator'!X61="","","void "&amp;IF('LiquidMenu Generator'!X61="","",'LiquidMenu Generator'!X61)&amp;" (void) { /* TODO: Implementar aqui a funcao */ }")</f>
        <v/>
      </c>
      <c r="C1086" s="91"/>
    </row>
    <row r="1087" spans="1:3" ht="13.5" x14ac:dyDescent="0.25">
      <c r="A1087">
        <v>62</v>
      </c>
      <c r="B1087" s="91" t="str">
        <f>IF('LiquidMenu Generator'!X62="","","void "&amp;IF('LiquidMenu Generator'!X62="","",'LiquidMenu Generator'!X62)&amp;" (void) { /* TODO: Implementar aqui a funcao */ }")</f>
        <v/>
      </c>
      <c r="C1087" s="91"/>
    </row>
    <row r="1088" spans="1:3" ht="13.5" x14ac:dyDescent="0.25">
      <c r="A1088">
        <v>63</v>
      </c>
      <c r="B1088" s="91" t="str">
        <f>IF('LiquidMenu Generator'!X63="","","void "&amp;IF('LiquidMenu Generator'!X63="","",'LiquidMenu Generator'!X63)&amp;" (void) { /* TODO: Implementar aqui a funcao */ }")</f>
        <v/>
      </c>
      <c r="C1088" s="91"/>
    </row>
    <row r="1089" spans="1:3" ht="13.5" x14ac:dyDescent="0.25">
      <c r="A1089">
        <v>64</v>
      </c>
      <c r="B1089" s="91" t="str">
        <f>IF('LiquidMenu Generator'!X64="","","void "&amp;IF('LiquidMenu Generator'!X64="","",'LiquidMenu Generator'!X64)&amp;" (void) { /* TODO: Implementar aqui a funcao */ }")</f>
        <v/>
      </c>
      <c r="C1089" s="91"/>
    </row>
    <row r="1090" spans="1:3" ht="13.5" x14ac:dyDescent="0.25">
      <c r="A1090">
        <v>65</v>
      </c>
      <c r="B1090" s="91" t="str">
        <f>IF('LiquidMenu Generator'!X65="","","void "&amp;IF('LiquidMenu Generator'!X65="","",'LiquidMenu Generator'!X65)&amp;" (void) { /* TODO: Implementar aqui a funcao */ }")</f>
        <v/>
      </c>
      <c r="C1090" s="91"/>
    </row>
    <row r="1091" spans="1:3" ht="13.5" x14ac:dyDescent="0.25">
      <c r="A1091">
        <v>66</v>
      </c>
      <c r="B1091" s="91" t="str">
        <f>IF('LiquidMenu Generator'!X66="","","void "&amp;IF('LiquidMenu Generator'!X66="","",'LiquidMenu Generator'!X66)&amp;" (void) { /* TODO: Implementar aqui a funcao */ }")</f>
        <v/>
      </c>
      <c r="C1091" s="91"/>
    </row>
    <row r="1092" spans="1:3" ht="13.5" x14ac:dyDescent="0.25">
      <c r="A1092">
        <v>67</v>
      </c>
      <c r="B1092" s="91" t="str">
        <f>IF('LiquidMenu Generator'!X67="","","void "&amp;IF('LiquidMenu Generator'!X67="","",'LiquidMenu Generator'!X67)&amp;" (void) { /* TODO: Implementar aqui a funcao */ }")</f>
        <v/>
      </c>
      <c r="C1092" s="91"/>
    </row>
    <row r="1093" spans="1:3" ht="13.5" x14ac:dyDescent="0.25">
      <c r="A1093">
        <v>68</v>
      </c>
      <c r="B1093" s="91" t="str">
        <f>IF('LiquidMenu Generator'!X68="","","void "&amp;IF('LiquidMenu Generator'!X68="","",'LiquidMenu Generator'!X68)&amp;" (void) { /* TODO: Implementar aqui a funcao */ }")</f>
        <v/>
      </c>
      <c r="C1093" s="91"/>
    </row>
    <row r="1094" spans="1:3" ht="13.5" x14ac:dyDescent="0.25">
      <c r="A1094">
        <v>69</v>
      </c>
      <c r="B1094" s="91" t="str">
        <f>IF('LiquidMenu Generator'!X69="","","void "&amp;IF('LiquidMenu Generator'!X69="","",'LiquidMenu Generator'!X69)&amp;" (void) { /* TODO: Implementar aqui a funcao */ }")</f>
        <v/>
      </c>
      <c r="C1094" s="91"/>
    </row>
    <row r="1095" spans="1:3" ht="13.5" x14ac:dyDescent="0.25">
      <c r="A1095">
        <v>70</v>
      </c>
      <c r="B1095" s="91" t="str">
        <f>IF('LiquidMenu Generator'!X70="","","void "&amp;IF('LiquidMenu Generator'!X70="","",'LiquidMenu Generator'!X70)&amp;" (void) { /* TODO: Implementar aqui a funcao */ }")</f>
        <v/>
      </c>
      <c r="C1095" s="91"/>
    </row>
    <row r="1096" spans="1:3" ht="13.5" x14ac:dyDescent="0.25">
      <c r="A1096">
        <v>71</v>
      </c>
      <c r="B1096" s="91" t="str">
        <f>IF('LiquidMenu Generator'!X71="","","void "&amp;IF('LiquidMenu Generator'!X71="","",'LiquidMenu Generator'!X71)&amp;" (void) { /* TODO: Implementar aqui a funcao */ }")</f>
        <v/>
      </c>
      <c r="C1096" s="91"/>
    </row>
    <row r="1097" spans="1:3" ht="13.5" x14ac:dyDescent="0.25">
      <c r="A1097">
        <v>72</v>
      </c>
      <c r="B1097" s="91" t="str">
        <f>IF('LiquidMenu Generator'!X72="","","void "&amp;IF('LiquidMenu Generator'!X72="","",'LiquidMenu Generator'!X72)&amp;" (void) { /* TODO: Implementar aqui a funcao */ }")</f>
        <v/>
      </c>
      <c r="C1097" s="91"/>
    </row>
    <row r="1098" spans="1:3" ht="13.5" x14ac:dyDescent="0.25">
      <c r="A1098">
        <v>73</v>
      </c>
      <c r="B1098" s="91" t="str">
        <f>IF('LiquidMenu Generator'!X73="","","void "&amp;IF('LiquidMenu Generator'!X73="","",'LiquidMenu Generator'!X73)&amp;" (void) { /* TODO: Implementar aqui a funcao */ }")</f>
        <v/>
      </c>
      <c r="C1098" s="91"/>
    </row>
    <row r="1099" spans="1:3" ht="13.5" x14ac:dyDescent="0.25">
      <c r="A1099">
        <v>74</v>
      </c>
      <c r="B1099" s="91" t="str">
        <f>IF('LiquidMenu Generator'!X74="","","void "&amp;IF('LiquidMenu Generator'!X74="","",'LiquidMenu Generator'!X74)&amp;" (void) { /* TODO: Implementar aqui a funcao */ }")</f>
        <v/>
      </c>
      <c r="C1099" s="91"/>
    </row>
    <row r="1100" spans="1:3" ht="13.5" x14ac:dyDescent="0.25">
      <c r="A1100">
        <v>75</v>
      </c>
      <c r="B1100" s="91" t="str">
        <f>IF('LiquidMenu Generator'!X75="","","void "&amp;IF('LiquidMenu Generator'!X75="","",'LiquidMenu Generator'!X75)&amp;" (void) { /* TODO: Implementar aqui a funcao */ }")</f>
        <v/>
      </c>
      <c r="C1100" s="91"/>
    </row>
    <row r="1101" spans="1:3" ht="13.5" x14ac:dyDescent="0.25">
      <c r="A1101">
        <v>76</v>
      </c>
      <c r="B1101" s="91" t="str">
        <f>IF('LiquidMenu Generator'!X76="","","void "&amp;IF('LiquidMenu Generator'!X76="","",'LiquidMenu Generator'!X76)&amp;" (void) { /* TODO: Implementar aqui a funcao */ }")</f>
        <v/>
      </c>
      <c r="C1101" s="91"/>
    </row>
    <row r="1102" spans="1:3" ht="13.5" x14ac:dyDescent="0.25">
      <c r="A1102">
        <v>77</v>
      </c>
      <c r="B1102" s="91" t="str">
        <f>IF('LiquidMenu Generator'!X77="","","void "&amp;IF('LiquidMenu Generator'!X77="","",'LiquidMenu Generator'!X77)&amp;" (void) { /* TODO: Implementar aqui a funcao */ }")</f>
        <v/>
      </c>
      <c r="C1102" s="91"/>
    </row>
    <row r="1103" spans="1:3" ht="13.5" x14ac:dyDescent="0.25">
      <c r="A1103">
        <v>78</v>
      </c>
      <c r="B1103" s="91" t="str">
        <f>IF('LiquidMenu Generator'!X78="","","void "&amp;IF('LiquidMenu Generator'!X78="","",'LiquidMenu Generator'!X78)&amp;" (void) { /* TODO: Implementar aqui a funcao */ }")</f>
        <v/>
      </c>
      <c r="C1103" s="91"/>
    </row>
    <row r="1104" spans="1:3" ht="13.5" x14ac:dyDescent="0.25">
      <c r="A1104">
        <v>79</v>
      </c>
      <c r="B1104" s="91" t="str">
        <f>IF('LiquidMenu Generator'!X79="","","void "&amp;IF('LiquidMenu Generator'!X79="","",'LiquidMenu Generator'!X79)&amp;" (void) { /* TODO: Implementar aqui a funcao */ }")</f>
        <v/>
      </c>
      <c r="C1104" s="91"/>
    </row>
    <row r="1105" spans="1:3" ht="13.5" x14ac:dyDescent="0.25">
      <c r="A1105">
        <v>80</v>
      </c>
      <c r="B1105" s="91" t="str">
        <f>IF('LiquidMenu Generator'!X80="","","void "&amp;IF('LiquidMenu Generator'!X80="","",'LiquidMenu Generator'!X80)&amp;" (void) { /* TODO: Implementar aqui a funcao */ }")</f>
        <v/>
      </c>
      <c r="C1105" s="91"/>
    </row>
    <row r="1106" spans="1:3" ht="13.5" x14ac:dyDescent="0.25">
      <c r="A1106">
        <v>81</v>
      </c>
      <c r="B1106" s="91" t="str">
        <f>IF('LiquidMenu Generator'!X81="","","void "&amp;IF('LiquidMenu Generator'!X81="","",'LiquidMenu Generator'!X81)&amp;" (void) { /* TODO: Implementar aqui a funcao */ }")</f>
        <v/>
      </c>
      <c r="C1106" s="91"/>
    </row>
    <row r="1107" spans="1:3" ht="13.5" x14ac:dyDescent="0.25">
      <c r="A1107">
        <v>82</v>
      </c>
      <c r="B1107" s="91" t="str">
        <f>IF('LiquidMenu Generator'!X82="","","void "&amp;IF('LiquidMenu Generator'!X82="","",'LiquidMenu Generator'!X82)&amp;" (void) { /* TODO: Implementar aqui a funcao */ }")</f>
        <v/>
      </c>
      <c r="C1107" s="91"/>
    </row>
    <row r="1108" spans="1:3" ht="13.5" x14ac:dyDescent="0.25">
      <c r="A1108">
        <v>83</v>
      </c>
      <c r="B1108" s="91" t="str">
        <f>IF('LiquidMenu Generator'!X83="","","void "&amp;IF('LiquidMenu Generator'!X83="","",'LiquidMenu Generator'!X83)&amp;" (void) { /* TODO: Implementar aqui a funcao */ }")</f>
        <v/>
      </c>
      <c r="C1108" s="91"/>
    </row>
    <row r="1109" spans="1:3" ht="13.5" x14ac:dyDescent="0.25">
      <c r="A1109">
        <v>84</v>
      </c>
      <c r="B1109" s="91" t="str">
        <f>IF('LiquidMenu Generator'!X84="","","void "&amp;IF('LiquidMenu Generator'!X84="","",'LiquidMenu Generator'!X84)&amp;" (void) { /* TODO: Implementar aqui a funcao */ }")</f>
        <v/>
      </c>
      <c r="C1109" s="91"/>
    </row>
    <row r="1110" spans="1:3" ht="13.5" x14ac:dyDescent="0.25">
      <c r="A1110">
        <v>85</v>
      </c>
      <c r="B1110" s="91" t="str">
        <f>IF('LiquidMenu Generator'!X85="","","void "&amp;IF('LiquidMenu Generator'!X85="","",'LiquidMenu Generator'!X85)&amp;" (void) { /* TODO: Implementar aqui a funcao */ }")</f>
        <v/>
      </c>
      <c r="C1110" s="91"/>
    </row>
    <row r="1111" spans="1:3" ht="13.5" x14ac:dyDescent="0.25">
      <c r="A1111">
        <v>86</v>
      </c>
      <c r="B1111" s="91" t="str">
        <f>IF('LiquidMenu Generator'!X86="","","void "&amp;IF('LiquidMenu Generator'!X86="","",'LiquidMenu Generator'!X86)&amp;" (void) { /* TODO: Implementar aqui a funcao */ }")</f>
        <v/>
      </c>
      <c r="C1111" s="91"/>
    </row>
    <row r="1112" spans="1:3" ht="13.5" x14ac:dyDescent="0.25">
      <c r="A1112">
        <v>87</v>
      </c>
      <c r="B1112" s="91" t="str">
        <f>IF('LiquidMenu Generator'!X87="","","void "&amp;IF('LiquidMenu Generator'!X87="","",'LiquidMenu Generator'!X87)&amp;" (void) { /* TODO: Implementar aqui a funcao */ }")</f>
        <v/>
      </c>
      <c r="C1112" s="91"/>
    </row>
    <row r="1113" spans="1:3" ht="13.5" x14ac:dyDescent="0.25">
      <c r="A1113">
        <v>88</v>
      </c>
      <c r="B1113" s="91" t="str">
        <f>IF('LiquidMenu Generator'!X88="","","void "&amp;IF('LiquidMenu Generator'!X88="","",'LiquidMenu Generator'!X88)&amp;" (void) { /* TODO: Implementar aqui a funcao */ }")</f>
        <v/>
      </c>
      <c r="C1113" s="91"/>
    </row>
    <row r="1114" spans="1:3" ht="13.5" x14ac:dyDescent="0.25">
      <c r="A1114">
        <v>89</v>
      </c>
      <c r="B1114" s="91" t="str">
        <f>IF('LiquidMenu Generator'!X89="","","void "&amp;IF('LiquidMenu Generator'!X89="","",'LiquidMenu Generator'!X89)&amp;" (void) { /* TODO: Implementar aqui a funcao */ }")</f>
        <v/>
      </c>
      <c r="C1114" s="91"/>
    </row>
    <row r="1115" spans="1:3" ht="13.5" x14ac:dyDescent="0.25">
      <c r="A1115">
        <v>90</v>
      </c>
      <c r="B1115" s="91" t="str">
        <f>IF('LiquidMenu Generator'!X90="","","void "&amp;IF('LiquidMenu Generator'!X90="","",'LiquidMenu Generator'!X90)&amp;" (void) { /* TODO: Implementar aqui a funcao */ }")</f>
        <v/>
      </c>
      <c r="C1115" s="91"/>
    </row>
    <row r="1116" spans="1:3" ht="13.5" x14ac:dyDescent="0.25">
      <c r="A1116">
        <v>91</v>
      </c>
      <c r="B1116" s="91" t="str">
        <f>IF('LiquidMenu Generator'!X91="","","void "&amp;IF('LiquidMenu Generator'!X91="","",'LiquidMenu Generator'!X91)&amp;" (void) { /* TODO: Implementar aqui a funcao */ }")</f>
        <v/>
      </c>
      <c r="C1116" s="91"/>
    </row>
    <row r="1117" spans="1:3" ht="13.5" x14ac:dyDescent="0.25">
      <c r="A1117">
        <v>92</v>
      </c>
      <c r="B1117" s="91" t="str">
        <f>IF('LiquidMenu Generator'!X92="","","void "&amp;IF('LiquidMenu Generator'!X92="","",'LiquidMenu Generator'!X92)&amp;" (void) { /* TODO: Implementar aqui a funcao */ }")</f>
        <v/>
      </c>
      <c r="C1117" s="91"/>
    </row>
    <row r="1118" spans="1:3" ht="13.5" x14ac:dyDescent="0.25">
      <c r="A1118">
        <v>93</v>
      </c>
      <c r="B1118" s="91" t="str">
        <f>IF('LiquidMenu Generator'!X93="","","void "&amp;IF('LiquidMenu Generator'!X93="","",'LiquidMenu Generator'!X93)&amp;" (void) { /* TODO: Implementar aqui a funcao */ }")</f>
        <v/>
      </c>
      <c r="C1118" s="91"/>
    </row>
    <row r="1119" spans="1:3" ht="13.5" x14ac:dyDescent="0.25">
      <c r="A1119">
        <v>94</v>
      </c>
      <c r="B1119" s="91" t="str">
        <f>IF('LiquidMenu Generator'!X94="","","void "&amp;IF('LiquidMenu Generator'!X94="","",'LiquidMenu Generator'!X94)&amp;" (void) { /* TODO: Implementar aqui a funcao */ }")</f>
        <v/>
      </c>
      <c r="C1119" s="91"/>
    </row>
    <row r="1120" spans="1:3" ht="13.5" x14ac:dyDescent="0.25">
      <c r="A1120">
        <v>95</v>
      </c>
      <c r="B1120" s="91" t="str">
        <f>IF('LiquidMenu Generator'!X95="","","void "&amp;IF('LiquidMenu Generator'!X95="","",'LiquidMenu Generator'!X95)&amp;" (void) { /* TODO: Implementar aqui a funcao */ }")</f>
        <v/>
      </c>
      <c r="C1120" s="91"/>
    </row>
    <row r="1121" spans="1:3" ht="13.5" x14ac:dyDescent="0.25">
      <c r="A1121">
        <v>96</v>
      </c>
      <c r="B1121" s="91" t="str">
        <f>IF('LiquidMenu Generator'!X96="","","void "&amp;IF('LiquidMenu Generator'!X96="","",'LiquidMenu Generator'!X96)&amp;" (void) { /* TODO: Implementar aqui a funcao */ }")</f>
        <v/>
      </c>
      <c r="C1121" s="91"/>
    </row>
    <row r="1122" spans="1:3" ht="13.5" x14ac:dyDescent="0.25">
      <c r="A1122">
        <v>97</v>
      </c>
      <c r="B1122" s="91" t="str">
        <f>IF('LiquidMenu Generator'!X97="","","void "&amp;IF('LiquidMenu Generator'!X97="","",'LiquidMenu Generator'!X97)&amp;" (void) { /* TODO: Implementar aqui a funcao */ }")</f>
        <v/>
      </c>
      <c r="C1122" s="91"/>
    </row>
    <row r="1123" spans="1:3" ht="13.5" x14ac:dyDescent="0.25">
      <c r="A1123">
        <v>98</v>
      </c>
      <c r="B1123" s="91" t="str">
        <f>IF('LiquidMenu Generator'!X98="","","void "&amp;IF('LiquidMenu Generator'!X98="","",'LiquidMenu Generator'!X98)&amp;" (void) { /* TODO: Implementar aqui a funcao */ }")</f>
        <v/>
      </c>
      <c r="C1123" s="91"/>
    </row>
    <row r="1124" spans="1:3" ht="13.5" x14ac:dyDescent="0.25">
      <c r="A1124">
        <v>99</v>
      </c>
      <c r="B1124" s="91" t="str">
        <f>IF('LiquidMenu Generator'!X99="","","void "&amp;IF('LiquidMenu Generator'!X99="","",'LiquidMenu Generator'!X99)&amp;" (void) { /* TODO: Implementar aqui a funcao */ }")</f>
        <v/>
      </c>
      <c r="C1124" s="91"/>
    </row>
    <row r="1125" spans="1:3" ht="13.5" x14ac:dyDescent="0.25">
      <c r="A1125">
        <v>100</v>
      </c>
      <c r="B1125" s="91" t="str">
        <f>IF('LiquidMenu Generator'!X100="","","void "&amp;IF('LiquidMenu Generator'!X100="","",'LiquidMenu Generator'!X100)&amp;" (void) { /* TODO: Implementar aqui a funcao */ }")</f>
        <v/>
      </c>
      <c r="C1125" s="91"/>
    </row>
    <row r="1126" spans="1:3" ht="13.5" x14ac:dyDescent="0.25">
      <c r="A1126">
        <v>101</v>
      </c>
      <c r="B1126" s="91" t="str">
        <f>IF('LiquidMenu Generator'!X101="","","void "&amp;IF('LiquidMenu Generator'!X101="","",'LiquidMenu Generator'!X101)&amp;" (void) { /* TODO: Implementar aqui a funcao */ }")</f>
        <v/>
      </c>
      <c r="C1126" s="91"/>
    </row>
    <row r="1127" spans="1:3" ht="13.5" x14ac:dyDescent="0.25">
      <c r="A1127">
        <v>102</v>
      </c>
      <c r="B1127" s="91" t="str">
        <f>IF('LiquidMenu Generator'!X102="","","void "&amp;IF('LiquidMenu Generator'!X102="","",'LiquidMenu Generator'!X102)&amp;" (void) { /* TODO: Implementar aqui a funcao */ }")</f>
        <v/>
      </c>
      <c r="C1127" s="91"/>
    </row>
    <row r="1128" spans="1:3" ht="13.5" x14ac:dyDescent="0.25">
      <c r="A1128">
        <v>103</v>
      </c>
      <c r="B1128" s="91" t="str">
        <f>IF('LiquidMenu Generator'!X103="","","void "&amp;IF('LiquidMenu Generator'!X103="","",'LiquidMenu Generator'!X103)&amp;" (void) { /* TODO: Implementar aqui a funcao */ }")</f>
        <v/>
      </c>
      <c r="C1128" s="91"/>
    </row>
    <row r="1129" spans="1:3" ht="13.5" x14ac:dyDescent="0.25">
      <c r="A1129">
        <v>104</v>
      </c>
      <c r="B1129" s="91" t="str">
        <f>IF('LiquidMenu Generator'!X104="","","void "&amp;IF('LiquidMenu Generator'!X104="","",'LiquidMenu Generator'!X104)&amp;" (void) { /* TODO: Implementar aqui a funcao */ }")</f>
        <v/>
      </c>
      <c r="C1129" s="91"/>
    </row>
    <row r="1130" spans="1:3" ht="13.5" x14ac:dyDescent="0.25">
      <c r="A1130">
        <v>105</v>
      </c>
      <c r="B1130" s="91" t="str">
        <f>IF('LiquidMenu Generator'!X105="","","void "&amp;IF('LiquidMenu Generator'!X105="","",'LiquidMenu Generator'!X105)&amp;" (void) { /* TODO: Implementar aqui a funcao */ }")</f>
        <v/>
      </c>
      <c r="C1130" s="91"/>
    </row>
    <row r="1131" spans="1:3" ht="13.5" x14ac:dyDescent="0.25">
      <c r="A1131">
        <v>106</v>
      </c>
      <c r="B1131" s="91" t="str">
        <f>IF('LiquidMenu Generator'!X106="","","void "&amp;IF('LiquidMenu Generator'!X106="","",'LiquidMenu Generator'!X106)&amp;" (void) { /* TODO: Implementar aqui a funcao */ }")</f>
        <v/>
      </c>
      <c r="C1131" s="91"/>
    </row>
    <row r="1132" spans="1:3" ht="13.5" x14ac:dyDescent="0.25">
      <c r="A1132">
        <v>107</v>
      </c>
      <c r="B1132" s="91" t="str">
        <f>IF('LiquidMenu Generator'!X107="","","void "&amp;IF('LiquidMenu Generator'!X107="","",'LiquidMenu Generator'!X107)&amp;" (void) { /* TODO: Implementar aqui a funcao */ }")</f>
        <v/>
      </c>
      <c r="C1132" s="91"/>
    </row>
    <row r="1133" spans="1:3" ht="13.5" x14ac:dyDescent="0.25">
      <c r="A1133">
        <v>108</v>
      </c>
      <c r="B1133" s="91" t="str">
        <f>IF('LiquidMenu Generator'!X108="","","void "&amp;IF('LiquidMenu Generator'!X108="","",'LiquidMenu Generator'!X108)&amp;" (void) { /* TODO: Implementar aqui a funcao */ }")</f>
        <v/>
      </c>
      <c r="C1133" s="91"/>
    </row>
    <row r="1134" spans="1:3" ht="13.5" x14ac:dyDescent="0.25">
      <c r="A1134">
        <v>109</v>
      </c>
      <c r="B1134" s="91" t="str">
        <f>IF('LiquidMenu Generator'!X109="","","void "&amp;IF('LiquidMenu Generator'!X109="","",'LiquidMenu Generator'!X109)&amp;" (void) { /* TODO: Implementar aqui a funcao */ }")</f>
        <v/>
      </c>
      <c r="C1134" s="91"/>
    </row>
    <row r="1135" spans="1:3" ht="13.5" x14ac:dyDescent="0.25">
      <c r="A1135">
        <v>110</v>
      </c>
      <c r="B1135" s="91" t="str">
        <f>IF('LiquidMenu Generator'!X110="","","void "&amp;IF('LiquidMenu Generator'!X110="","",'LiquidMenu Generator'!X110)&amp;" (void) { /* TODO: Implementar aqui a funcao */ }")</f>
        <v/>
      </c>
      <c r="C1135" s="91"/>
    </row>
    <row r="1136" spans="1:3" ht="13.5" x14ac:dyDescent="0.25">
      <c r="A1136">
        <v>111</v>
      </c>
      <c r="B1136" s="91" t="str">
        <f>IF('LiquidMenu Generator'!X111="","","void "&amp;IF('LiquidMenu Generator'!X111="","",'LiquidMenu Generator'!X111)&amp;" (void) { /* TODO: Implementar aqui a funcao */ }")</f>
        <v/>
      </c>
      <c r="C1136" s="91"/>
    </row>
    <row r="1137" spans="1:3" ht="13.5" x14ac:dyDescent="0.25">
      <c r="A1137">
        <v>112</v>
      </c>
      <c r="B1137" s="91" t="str">
        <f>IF('LiquidMenu Generator'!X112="","","void "&amp;IF('LiquidMenu Generator'!X112="","",'LiquidMenu Generator'!X112)&amp;" (void) { /* TODO: Implementar aqui a funcao */ }")</f>
        <v/>
      </c>
      <c r="C1137" s="91"/>
    </row>
    <row r="1138" spans="1:3" ht="13.5" x14ac:dyDescent="0.25">
      <c r="A1138">
        <v>113</v>
      </c>
      <c r="B1138" s="91" t="str">
        <f>IF('LiquidMenu Generator'!X113="","","void "&amp;IF('LiquidMenu Generator'!X113="","",'LiquidMenu Generator'!X113)&amp;" (void) { /* TODO: Implementar aqui a funcao */ }")</f>
        <v/>
      </c>
      <c r="C1138" s="91"/>
    </row>
    <row r="1139" spans="1:3" ht="13.5" x14ac:dyDescent="0.25">
      <c r="A1139">
        <v>114</v>
      </c>
      <c r="B1139" s="91" t="str">
        <f>IF('LiquidMenu Generator'!X114="","","void "&amp;IF('LiquidMenu Generator'!X114="","",'LiquidMenu Generator'!X114)&amp;" (void) { /* TODO: Implementar aqui a funcao */ }")</f>
        <v/>
      </c>
      <c r="C1139" s="91"/>
    </row>
    <row r="1140" spans="1:3" ht="13.5" x14ac:dyDescent="0.25">
      <c r="A1140">
        <v>115</v>
      </c>
      <c r="B1140" s="91" t="str">
        <f>IF('LiquidMenu Generator'!X115="","","void "&amp;IF('LiquidMenu Generator'!X115="","",'LiquidMenu Generator'!X115)&amp;" (void) { /* TODO: Implementar aqui a funcao */ }")</f>
        <v/>
      </c>
      <c r="C1140" s="91"/>
    </row>
    <row r="1141" spans="1:3" ht="13.5" x14ac:dyDescent="0.25">
      <c r="A1141">
        <v>116</v>
      </c>
      <c r="B1141" s="91" t="str">
        <f>IF('LiquidMenu Generator'!X116="","","void "&amp;IF('LiquidMenu Generator'!X116="","",'LiquidMenu Generator'!X116)&amp;" (void) { /* TODO: Implementar aqui a funcao */ }")</f>
        <v/>
      </c>
      <c r="C1141" s="91"/>
    </row>
    <row r="1142" spans="1:3" ht="13.5" x14ac:dyDescent="0.25">
      <c r="A1142">
        <v>117</v>
      </c>
      <c r="B1142" s="91" t="str">
        <f>IF('LiquidMenu Generator'!X117="","","void "&amp;IF('LiquidMenu Generator'!X117="","",'LiquidMenu Generator'!X117)&amp;" (void) { /* TODO: Implementar aqui a funcao */ }")</f>
        <v/>
      </c>
      <c r="C1142" s="91"/>
    </row>
    <row r="1143" spans="1:3" ht="13.5" x14ac:dyDescent="0.25">
      <c r="A1143">
        <v>118</v>
      </c>
      <c r="B1143" s="91" t="str">
        <f>IF('LiquidMenu Generator'!X118="","","void "&amp;IF('LiquidMenu Generator'!X118="","",'LiquidMenu Generator'!X118)&amp;" (void) { /* TODO: Implementar aqui a funcao */ }")</f>
        <v/>
      </c>
      <c r="C1143" s="91"/>
    </row>
    <row r="1144" spans="1:3" ht="13.5" x14ac:dyDescent="0.25">
      <c r="A1144">
        <v>119</v>
      </c>
      <c r="B1144" s="91" t="str">
        <f>IF('LiquidMenu Generator'!X119="","","void "&amp;IF('LiquidMenu Generator'!X119="","",'LiquidMenu Generator'!X119)&amp;" (void) { /* TODO: Implementar aqui a funcao */ }")</f>
        <v/>
      </c>
      <c r="C1144" s="91"/>
    </row>
    <row r="1145" spans="1:3" ht="13.5" x14ac:dyDescent="0.25">
      <c r="A1145">
        <v>120</v>
      </c>
      <c r="B1145" s="91" t="str">
        <f>IF('LiquidMenu Generator'!X120="","","void "&amp;IF('LiquidMenu Generator'!X120="","",'LiquidMenu Generator'!X120)&amp;" (void) { /* TODO: Implementar aqui a funcao */ }")</f>
        <v/>
      </c>
      <c r="C1145" s="91"/>
    </row>
    <row r="1146" spans="1:3" ht="13.5" x14ac:dyDescent="0.25">
      <c r="A1146">
        <v>121</v>
      </c>
      <c r="B1146" s="90"/>
      <c r="C1146" s="90"/>
    </row>
    <row r="1147" spans="1:3" ht="13.5" x14ac:dyDescent="0.25">
      <c r="B1147" s="87"/>
      <c r="C1147" s="87"/>
    </row>
    <row r="1148" spans="1:3" ht="13.5" x14ac:dyDescent="0.25">
      <c r="B1148" s="87"/>
      <c r="C1148" s="87"/>
    </row>
    <row r="1149" spans="1:3" ht="13.5" x14ac:dyDescent="0.25">
      <c r="B1149" s="87"/>
      <c r="C1149" s="87"/>
    </row>
    <row r="1150" spans="1:3" ht="13.5" x14ac:dyDescent="0.25">
      <c r="B1150" s="87"/>
      <c r="C1150" s="87"/>
    </row>
    <row r="1151" spans="1:3" ht="13.5" x14ac:dyDescent="0.25">
      <c r="B1151" s="87"/>
      <c r="C1151" s="87"/>
    </row>
    <row r="1152" spans="1:3" ht="13.5" x14ac:dyDescent="0.25">
      <c r="B1152" s="87"/>
      <c r="C1152" s="87"/>
    </row>
    <row r="1153" spans="2:3" ht="13.5" x14ac:dyDescent="0.25">
      <c r="B1153" s="87"/>
      <c r="C1153" s="87"/>
    </row>
    <row r="1154" spans="2:3" ht="13.5" x14ac:dyDescent="0.25">
      <c r="B1154" s="87"/>
      <c r="C1154" s="87"/>
    </row>
    <row r="1155" spans="2:3" ht="13.5" x14ac:dyDescent="0.25">
      <c r="B1155" s="87"/>
      <c r="C1155" s="87"/>
    </row>
    <row r="1156" spans="2:3" ht="13.5" x14ac:dyDescent="0.25">
      <c r="B1156" s="87"/>
      <c r="C1156" s="87"/>
    </row>
    <row r="1157" spans="2:3" ht="13.5" x14ac:dyDescent="0.25">
      <c r="B1157" s="87"/>
      <c r="C1157" s="87"/>
    </row>
    <row r="1158" spans="2:3" ht="13.5" x14ac:dyDescent="0.25">
      <c r="B1158" s="87"/>
      <c r="C1158" s="87"/>
    </row>
    <row r="1159" spans="2:3" ht="13.5" x14ac:dyDescent="0.25">
      <c r="B1159" s="87"/>
      <c r="C1159" s="87"/>
    </row>
    <row r="1160" spans="2:3" ht="13.5" x14ac:dyDescent="0.25">
      <c r="B1160" s="87"/>
      <c r="C1160" s="87"/>
    </row>
    <row r="1161" spans="2:3" ht="13.5" x14ac:dyDescent="0.25">
      <c r="B1161" s="87"/>
      <c r="C1161" s="87"/>
    </row>
    <row r="1162" spans="2:3" ht="13.5" x14ac:dyDescent="0.25">
      <c r="B1162" s="87"/>
      <c r="C1162" s="87"/>
    </row>
    <row r="1163" spans="2:3" ht="13.5" x14ac:dyDescent="0.25">
      <c r="B1163" s="87"/>
      <c r="C1163" s="87"/>
    </row>
    <row r="1164" spans="2:3" ht="13.5" x14ac:dyDescent="0.25">
      <c r="B1164" s="87"/>
      <c r="C1164" s="87"/>
    </row>
    <row r="1165" spans="2:3" ht="13.5" x14ac:dyDescent="0.25">
      <c r="B1165" s="87"/>
      <c r="C1165" s="87"/>
    </row>
    <row r="1166" spans="2:3" ht="13.5" x14ac:dyDescent="0.25">
      <c r="B1166" s="87"/>
      <c r="C1166" s="87"/>
    </row>
    <row r="1167" spans="2:3" ht="13.5" x14ac:dyDescent="0.25">
      <c r="B1167" s="87"/>
      <c r="C1167" s="87"/>
    </row>
    <row r="1168" spans="2:3" ht="13.5" x14ac:dyDescent="0.25">
      <c r="B1168" s="87"/>
      <c r="C1168" s="8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1"/>
  <sheetViews>
    <sheetView workbookViewId="0">
      <pane ySplit="2" topLeftCell="A3" activePane="bottomLeft" state="frozen"/>
      <selection pane="bottomLeft" activeCell="F1" sqref="F1:I5"/>
    </sheetView>
  </sheetViews>
  <sheetFormatPr defaultColWidth="14.42578125" defaultRowHeight="15.75" customHeight="1" x14ac:dyDescent="0.2"/>
  <cols>
    <col min="1" max="1" width="17.140625" customWidth="1"/>
    <col min="2" max="2" width="47" customWidth="1"/>
    <col min="3" max="3" width="11.28515625" bestFit="1" customWidth="1"/>
    <col min="4" max="4" width="8.42578125" bestFit="1" customWidth="1"/>
    <col min="5" max="5" width="1.42578125" customWidth="1"/>
    <col min="6" max="6" width="8.28515625" bestFit="1" customWidth="1"/>
    <col min="7" max="7" width="7.140625" bestFit="1" customWidth="1"/>
    <col min="8" max="9" width="9.7109375" customWidth="1"/>
    <col min="10" max="10" width="2.42578125" customWidth="1"/>
    <col min="11" max="12" width="8.28515625" bestFit="1" customWidth="1"/>
    <col min="13" max="14" width="9.7109375" customWidth="1"/>
  </cols>
  <sheetData>
    <row r="1" spans="1:14" ht="27" customHeight="1" x14ac:dyDescent="0.2">
      <c r="A1" s="42"/>
      <c r="B1" s="42"/>
      <c r="C1" s="42"/>
      <c r="D1" s="42"/>
      <c r="F1" s="99" t="s">
        <v>253</v>
      </c>
      <c r="G1" s="100"/>
      <c r="H1" s="100"/>
      <c r="I1" s="101"/>
      <c r="K1" s="99" t="s">
        <v>254</v>
      </c>
      <c r="L1" s="100"/>
      <c r="M1" s="100"/>
      <c r="N1" s="101"/>
    </row>
    <row r="2" spans="1:14" ht="25.5" x14ac:dyDescent="0.2">
      <c r="A2" s="37" t="s">
        <v>9</v>
      </c>
      <c r="B2" s="37" t="s">
        <v>11</v>
      </c>
      <c r="C2" s="38" t="s">
        <v>12</v>
      </c>
      <c r="D2" s="40" t="s">
        <v>252</v>
      </c>
      <c r="F2" s="57" t="s">
        <v>250</v>
      </c>
      <c r="G2" s="39" t="s">
        <v>251</v>
      </c>
      <c r="H2" s="38" t="s">
        <v>13</v>
      </c>
      <c r="I2" s="58" t="s">
        <v>14</v>
      </c>
      <c r="K2" s="57" t="s">
        <v>250</v>
      </c>
      <c r="L2" s="39" t="s">
        <v>251</v>
      </c>
      <c r="M2" s="38" t="s">
        <v>13</v>
      </c>
      <c r="N2" s="58" t="s">
        <v>14</v>
      </c>
    </row>
    <row r="3" spans="1:14" ht="15.75" customHeight="1" x14ac:dyDescent="0.2">
      <c r="A3" s="43" t="s">
        <v>15</v>
      </c>
      <c r="B3" s="43" t="s">
        <v>16</v>
      </c>
      <c r="C3" s="47">
        <v>9</v>
      </c>
      <c r="D3" s="48">
        <v>444</v>
      </c>
      <c r="F3" s="59">
        <f>$C3/H3</f>
        <v>4.39453125E-3</v>
      </c>
      <c r="G3" s="46">
        <f>$D3/I3</f>
        <v>1.4453125000000001E-2</v>
      </c>
      <c r="H3" s="72">
        <v>2048</v>
      </c>
      <c r="I3" s="74">
        <v>30720</v>
      </c>
      <c r="K3" s="59">
        <f>$C3/M3</f>
        <v>1.0986328125E-3</v>
      </c>
      <c r="L3" s="46">
        <f>$D3/N3</f>
        <v>1.7483618951612903E-3</v>
      </c>
      <c r="M3" s="72">
        <v>8192</v>
      </c>
      <c r="N3" s="74">
        <v>253952</v>
      </c>
    </row>
    <row r="4" spans="1:14" ht="15.75" customHeight="1" x14ac:dyDescent="0.2">
      <c r="A4" s="49" t="s">
        <v>17</v>
      </c>
      <c r="B4" s="49" t="s">
        <v>18</v>
      </c>
      <c r="C4" s="51">
        <v>50</v>
      </c>
      <c r="D4" s="52">
        <v>892</v>
      </c>
      <c r="F4" s="60">
        <f t="shared" ref="F4:F49" si="0">$C4/H4</f>
        <v>2.44140625E-2</v>
      </c>
      <c r="G4" s="50">
        <f t="shared" ref="G4:G49" si="1">$D4/I4</f>
        <v>2.9036458333333334E-2</v>
      </c>
      <c r="H4" s="73">
        <v>2048</v>
      </c>
      <c r="I4" s="75">
        <v>30720</v>
      </c>
      <c r="K4" s="60">
        <f t="shared" ref="K4:K49" si="2">$C4/M4</f>
        <v>6.103515625E-3</v>
      </c>
      <c r="L4" s="50">
        <f t="shared" ref="L4:L49" si="3">$D4/N4</f>
        <v>3.5124747983870967E-3</v>
      </c>
      <c r="M4" s="73">
        <v>8192</v>
      </c>
      <c r="N4" s="75">
        <v>253952</v>
      </c>
    </row>
    <row r="5" spans="1:14" ht="15.75" customHeight="1" x14ac:dyDescent="0.2">
      <c r="A5" s="53"/>
      <c r="B5" s="54" t="s">
        <v>19</v>
      </c>
      <c r="C5" s="47">
        <v>54</v>
      </c>
      <c r="D5" s="48">
        <v>1170</v>
      </c>
      <c r="F5" s="59">
        <f t="shared" si="0"/>
        <v>2.63671875E-2</v>
      </c>
      <c r="G5" s="46">
        <f t="shared" si="1"/>
        <v>3.80859375E-2</v>
      </c>
      <c r="H5" s="72">
        <v>2048</v>
      </c>
      <c r="I5" s="74">
        <v>30720</v>
      </c>
      <c r="K5" s="59">
        <f t="shared" si="2"/>
        <v>6.591796875E-3</v>
      </c>
      <c r="L5" s="46">
        <f t="shared" si="3"/>
        <v>4.6071698588709678E-3</v>
      </c>
      <c r="M5" s="72">
        <v>8192</v>
      </c>
      <c r="N5" s="74">
        <v>253952</v>
      </c>
    </row>
    <row r="6" spans="1:14" ht="15.75" customHeight="1" x14ac:dyDescent="0.2">
      <c r="A6" s="53"/>
      <c r="B6" s="54" t="s">
        <v>20</v>
      </c>
      <c r="C6" s="47">
        <v>54</v>
      </c>
      <c r="D6" s="48">
        <v>1422</v>
      </c>
      <c r="F6" s="59">
        <f t="shared" si="0"/>
        <v>2.63671875E-2</v>
      </c>
      <c r="G6" s="46">
        <f t="shared" si="1"/>
        <v>4.6289062499999999E-2</v>
      </c>
      <c r="H6" s="72">
        <v>2048</v>
      </c>
      <c r="I6" s="74">
        <v>30720</v>
      </c>
      <c r="K6" s="59">
        <f t="shared" si="2"/>
        <v>6.591796875E-3</v>
      </c>
      <c r="L6" s="46">
        <f t="shared" si="3"/>
        <v>5.5994833669354835E-3</v>
      </c>
      <c r="M6" s="72">
        <v>8192</v>
      </c>
      <c r="N6" s="74">
        <v>253952</v>
      </c>
    </row>
    <row r="7" spans="1:14" ht="15.75" customHeight="1" x14ac:dyDescent="0.2">
      <c r="A7" s="49" t="s">
        <v>21</v>
      </c>
      <c r="B7" s="49" t="s">
        <v>22</v>
      </c>
      <c r="C7" s="51">
        <v>9</v>
      </c>
      <c r="D7" s="52">
        <v>444</v>
      </c>
      <c r="F7" s="60">
        <f t="shared" si="0"/>
        <v>4.39453125E-3</v>
      </c>
      <c r="G7" s="50">
        <f t="shared" si="1"/>
        <v>1.4453125000000001E-2</v>
      </c>
      <c r="H7" s="73">
        <v>2048</v>
      </c>
      <c r="I7" s="75">
        <v>30720</v>
      </c>
      <c r="K7" s="60">
        <f t="shared" si="2"/>
        <v>1.0986328125E-3</v>
      </c>
      <c r="L7" s="50">
        <f t="shared" si="3"/>
        <v>1.7483618951612903E-3</v>
      </c>
      <c r="M7" s="73">
        <v>8192</v>
      </c>
      <c r="N7" s="75">
        <v>253952</v>
      </c>
    </row>
    <row r="8" spans="1:14" ht="15.75" customHeight="1" x14ac:dyDescent="0.2">
      <c r="A8" s="53"/>
      <c r="B8" s="45" t="s">
        <v>23</v>
      </c>
      <c r="C8" s="47">
        <v>184</v>
      </c>
      <c r="D8" s="48">
        <v>1408</v>
      </c>
      <c r="F8" s="59">
        <f t="shared" si="0"/>
        <v>8.984375E-2</v>
      </c>
      <c r="G8" s="46">
        <f t="shared" si="1"/>
        <v>4.583333333333333E-2</v>
      </c>
      <c r="H8" s="72">
        <v>2048</v>
      </c>
      <c r="I8" s="74">
        <v>30720</v>
      </c>
      <c r="K8" s="59">
        <f t="shared" si="2"/>
        <v>2.24609375E-2</v>
      </c>
      <c r="L8" s="46">
        <f t="shared" si="3"/>
        <v>5.5443548387096777E-3</v>
      </c>
      <c r="M8" s="72">
        <v>8192</v>
      </c>
      <c r="N8" s="74">
        <v>253952</v>
      </c>
    </row>
    <row r="9" spans="1:14" ht="15.75" customHeight="1" x14ac:dyDescent="0.2">
      <c r="A9" s="53"/>
      <c r="B9" s="44" t="s">
        <v>24</v>
      </c>
      <c r="C9" s="47">
        <v>182</v>
      </c>
      <c r="D9" s="48">
        <v>1430</v>
      </c>
      <c r="F9" s="59">
        <f t="shared" si="0"/>
        <v>8.88671875E-2</v>
      </c>
      <c r="G9" s="46">
        <f t="shared" si="1"/>
        <v>4.6549479166666664E-2</v>
      </c>
      <c r="H9" s="72">
        <v>2048</v>
      </c>
      <c r="I9" s="74">
        <v>30720</v>
      </c>
      <c r="K9" s="59">
        <f t="shared" si="2"/>
        <v>2.2216796875E-2</v>
      </c>
      <c r="L9" s="46">
        <f t="shared" si="3"/>
        <v>5.6309853830645165E-3</v>
      </c>
      <c r="M9" s="72">
        <v>8192</v>
      </c>
      <c r="N9" s="74">
        <v>253952</v>
      </c>
    </row>
    <row r="10" spans="1:14" ht="15.75" customHeight="1" x14ac:dyDescent="0.2">
      <c r="A10" s="53"/>
      <c r="B10" s="45" t="s">
        <v>25</v>
      </c>
      <c r="C10" s="47">
        <v>194</v>
      </c>
      <c r="D10" s="48">
        <v>1418</v>
      </c>
      <c r="F10" s="59">
        <f t="shared" si="0"/>
        <v>9.47265625E-2</v>
      </c>
      <c r="G10" s="46">
        <f t="shared" si="1"/>
        <v>4.6158854166666666E-2</v>
      </c>
      <c r="H10" s="72">
        <v>2048</v>
      </c>
      <c r="I10" s="74">
        <v>30720</v>
      </c>
      <c r="K10" s="59">
        <f t="shared" si="2"/>
        <v>2.3681640625E-2</v>
      </c>
      <c r="L10" s="46">
        <f t="shared" si="3"/>
        <v>5.5837323588709678E-3</v>
      </c>
      <c r="M10" s="72">
        <v>8192</v>
      </c>
      <c r="N10" s="74">
        <v>253952</v>
      </c>
    </row>
    <row r="11" spans="1:14" ht="15.75" customHeight="1" x14ac:dyDescent="0.2">
      <c r="A11" s="53"/>
      <c r="B11" s="44" t="s">
        <v>26</v>
      </c>
      <c r="C11" s="47">
        <v>182</v>
      </c>
      <c r="D11" s="48">
        <v>1440</v>
      </c>
      <c r="F11" s="59">
        <f t="shared" si="0"/>
        <v>8.88671875E-2</v>
      </c>
      <c r="G11" s="46">
        <f t="shared" si="1"/>
        <v>4.6875E-2</v>
      </c>
      <c r="H11" s="72">
        <v>2048</v>
      </c>
      <c r="I11" s="74">
        <v>30720</v>
      </c>
      <c r="K11" s="59">
        <f t="shared" si="2"/>
        <v>2.2216796875E-2</v>
      </c>
      <c r="L11" s="46">
        <f t="shared" si="3"/>
        <v>5.6703629032258066E-3</v>
      </c>
      <c r="M11" s="72">
        <v>8192</v>
      </c>
      <c r="N11" s="74">
        <v>253952</v>
      </c>
    </row>
    <row r="12" spans="1:14" ht="15.75" customHeight="1" x14ac:dyDescent="0.2">
      <c r="A12" s="49" t="s">
        <v>27</v>
      </c>
      <c r="B12" s="49" t="s">
        <v>28</v>
      </c>
      <c r="C12" s="51">
        <v>9</v>
      </c>
      <c r="D12" s="52">
        <v>444</v>
      </c>
      <c r="F12" s="60">
        <f t="shared" si="0"/>
        <v>4.39453125E-3</v>
      </c>
      <c r="G12" s="50">
        <f t="shared" si="1"/>
        <v>1.4453125000000001E-2</v>
      </c>
      <c r="H12" s="73">
        <v>2048</v>
      </c>
      <c r="I12" s="75">
        <v>30720</v>
      </c>
      <c r="K12" s="60">
        <f t="shared" si="2"/>
        <v>1.0986328125E-3</v>
      </c>
      <c r="L12" s="50">
        <f t="shared" si="3"/>
        <v>1.7483618951612903E-3</v>
      </c>
      <c r="M12" s="73">
        <v>8192</v>
      </c>
      <c r="N12" s="75">
        <v>253952</v>
      </c>
    </row>
    <row r="13" spans="1:14" ht="15.75" customHeight="1" x14ac:dyDescent="0.2">
      <c r="A13" s="53"/>
      <c r="B13" s="43" t="s">
        <v>29</v>
      </c>
      <c r="C13" s="47">
        <v>9</v>
      </c>
      <c r="D13" s="48">
        <v>558</v>
      </c>
      <c r="F13" s="59">
        <f t="shared" si="0"/>
        <v>4.39453125E-3</v>
      </c>
      <c r="G13" s="46">
        <f t="shared" si="1"/>
        <v>1.8164062500000001E-2</v>
      </c>
      <c r="H13" s="72">
        <v>2048</v>
      </c>
      <c r="I13" s="74">
        <v>30720</v>
      </c>
      <c r="K13" s="59">
        <f t="shared" si="2"/>
        <v>1.0986328125E-3</v>
      </c>
      <c r="L13" s="46">
        <f t="shared" si="3"/>
        <v>2.197265625E-3</v>
      </c>
      <c r="M13" s="72">
        <v>8192</v>
      </c>
      <c r="N13" s="74">
        <v>253952</v>
      </c>
    </row>
    <row r="14" spans="1:14" ht="15.75" customHeight="1" x14ac:dyDescent="0.2">
      <c r="A14" s="53"/>
      <c r="B14" s="43" t="s">
        <v>30</v>
      </c>
      <c r="C14" s="47">
        <v>9</v>
      </c>
      <c r="D14" s="48">
        <v>444</v>
      </c>
      <c r="F14" s="59">
        <f t="shared" si="0"/>
        <v>4.39453125E-3</v>
      </c>
      <c r="G14" s="46">
        <f t="shared" si="1"/>
        <v>1.4453125000000001E-2</v>
      </c>
      <c r="H14" s="72">
        <v>2048</v>
      </c>
      <c r="I14" s="74">
        <v>30720</v>
      </c>
      <c r="K14" s="59">
        <f t="shared" si="2"/>
        <v>1.0986328125E-3</v>
      </c>
      <c r="L14" s="46">
        <f t="shared" si="3"/>
        <v>1.7483618951612903E-3</v>
      </c>
      <c r="M14" s="72">
        <v>8192</v>
      </c>
      <c r="N14" s="74">
        <v>253952</v>
      </c>
    </row>
    <row r="15" spans="1:14" ht="15.75" customHeight="1" x14ac:dyDescent="0.2">
      <c r="A15" s="49" t="s">
        <v>31</v>
      </c>
      <c r="B15" s="49" t="s">
        <v>32</v>
      </c>
      <c r="C15" s="51">
        <v>148</v>
      </c>
      <c r="D15" s="52">
        <v>1458</v>
      </c>
      <c r="F15" s="60">
        <f t="shared" si="0"/>
        <v>7.2265625E-2</v>
      </c>
      <c r="G15" s="50">
        <f t="shared" si="1"/>
        <v>4.7460937500000001E-2</v>
      </c>
      <c r="H15" s="73">
        <v>2048</v>
      </c>
      <c r="I15" s="75">
        <v>30720</v>
      </c>
      <c r="K15" s="60">
        <f t="shared" si="2"/>
        <v>1.806640625E-2</v>
      </c>
      <c r="L15" s="50">
        <f t="shared" si="3"/>
        <v>5.7412424395161289E-3</v>
      </c>
      <c r="M15" s="73">
        <v>8192</v>
      </c>
      <c r="N15" s="75">
        <v>253952</v>
      </c>
    </row>
    <row r="16" spans="1:14" ht="15.75" customHeight="1" x14ac:dyDescent="0.2">
      <c r="A16" s="53"/>
      <c r="B16" s="54" t="s">
        <v>33</v>
      </c>
      <c r="C16" s="47">
        <v>204</v>
      </c>
      <c r="D16" s="48">
        <v>1956</v>
      </c>
      <c r="F16" s="59">
        <f t="shared" si="0"/>
        <v>9.9609375E-2</v>
      </c>
      <c r="G16" s="46">
        <f t="shared" si="1"/>
        <v>6.3671875000000003E-2</v>
      </c>
      <c r="H16" s="72">
        <v>2048</v>
      </c>
      <c r="I16" s="74">
        <v>30720</v>
      </c>
      <c r="K16" s="59">
        <f t="shared" si="2"/>
        <v>2.490234375E-2</v>
      </c>
      <c r="L16" s="46">
        <f t="shared" si="3"/>
        <v>7.7022429435483868E-3</v>
      </c>
      <c r="M16" s="72">
        <v>8192</v>
      </c>
      <c r="N16" s="74">
        <v>253952</v>
      </c>
    </row>
    <row r="17" spans="1:14" ht="15.75" customHeight="1" x14ac:dyDescent="0.2">
      <c r="A17" s="53"/>
      <c r="B17" s="54" t="s">
        <v>34</v>
      </c>
      <c r="C17" s="47">
        <v>205</v>
      </c>
      <c r="D17" s="48">
        <v>2700</v>
      </c>
      <c r="F17" s="59">
        <f t="shared" si="0"/>
        <v>0.10009765625</v>
      </c>
      <c r="G17" s="46">
        <f t="shared" si="1"/>
        <v>8.7890625E-2</v>
      </c>
      <c r="H17" s="72">
        <v>2048</v>
      </c>
      <c r="I17" s="74">
        <v>30720</v>
      </c>
      <c r="K17" s="59">
        <f t="shared" si="2"/>
        <v>2.50244140625E-2</v>
      </c>
      <c r="L17" s="46">
        <f t="shared" si="3"/>
        <v>1.0631930443548387E-2</v>
      </c>
      <c r="M17" s="72">
        <v>8192</v>
      </c>
      <c r="N17" s="74">
        <v>253952</v>
      </c>
    </row>
    <row r="18" spans="1:14" ht="15.75" customHeight="1" x14ac:dyDescent="0.2">
      <c r="A18" s="53"/>
      <c r="B18" s="54" t="s">
        <v>35</v>
      </c>
      <c r="C18" s="47">
        <v>205</v>
      </c>
      <c r="D18" s="48">
        <v>2716</v>
      </c>
      <c r="F18" s="59">
        <f t="shared" si="0"/>
        <v>0.10009765625</v>
      </c>
      <c r="G18" s="46">
        <f t="shared" si="1"/>
        <v>8.8411458333333331E-2</v>
      </c>
      <c r="H18" s="72">
        <v>2048</v>
      </c>
      <c r="I18" s="74">
        <v>30720</v>
      </c>
      <c r="K18" s="59">
        <f t="shared" si="2"/>
        <v>2.50244140625E-2</v>
      </c>
      <c r="L18" s="46">
        <f t="shared" si="3"/>
        <v>1.0694934475806451E-2</v>
      </c>
      <c r="M18" s="72">
        <v>8192</v>
      </c>
      <c r="N18" s="74">
        <v>253952</v>
      </c>
    </row>
    <row r="19" spans="1:14" ht="15.75" customHeight="1" x14ac:dyDescent="0.2">
      <c r="A19" s="53"/>
      <c r="B19" s="54" t="s">
        <v>36</v>
      </c>
      <c r="C19" s="47">
        <v>205</v>
      </c>
      <c r="D19" s="48">
        <v>2728</v>
      </c>
      <c r="F19" s="59">
        <f t="shared" si="0"/>
        <v>0.10009765625</v>
      </c>
      <c r="G19" s="46">
        <f t="shared" si="1"/>
        <v>8.8802083333333337E-2</v>
      </c>
      <c r="H19" s="72">
        <v>2048</v>
      </c>
      <c r="I19" s="74">
        <v>30720</v>
      </c>
      <c r="K19" s="59">
        <f t="shared" si="2"/>
        <v>2.50244140625E-2</v>
      </c>
      <c r="L19" s="46">
        <f t="shared" si="3"/>
        <v>1.07421875E-2</v>
      </c>
      <c r="M19" s="72">
        <v>8192</v>
      </c>
      <c r="N19" s="74">
        <v>253952</v>
      </c>
    </row>
    <row r="20" spans="1:14" ht="15.75" customHeight="1" x14ac:dyDescent="0.2">
      <c r="A20" s="53"/>
      <c r="B20" s="55" t="s">
        <v>37</v>
      </c>
      <c r="C20" s="47">
        <v>207</v>
      </c>
      <c r="D20" s="48">
        <v>2746</v>
      </c>
      <c r="F20" s="59">
        <f t="shared" si="0"/>
        <v>0.10107421875</v>
      </c>
      <c r="G20" s="46">
        <f t="shared" si="1"/>
        <v>8.9388020833333331E-2</v>
      </c>
      <c r="H20" s="72">
        <v>2048</v>
      </c>
      <c r="I20" s="74">
        <v>30720</v>
      </c>
      <c r="K20" s="59">
        <f t="shared" si="2"/>
        <v>2.52685546875E-2</v>
      </c>
      <c r="L20" s="46">
        <f t="shared" si="3"/>
        <v>1.0813067036290322E-2</v>
      </c>
      <c r="M20" s="72">
        <v>8192</v>
      </c>
      <c r="N20" s="74">
        <v>253952</v>
      </c>
    </row>
    <row r="21" spans="1:14" ht="15.75" customHeight="1" x14ac:dyDescent="0.2">
      <c r="A21" s="53"/>
      <c r="B21" s="55" t="s">
        <v>38</v>
      </c>
      <c r="C21" s="47">
        <v>215</v>
      </c>
      <c r="D21" s="48">
        <v>2754</v>
      </c>
      <c r="F21" s="59">
        <f t="shared" si="0"/>
        <v>0.10498046875</v>
      </c>
      <c r="G21" s="46">
        <f t="shared" si="1"/>
        <v>8.9648437499999997E-2</v>
      </c>
      <c r="H21" s="72">
        <v>2048</v>
      </c>
      <c r="I21" s="74">
        <v>30720</v>
      </c>
      <c r="K21" s="59">
        <f t="shared" si="2"/>
        <v>2.62451171875E-2</v>
      </c>
      <c r="L21" s="46">
        <f t="shared" si="3"/>
        <v>1.0844569052419355E-2</v>
      </c>
      <c r="M21" s="72">
        <v>8192</v>
      </c>
      <c r="N21" s="74">
        <v>253952</v>
      </c>
    </row>
    <row r="22" spans="1:14" ht="15.75" customHeight="1" x14ac:dyDescent="0.2">
      <c r="A22" s="53"/>
      <c r="B22" s="56" t="s">
        <v>39</v>
      </c>
      <c r="C22" s="47">
        <v>205</v>
      </c>
      <c r="D22" s="48">
        <v>2772</v>
      </c>
      <c r="F22" s="59">
        <f t="shared" si="0"/>
        <v>0.10009765625</v>
      </c>
      <c r="G22" s="46">
        <f t="shared" si="1"/>
        <v>9.0234375000000006E-2</v>
      </c>
      <c r="H22" s="72">
        <v>2048</v>
      </c>
      <c r="I22" s="74">
        <v>30720</v>
      </c>
      <c r="K22" s="59">
        <f t="shared" si="2"/>
        <v>2.50244140625E-2</v>
      </c>
      <c r="L22" s="46">
        <f t="shared" si="3"/>
        <v>1.0915448588709678E-2</v>
      </c>
      <c r="M22" s="72">
        <v>8192</v>
      </c>
      <c r="N22" s="74">
        <v>253952</v>
      </c>
    </row>
    <row r="23" spans="1:14" ht="15.75" customHeight="1" x14ac:dyDescent="0.2">
      <c r="A23" s="53"/>
      <c r="B23" s="56" t="s">
        <v>40</v>
      </c>
      <c r="C23" s="47">
        <v>205</v>
      </c>
      <c r="D23" s="48">
        <v>2780</v>
      </c>
      <c r="F23" s="59">
        <f t="shared" si="0"/>
        <v>0.10009765625</v>
      </c>
      <c r="G23" s="46">
        <f t="shared" si="1"/>
        <v>9.0494791666666671E-2</v>
      </c>
      <c r="H23" s="72">
        <v>2048</v>
      </c>
      <c r="I23" s="74">
        <v>30720</v>
      </c>
      <c r="K23" s="59">
        <f t="shared" si="2"/>
        <v>2.50244140625E-2</v>
      </c>
      <c r="L23" s="46">
        <f t="shared" si="3"/>
        <v>1.0946950604838709E-2</v>
      </c>
      <c r="M23" s="72">
        <v>8192</v>
      </c>
      <c r="N23" s="74">
        <v>253952</v>
      </c>
    </row>
    <row r="24" spans="1:14" ht="15.75" customHeight="1" x14ac:dyDescent="0.2">
      <c r="A24" s="49" t="s">
        <v>41</v>
      </c>
      <c r="B24" s="49" t="s">
        <v>42</v>
      </c>
      <c r="C24" s="51">
        <v>148</v>
      </c>
      <c r="D24" s="52">
        <v>1458</v>
      </c>
      <c r="F24" s="60">
        <f t="shared" si="0"/>
        <v>7.2265625E-2</v>
      </c>
      <c r="G24" s="50">
        <f t="shared" si="1"/>
        <v>4.7460937500000001E-2</v>
      </c>
      <c r="H24" s="73">
        <v>2048</v>
      </c>
      <c r="I24" s="75">
        <v>30720</v>
      </c>
      <c r="K24" s="60">
        <f t="shared" si="2"/>
        <v>1.806640625E-2</v>
      </c>
      <c r="L24" s="50">
        <f t="shared" si="3"/>
        <v>5.7412424395161289E-3</v>
      </c>
      <c r="M24" s="73">
        <v>8192</v>
      </c>
      <c r="N24" s="75">
        <v>253952</v>
      </c>
    </row>
    <row r="25" spans="1:14" ht="15.75" customHeight="1" x14ac:dyDescent="0.2">
      <c r="A25" s="53"/>
      <c r="B25" s="54" t="s">
        <v>43</v>
      </c>
      <c r="C25" s="47">
        <v>148</v>
      </c>
      <c r="D25" s="48">
        <v>1458</v>
      </c>
      <c r="F25" s="59">
        <f t="shared" si="0"/>
        <v>7.2265625E-2</v>
      </c>
      <c r="G25" s="46">
        <f t="shared" si="1"/>
        <v>4.7460937500000001E-2</v>
      </c>
      <c r="H25" s="72">
        <v>2048</v>
      </c>
      <c r="I25" s="74">
        <v>30720</v>
      </c>
      <c r="K25" s="59">
        <f t="shared" si="2"/>
        <v>1.806640625E-2</v>
      </c>
      <c r="L25" s="46">
        <f t="shared" si="3"/>
        <v>5.7412424395161289E-3</v>
      </c>
      <c r="M25" s="72">
        <v>8192</v>
      </c>
      <c r="N25" s="74">
        <v>253952</v>
      </c>
    </row>
    <row r="26" spans="1:14" ht="15.75" customHeight="1" x14ac:dyDescent="0.2">
      <c r="A26" s="53"/>
      <c r="B26" s="54" t="s">
        <v>44</v>
      </c>
      <c r="C26" s="47">
        <v>151</v>
      </c>
      <c r="D26" s="48">
        <v>1790</v>
      </c>
      <c r="F26" s="59">
        <f t="shared" si="0"/>
        <v>7.373046875E-2</v>
      </c>
      <c r="G26" s="46">
        <f t="shared" si="1"/>
        <v>5.8268229166666664E-2</v>
      </c>
      <c r="H26" s="72">
        <v>2048</v>
      </c>
      <c r="I26" s="74">
        <v>30720</v>
      </c>
      <c r="K26" s="59">
        <f t="shared" si="2"/>
        <v>1.84326171875E-2</v>
      </c>
      <c r="L26" s="46">
        <f t="shared" si="3"/>
        <v>7.0485761088709678E-3</v>
      </c>
      <c r="M26" s="72">
        <v>8192</v>
      </c>
      <c r="N26" s="74">
        <v>253952</v>
      </c>
    </row>
    <row r="27" spans="1:14" ht="15.75" customHeight="1" x14ac:dyDescent="0.2">
      <c r="A27" s="53"/>
      <c r="B27" s="43" t="s">
        <v>45</v>
      </c>
      <c r="C27" s="47">
        <v>185</v>
      </c>
      <c r="D27" s="48">
        <v>2610</v>
      </c>
      <c r="F27" s="59">
        <f t="shared" si="0"/>
        <v>9.033203125E-2</v>
      </c>
      <c r="G27" s="46">
        <f t="shared" si="1"/>
        <v>8.49609375E-2</v>
      </c>
      <c r="H27" s="72">
        <v>2048</v>
      </c>
      <c r="I27" s="74">
        <v>30720</v>
      </c>
      <c r="K27" s="59">
        <f t="shared" si="2"/>
        <v>2.25830078125E-2</v>
      </c>
      <c r="L27" s="46">
        <f t="shared" si="3"/>
        <v>1.0277532762096774E-2</v>
      </c>
      <c r="M27" s="72">
        <v>8192</v>
      </c>
      <c r="N27" s="74">
        <v>253952</v>
      </c>
    </row>
    <row r="28" spans="1:14" ht="12.75" x14ac:dyDescent="0.2">
      <c r="A28" s="53"/>
      <c r="B28" s="43" t="s">
        <v>46</v>
      </c>
      <c r="C28" s="47">
        <v>217</v>
      </c>
      <c r="D28" s="48">
        <v>2304</v>
      </c>
      <c r="F28" s="59">
        <f t="shared" si="0"/>
        <v>0.10595703125</v>
      </c>
      <c r="G28" s="46">
        <f t="shared" si="1"/>
        <v>7.4999999999999997E-2</v>
      </c>
      <c r="H28" s="72">
        <v>2048</v>
      </c>
      <c r="I28" s="74">
        <v>30720</v>
      </c>
      <c r="K28" s="59">
        <f t="shared" si="2"/>
        <v>2.64892578125E-2</v>
      </c>
      <c r="L28" s="46">
        <f t="shared" si="3"/>
        <v>9.0725806451612909E-3</v>
      </c>
      <c r="M28" s="72">
        <v>8192</v>
      </c>
      <c r="N28" s="74">
        <v>253952</v>
      </c>
    </row>
    <row r="29" spans="1:14" ht="12.75" x14ac:dyDescent="0.2">
      <c r="A29" s="53"/>
      <c r="B29" s="53"/>
      <c r="C29" s="47"/>
      <c r="D29" s="48"/>
      <c r="F29" s="59">
        <f t="shared" si="0"/>
        <v>0</v>
      </c>
      <c r="G29" s="46">
        <f t="shared" si="1"/>
        <v>0</v>
      </c>
      <c r="H29" s="72">
        <v>2048</v>
      </c>
      <c r="I29" s="74">
        <v>30720</v>
      </c>
      <c r="K29" s="59">
        <f t="shared" si="2"/>
        <v>0</v>
      </c>
      <c r="L29" s="46">
        <f t="shared" si="3"/>
        <v>0</v>
      </c>
      <c r="M29" s="72">
        <v>8192</v>
      </c>
      <c r="N29" s="74">
        <v>253952</v>
      </c>
    </row>
    <row r="30" spans="1:14" ht="12.75" x14ac:dyDescent="0.2">
      <c r="A30" s="53"/>
      <c r="B30" s="53"/>
      <c r="C30" s="47"/>
      <c r="D30" s="48"/>
      <c r="F30" s="59">
        <f t="shared" si="0"/>
        <v>0</v>
      </c>
      <c r="G30" s="46">
        <f t="shared" si="1"/>
        <v>0</v>
      </c>
      <c r="H30" s="72">
        <v>2048</v>
      </c>
      <c r="I30" s="74">
        <v>30720</v>
      </c>
      <c r="K30" s="59">
        <f t="shared" si="2"/>
        <v>0</v>
      </c>
      <c r="L30" s="46">
        <f t="shared" si="3"/>
        <v>0</v>
      </c>
      <c r="M30" s="72">
        <v>8192</v>
      </c>
      <c r="N30" s="74">
        <v>253952</v>
      </c>
    </row>
    <row r="31" spans="1:14" ht="12.75" x14ac:dyDescent="0.2">
      <c r="A31" s="53"/>
      <c r="B31" s="53"/>
      <c r="C31" s="47"/>
      <c r="D31" s="48"/>
      <c r="F31" s="59">
        <f t="shared" si="0"/>
        <v>0</v>
      </c>
      <c r="G31" s="46">
        <f t="shared" si="1"/>
        <v>0</v>
      </c>
      <c r="H31" s="72">
        <v>2048</v>
      </c>
      <c r="I31" s="74">
        <v>30720</v>
      </c>
      <c r="K31" s="59">
        <f t="shared" si="2"/>
        <v>0</v>
      </c>
      <c r="L31" s="46">
        <f t="shared" si="3"/>
        <v>0</v>
      </c>
      <c r="M31" s="72">
        <v>8192</v>
      </c>
      <c r="N31" s="74">
        <v>253952</v>
      </c>
    </row>
    <row r="32" spans="1:14" ht="12.75" x14ac:dyDescent="0.2">
      <c r="A32" s="53"/>
      <c r="B32" s="53"/>
      <c r="C32" s="47"/>
      <c r="D32" s="48"/>
      <c r="F32" s="59">
        <f t="shared" si="0"/>
        <v>0</v>
      </c>
      <c r="G32" s="46">
        <f t="shared" si="1"/>
        <v>0</v>
      </c>
      <c r="H32" s="72">
        <v>2048</v>
      </c>
      <c r="I32" s="74">
        <v>30720</v>
      </c>
      <c r="K32" s="59">
        <f t="shared" si="2"/>
        <v>0</v>
      </c>
      <c r="L32" s="46">
        <f t="shared" si="3"/>
        <v>0</v>
      </c>
      <c r="M32" s="72">
        <v>8192</v>
      </c>
      <c r="N32" s="74">
        <v>253952</v>
      </c>
    </row>
    <row r="33" spans="1:14" ht="12.75" x14ac:dyDescent="0.2">
      <c r="A33" s="53"/>
      <c r="B33" s="53"/>
      <c r="C33" s="47"/>
      <c r="D33" s="48"/>
      <c r="F33" s="59">
        <f t="shared" si="0"/>
        <v>0</v>
      </c>
      <c r="G33" s="46">
        <f t="shared" si="1"/>
        <v>0</v>
      </c>
      <c r="H33" s="72">
        <v>2048</v>
      </c>
      <c r="I33" s="74">
        <v>30720</v>
      </c>
      <c r="K33" s="59">
        <f t="shared" si="2"/>
        <v>0</v>
      </c>
      <c r="L33" s="46">
        <f t="shared" si="3"/>
        <v>0</v>
      </c>
      <c r="M33" s="72">
        <v>8192</v>
      </c>
      <c r="N33" s="74">
        <v>253952</v>
      </c>
    </row>
    <row r="34" spans="1:14" ht="12.75" x14ac:dyDescent="0.2">
      <c r="A34" s="53"/>
      <c r="B34" s="53"/>
      <c r="C34" s="47"/>
      <c r="D34" s="48"/>
      <c r="F34" s="59">
        <f t="shared" si="0"/>
        <v>0</v>
      </c>
      <c r="G34" s="46">
        <f t="shared" si="1"/>
        <v>0</v>
      </c>
      <c r="H34" s="72">
        <v>2048</v>
      </c>
      <c r="I34" s="74">
        <v>30720</v>
      </c>
      <c r="K34" s="59">
        <f t="shared" si="2"/>
        <v>0</v>
      </c>
      <c r="L34" s="46">
        <f t="shared" si="3"/>
        <v>0</v>
      </c>
      <c r="M34" s="72">
        <v>8192</v>
      </c>
      <c r="N34" s="74">
        <v>253952</v>
      </c>
    </row>
    <row r="35" spans="1:14" ht="12.75" x14ac:dyDescent="0.2">
      <c r="A35" s="53"/>
      <c r="B35" s="53"/>
      <c r="C35" s="47"/>
      <c r="D35" s="48"/>
      <c r="F35" s="59">
        <f t="shared" si="0"/>
        <v>0</v>
      </c>
      <c r="G35" s="46">
        <f t="shared" si="1"/>
        <v>0</v>
      </c>
      <c r="H35" s="72">
        <v>2048</v>
      </c>
      <c r="I35" s="74">
        <v>30720</v>
      </c>
      <c r="K35" s="59">
        <f t="shared" si="2"/>
        <v>0</v>
      </c>
      <c r="L35" s="46">
        <f t="shared" si="3"/>
        <v>0</v>
      </c>
      <c r="M35" s="72">
        <v>8192</v>
      </c>
      <c r="N35" s="74">
        <v>253952</v>
      </c>
    </row>
    <row r="36" spans="1:14" ht="12.75" x14ac:dyDescent="0.2">
      <c r="A36" s="53"/>
      <c r="B36" s="53"/>
      <c r="C36" s="47"/>
      <c r="D36" s="48"/>
      <c r="F36" s="59">
        <f t="shared" si="0"/>
        <v>0</v>
      </c>
      <c r="G36" s="46">
        <f t="shared" si="1"/>
        <v>0</v>
      </c>
      <c r="H36" s="72">
        <v>2048</v>
      </c>
      <c r="I36" s="74">
        <v>30720</v>
      </c>
      <c r="K36" s="59">
        <f t="shared" si="2"/>
        <v>0</v>
      </c>
      <c r="L36" s="46">
        <f t="shared" si="3"/>
        <v>0</v>
      </c>
      <c r="M36" s="72">
        <v>8192</v>
      </c>
      <c r="N36" s="74">
        <v>253952</v>
      </c>
    </row>
    <row r="37" spans="1:14" ht="12.75" x14ac:dyDescent="0.2">
      <c r="A37" s="53"/>
      <c r="B37" s="53"/>
      <c r="C37" s="47"/>
      <c r="D37" s="48"/>
      <c r="F37" s="59">
        <f t="shared" si="0"/>
        <v>0</v>
      </c>
      <c r="G37" s="46">
        <f t="shared" si="1"/>
        <v>0</v>
      </c>
      <c r="H37" s="72">
        <v>2048</v>
      </c>
      <c r="I37" s="74">
        <v>30720</v>
      </c>
      <c r="K37" s="59">
        <f t="shared" si="2"/>
        <v>0</v>
      </c>
      <c r="L37" s="46">
        <f t="shared" si="3"/>
        <v>0</v>
      </c>
      <c r="M37" s="72">
        <v>8192</v>
      </c>
      <c r="N37" s="74">
        <v>253952</v>
      </c>
    </row>
    <row r="38" spans="1:14" ht="12.75" x14ac:dyDescent="0.2">
      <c r="A38" s="53"/>
      <c r="B38" s="53"/>
      <c r="C38" s="47"/>
      <c r="D38" s="48"/>
      <c r="F38" s="59">
        <f t="shared" si="0"/>
        <v>0</v>
      </c>
      <c r="G38" s="46">
        <f t="shared" si="1"/>
        <v>0</v>
      </c>
      <c r="H38" s="72">
        <v>2048</v>
      </c>
      <c r="I38" s="74">
        <v>30720</v>
      </c>
      <c r="K38" s="59">
        <f t="shared" si="2"/>
        <v>0</v>
      </c>
      <c r="L38" s="46">
        <f t="shared" si="3"/>
        <v>0</v>
      </c>
      <c r="M38" s="72">
        <v>8192</v>
      </c>
      <c r="N38" s="74">
        <v>253952</v>
      </c>
    </row>
    <row r="39" spans="1:14" ht="12.75" x14ac:dyDescent="0.2">
      <c r="A39" s="53"/>
      <c r="B39" s="53"/>
      <c r="C39" s="47"/>
      <c r="D39" s="48"/>
      <c r="F39" s="59">
        <f t="shared" si="0"/>
        <v>0</v>
      </c>
      <c r="G39" s="46">
        <f t="shared" si="1"/>
        <v>0</v>
      </c>
      <c r="H39" s="72">
        <v>2048</v>
      </c>
      <c r="I39" s="74">
        <v>30720</v>
      </c>
      <c r="K39" s="59">
        <f t="shared" si="2"/>
        <v>0</v>
      </c>
      <c r="L39" s="46">
        <f t="shared" si="3"/>
        <v>0</v>
      </c>
      <c r="M39" s="72">
        <v>8192</v>
      </c>
      <c r="N39" s="74">
        <v>253952</v>
      </c>
    </row>
    <row r="40" spans="1:14" ht="12.75" x14ac:dyDescent="0.2">
      <c r="A40" s="53"/>
      <c r="B40" s="53"/>
      <c r="C40" s="47"/>
      <c r="D40" s="48"/>
      <c r="F40" s="59">
        <f t="shared" si="0"/>
        <v>0</v>
      </c>
      <c r="G40" s="46">
        <f t="shared" si="1"/>
        <v>0</v>
      </c>
      <c r="H40" s="72">
        <v>2048</v>
      </c>
      <c r="I40" s="74">
        <v>30720</v>
      </c>
      <c r="K40" s="59">
        <f t="shared" si="2"/>
        <v>0</v>
      </c>
      <c r="L40" s="46">
        <f t="shared" si="3"/>
        <v>0</v>
      </c>
      <c r="M40" s="72">
        <v>8192</v>
      </c>
      <c r="N40" s="74">
        <v>253952</v>
      </c>
    </row>
    <row r="41" spans="1:14" ht="12.75" x14ac:dyDescent="0.2">
      <c r="A41" s="53"/>
      <c r="B41" s="53"/>
      <c r="C41" s="47"/>
      <c r="D41" s="48"/>
      <c r="F41" s="59">
        <f t="shared" si="0"/>
        <v>0</v>
      </c>
      <c r="G41" s="46">
        <f t="shared" si="1"/>
        <v>0</v>
      </c>
      <c r="H41" s="72">
        <v>2048</v>
      </c>
      <c r="I41" s="74">
        <v>30720</v>
      </c>
      <c r="K41" s="59">
        <f t="shared" si="2"/>
        <v>0</v>
      </c>
      <c r="L41" s="46">
        <f t="shared" si="3"/>
        <v>0</v>
      </c>
      <c r="M41" s="72">
        <v>8192</v>
      </c>
      <c r="N41" s="74">
        <v>253952</v>
      </c>
    </row>
    <row r="42" spans="1:14" ht="12.75" x14ac:dyDescent="0.2">
      <c r="A42" s="53"/>
      <c r="B42" s="53"/>
      <c r="C42" s="47"/>
      <c r="D42" s="48"/>
      <c r="F42" s="59">
        <f t="shared" si="0"/>
        <v>0</v>
      </c>
      <c r="G42" s="46">
        <f t="shared" si="1"/>
        <v>0</v>
      </c>
      <c r="H42" s="72">
        <v>2048</v>
      </c>
      <c r="I42" s="74">
        <v>30720</v>
      </c>
      <c r="K42" s="59">
        <f t="shared" si="2"/>
        <v>0</v>
      </c>
      <c r="L42" s="46">
        <f t="shared" si="3"/>
        <v>0</v>
      </c>
      <c r="M42" s="72">
        <v>8192</v>
      </c>
      <c r="N42" s="74">
        <v>253952</v>
      </c>
    </row>
    <row r="43" spans="1:14" ht="12.75" x14ac:dyDescent="0.2">
      <c r="A43" s="53"/>
      <c r="B43" s="53"/>
      <c r="C43" s="47"/>
      <c r="D43" s="48"/>
      <c r="F43" s="59">
        <f t="shared" si="0"/>
        <v>0</v>
      </c>
      <c r="G43" s="46">
        <f t="shared" si="1"/>
        <v>0</v>
      </c>
      <c r="H43" s="72">
        <v>2048</v>
      </c>
      <c r="I43" s="74">
        <v>30720</v>
      </c>
      <c r="K43" s="59">
        <f t="shared" si="2"/>
        <v>0</v>
      </c>
      <c r="L43" s="46">
        <f t="shared" si="3"/>
        <v>0</v>
      </c>
      <c r="M43" s="72">
        <v>8192</v>
      </c>
      <c r="N43" s="74">
        <v>253952</v>
      </c>
    </row>
    <row r="44" spans="1:14" ht="12.75" x14ac:dyDescent="0.2">
      <c r="A44" s="53"/>
      <c r="B44" s="53"/>
      <c r="C44" s="47"/>
      <c r="D44" s="48"/>
      <c r="F44" s="59">
        <f t="shared" si="0"/>
        <v>0</v>
      </c>
      <c r="G44" s="46">
        <f t="shared" si="1"/>
        <v>0</v>
      </c>
      <c r="H44" s="72">
        <v>2048</v>
      </c>
      <c r="I44" s="74">
        <v>30720</v>
      </c>
      <c r="K44" s="59">
        <f t="shared" si="2"/>
        <v>0</v>
      </c>
      <c r="L44" s="46">
        <f t="shared" si="3"/>
        <v>0</v>
      </c>
      <c r="M44" s="72">
        <v>8192</v>
      </c>
      <c r="N44" s="74">
        <v>253952</v>
      </c>
    </row>
    <row r="45" spans="1:14" ht="12.75" x14ac:dyDescent="0.2">
      <c r="A45" s="53"/>
      <c r="B45" s="53"/>
      <c r="C45" s="47"/>
      <c r="D45" s="48"/>
      <c r="F45" s="59">
        <f t="shared" si="0"/>
        <v>0</v>
      </c>
      <c r="G45" s="46">
        <f t="shared" si="1"/>
        <v>0</v>
      </c>
      <c r="H45" s="72">
        <v>2048</v>
      </c>
      <c r="I45" s="74">
        <v>30720</v>
      </c>
      <c r="K45" s="59">
        <f t="shared" si="2"/>
        <v>0</v>
      </c>
      <c r="L45" s="46">
        <f t="shared" si="3"/>
        <v>0</v>
      </c>
      <c r="M45" s="72">
        <v>8192</v>
      </c>
      <c r="N45" s="74">
        <v>253952</v>
      </c>
    </row>
    <row r="46" spans="1:14" ht="12.75" x14ac:dyDescent="0.2">
      <c r="A46" s="53"/>
      <c r="B46" s="53"/>
      <c r="C46" s="47"/>
      <c r="D46" s="48"/>
      <c r="F46" s="59">
        <f t="shared" si="0"/>
        <v>0</v>
      </c>
      <c r="G46" s="46">
        <f t="shared" si="1"/>
        <v>0</v>
      </c>
      <c r="H46" s="72">
        <v>2048</v>
      </c>
      <c r="I46" s="74">
        <v>30720</v>
      </c>
      <c r="K46" s="59">
        <f t="shared" si="2"/>
        <v>0</v>
      </c>
      <c r="L46" s="46">
        <f t="shared" si="3"/>
        <v>0</v>
      </c>
      <c r="M46" s="72">
        <v>8192</v>
      </c>
      <c r="N46" s="74">
        <v>253952</v>
      </c>
    </row>
    <row r="47" spans="1:14" ht="12.75" x14ac:dyDescent="0.2">
      <c r="A47" s="53"/>
      <c r="B47" s="53"/>
      <c r="C47" s="47"/>
      <c r="D47" s="48"/>
      <c r="F47" s="59">
        <f t="shared" si="0"/>
        <v>0</v>
      </c>
      <c r="G47" s="46">
        <f t="shared" si="1"/>
        <v>0</v>
      </c>
      <c r="H47" s="72">
        <v>2048</v>
      </c>
      <c r="I47" s="74">
        <v>30720</v>
      </c>
      <c r="K47" s="59">
        <f t="shared" si="2"/>
        <v>0</v>
      </c>
      <c r="L47" s="46">
        <f t="shared" si="3"/>
        <v>0</v>
      </c>
      <c r="M47" s="72">
        <v>8192</v>
      </c>
      <c r="N47" s="74">
        <v>253952</v>
      </c>
    </row>
    <row r="48" spans="1:14" ht="12.75" x14ac:dyDescent="0.2">
      <c r="A48" s="53"/>
      <c r="B48" s="53"/>
      <c r="C48" s="47"/>
      <c r="D48" s="48"/>
      <c r="F48" s="59">
        <f t="shared" si="0"/>
        <v>0</v>
      </c>
      <c r="G48" s="46">
        <f t="shared" si="1"/>
        <v>0</v>
      </c>
      <c r="H48" s="72">
        <v>2048</v>
      </c>
      <c r="I48" s="74">
        <v>30720</v>
      </c>
      <c r="K48" s="59">
        <f t="shared" si="2"/>
        <v>0</v>
      </c>
      <c r="L48" s="46">
        <f t="shared" si="3"/>
        <v>0</v>
      </c>
      <c r="M48" s="72">
        <v>8192</v>
      </c>
      <c r="N48" s="74">
        <v>253952</v>
      </c>
    </row>
    <row r="49" spans="1:14" ht="13.5" thickBot="1" x14ac:dyDescent="0.25">
      <c r="A49" s="76" t="s">
        <v>291</v>
      </c>
      <c r="B49" s="77"/>
      <c r="C49" s="78">
        <f>940+(7224-5977)</f>
        <v>2187</v>
      </c>
      <c r="D49" s="79">
        <v>23852</v>
      </c>
      <c r="E49" s="80"/>
      <c r="F49" s="81">
        <f t="shared" si="0"/>
        <v>1.06787109375</v>
      </c>
      <c r="G49" s="82">
        <f t="shared" si="1"/>
        <v>0.77643229166666672</v>
      </c>
      <c r="H49" s="83">
        <v>2048</v>
      </c>
      <c r="I49" s="84">
        <v>30720</v>
      </c>
      <c r="J49" s="80"/>
      <c r="K49" s="81">
        <f t="shared" si="2"/>
        <v>0.2669677734375</v>
      </c>
      <c r="L49" s="82">
        <f t="shared" si="3"/>
        <v>9.3923261088709672E-2</v>
      </c>
      <c r="M49" s="83">
        <v>8192</v>
      </c>
      <c r="N49" s="84">
        <v>253952</v>
      </c>
    </row>
    <row r="50" spans="1:14" ht="12.75" x14ac:dyDescent="0.2">
      <c r="H50" s="4"/>
      <c r="I50" s="4"/>
      <c r="M50" s="4"/>
      <c r="N50" s="4"/>
    </row>
    <row r="51" spans="1:14" ht="12.75" x14ac:dyDescent="0.2">
      <c r="H51" s="4"/>
      <c r="I51" s="4"/>
      <c r="M51" s="4"/>
      <c r="N51" s="4"/>
    </row>
    <row r="52" spans="1:14" ht="12.75" x14ac:dyDescent="0.2">
      <c r="H52" s="4"/>
      <c r="I52" s="4"/>
      <c r="M52" s="4"/>
      <c r="N52" s="4"/>
    </row>
    <row r="53" spans="1:14" ht="12.75" x14ac:dyDescent="0.2">
      <c r="H53" s="4"/>
      <c r="I53" s="4"/>
      <c r="M53" s="4"/>
      <c r="N53" s="4"/>
    </row>
    <row r="54" spans="1:14" ht="12.75" x14ac:dyDescent="0.2">
      <c r="H54" s="4"/>
      <c r="I54" s="4"/>
      <c r="M54" s="4"/>
      <c r="N54" s="4"/>
    </row>
    <row r="55" spans="1:14" ht="12.75" x14ac:dyDescent="0.2">
      <c r="H55" s="4"/>
      <c r="I55" s="4"/>
      <c r="M55" s="4"/>
      <c r="N55" s="4"/>
    </row>
    <row r="56" spans="1:14" ht="12.75" x14ac:dyDescent="0.2">
      <c r="H56" s="4"/>
      <c r="I56" s="4"/>
      <c r="M56" s="4"/>
      <c r="N56" s="4"/>
    </row>
    <row r="57" spans="1:14" ht="12.75" x14ac:dyDescent="0.2">
      <c r="H57" s="4"/>
      <c r="I57" s="4"/>
      <c r="M57" s="4"/>
      <c r="N57" s="4"/>
    </row>
    <row r="58" spans="1:14" ht="12.75" x14ac:dyDescent="0.2">
      <c r="H58" s="4"/>
      <c r="I58" s="4"/>
      <c r="M58" s="4"/>
      <c r="N58" s="4"/>
    </row>
    <row r="59" spans="1:14" ht="12.75" x14ac:dyDescent="0.2">
      <c r="H59" s="4"/>
      <c r="I59" s="4"/>
      <c r="M59" s="4"/>
      <c r="N59" s="4"/>
    </row>
    <row r="60" spans="1:14" ht="12.75" x14ac:dyDescent="0.2">
      <c r="H60" s="4"/>
      <c r="I60" s="4"/>
      <c r="M60" s="4"/>
      <c r="N60" s="4"/>
    </row>
    <row r="61" spans="1:14" ht="12.75" x14ac:dyDescent="0.2">
      <c r="H61" s="4"/>
      <c r="I61" s="4"/>
      <c r="M61" s="4"/>
      <c r="N61" s="4"/>
    </row>
    <row r="62" spans="1:14" ht="12.75" x14ac:dyDescent="0.2">
      <c r="H62" s="4"/>
      <c r="I62" s="4"/>
      <c r="M62" s="4"/>
      <c r="N62" s="4"/>
    </row>
    <row r="63" spans="1:14" ht="12.75" x14ac:dyDescent="0.2">
      <c r="H63" s="4"/>
      <c r="I63" s="4"/>
      <c r="M63" s="4"/>
      <c r="N63" s="4"/>
    </row>
    <row r="64" spans="1:14" ht="12.75" x14ac:dyDescent="0.2">
      <c r="H64" s="4"/>
      <c r="I64" s="4"/>
      <c r="M64" s="4"/>
      <c r="N64" s="4"/>
    </row>
    <row r="65" spans="8:14" ht="12.75" x14ac:dyDescent="0.2">
      <c r="H65" s="4"/>
      <c r="I65" s="4"/>
      <c r="M65" s="4"/>
      <c r="N65" s="4"/>
    </row>
    <row r="66" spans="8:14" ht="12.75" x14ac:dyDescent="0.2">
      <c r="H66" s="4"/>
      <c r="I66" s="4"/>
      <c r="M66" s="4"/>
      <c r="N66" s="4"/>
    </row>
    <row r="67" spans="8:14" ht="12.75" x14ac:dyDescent="0.2">
      <c r="H67" s="4"/>
      <c r="I67" s="4"/>
      <c r="M67" s="4"/>
      <c r="N67" s="4"/>
    </row>
    <row r="68" spans="8:14" ht="12.75" x14ac:dyDescent="0.2">
      <c r="H68" s="4"/>
      <c r="I68" s="4"/>
      <c r="M68" s="4"/>
      <c r="N68" s="4"/>
    </row>
    <row r="69" spans="8:14" ht="12.75" x14ac:dyDescent="0.2">
      <c r="H69" s="4"/>
      <c r="I69" s="4"/>
      <c r="M69" s="4"/>
      <c r="N69" s="4"/>
    </row>
    <row r="70" spans="8:14" ht="12.75" x14ac:dyDescent="0.2">
      <c r="H70" s="4"/>
      <c r="I70" s="4"/>
      <c r="M70" s="4"/>
      <c r="N70" s="4"/>
    </row>
    <row r="71" spans="8:14" ht="12.75" x14ac:dyDescent="0.2">
      <c r="H71" s="4"/>
      <c r="I71" s="4"/>
      <c r="M71" s="4"/>
      <c r="N71" s="4"/>
    </row>
    <row r="72" spans="8:14" ht="12.75" x14ac:dyDescent="0.2">
      <c r="H72" s="4"/>
      <c r="I72" s="4"/>
      <c r="M72" s="4"/>
      <c r="N72" s="4"/>
    </row>
    <row r="73" spans="8:14" ht="12.75" x14ac:dyDescent="0.2">
      <c r="H73" s="4"/>
      <c r="I73" s="4"/>
      <c r="M73" s="4"/>
      <c r="N73" s="4"/>
    </row>
    <row r="74" spans="8:14" ht="12.75" x14ac:dyDescent="0.2">
      <c r="H74" s="4"/>
      <c r="I74" s="4"/>
      <c r="M74" s="4"/>
      <c r="N74" s="4"/>
    </row>
    <row r="75" spans="8:14" ht="12.75" x14ac:dyDescent="0.2">
      <c r="H75" s="4"/>
      <c r="I75" s="4"/>
      <c r="M75" s="4"/>
      <c r="N75" s="4"/>
    </row>
    <row r="76" spans="8:14" ht="12.75" x14ac:dyDescent="0.2">
      <c r="H76" s="4"/>
      <c r="I76" s="4"/>
      <c r="M76" s="4"/>
      <c r="N76" s="4"/>
    </row>
    <row r="77" spans="8:14" ht="12.75" x14ac:dyDescent="0.2">
      <c r="H77" s="4"/>
      <c r="I77" s="4"/>
      <c r="M77" s="4"/>
      <c r="N77" s="4"/>
    </row>
    <row r="78" spans="8:14" ht="12.75" x14ac:dyDescent="0.2">
      <c r="H78" s="4"/>
      <c r="I78" s="4"/>
      <c r="M78" s="4"/>
      <c r="N78" s="4"/>
    </row>
    <row r="79" spans="8:14" ht="12.75" x14ac:dyDescent="0.2">
      <c r="H79" s="4"/>
      <c r="I79" s="4"/>
      <c r="M79" s="4"/>
      <c r="N79" s="4"/>
    </row>
    <row r="80" spans="8:14" ht="12.75" x14ac:dyDescent="0.2">
      <c r="H80" s="4"/>
      <c r="I80" s="4"/>
      <c r="M80" s="4"/>
      <c r="N80" s="4"/>
    </row>
    <row r="81" spans="8:14" ht="12.75" x14ac:dyDescent="0.2">
      <c r="H81" s="4"/>
      <c r="I81" s="4"/>
      <c r="M81" s="4"/>
      <c r="N81" s="4"/>
    </row>
    <row r="82" spans="8:14" ht="12.75" x14ac:dyDescent="0.2">
      <c r="H82" s="4"/>
      <c r="I82" s="4"/>
      <c r="M82" s="4"/>
      <c r="N82" s="4"/>
    </row>
    <row r="83" spans="8:14" ht="12.75" x14ac:dyDescent="0.2">
      <c r="H83" s="4"/>
      <c r="I83" s="4"/>
      <c r="M83" s="4"/>
      <c r="N83" s="4"/>
    </row>
    <row r="84" spans="8:14" ht="12.75" x14ac:dyDescent="0.2">
      <c r="H84" s="4"/>
      <c r="I84" s="4"/>
      <c r="M84" s="4"/>
      <c r="N84" s="4"/>
    </row>
    <row r="85" spans="8:14" ht="12.75" x14ac:dyDescent="0.2">
      <c r="H85" s="4"/>
      <c r="I85" s="4"/>
      <c r="M85" s="4"/>
      <c r="N85" s="4"/>
    </row>
    <row r="86" spans="8:14" ht="12.75" x14ac:dyDescent="0.2">
      <c r="H86" s="4"/>
      <c r="I86" s="4"/>
      <c r="M86" s="4"/>
      <c r="N86" s="4"/>
    </row>
    <row r="87" spans="8:14" ht="12.75" x14ac:dyDescent="0.2">
      <c r="H87" s="4"/>
      <c r="I87" s="4"/>
      <c r="M87" s="4"/>
      <c r="N87" s="4"/>
    </row>
    <row r="88" spans="8:14" ht="12.75" x14ac:dyDescent="0.2">
      <c r="H88" s="4"/>
      <c r="I88" s="4"/>
      <c r="M88" s="4"/>
      <c r="N88" s="4"/>
    </row>
    <row r="89" spans="8:14" ht="12.75" x14ac:dyDescent="0.2">
      <c r="H89" s="4"/>
      <c r="I89" s="4"/>
      <c r="M89" s="4"/>
      <c r="N89" s="4"/>
    </row>
    <row r="90" spans="8:14" ht="12.75" x14ac:dyDescent="0.2">
      <c r="H90" s="4"/>
      <c r="I90" s="4"/>
      <c r="M90" s="4"/>
      <c r="N90" s="4"/>
    </row>
    <row r="91" spans="8:14" ht="12.75" x14ac:dyDescent="0.2">
      <c r="H91" s="4"/>
      <c r="I91" s="4"/>
      <c r="M91" s="4"/>
      <c r="N91" s="4"/>
    </row>
    <row r="92" spans="8:14" ht="12.75" x14ac:dyDescent="0.2">
      <c r="H92" s="4"/>
      <c r="I92" s="4"/>
      <c r="M92" s="4"/>
      <c r="N92" s="4"/>
    </row>
    <row r="93" spans="8:14" ht="12.75" x14ac:dyDescent="0.2">
      <c r="H93" s="4"/>
      <c r="I93" s="4"/>
      <c r="M93" s="4"/>
      <c r="N93" s="4"/>
    </row>
    <row r="94" spans="8:14" ht="12.75" x14ac:dyDescent="0.2">
      <c r="H94" s="4"/>
      <c r="I94" s="4"/>
      <c r="M94" s="4"/>
      <c r="N94" s="4"/>
    </row>
    <row r="95" spans="8:14" ht="12.75" x14ac:dyDescent="0.2">
      <c r="H95" s="4"/>
      <c r="I95" s="4"/>
      <c r="M95" s="4"/>
      <c r="N95" s="4"/>
    </row>
    <row r="96" spans="8:14" ht="12.75" x14ac:dyDescent="0.2">
      <c r="H96" s="4"/>
      <c r="I96" s="4"/>
      <c r="M96" s="4"/>
      <c r="N96" s="4"/>
    </row>
    <row r="97" spans="8:14" ht="12.75" x14ac:dyDescent="0.2">
      <c r="H97" s="4"/>
      <c r="I97" s="4"/>
      <c r="M97" s="4"/>
      <c r="N97" s="4"/>
    </row>
    <row r="98" spans="8:14" ht="12.75" x14ac:dyDescent="0.2">
      <c r="H98" s="4"/>
      <c r="I98" s="4"/>
      <c r="M98" s="4"/>
      <c r="N98" s="4"/>
    </row>
    <row r="99" spans="8:14" ht="12.75" x14ac:dyDescent="0.2">
      <c r="H99" s="4"/>
      <c r="I99" s="4"/>
      <c r="M99" s="4"/>
      <c r="N99" s="4"/>
    </row>
    <row r="100" spans="8:14" ht="12.75" x14ac:dyDescent="0.2">
      <c r="H100" s="4"/>
      <c r="I100" s="4"/>
      <c r="M100" s="4"/>
      <c r="N100" s="4"/>
    </row>
    <row r="101" spans="8:14" ht="12.75" x14ac:dyDescent="0.2">
      <c r="H101" s="4"/>
      <c r="I101" s="4"/>
      <c r="M101" s="4"/>
      <c r="N101" s="4"/>
    </row>
    <row r="102" spans="8:14" ht="12.75" x14ac:dyDescent="0.2">
      <c r="H102" s="4"/>
      <c r="I102" s="4"/>
      <c r="M102" s="4"/>
      <c r="N102" s="4"/>
    </row>
    <row r="103" spans="8:14" ht="12.75" x14ac:dyDescent="0.2">
      <c r="H103" s="4"/>
      <c r="I103" s="4"/>
      <c r="M103" s="4"/>
      <c r="N103" s="4"/>
    </row>
    <row r="104" spans="8:14" ht="12.75" x14ac:dyDescent="0.2">
      <c r="H104" s="4"/>
      <c r="I104" s="4"/>
      <c r="M104" s="4"/>
      <c r="N104" s="4"/>
    </row>
    <row r="105" spans="8:14" ht="12.75" x14ac:dyDescent="0.2">
      <c r="H105" s="4"/>
      <c r="I105" s="4"/>
      <c r="M105" s="4"/>
      <c r="N105" s="4"/>
    </row>
    <row r="106" spans="8:14" ht="12.75" x14ac:dyDescent="0.2">
      <c r="H106" s="4"/>
      <c r="I106" s="4"/>
      <c r="M106" s="4"/>
      <c r="N106" s="4"/>
    </row>
    <row r="107" spans="8:14" ht="12.75" x14ac:dyDescent="0.2">
      <c r="H107" s="4"/>
      <c r="I107" s="4"/>
      <c r="M107" s="4"/>
      <c r="N107" s="4"/>
    </row>
    <row r="108" spans="8:14" ht="12.75" x14ac:dyDescent="0.2">
      <c r="H108" s="4"/>
      <c r="I108" s="4"/>
      <c r="M108" s="4"/>
      <c r="N108" s="4"/>
    </row>
    <row r="109" spans="8:14" ht="12.75" x14ac:dyDescent="0.2">
      <c r="H109" s="4"/>
      <c r="I109" s="4"/>
      <c r="M109" s="4"/>
      <c r="N109" s="4"/>
    </row>
    <row r="110" spans="8:14" ht="12.75" x14ac:dyDescent="0.2">
      <c r="H110" s="4"/>
      <c r="I110" s="4"/>
      <c r="M110" s="4"/>
      <c r="N110" s="4"/>
    </row>
    <row r="111" spans="8:14" ht="12.75" x14ac:dyDescent="0.2">
      <c r="H111" s="4"/>
      <c r="I111" s="4"/>
      <c r="M111" s="4"/>
      <c r="N111" s="4"/>
    </row>
    <row r="112" spans="8:14" ht="12.75" x14ac:dyDescent="0.2">
      <c r="H112" s="4"/>
      <c r="I112" s="4"/>
      <c r="M112" s="4"/>
      <c r="N112" s="4"/>
    </row>
    <row r="113" spans="8:14" ht="12.75" x14ac:dyDescent="0.2">
      <c r="H113" s="4"/>
      <c r="I113" s="4"/>
      <c r="M113" s="4"/>
      <c r="N113" s="4"/>
    </row>
    <row r="114" spans="8:14" ht="12.75" x14ac:dyDescent="0.2">
      <c r="H114" s="4"/>
      <c r="I114" s="4"/>
      <c r="M114" s="4"/>
      <c r="N114" s="4"/>
    </row>
    <row r="115" spans="8:14" ht="12.75" x14ac:dyDescent="0.2">
      <c r="H115" s="4"/>
      <c r="I115" s="4"/>
      <c r="M115" s="4"/>
      <c r="N115" s="4"/>
    </row>
    <row r="116" spans="8:14" ht="12.75" x14ac:dyDescent="0.2">
      <c r="H116" s="4"/>
      <c r="I116" s="4"/>
      <c r="M116" s="4"/>
      <c r="N116" s="4"/>
    </row>
    <row r="117" spans="8:14" ht="12.75" x14ac:dyDescent="0.2">
      <c r="H117" s="4"/>
      <c r="I117" s="4"/>
      <c r="M117" s="4"/>
      <c r="N117" s="4"/>
    </row>
    <row r="118" spans="8:14" ht="12.75" x14ac:dyDescent="0.2">
      <c r="H118" s="4"/>
      <c r="I118" s="4"/>
      <c r="M118" s="4"/>
      <c r="N118" s="4"/>
    </row>
    <row r="119" spans="8:14" ht="12.75" x14ac:dyDescent="0.2">
      <c r="H119" s="4"/>
      <c r="I119" s="4"/>
      <c r="M119" s="4"/>
      <c r="N119" s="4"/>
    </row>
    <row r="120" spans="8:14" ht="12.75" x14ac:dyDescent="0.2">
      <c r="H120" s="4"/>
      <c r="I120" s="4"/>
      <c r="M120" s="4"/>
      <c r="N120" s="4"/>
    </row>
    <row r="121" spans="8:14" ht="12.75" x14ac:dyDescent="0.2">
      <c r="H121" s="4"/>
      <c r="I121" s="4"/>
      <c r="M121" s="4"/>
      <c r="N121" s="4"/>
    </row>
    <row r="122" spans="8:14" ht="12.75" x14ac:dyDescent="0.2">
      <c r="H122" s="4"/>
      <c r="I122" s="4"/>
      <c r="M122" s="4"/>
      <c r="N122" s="4"/>
    </row>
    <row r="123" spans="8:14" ht="12.75" x14ac:dyDescent="0.2">
      <c r="H123" s="4"/>
      <c r="I123" s="4"/>
      <c r="M123" s="4"/>
      <c r="N123" s="4"/>
    </row>
    <row r="124" spans="8:14" ht="12.75" x14ac:dyDescent="0.2">
      <c r="H124" s="4"/>
      <c r="I124" s="4"/>
      <c r="M124" s="4"/>
      <c r="N124" s="4"/>
    </row>
    <row r="125" spans="8:14" ht="12.75" x14ac:dyDescent="0.2">
      <c r="H125" s="4"/>
      <c r="I125" s="4"/>
      <c r="M125" s="4"/>
      <c r="N125" s="4"/>
    </row>
    <row r="126" spans="8:14" ht="12.75" x14ac:dyDescent="0.2">
      <c r="H126" s="4"/>
      <c r="I126" s="4"/>
      <c r="M126" s="4"/>
      <c r="N126" s="4"/>
    </row>
    <row r="127" spans="8:14" ht="12.75" x14ac:dyDescent="0.2">
      <c r="H127" s="4"/>
      <c r="I127" s="4"/>
      <c r="M127" s="4"/>
      <c r="N127" s="4"/>
    </row>
    <row r="128" spans="8:14" ht="12.75" x14ac:dyDescent="0.2">
      <c r="H128" s="4"/>
      <c r="I128" s="4"/>
      <c r="M128" s="4"/>
      <c r="N128" s="4"/>
    </row>
    <row r="129" spans="8:14" ht="12.75" x14ac:dyDescent="0.2">
      <c r="H129" s="4"/>
      <c r="I129" s="4"/>
      <c r="M129" s="4"/>
      <c r="N129" s="4"/>
    </row>
    <row r="130" spans="8:14" ht="12.75" x14ac:dyDescent="0.2">
      <c r="H130" s="4"/>
      <c r="I130" s="4"/>
      <c r="M130" s="4"/>
      <c r="N130" s="4"/>
    </row>
    <row r="131" spans="8:14" ht="12.75" x14ac:dyDescent="0.2">
      <c r="H131" s="4"/>
      <c r="I131" s="4"/>
      <c r="M131" s="4"/>
      <c r="N131" s="4"/>
    </row>
    <row r="132" spans="8:14" ht="12.75" x14ac:dyDescent="0.2">
      <c r="H132" s="4"/>
      <c r="I132" s="4"/>
      <c r="M132" s="4"/>
      <c r="N132" s="4"/>
    </row>
    <row r="133" spans="8:14" ht="12.75" x14ac:dyDescent="0.2">
      <c r="H133" s="4"/>
      <c r="I133" s="4"/>
      <c r="M133" s="4"/>
      <c r="N133" s="4"/>
    </row>
    <row r="134" spans="8:14" ht="12.75" x14ac:dyDescent="0.2">
      <c r="H134" s="4"/>
      <c r="I134" s="4"/>
      <c r="M134" s="4"/>
      <c r="N134" s="4"/>
    </row>
    <row r="135" spans="8:14" ht="12.75" x14ac:dyDescent="0.2">
      <c r="H135" s="4"/>
      <c r="I135" s="4"/>
      <c r="M135" s="4"/>
      <c r="N135" s="4"/>
    </row>
    <row r="136" spans="8:14" ht="12.75" x14ac:dyDescent="0.2">
      <c r="H136" s="4"/>
      <c r="I136" s="4"/>
      <c r="M136" s="4"/>
      <c r="N136" s="4"/>
    </row>
    <row r="137" spans="8:14" ht="12.75" x14ac:dyDescent="0.2">
      <c r="H137" s="4"/>
      <c r="I137" s="4"/>
      <c r="M137" s="4"/>
      <c r="N137" s="4"/>
    </row>
    <row r="138" spans="8:14" ht="12.75" x14ac:dyDescent="0.2">
      <c r="H138" s="4"/>
      <c r="I138" s="4"/>
      <c r="M138" s="4"/>
      <c r="N138" s="4"/>
    </row>
    <row r="139" spans="8:14" ht="12.75" x14ac:dyDescent="0.2">
      <c r="H139" s="4"/>
      <c r="I139" s="4"/>
      <c r="M139" s="4"/>
      <c r="N139" s="4"/>
    </row>
    <row r="140" spans="8:14" ht="12.75" x14ac:dyDescent="0.2">
      <c r="H140" s="4"/>
      <c r="I140" s="4"/>
      <c r="M140" s="4"/>
      <c r="N140" s="4"/>
    </row>
    <row r="141" spans="8:14" ht="12.75" x14ac:dyDescent="0.2">
      <c r="H141" s="4"/>
      <c r="I141" s="4"/>
      <c r="M141" s="4"/>
      <c r="N141" s="4"/>
    </row>
    <row r="142" spans="8:14" ht="12.75" x14ac:dyDescent="0.2">
      <c r="H142" s="4"/>
      <c r="I142" s="4"/>
      <c r="M142" s="4"/>
      <c r="N142" s="4"/>
    </row>
    <row r="143" spans="8:14" ht="12.75" x14ac:dyDescent="0.2">
      <c r="H143" s="4"/>
      <c r="I143" s="4"/>
      <c r="M143" s="4"/>
      <c r="N143" s="4"/>
    </row>
    <row r="144" spans="8:14" ht="12.75" x14ac:dyDescent="0.2">
      <c r="H144" s="4"/>
      <c r="I144" s="4"/>
      <c r="M144" s="4"/>
      <c r="N144" s="4"/>
    </row>
    <row r="145" spans="8:14" ht="12.75" x14ac:dyDescent="0.2">
      <c r="H145" s="4"/>
      <c r="I145" s="4"/>
      <c r="M145" s="4"/>
      <c r="N145" s="4"/>
    </row>
    <row r="146" spans="8:14" ht="12.75" x14ac:dyDescent="0.2">
      <c r="H146" s="4"/>
      <c r="I146" s="4"/>
      <c r="M146" s="4"/>
      <c r="N146" s="4"/>
    </row>
    <row r="147" spans="8:14" ht="12.75" x14ac:dyDescent="0.2">
      <c r="H147" s="4"/>
      <c r="I147" s="4"/>
      <c r="M147" s="4"/>
      <c r="N147" s="4"/>
    </row>
    <row r="148" spans="8:14" ht="12.75" x14ac:dyDescent="0.2">
      <c r="H148" s="4"/>
      <c r="I148" s="4"/>
      <c r="M148" s="4"/>
      <c r="N148" s="4"/>
    </row>
    <row r="149" spans="8:14" ht="12.75" x14ac:dyDescent="0.2">
      <c r="H149" s="4"/>
      <c r="I149" s="4"/>
      <c r="M149" s="4"/>
      <c r="N149" s="4"/>
    </row>
    <row r="150" spans="8:14" ht="12.75" x14ac:dyDescent="0.2">
      <c r="H150" s="4"/>
      <c r="I150" s="4"/>
      <c r="M150" s="4"/>
      <c r="N150" s="4"/>
    </row>
    <row r="151" spans="8:14" ht="12.75" x14ac:dyDescent="0.2">
      <c r="H151" s="4"/>
      <c r="I151" s="4"/>
      <c r="M151" s="4"/>
      <c r="N151" s="4"/>
    </row>
    <row r="152" spans="8:14" ht="12.75" x14ac:dyDescent="0.2">
      <c r="H152" s="4"/>
      <c r="I152" s="4"/>
      <c r="M152" s="4"/>
      <c r="N152" s="4"/>
    </row>
    <row r="153" spans="8:14" ht="12.75" x14ac:dyDescent="0.2">
      <c r="H153" s="4"/>
      <c r="I153" s="4"/>
      <c r="M153" s="4"/>
      <c r="N153" s="4"/>
    </row>
    <row r="154" spans="8:14" ht="12.75" x14ac:dyDescent="0.2">
      <c r="H154" s="4"/>
      <c r="I154" s="4"/>
      <c r="M154" s="4"/>
      <c r="N154" s="4"/>
    </row>
    <row r="155" spans="8:14" ht="12.75" x14ac:dyDescent="0.2">
      <c r="H155" s="4"/>
      <c r="I155" s="4"/>
      <c r="M155" s="4"/>
      <c r="N155" s="4"/>
    </row>
    <row r="156" spans="8:14" ht="12.75" x14ac:dyDescent="0.2">
      <c r="H156" s="4"/>
      <c r="I156" s="4"/>
      <c r="M156" s="4"/>
      <c r="N156" s="4"/>
    </row>
    <row r="157" spans="8:14" ht="12.75" x14ac:dyDescent="0.2">
      <c r="H157" s="4"/>
      <c r="I157" s="4"/>
      <c r="M157" s="4"/>
      <c r="N157" s="4"/>
    </row>
    <row r="158" spans="8:14" ht="12.75" x14ac:dyDescent="0.2">
      <c r="H158" s="4"/>
      <c r="I158" s="4"/>
      <c r="M158" s="4"/>
      <c r="N158" s="4"/>
    </row>
    <row r="159" spans="8:14" ht="12.75" x14ac:dyDescent="0.2">
      <c r="H159" s="4"/>
      <c r="I159" s="4"/>
      <c r="M159" s="4"/>
      <c r="N159" s="4"/>
    </row>
    <row r="160" spans="8:14" ht="12.75" x14ac:dyDescent="0.2">
      <c r="H160" s="4"/>
      <c r="I160" s="4"/>
      <c r="M160" s="4"/>
      <c r="N160" s="4"/>
    </row>
    <row r="161" spans="8:14" ht="12.75" x14ac:dyDescent="0.2">
      <c r="H161" s="4"/>
      <c r="I161" s="4"/>
      <c r="M161" s="4"/>
      <c r="N161" s="4"/>
    </row>
    <row r="162" spans="8:14" ht="12.75" x14ac:dyDescent="0.2">
      <c r="H162" s="4"/>
      <c r="I162" s="4"/>
      <c r="M162" s="4"/>
      <c r="N162" s="4"/>
    </row>
    <row r="163" spans="8:14" ht="12.75" x14ac:dyDescent="0.2">
      <c r="H163" s="4"/>
      <c r="I163" s="4"/>
      <c r="M163" s="4"/>
      <c r="N163" s="4"/>
    </row>
    <row r="164" spans="8:14" ht="12.75" x14ac:dyDescent="0.2">
      <c r="H164" s="4"/>
      <c r="I164" s="4"/>
      <c r="M164" s="4"/>
      <c r="N164" s="4"/>
    </row>
    <row r="165" spans="8:14" ht="12.75" x14ac:dyDescent="0.2">
      <c r="H165" s="4"/>
      <c r="I165" s="4"/>
      <c r="M165" s="4"/>
      <c r="N165" s="4"/>
    </row>
    <row r="166" spans="8:14" ht="12.75" x14ac:dyDescent="0.2">
      <c r="H166" s="4"/>
      <c r="I166" s="4"/>
      <c r="M166" s="4"/>
      <c r="N166" s="4"/>
    </row>
    <row r="167" spans="8:14" ht="12.75" x14ac:dyDescent="0.2">
      <c r="H167" s="4"/>
      <c r="I167" s="4"/>
      <c r="M167" s="4"/>
      <c r="N167" s="4"/>
    </row>
    <row r="168" spans="8:14" ht="12.75" x14ac:dyDescent="0.2">
      <c r="H168" s="4"/>
      <c r="I168" s="4"/>
      <c r="M168" s="4"/>
      <c r="N168" s="4"/>
    </row>
    <row r="169" spans="8:14" ht="12.75" x14ac:dyDescent="0.2">
      <c r="H169" s="4"/>
      <c r="I169" s="4"/>
      <c r="M169" s="4"/>
      <c r="N169" s="4"/>
    </row>
    <row r="170" spans="8:14" ht="12.75" x14ac:dyDescent="0.2">
      <c r="H170" s="4"/>
      <c r="I170" s="4"/>
      <c r="M170" s="4"/>
      <c r="N170" s="4"/>
    </row>
    <row r="171" spans="8:14" ht="12.75" x14ac:dyDescent="0.2">
      <c r="H171" s="4"/>
      <c r="I171" s="4"/>
      <c r="M171" s="4"/>
      <c r="N171" s="4"/>
    </row>
    <row r="172" spans="8:14" ht="12.75" x14ac:dyDescent="0.2">
      <c r="H172" s="4"/>
      <c r="I172" s="4"/>
      <c r="M172" s="4"/>
      <c r="N172" s="4"/>
    </row>
    <row r="173" spans="8:14" ht="12.75" x14ac:dyDescent="0.2">
      <c r="H173" s="4"/>
      <c r="I173" s="4"/>
      <c r="M173" s="4"/>
      <c r="N173" s="4"/>
    </row>
    <row r="174" spans="8:14" ht="12.75" x14ac:dyDescent="0.2">
      <c r="H174" s="4"/>
      <c r="I174" s="4"/>
      <c r="M174" s="4"/>
      <c r="N174" s="4"/>
    </row>
    <row r="175" spans="8:14" ht="12.75" x14ac:dyDescent="0.2">
      <c r="H175" s="4"/>
      <c r="I175" s="4"/>
      <c r="M175" s="4"/>
      <c r="N175" s="4"/>
    </row>
    <row r="176" spans="8:14" ht="12.75" x14ac:dyDescent="0.2">
      <c r="H176" s="4"/>
      <c r="I176" s="4"/>
      <c r="M176" s="4"/>
      <c r="N176" s="4"/>
    </row>
    <row r="177" spans="8:14" ht="12.75" x14ac:dyDescent="0.2">
      <c r="H177" s="4"/>
      <c r="I177" s="4"/>
      <c r="M177" s="4"/>
      <c r="N177" s="4"/>
    </row>
    <row r="178" spans="8:14" ht="12.75" x14ac:dyDescent="0.2">
      <c r="H178" s="4"/>
      <c r="I178" s="4"/>
      <c r="M178" s="4"/>
      <c r="N178" s="4"/>
    </row>
    <row r="179" spans="8:14" ht="12.75" x14ac:dyDescent="0.2">
      <c r="H179" s="4"/>
      <c r="I179" s="4"/>
      <c r="M179" s="4"/>
      <c r="N179" s="4"/>
    </row>
    <row r="180" spans="8:14" ht="12.75" x14ac:dyDescent="0.2">
      <c r="H180" s="4"/>
      <c r="I180" s="4"/>
      <c r="M180" s="4"/>
      <c r="N180" s="4"/>
    </row>
    <row r="181" spans="8:14" ht="12.75" x14ac:dyDescent="0.2">
      <c r="H181" s="4"/>
      <c r="I181" s="4"/>
      <c r="M181" s="4"/>
      <c r="N181" s="4"/>
    </row>
    <row r="182" spans="8:14" ht="12.75" x14ac:dyDescent="0.2">
      <c r="H182" s="4"/>
      <c r="I182" s="4"/>
      <c r="M182" s="4"/>
      <c r="N182" s="4"/>
    </row>
    <row r="183" spans="8:14" ht="12.75" x14ac:dyDescent="0.2">
      <c r="H183" s="4"/>
      <c r="I183" s="4"/>
      <c r="M183" s="4"/>
      <c r="N183" s="4"/>
    </row>
    <row r="184" spans="8:14" ht="12.75" x14ac:dyDescent="0.2">
      <c r="H184" s="4"/>
      <c r="I184" s="4"/>
      <c r="M184" s="4"/>
      <c r="N184" s="4"/>
    </row>
    <row r="185" spans="8:14" ht="12.75" x14ac:dyDescent="0.2">
      <c r="H185" s="4"/>
      <c r="I185" s="4"/>
      <c r="M185" s="4"/>
      <c r="N185" s="4"/>
    </row>
    <row r="186" spans="8:14" ht="12.75" x14ac:dyDescent="0.2">
      <c r="H186" s="4"/>
      <c r="I186" s="4"/>
      <c r="M186" s="4"/>
      <c r="N186" s="4"/>
    </row>
    <row r="187" spans="8:14" ht="12.75" x14ac:dyDescent="0.2">
      <c r="H187" s="4"/>
      <c r="I187" s="4"/>
      <c r="M187" s="4"/>
      <c r="N187" s="4"/>
    </row>
    <row r="188" spans="8:14" ht="12.75" x14ac:dyDescent="0.2">
      <c r="H188" s="4"/>
      <c r="I188" s="4"/>
      <c r="M188" s="4"/>
      <c r="N188" s="4"/>
    </row>
    <row r="189" spans="8:14" ht="12.75" x14ac:dyDescent="0.2">
      <c r="H189" s="4"/>
      <c r="I189" s="4"/>
      <c r="M189" s="4"/>
      <c r="N189" s="4"/>
    </row>
    <row r="190" spans="8:14" ht="12.75" x14ac:dyDescent="0.2">
      <c r="H190" s="4"/>
      <c r="I190" s="4"/>
      <c r="M190" s="4"/>
      <c r="N190" s="4"/>
    </row>
    <row r="191" spans="8:14" ht="12.75" x14ac:dyDescent="0.2">
      <c r="H191" s="4"/>
      <c r="I191" s="4"/>
      <c r="M191" s="4"/>
      <c r="N191" s="4"/>
    </row>
    <row r="192" spans="8:14" ht="12.75" x14ac:dyDescent="0.2">
      <c r="H192" s="4"/>
      <c r="I192" s="4"/>
      <c r="M192" s="4"/>
      <c r="N192" s="4"/>
    </row>
    <row r="193" spans="8:14" ht="12.75" x14ac:dyDescent="0.2">
      <c r="H193" s="4"/>
      <c r="I193" s="4"/>
      <c r="M193" s="4"/>
      <c r="N193" s="4"/>
    </row>
    <row r="194" spans="8:14" ht="12.75" x14ac:dyDescent="0.2">
      <c r="H194" s="4"/>
      <c r="I194" s="4"/>
      <c r="M194" s="4"/>
      <c r="N194" s="4"/>
    </row>
    <row r="195" spans="8:14" ht="12.75" x14ac:dyDescent="0.2">
      <c r="H195" s="4"/>
      <c r="I195" s="4"/>
      <c r="M195" s="4"/>
      <c r="N195" s="4"/>
    </row>
    <row r="196" spans="8:14" ht="12.75" x14ac:dyDescent="0.2">
      <c r="H196" s="4"/>
      <c r="I196" s="4"/>
      <c r="M196" s="4"/>
      <c r="N196" s="4"/>
    </row>
    <row r="197" spans="8:14" ht="12.75" x14ac:dyDescent="0.2">
      <c r="H197" s="4"/>
      <c r="I197" s="4"/>
      <c r="M197" s="4"/>
      <c r="N197" s="4"/>
    </row>
    <row r="198" spans="8:14" ht="12.75" x14ac:dyDescent="0.2">
      <c r="H198" s="4"/>
      <c r="I198" s="4"/>
      <c r="M198" s="4"/>
      <c r="N198" s="4"/>
    </row>
    <row r="199" spans="8:14" ht="12.75" x14ac:dyDescent="0.2">
      <c r="H199" s="4"/>
      <c r="I199" s="4"/>
      <c r="M199" s="4"/>
      <c r="N199" s="4"/>
    </row>
    <row r="200" spans="8:14" ht="12.75" x14ac:dyDescent="0.2">
      <c r="H200" s="4"/>
      <c r="I200" s="4"/>
      <c r="M200" s="4"/>
      <c r="N200" s="4"/>
    </row>
    <row r="201" spans="8:14" ht="12.75" x14ac:dyDescent="0.2">
      <c r="H201" s="4"/>
      <c r="I201" s="4"/>
      <c r="M201" s="4"/>
      <c r="N201" s="4"/>
    </row>
    <row r="202" spans="8:14" ht="12.75" x14ac:dyDescent="0.2">
      <c r="H202" s="4"/>
      <c r="I202" s="4"/>
      <c r="M202" s="4"/>
      <c r="N202" s="4"/>
    </row>
    <row r="203" spans="8:14" ht="12.75" x14ac:dyDescent="0.2">
      <c r="H203" s="4"/>
      <c r="I203" s="4"/>
      <c r="M203" s="4"/>
      <c r="N203" s="4"/>
    </row>
    <row r="204" spans="8:14" ht="12.75" x14ac:dyDescent="0.2">
      <c r="H204" s="4"/>
      <c r="I204" s="4"/>
      <c r="M204" s="4"/>
      <c r="N204" s="4"/>
    </row>
    <row r="205" spans="8:14" ht="12.75" x14ac:dyDescent="0.2">
      <c r="H205" s="4"/>
      <c r="I205" s="4"/>
      <c r="M205" s="4"/>
      <c r="N205" s="4"/>
    </row>
    <row r="206" spans="8:14" ht="12.75" x14ac:dyDescent="0.2">
      <c r="H206" s="4"/>
      <c r="I206" s="4"/>
      <c r="M206" s="4"/>
      <c r="N206" s="4"/>
    </row>
    <row r="207" spans="8:14" ht="12.75" x14ac:dyDescent="0.2">
      <c r="H207" s="4"/>
      <c r="I207" s="4"/>
      <c r="M207" s="4"/>
      <c r="N207" s="4"/>
    </row>
    <row r="208" spans="8:14" ht="12.75" x14ac:dyDescent="0.2">
      <c r="H208" s="4"/>
      <c r="I208" s="4"/>
      <c r="M208" s="4"/>
      <c r="N208" s="4"/>
    </row>
    <row r="209" spans="8:14" ht="12.75" x14ac:dyDescent="0.2">
      <c r="H209" s="4"/>
      <c r="I209" s="4"/>
      <c r="M209" s="4"/>
      <c r="N209" s="4"/>
    </row>
    <row r="210" spans="8:14" ht="12.75" x14ac:dyDescent="0.2">
      <c r="H210" s="4"/>
      <c r="I210" s="4"/>
      <c r="M210" s="4"/>
      <c r="N210" s="4"/>
    </row>
    <row r="211" spans="8:14" ht="12.75" x14ac:dyDescent="0.2">
      <c r="H211" s="4"/>
      <c r="I211" s="4"/>
      <c r="M211" s="4"/>
      <c r="N211" s="4"/>
    </row>
    <row r="212" spans="8:14" ht="12.75" x14ac:dyDescent="0.2">
      <c r="H212" s="4"/>
      <c r="I212" s="4"/>
      <c r="M212" s="4"/>
      <c r="N212" s="4"/>
    </row>
    <row r="213" spans="8:14" ht="12.75" x14ac:dyDescent="0.2">
      <c r="H213" s="4"/>
      <c r="I213" s="4"/>
      <c r="M213" s="4"/>
      <c r="N213" s="4"/>
    </row>
    <row r="214" spans="8:14" ht="12.75" x14ac:dyDescent="0.2">
      <c r="H214" s="4"/>
      <c r="I214" s="4"/>
      <c r="M214" s="4"/>
      <c r="N214" s="4"/>
    </row>
    <row r="215" spans="8:14" ht="12.75" x14ac:dyDescent="0.2">
      <c r="H215" s="4"/>
      <c r="I215" s="4"/>
      <c r="M215" s="4"/>
      <c r="N215" s="4"/>
    </row>
    <row r="216" spans="8:14" ht="12.75" x14ac:dyDescent="0.2">
      <c r="H216" s="4"/>
      <c r="I216" s="4"/>
      <c r="M216" s="4"/>
      <c r="N216" s="4"/>
    </row>
    <row r="217" spans="8:14" ht="12.75" x14ac:dyDescent="0.2">
      <c r="H217" s="4"/>
      <c r="I217" s="4"/>
      <c r="M217" s="4"/>
      <c r="N217" s="4"/>
    </row>
    <row r="218" spans="8:14" ht="12.75" x14ac:dyDescent="0.2">
      <c r="H218" s="4"/>
      <c r="I218" s="4"/>
      <c r="M218" s="4"/>
      <c r="N218" s="4"/>
    </row>
    <row r="219" spans="8:14" ht="12.75" x14ac:dyDescent="0.2">
      <c r="H219" s="4"/>
      <c r="I219" s="4"/>
      <c r="M219" s="4"/>
      <c r="N219" s="4"/>
    </row>
    <row r="220" spans="8:14" ht="12.75" x14ac:dyDescent="0.2">
      <c r="H220" s="4"/>
      <c r="I220" s="4"/>
      <c r="M220" s="4"/>
      <c r="N220" s="4"/>
    </row>
    <row r="221" spans="8:14" ht="12.75" x14ac:dyDescent="0.2">
      <c r="H221" s="4"/>
      <c r="I221" s="4"/>
      <c r="M221" s="4"/>
      <c r="N221" s="4"/>
    </row>
    <row r="222" spans="8:14" ht="12.75" x14ac:dyDescent="0.2">
      <c r="H222" s="4"/>
      <c r="I222" s="4"/>
      <c r="M222" s="4"/>
      <c r="N222" s="4"/>
    </row>
    <row r="223" spans="8:14" ht="12.75" x14ac:dyDescent="0.2">
      <c r="H223" s="4"/>
      <c r="I223" s="4"/>
      <c r="M223" s="4"/>
      <c r="N223" s="4"/>
    </row>
    <row r="224" spans="8:14" ht="12.75" x14ac:dyDescent="0.2">
      <c r="H224" s="4"/>
      <c r="I224" s="4"/>
      <c r="M224" s="4"/>
      <c r="N224" s="4"/>
    </row>
    <row r="225" spans="8:14" ht="12.75" x14ac:dyDescent="0.2">
      <c r="H225" s="4"/>
      <c r="I225" s="4"/>
      <c r="M225" s="4"/>
      <c r="N225" s="4"/>
    </row>
    <row r="226" spans="8:14" ht="12.75" x14ac:dyDescent="0.2">
      <c r="H226" s="4"/>
      <c r="I226" s="4"/>
      <c r="M226" s="4"/>
      <c r="N226" s="4"/>
    </row>
    <row r="227" spans="8:14" ht="12.75" x14ac:dyDescent="0.2">
      <c r="H227" s="4"/>
      <c r="I227" s="4"/>
      <c r="M227" s="4"/>
      <c r="N227" s="4"/>
    </row>
    <row r="228" spans="8:14" ht="12.75" x14ac:dyDescent="0.2">
      <c r="H228" s="4"/>
      <c r="I228" s="4"/>
      <c r="M228" s="4"/>
      <c r="N228" s="4"/>
    </row>
    <row r="229" spans="8:14" ht="12.75" x14ac:dyDescent="0.2">
      <c r="H229" s="4"/>
      <c r="I229" s="4"/>
      <c r="M229" s="4"/>
      <c r="N229" s="4"/>
    </row>
    <row r="230" spans="8:14" ht="12.75" x14ac:dyDescent="0.2">
      <c r="H230" s="4"/>
      <c r="I230" s="4"/>
      <c r="M230" s="4"/>
      <c r="N230" s="4"/>
    </row>
    <row r="231" spans="8:14" ht="12.75" x14ac:dyDescent="0.2">
      <c r="H231" s="4"/>
      <c r="I231" s="4"/>
      <c r="M231" s="4"/>
      <c r="N231" s="4"/>
    </row>
    <row r="232" spans="8:14" ht="12.75" x14ac:dyDescent="0.2">
      <c r="H232" s="4"/>
      <c r="I232" s="4"/>
      <c r="M232" s="4"/>
      <c r="N232" s="4"/>
    </row>
    <row r="233" spans="8:14" ht="12.75" x14ac:dyDescent="0.2">
      <c r="H233" s="4"/>
      <c r="I233" s="4"/>
      <c r="M233" s="4"/>
      <c r="N233" s="4"/>
    </row>
    <row r="234" spans="8:14" ht="12.75" x14ac:dyDescent="0.2">
      <c r="H234" s="4"/>
      <c r="I234" s="4"/>
      <c r="M234" s="4"/>
      <c r="N234" s="4"/>
    </row>
    <row r="235" spans="8:14" ht="12.75" x14ac:dyDescent="0.2">
      <c r="H235" s="4"/>
      <c r="I235" s="4"/>
      <c r="M235" s="4"/>
      <c r="N235" s="4"/>
    </row>
    <row r="236" spans="8:14" ht="12.75" x14ac:dyDescent="0.2">
      <c r="H236" s="4"/>
      <c r="I236" s="4"/>
      <c r="M236" s="4"/>
      <c r="N236" s="4"/>
    </row>
    <row r="237" spans="8:14" ht="12.75" x14ac:dyDescent="0.2">
      <c r="H237" s="4"/>
      <c r="I237" s="4"/>
      <c r="M237" s="4"/>
      <c r="N237" s="4"/>
    </row>
    <row r="238" spans="8:14" ht="12.75" x14ac:dyDescent="0.2">
      <c r="H238" s="4"/>
      <c r="I238" s="4"/>
      <c r="M238" s="4"/>
      <c r="N238" s="4"/>
    </row>
    <row r="239" spans="8:14" ht="12.75" x14ac:dyDescent="0.2">
      <c r="H239" s="4"/>
      <c r="I239" s="4"/>
      <c r="M239" s="4"/>
      <c r="N239" s="4"/>
    </row>
    <row r="240" spans="8:14" ht="12.75" x14ac:dyDescent="0.2">
      <c r="H240" s="4"/>
      <c r="I240" s="4"/>
      <c r="M240" s="4"/>
      <c r="N240" s="4"/>
    </row>
    <row r="241" spans="8:14" ht="12.75" x14ac:dyDescent="0.2">
      <c r="H241" s="4"/>
      <c r="I241" s="4"/>
      <c r="M241" s="4"/>
      <c r="N241" s="4"/>
    </row>
    <row r="242" spans="8:14" ht="12.75" x14ac:dyDescent="0.2">
      <c r="H242" s="4"/>
      <c r="I242" s="4"/>
      <c r="M242" s="4"/>
      <c r="N242" s="4"/>
    </row>
    <row r="243" spans="8:14" ht="12.75" x14ac:dyDescent="0.2">
      <c r="H243" s="4"/>
      <c r="I243" s="4"/>
      <c r="M243" s="4"/>
      <c r="N243" s="4"/>
    </row>
    <row r="244" spans="8:14" ht="12.75" x14ac:dyDescent="0.2">
      <c r="H244" s="4"/>
      <c r="I244" s="4"/>
      <c r="M244" s="4"/>
      <c r="N244" s="4"/>
    </row>
    <row r="245" spans="8:14" ht="12.75" x14ac:dyDescent="0.2">
      <c r="H245" s="4"/>
      <c r="I245" s="4"/>
      <c r="M245" s="4"/>
      <c r="N245" s="4"/>
    </row>
    <row r="246" spans="8:14" ht="12.75" x14ac:dyDescent="0.2">
      <c r="H246" s="4"/>
      <c r="I246" s="4"/>
      <c r="M246" s="4"/>
      <c r="N246" s="4"/>
    </row>
    <row r="247" spans="8:14" ht="12.75" x14ac:dyDescent="0.2">
      <c r="H247" s="4"/>
      <c r="I247" s="4"/>
      <c r="M247" s="4"/>
      <c r="N247" s="4"/>
    </row>
    <row r="248" spans="8:14" ht="12.75" x14ac:dyDescent="0.2">
      <c r="H248" s="4"/>
      <c r="I248" s="4"/>
      <c r="M248" s="4"/>
      <c r="N248" s="4"/>
    </row>
    <row r="249" spans="8:14" ht="12.75" x14ac:dyDescent="0.2">
      <c r="H249" s="4"/>
      <c r="I249" s="4"/>
      <c r="M249" s="4"/>
      <c r="N249" s="4"/>
    </row>
    <row r="250" spans="8:14" ht="12.75" x14ac:dyDescent="0.2">
      <c r="H250" s="4"/>
      <c r="I250" s="4"/>
      <c r="M250" s="4"/>
      <c r="N250" s="4"/>
    </row>
    <row r="251" spans="8:14" ht="12.75" x14ac:dyDescent="0.2">
      <c r="H251" s="4"/>
      <c r="I251" s="4"/>
      <c r="M251" s="4"/>
      <c r="N251" s="4"/>
    </row>
    <row r="252" spans="8:14" ht="12.75" x14ac:dyDescent="0.2">
      <c r="H252" s="4"/>
      <c r="I252" s="4"/>
      <c r="M252" s="4"/>
      <c r="N252" s="4"/>
    </row>
    <row r="253" spans="8:14" ht="12.75" x14ac:dyDescent="0.2">
      <c r="H253" s="4"/>
      <c r="I253" s="4"/>
      <c r="M253" s="4"/>
      <c r="N253" s="4"/>
    </row>
    <row r="254" spans="8:14" ht="12.75" x14ac:dyDescent="0.2">
      <c r="H254" s="4"/>
      <c r="I254" s="4"/>
      <c r="M254" s="4"/>
      <c r="N254" s="4"/>
    </row>
    <row r="255" spans="8:14" ht="12.75" x14ac:dyDescent="0.2">
      <c r="H255" s="4"/>
      <c r="I255" s="4"/>
      <c r="M255" s="4"/>
      <c r="N255" s="4"/>
    </row>
    <row r="256" spans="8:14" ht="12.75" x14ac:dyDescent="0.2">
      <c r="H256" s="4"/>
      <c r="I256" s="4"/>
      <c r="M256" s="4"/>
      <c r="N256" s="4"/>
    </row>
    <row r="257" spans="8:14" ht="12.75" x14ac:dyDescent="0.2">
      <c r="H257" s="4"/>
      <c r="I257" s="4"/>
      <c r="M257" s="4"/>
      <c r="N257" s="4"/>
    </row>
    <row r="258" spans="8:14" ht="12.75" x14ac:dyDescent="0.2">
      <c r="H258" s="4"/>
      <c r="I258" s="4"/>
      <c r="M258" s="4"/>
      <c r="N258" s="4"/>
    </row>
    <row r="259" spans="8:14" ht="12.75" x14ac:dyDescent="0.2">
      <c r="H259" s="4"/>
      <c r="I259" s="4"/>
      <c r="M259" s="4"/>
      <c r="N259" s="4"/>
    </row>
    <row r="260" spans="8:14" ht="12.75" x14ac:dyDescent="0.2">
      <c r="H260" s="4"/>
      <c r="I260" s="4"/>
      <c r="M260" s="4"/>
      <c r="N260" s="4"/>
    </row>
    <row r="261" spans="8:14" ht="12.75" x14ac:dyDescent="0.2">
      <c r="H261" s="4"/>
      <c r="I261" s="4"/>
      <c r="M261" s="4"/>
      <c r="N261" s="4"/>
    </row>
    <row r="262" spans="8:14" ht="12.75" x14ac:dyDescent="0.2">
      <c r="H262" s="4"/>
      <c r="I262" s="4"/>
      <c r="M262" s="4"/>
      <c r="N262" s="4"/>
    </row>
    <row r="263" spans="8:14" ht="12.75" x14ac:dyDescent="0.2">
      <c r="H263" s="4"/>
      <c r="I263" s="4"/>
      <c r="M263" s="4"/>
      <c r="N263" s="4"/>
    </row>
    <row r="264" spans="8:14" ht="12.75" x14ac:dyDescent="0.2">
      <c r="H264" s="4"/>
      <c r="I264" s="4"/>
      <c r="M264" s="4"/>
      <c r="N264" s="4"/>
    </row>
    <row r="265" spans="8:14" ht="12.75" x14ac:dyDescent="0.2">
      <c r="H265" s="4"/>
      <c r="I265" s="4"/>
      <c r="M265" s="4"/>
      <c r="N265" s="4"/>
    </row>
    <row r="266" spans="8:14" ht="12.75" x14ac:dyDescent="0.2">
      <c r="H266" s="4"/>
      <c r="I266" s="4"/>
      <c r="M266" s="4"/>
      <c r="N266" s="4"/>
    </row>
    <row r="267" spans="8:14" ht="12.75" x14ac:dyDescent="0.2">
      <c r="H267" s="4"/>
      <c r="I267" s="4"/>
      <c r="M267" s="4"/>
      <c r="N267" s="4"/>
    </row>
    <row r="268" spans="8:14" ht="12.75" x14ac:dyDescent="0.2">
      <c r="H268" s="4"/>
      <c r="I268" s="4"/>
      <c r="M268" s="4"/>
      <c r="N268" s="4"/>
    </row>
    <row r="269" spans="8:14" ht="12.75" x14ac:dyDescent="0.2">
      <c r="H269" s="4"/>
      <c r="I269" s="4"/>
      <c r="M269" s="4"/>
      <c r="N269" s="4"/>
    </row>
    <row r="270" spans="8:14" ht="12.75" x14ac:dyDescent="0.2">
      <c r="H270" s="4"/>
      <c r="I270" s="4"/>
      <c r="M270" s="4"/>
      <c r="N270" s="4"/>
    </row>
    <row r="271" spans="8:14" ht="12.75" x14ac:dyDescent="0.2">
      <c r="H271" s="4"/>
      <c r="I271" s="4"/>
      <c r="M271" s="4"/>
      <c r="N271" s="4"/>
    </row>
    <row r="272" spans="8:14" ht="12.75" x14ac:dyDescent="0.2">
      <c r="H272" s="4"/>
      <c r="I272" s="4"/>
      <c r="M272" s="4"/>
      <c r="N272" s="4"/>
    </row>
    <row r="273" spans="8:14" ht="12.75" x14ac:dyDescent="0.2">
      <c r="H273" s="4"/>
      <c r="I273" s="4"/>
      <c r="M273" s="4"/>
      <c r="N273" s="4"/>
    </row>
    <row r="274" spans="8:14" ht="12.75" x14ac:dyDescent="0.2">
      <c r="H274" s="4"/>
      <c r="I274" s="4"/>
      <c r="M274" s="4"/>
      <c r="N274" s="4"/>
    </row>
    <row r="275" spans="8:14" ht="12.75" x14ac:dyDescent="0.2">
      <c r="H275" s="4"/>
      <c r="I275" s="4"/>
      <c r="M275" s="4"/>
      <c r="N275" s="4"/>
    </row>
    <row r="276" spans="8:14" ht="12.75" x14ac:dyDescent="0.2">
      <c r="H276" s="4"/>
      <c r="I276" s="4"/>
      <c r="M276" s="4"/>
      <c r="N276" s="4"/>
    </row>
    <row r="277" spans="8:14" ht="12.75" x14ac:dyDescent="0.2">
      <c r="H277" s="4"/>
      <c r="I277" s="4"/>
      <c r="M277" s="4"/>
      <c r="N277" s="4"/>
    </row>
    <row r="278" spans="8:14" ht="12.75" x14ac:dyDescent="0.2">
      <c r="H278" s="4"/>
      <c r="I278" s="4"/>
      <c r="M278" s="4"/>
      <c r="N278" s="4"/>
    </row>
    <row r="279" spans="8:14" ht="12.75" x14ac:dyDescent="0.2">
      <c r="H279" s="4"/>
      <c r="I279" s="4"/>
      <c r="M279" s="4"/>
      <c r="N279" s="4"/>
    </row>
    <row r="280" spans="8:14" ht="12.75" x14ac:dyDescent="0.2">
      <c r="H280" s="4"/>
      <c r="I280" s="4"/>
      <c r="M280" s="4"/>
      <c r="N280" s="4"/>
    </row>
    <row r="281" spans="8:14" ht="12.75" x14ac:dyDescent="0.2">
      <c r="H281" s="4"/>
      <c r="I281" s="4"/>
      <c r="M281" s="4"/>
      <c r="N281" s="4"/>
    </row>
    <row r="282" spans="8:14" ht="12.75" x14ac:dyDescent="0.2">
      <c r="H282" s="4"/>
      <c r="I282" s="4"/>
      <c r="M282" s="4"/>
      <c r="N282" s="4"/>
    </row>
    <row r="283" spans="8:14" ht="12.75" x14ac:dyDescent="0.2">
      <c r="H283" s="4"/>
      <c r="I283" s="4"/>
      <c r="M283" s="4"/>
      <c r="N283" s="4"/>
    </row>
    <row r="284" spans="8:14" ht="12.75" x14ac:dyDescent="0.2">
      <c r="H284" s="4"/>
      <c r="I284" s="4"/>
      <c r="M284" s="4"/>
      <c r="N284" s="4"/>
    </row>
    <row r="285" spans="8:14" ht="12.75" x14ac:dyDescent="0.2">
      <c r="H285" s="4"/>
      <c r="I285" s="4"/>
      <c r="M285" s="4"/>
      <c r="N285" s="4"/>
    </row>
    <row r="286" spans="8:14" ht="12.75" x14ac:dyDescent="0.2">
      <c r="H286" s="4"/>
      <c r="I286" s="4"/>
      <c r="M286" s="4"/>
      <c r="N286" s="4"/>
    </row>
    <row r="287" spans="8:14" ht="12.75" x14ac:dyDescent="0.2">
      <c r="H287" s="4"/>
      <c r="I287" s="4"/>
      <c r="M287" s="4"/>
      <c r="N287" s="4"/>
    </row>
    <row r="288" spans="8:14" ht="12.75" x14ac:dyDescent="0.2">
      <c r="H288" s="4"/>
      <c r="I288" s="4"/>
      <c r="M288" s="4"/>
      <c r="N288" s="4"/>
    </row>
    <row r="289" spans="8:14" ht="12.75" x14ac:dyDescent="0.2">
      <c r="H289" s="4"/>
      <c r="I289" s="4"/>
      <c r="M289" s="4"/>
      <c r="N289" s="4"/>
    </row>
    <row r="290" spans="8:14" ht="12.75" x14ac:dyDescent="0.2">
      <c r="H290" s="4"/>
      <c r="I290" s="4"/>
      <c r="M290" s="4"/>
      <c r="N290" s="4"/>
    </row>
    <row r="291" spans="8:14" ht="12.75" x14ac:dyDescent="0.2">
      <c r="H291" s="4"/>
      <c r="I291" s="4"/>
      <c r="M291" s="4"/>
      <c r="N291" s="4"/>
    </row>
    <row r="292" spans="8:14" ht="12.75" x14ac:dyDescent="0.2">
      <c r="H292" s="4"/>
      <c r="I292" s="4"/>
      <c r="M292" s="4"/>
      <c r="N292" s="4"/>
    </row>
    <row r="293" spans="8:14" ht="12.75" x14ac:dyDescent="0.2">
      <c r="H293" s="4"/>
      <c r="I293" s="4"/>
      <c r="M293" s="4"/>
      <c r="N293" s="4"/>
    </row>
    <row r="294" spans="8:14" ht="12.75" x14ac:dyDescent="0.2">
      <c r="H294" s="4"/>
      <c r="I294" s="4"/>
      <c r="M294" s="4"/>
      <c r="N294" s="4"/>
    </row>
    <row r="295" spans="8:14" ht="12.75" x14ac:dyDescent="0.2">
      <c r="H295" s="4"/>
      <c r="I295" s="4"/>
      <c r="M295" s="4"/>
      <c r="N295" s="4"/>
    </row>
    <row r="296" spans="8:14" ht="12.75" x14ac:dyDescent="0.2">
      <c r="H296" s="4"/>
      <c r="I296" s="4"/>
      <c r="M296" s="4"/>
      <c r="N296" s="4"/>
    </row>
    <row r="297" spans="8:14" ht="12.75" x14ac:dyDescent="0.2">
      <c r="H297" s="4"/>
      <c r="I297" s="4"/>
      <c r="M297" s="4"/>
      <c r="N297" s="4"/>
    </row>
    <row r="298" spans="8:14" ht="12.75" x14ac:dyDescent="0.2">
      <c r="H298" s="4"/>
      <c r="I298" s="4"/>
      <c r="M298" s="4"/>
      <c r="N298" s="4"/>
    </row>
    <row r="299" spans="8:14" ht="12.75" x14ac:dyDescent="0.2">
      <c r="H299" s="4"/>
      <c r="I299" s="4"/>
      <c r="M299" s="4"/>
      <c r="N299" s="4"/>
    </row>
    <row r="300" spans="8:14" ht="12.75" x14ac:dyDescent="0.2">
      <c r="H300" s="4"/>
      <c r="I300" s="4"/>
      <c r="M300" s="4"/>
      <c r="N300" s="4"/>
    </row>
    <row r="301" spans="8:14" ht="12.75" x14ac:dyDescent="0.2">
      <c r="H301" s="4"/>
      <c r="I301" s="4"/>
      <c r="M301" s="4"/>
      <c r="N301" s="4"/>
    </row>
    <row r="302" spans="8:14" ht="12.75" x14ac:dyDescent="0.2">
      <c r="H302" s="4"/>
      <c r="I302" s="4"/>
      <c r="M302" s="4"/>
      <c r="N302" s="4"/>
    </row>
    <row r="303" spans="8:14" ht="12.75" x14ac:dyDescent="0.2">
      <c r="H303" s="4"/>
      <c r="I303" s="4"/>
      <c r="M303" s="4"/>
      <c r="N303" s="4"/>
    </row>
    <row r="304" spans="8:14" ht="12.75" x14ac:dyDescent="0.2">
      <c r="H304" s="4"/>
      <c r="I304" s="4"/>
      <c r="M304" s="4"/>
      <c r="N304" s="4"/>
    </row>
    <row r="305" spans="8:14" ht="12.75" x14ac:dyDescent="0.2">
      <c r="H305" s="4"/>
      <c r="I305" s="4"/>
      <c r="M305" s="4"/>
      <c r="N305" s="4"/>
    </row>
    <row r="306" spans="8:14" ht="12.75" x14ac:dyDescent="0.2">
      <c r="H306" s="4"/>
      <c r="I306" s="4"/>
      <c r="M306" s="4"/>
      <c r="N306" s="4"/>
    </row>
    <row r="307" spans="8:14" ht="12.75" x14ac:dyDescent="0.2">
      <c r="H307" s="4"/>
      <c r="I307" s="4"/>
      <c r="M307" s="4"/>
      <c r="N307" s="4"/>
    </row>
    <row r="308" spans="8:14" ht="12.75" x14ac:dyDescent="0.2">
      <c r="H308" s="4"/>
      <c r="I308" s="4"/>
      <c r="M308" s="4"/>
      <c r="N308" s="4"/>
    </row>
    <row r="309" spans="8:14" ht="12.75" x14ac:dyDescent="0.2">
      <c r="H309" s="4"/>
      <c r="I309" s="4"/>
      <c r="M309" s="4"/>
      <c r="N309" s="4"/>
    </row>
    <row r="310" spans="8:14" ht="12.75" x14ac:dyDescent="0.2">
      <c r="H310" s="4"/>
      <c r="I310" s="4"/>
      <c r="M310" s="4"/>
      <c r="N310" s="4"/>
    </row>
    <row r="311" spans="8:14" ht="12.75" x14ac:dyDescent="0.2">
      <c r="H311" s="4"/>
      <c r="I311" s="4"/>
      <c r="M311" s="4"/>
      <c r="N311" s="4"/>
    </row>
    <row r="312" spans="8:14" ht="12.75" x14ac:dyDescent="0.2">
      <c r="H312" s="4"/>
      <c r="I312" s="4"/>
      <c r="M312" s="4"/>
      <c r="N312" s="4"/>
    </row>
    <row r="313" spans="8:14" ht="12.75" x14ac:dyDescent="0.2">
      <c r="H313" s="4"/>
      <c r="I313" s="4"/>
      <c r="M313" s="4"/>
      <c r="N313" s="4"/>
    </row>
    <row r="314" spans="8:14" ht="12.75" x14ac:dyDescent="0.2">
      <c r="H314" s="4"/>
      <c r="I314" s="4"/>
      <c r="M314" s="4"/>
      <c r="N314" s="4"/>
    </row>
    <row r="315" spans="8:14" ht="12.75" x14ac:dyDescent="0.2">
      <c r="H315" s="4"/>
      <c r="I315" s="4"/>
      <c r="M315" s="4"/>
      <c r="N315" s="4"/>
    </row>
    <row r="316" spans="8:14" ht="12.75" x14ac:dyDescent="0.2">
      <c r="H316" s="4"/>
      <c r="I316" s="4"/>
      <c r="M316" s="4"/>
      <c r="N316" s="4"/>
    </row>
    <row r="317" spans="8:14" ht="12.75" x14ac:dyDescent="0.2">
      <c r="H317" s="4"/>
      <c r="I317" s="4"/>
      <c r="M317" s="4"/>
      <c r="N317" s="4"/>
    </row>
    <row r="318" spans="8:14" ht="12.75" x14ac:dyDescent="0.2">
      <c r="H318" s="4"/>
      <c r="I318" s="4"/>
      <c r="M318" s="4"/>
      <c r="N318" s="4"/>
    </row>
    <row r="319" spans="8:14" ht="12.75" x14ac:dyDescent="0.2">
      <c r="H319" s="4"/>
      <c r="I319" s="4"/>
      <c r="M319" s="4"/>
      <c r="N319" s="4"/>
    </row>
    <row r="320" spans="8:14" ht="12.75" x14ac:dyDescent="0.2">
      <c r="H320" s="4"/>
      <c r="I320" s="4"/>
      <c r="M320" s="4"/>
      <c r="N320" s="4"/>
    </row>
    <row r="321" spans="8:14" ht="12.75" x14ac:dyDescent="0.2">
      <c r="H321" s="4"/>
      <c r="I321" s="4"/>
      <c r="M321" s="4"/>
      <c r="N321" s="4"/>
    </row>
    <row r="322" spans="8:14" ht="12.75" x14ac:dyDescent="0.2">
      <c r="H322" s="4"/>
      <c r="I322" s="4"/>
      <c r="M322" s="4"/>
      <c r="N322" s="4"/>
    </row>
    <row r="323" spans="8:14" ht="12.75" x14ac:dyDescent="0.2">
      <c r="H323" s="4"/>
      <c r="I323" s="4"/>
      <c r="M323" s="4"/>
      <c r="N323" s="4"/>
    </row>
    <row r="324" spans="8:14" ht="12.75" x14ac:dyDescent="0.2">
      <c r="H324" s="4"/>
      <c r="I324" s="4"/>
      <c r="M324" s="4"/>
      <c r="N324" s="4"/>
    </row>
    <row r="325" spans="8:14" ht="12.75" x14ac:dyDescent="0.2">
      <c r="H325" s="4"/>
      <c r="I325" s="4"/>
      <c r="M325" s="4"/>
      <c r="N325" s="4"/>
    </row>
    <row r="326" spans="8:14" ht="12.75" x14ac:dyDescent="0.2">
      <c r="H326" s="4"/>
      <c r="I326" s="4"/>
      <c r="M326" s="4"/>
      <c r="N326" s="4"/>
    </row>
    <row r="327" spans="8:14" ht="12.75" x14ac:dyDescent="0.2">
      <c r="H327" s="4"/>
      <c r="I327" s="4"/>
      <c r="M327" s="4"/>
      <c r="N327" s="4"/>
    </row>
    <row r="328" spans="8:14" ht="12.75" x14ac:dyDescent="0.2">
      <c r="H328" s="4"/>
      <c r="I328" s="4"/>
      <c r="M328" s="4"/>
      <c r="N328" s="4"/>
    </row>
    <row r="329" spans="8:14" ht="12.75" x14ac:dyDescent="0.2">
      <c r="H329" s="4"/>
      <c r="I329" s="4"/>
      <c r="M329" s="4"/>
      <c r="N329" s="4"/>
    </row>
    <row r="330" spans="8:14" ht="12.75" x14ac:dyDescent="0.2">
      <c r="H330" s="4"/>
      <c r="I330" s="4"/>
      <c r="M330" s="4"/>
      <c r="N330" s="4"/>
    </row>
    <row r="331" spans="8:14" ht="12.75" x14ac:dyDescent="0.2">
      <c r="H331" s="4"/>
      <c r="I331" s="4"/>
      <c r="M331" s="4"/>
      <c r="N331" s="4"/>
    </row>
    <row r="332" spans="8:14" ht="12.75" x14ac:dyDescent="0.2">
      <c r="H332" s="4"/>
      <c r="I332" s="4"/>
      <c r="M332" s="4"/>
      <c r="N332" s="4"/>
    </row>
    <row r="333" spans="8:14" ht="12.75" x14ac:dyDescent="0.2">
      <c r="H333" s="4"/>
      <c r="I333" s="4"/>
      <c r="M333" s="4"/>
      <c r="N333" s="4"/>
    </row>
    <row r="334" spans="8:14" ht="12.75" x14ac:dyDescent="0.2">
      <c r="H334" s="4"/>
      <c r="I334" s="4"/>
      <c r="M334" s="4"/>
      <c r="N334" s="4"/>
    </row>
    <row r="335" spans="8:14" ht="12.75" x14ac:dyDescent="0.2">
      <c r="H335" s="4"/>
      <c r="I335" s="4"/>
      <c r="M335" s="4"/>
      <c r="N335" s="4"/>
    </row>
    <row r="336" spans="8:14" ht="12.75" x14ac:dyDescent="0.2">
      <c r="H336" s="4"/>
      <c r="I336" s="4"/>
      <c r="M336" s="4"/>
      <c r="N336" s="4"/>
    </row>
    <row r="337" spans="8:14" ht="12.75" x14ac:dyDescent="0.2">
      <c r="H337" s="4"/>
      <c r="I337" s="4"/>
      <c r="M337" s="4"/>
      <c r="N337" s="4"/>
    </row>
    <row r="338" spans="8:14" ht="12.75" x14ac:dyDescent="0.2">
      <c r="H338" s="4"/>
      <c r="I338" s="4"/>
      <c r="M338" s="4"/>
      <c r="N338" s="4"/>
    </row>
    <row r="339" spans="8:14" ht="12.75" x14ac:dyDescent="0.2">
      <c r="H339" s="4"/>
      <c r="I339" s="4"/>
      <c r="M339" s="4"/>
      <c r="N339" s="4"/>
    </row>
    <row r="340" spans="8:14" ht="12.75" x14ac:dyDescent="0.2">
      <c r="H340" s="4"/>
      <c r="I340" s="4"/>
      <c r="M340" s="4"/>
      <c r="N340" s="4"/>
    </row>
    <row r="341" spans="8:14" ht="12.75" x14ac:dyDescent="0.2">
      <c r="H341" s="4"/>
      <c r="I341" s="4"/>
      <c r="M341" s="4"/>
      <c r="N341" s="4"/>
    </row>
    <row r="342" spans="8:14" ht="12.75" x14ac:dyDescent="0.2">
      <c r="H342" s="4"/>
      <c r="I342" s="4"/>
      <c r="M342" s="4"/>
      <c r="N342" s="4"/>
    </row>
    <row r="343" spans="8:14" ht="12.75" x14ac:dyDescent="0.2">
      <c r="H343" s="4"/>
      <c r="I343" s="4"/>
      <c r="M343" s="4"/>
      <c r="N343" s="4"/>
    </row>
    <row r="344" spans="8:14" ht="12.75" x14ac:dyDescent="0.2">
      <c r="H344" s="4"/>
      <c r="I344" s="4"/>
      <c r="M344" s="4"/>
      <c r="N344" s="4"/>
    </row>
    <row r="345" spans="8:14" ht="12.75" x14ac:dyDescent="0.2">
      <c r="H345" s="4"/>
      <c r="I345" s="4"/>
      <c r="M345" s="4"/>
      <c r="N345" s="4"/>
    </row>
    <row r="346" spans="8:14" ht="12.75" x14ac:dyDescent="0.2">
      <c r="H346" s="4"/>
      <c r="I346" s="4"/>
      <c r="M346" s="4"/>
      <c r="N346" s="4"/>
    </row>
    <row r="347" spans="8:14" ht="12.75" x14ac:dyDescent="0.2">
      <c r="H347" s="4"/>
      <c r="I347" s="4"/>
      <c r="M347" s="4"/>
      <c r="N347" s="4"/>
    </row>
    <row r="348" spans="8:14" ht="12.75" x14ac:dyDescent="0.2">
      <c r="H348" s="4"/>
      <c r="I348" s="4"/>
      <c r="M348" s="4"/>
      <c r="N348" s="4"/>
    </row>
    <row r="349" spans="8:14" ht="12.75" x14ac:dyDescent="0.2">
      <c r="H349" s="4"/>
      <c r="I349" s="4"/>
      <c r="M349" s="4"/>
      <c r="N349" s="4"/>
    </row>
    <row r="350" spans="8:14" ht="12.75" x14ac:dyDescent="0.2">
      <c r="H350" s="4"/>
      <c r="I350" s="4"/>
      <c r="M350" s="4"/>
      <c r="N350" s="4"/>
    </row>
    <row r="351" spans="8:14" ht="12.75" x14ac:dyDescent="0.2">
      <c r="H351" s="4"/>
      <c r="I351" s="4"/>
      <c r="M351" s="4"/>
      <c r="N351" s="4"/>
    </row>
    <row r="352" spans="8:14" ht="12.75" x14ac:dyDescent="0.2">
      <c r="H352" s="4"/>
      <c r="I352" s="4"/>
      <c r="M352" s="4"/>
      <c r="N352" s="4"/>
    </row>
    <row r="353" spans="8:14" ht="12.75" x14ac:dyDescent="0.2">
      <c r="H353" s="4"/>
      <c r="I353" s="4"/>
      <c r="M353" s="4"/>
      <c r="N353" s="4"/>
    </row>
    <row r="354" spans="8:14" ht="12.75" x14ac:dyDescent="0.2">
      <c r="H354" s="4"/>
      <c r="I354" s="4"/>
      <c r="M354" s="4"/>
      <c r="N354" s="4"/>
    </row>
    <row r="355" spans="8:14" ht="12.75" x14ac:dyDescent="0.2">
      <c r="H355" s="4"/>
      <c r="I355" s="4"/>
      <c r="M355" s="4"/>
      <c r="N355" s="4"/>
    </row>
    <row r="356" spans="8:14" ht="12.75" x14ac:dyDescent="0.2">
      <c r="H356" s="4"/>
      <c r="I356" s="4"/>
      <c r="M356" s="4"/>
      <c r="N356" s="4"/>
    </row>
    <row r="357" spans="8:14" ht="12.75" x14ac:dyDescent="0.2">
      <c r="H357" s="4"/>
      <c r="I357" s="4"/>
      <c r="M357" s="4"/>
      <c r="N357" s="4"/>
    </row>
    <row r="358" spans="8:14" ht="12.75" x14ac:dyDescent="0.2">
      <c r="H358" s="4"/>
      <c r="I358" s="4"/>
      <c r="M358" s="4"/>
      <c r="N358" s="4"/>
    </row>
    <row r="359" spans="8:14" ht="12.75" x14ac:dyDescent="0.2">
      <c r="H359" s="4"/>
      <c r="I359" s="4"/>
      <c r="M359" s="4"/>
      <c r="N359" s="4"/>
    </row>
    <row r="360" spans="8:14" ht="12.75" x14ac:dyDescent="0.2">
      <c r="H360" s="4"/>
      <c r="I360" s="4"/>
      <c r="M360" s="4"/>
      <c r="N360" s="4"/>
    </row>
    <row r="361" spans="8:14" ht="12.75" x14ac:dyDescent="0.2">
      <c r="H361" s="4"/>
      <c r="I361" s="4"/>
      <c r="M361" s="4"/>
      <c r="N361" s="4"/>
    </row>
    <row r="362" spans="8:14" ht="12.75" x14ac:dyDescent="0.2">
      <c r="H362" s="4"/>
      <c r="I362" s="4"/>
      <c r="M362" s="4"/>
      <c r="N362" s="4"/>
    </row>
    <row r="363" spans="8:14" ht="12.75" x14ac:dyDescent="0.2">
      <c r="H363" s="4"/>
      <c r="I363" s="4"/>
      <c r="M363" s="4"/>
      <c r="N363" s="4"/>
    </row>
    <row r="364" spans="8:14" ht="12.75" x14ac:dyDescent="0.2">
      <c r="H364" s="4"/>
      <c r="I364" s="4"/>
      <c r="M364" s="4"/>
      <c r="N364" s="4"/>
    </row>
    <row r="365" spans="8:14" ht="12.75" x14ac:dyDescent="0.2">
      <c r="H365" s="4"/>
      <c r="I365" s="4"/>
      <c r="M365" s="4"/>
      <c r="N365" s="4"/>
    </row>
    <row r="366" spans="8:14" ht="12.75" x14ac:dyDescent="0.2">
      <c r="H366" s="4"/>
      <c r="I366" s="4"/>
      <c r="M366" s="4"/>
      <c r="N366" s="4"/>
    </row>
    <row r="367" spans="8:14" ht="12.75" x14ac:dyDescent="0.2">
      <c r="H367" s="4"/>
      <c r="I367" s="4"/>
      <c r="M367" s="4"/>
      <c r="N367" s="4"/>
    </row>
    <row r="368" spans="8:14" ht="12.75" x14ac:dyDescent="0.2">
      <c r="H368" s="4"/>
      <c r="I368" s="4"/>
      <c r="M368" s="4"/>
      <c r="N368" s="4"/>
    </row>
    <row r="369" spans="8:14" ht="12.75" x14ac:dyDescent="0.2">
      <c r="H369" s="4"/>
      <c r="I369" s="4"/>
      <c r="M369" s="4"/>
      <c r="N369" s="4"/>
    </row>
    <row r="370" spans="8:14" ht="12.75" x14ac:dyDescent="0.2">
      <c r="H370" s="4"/>
      <c r="I370" s="4"/>
      <c r="M370" s="4"/>
      <c r="N370" s="4"/>
    </row>
    <row r="371" spans="8:14" ht="12.75" x14ac:dyDescent="0.2">
      <c r="H371" s="4"/>
      <c r="I371" s="4"/>
      <c r="M371" s="4"/>
      <c r="N371" s="4"/>
    </row>
    <row r="372" spans="8:14" ht="12.75" x14ac:dyDescent="0.2">
      <c r="H372" s="4"/>
      <c r="I372" s="4"/>
      <c r="M372" s="4"/>
      <c r="N372" s="4"/>
    </row>
    <row r="373" spans="8:14" ht="12.75" x14ac:dyDescent="0.2">
      <c r="H373" s="4"/>
      <c r="I373" s="4"/>
      <c r="M373" s="4"/>
      <c r="N373" s="4"/>
    </row>
    <row r="374" spans="8:14" ht="12.75" x14ac:dyDescent="0.2">
      <c r="H374" s="4"/>
      <c r="I374" s="4"/>
      <c r="M374" s="4"/>
      <c r="N374" s="4"/>
    </row>
    <row r="375" spans="8:14" ht="12.75" x14ac:dyDescent="0.2">
      <c r="H375" s="4"/>
      <c r="I375" s="4"/>
      <c r="M375" s="4"/>
      <c r="N375" s="4"/>
    </row>
    <row r="376" spans="8:14" ht="12.75" x14ac:dyDescent="0.2">
      <c r="H376" s="4"/>
      <c r="I376" s="4"/>
      <c r="M376" s="4"/>
      <c r="N376" s="4"/>
    </row>
    <row r="377" spans="8:14" ht="12.75" x14ac:dyDescent="0.2">
      <c r="H377" s="4"/>
      <c r="I377" s="4"/>
      <c r="M377" s="4"/>
      <c r="N377" s="4"/>
    </row>
    <row r="378" spans="8:14" ht="12.75" x14ac:dyDescent="0.2">
      <c r="H378" s="4"/>
      <c r="I378" s="4"/>
      <c r="M378" s="4"/>
      <c r="N378" s="4"/>
    </row>
    <row r="379" spans="8:14" ht="12.75" x14ac:dyDescent="0.2">
      <c r="H379" s="4"/>
      <c r="I379" s="4"/>
      <c r="M379" s="4"/>
      <c r="N379" s="4"/>
    </row>
    <row r="380" spans="8:14" ht="12.75" x14ac:dyDescent="0.2">
      <c r="H380" s="4"/>
      <c r="I380" s="4"/>
      <c r="M380" s="4"/>
      <c r="N380" s="4"/>
    </row>
    <row r="381" spans="8:14" ht="12.75" x14ac:dyDescent="0.2">
      <c r="H381" s="4"/>
      <c r="I381" s="4"/>
      <c r="M381" s="4"/>
      <c r="N381" s="4"/>
    </row>
    <row r="382" spans="8:14" ht="12.75" x14ac:dyDescent="0.2">
      <c r="H382" s="4"/>
      <c r="I382" s="4"/>
      <c r="M382" s="4"/>
      <c r="N382" s="4"/>
    </row>
    <row r="383" spans="8:14" ht="12.75" x14ac:dyDescent="0.2">
      <c r="H383" s="4"/>
      <c r="I383" s="4"/>
      <c r="M383" s="4"/>
      <c r="N383" s="4"/>
    </row>
    <row r="384" spans="8:14" ht="12.75" x14ac:dyDescent="0.2">
      <c r="H384" s="4"/>
      <c r="I384" s="4"/>
      <c r="M384" s="4"/>
      <c r="N384" s="4"/>
    </row>
    <row r="385" spans="8:14" ht="12.75" x14ac:dyDescent="0.2">
      <c r="H385" s="4"/>
      <c r="I385" s="4"/>
      <c r="M385" s="4"/>
      <c r="N385" s="4"/>
    </row>
    <row r="386" spans="8:14" ht="12.75" x14ac:dyDescent="0.2">
      <c r="H386" s="4"/>
      <c r="I386" s="4"/>
      <c r="M386" s="4"/>
      <c r="N386" s="4"/>
    </row>
    <row r="387" spans="8:14" ht="12.75" x14ac:dyDescent="0.2">
      <c r="H387" s="4"/>
      <c r="I387" s="4"/>
      <c r="M387" s="4"/>
      <c r="N387" s="4"/>
    </row>
    <row r="388" spans="8:14" ht="12.75" x14ac:dyDescent="0.2">
      <c r="H388" s="4"/>
      <c r="I388" s="4"/>
      <c r="M388" s="4"/>
      <c r="N388" s="4"/>
    </row>
    <row r="389" spans="8:14" ht="12.75" x14ac:dyDescent="0.2">
      <c r="H389" s="4"/>
      <c r="I389" s="4"/>
      <c r="M389" s="4"/>
      <c r="N389" s="4"/>
    </row>
    <row r="390" spans="8:14" ht="12.75" x14ac:dyDescent="0.2">
      <c r="H390" s="4"/>
      <c r="I390" s="4"/>
      <c r="M390" s="4"/>
      <c r="N390" s="4"/>
    </row>
    <row r="391" spans="8:14" ht="12.75" x14ac:dyDescent="0.2">
      <c r="H391" s="4"/>
      <c r="I391" s="4"/>
      <c r="M391" s="4"/>
      <c r="N391" s="4"/>
    </row>
    <row r="392" spans="8:14" ht="12.75" x14ac:dyDescent="0.2">
      <c r="H392" s="4"/>
      <c r="I392" s="4"/>
      <c r="M392" s="4"/>
      <c r="N392" s="4"/>
    </row>
    <row r="393" spans="8:14" ht="12.75" x14ac:dyDescent="0.2">
      <c r="H393" s="4"/>
      <c r="I393" s="4"/>
      <c r="M393" s="4"/>
      <c r="N393" s="4"/>
    </row>
    <row r="394" spans="8:14" ht="12.75" x14ac:dyDescent="0.2">
      <c r="H394" s="4"/>
      <c r="I394" s="4"/>
      <c r="M394" s="4"/>
      <c r="N394" s="4"/>
    </row>
    <row r="395" spans="8:14" ht="12.75" x14ac:dyDescent="0.2">
      <c r="H395" s="4"/>
      <c r="I395" s="4"/>
      <c r="M395" s="4"/>
      <c r="N395" s="4"/>
    </row>
    <row r="396" spans="8:14" ht="12.75" x14ac:dyDescent="0.2">
      <c r="H396" s="4"/>
      <c r="I396" s="4"/>
      <c r="M396" s="4"/>
      <c r="N396" s="4"/>
    </row>
    <row r="397" spans="8:14" ht="12.75" x14ac:dyDescent="0.2">
      <c r="H397" s="4"/>
      <c r="I397" s="4"/>
      <c r="M397" s="4"/>
      <c r="N397" s="4"/>
    </row>
    <row r="398" spans="8:14" ht="12.75" x14ac:dyDescent="0.2">
      <c r="H398" s="4"/>
      <c r="I398" s="4"/>
      <c r="M398" s="4"/>
      <c r="N398" s="4"/>
    </row>
    <row r="399" spans="8:14" ht="12.75" x14ac:dyDescent="0.2">
      <c r="H399" s="4"/>
      <c r="I399" s="4"/>
      <c r="M399" s="4"/>
      <c r="N399" s="4"/>
    </row>
    <row r="400" spans="8:14" ht="12.75" x14ac:dyDescent="0.2">
      <c r="H400" s="4"/>
      <c r="I400" s="4"/>
      <c r="M400" s="4"/>
      <c r="N400" s="4"/>
    </row>
    <row r="401" spans="8:14" ht="12.75" x14ac:dyDescent="0.2">
      <c r="H401" s="4"/>
      <c r="I401" s="4"/>
      <c r="M401" s="4"/>
      <c r="N401" s="4"/>
    </row>
    <row r="402" spans="8:14" ht="12.75" x14ac:dyDescent="0.2">
      <c r="H402" s="4"/>
      <c r="I402" s="4"/>
      <c r="M402" s="4"/>
      <c r="N402" s="4"/>
    </row>
    <row r="403" spans="8:14" ht="12.75" x14ac:dyDescent="0.2">
      <c r="H403" s="4"/>
      <c r="I403" s="4"/>
      <c r="M403" s="4"/>
      <c r="N403" s="4"/>
    </row>
    <row r="404" spans="8:14" ht="12.75" x14ac:dyDescent="0.2">
      <c r="H404" s="4"/>
      <c r="I404" s="4"/>
      <c r="M404" s="4"/>
      <c r="N404" s="4"/>
    </row>
    <row r="405" spans="8:14" ht="12.75" x14ac:dyDescent="0.2">
      <c r="H405" s="4"/>
      <c r="I405" s="4"/>
      <c r="M405" s="4"/>
      <c r="N405" s="4"/>
    </row>
    <row r="406" spans="8:14" ht="12.75" x14ac:dyDescent="0.2">
      <c r="H406" s="4"/>
      <c r="I406" s="4"/>
      <c r="M406" s="4"/>
      <c r="N406" s="4"/>
    </row>
    <row r="407" spans="8:14" ht="12.75" x14ac:dyDescent="0.2">
      <c r="H407" s="4"/>
      <c r="I407" s="4"/>
      <c r="M407" s="4"/>
      <c r="N407" s="4"/>
    </row>
    <row r="408" spans="8:14" ht="12.75" x14ac:dyDescent="0.2">
      <c r="H408" s="4"/>
      <c r="I408" s="4"/>
      <c r="M408" s="4"/>
      <c r="N408" s="4"/>
    </row>
    <row r="409" spans="8:14" ht="12.75" x14ac:dyDescent="0.2">
      <c r="H409" s="4"/>
      <c r="I409" s="4"/>
      <c r="M409" s="4"/>
      <c r="N409" s="4"/>
    </row>
    <row r="410" spans="8:14" ht="12.75" x14ac:dyDescent="0.2">
      <c r="H410" s="4"/>
      <c r="I410" s="4"/>
      <c r="M410" s="4"/>
      <c r="N410" s="4"/>
    </row>
    <row r="411" spans="8:14" ht="12.75" x14ac:dyDescent="0.2">
      <c r="H411" s="4"/>
      <c r="I411" s="4"/>
      <c r="M411" s="4"/>
      <c r="N411" s="4"/>
    </row>
    <row r="412" spans="8:14" ht="12.75" x14ac:dyDescent="0.2">
      <c r="H412" s="4"/>
      <c r="I412" s="4"/>
      <c r="M412" s="4"/>
      <c r="N412" s="4"/>
    </row>
    <row r="413" spans="8:14" ht="12.75" x14ac:dyDescent="0.2">
      <c r="H413" s="4"/>
      <c r="I413" s="4"/>
      <c r="M413" s="4"/>
      <c r="N413" s="4"/>
    </row>
    <row r="414" spans="8:14" ht="12.75" x14ac:dyDescent="0.2">
      <c r="H414" s="4"/>
      <c r="I414" s="4"/>
      <c r="M414" s="4"/>
      <c r="N414" s="4"/>
    </row>
    <row r="415" spans="8:14" ht="12.75" x14ac:dyDescent="0.2">
      <c r="H415" s="4"/>
      <c r="I415" s="4"/>
      <c r="M415" s="4"/>
      <c r="N415" s="4"/>
    </row>
    <row r="416" spans="8:14" ht="12.75" x14ac:dyDescent="0.2">
      <c r="H416" s="4"/>
      <c r="I416" s="4"/>
      <c r="M416" s="4"/>
      <c r="N416" s="4"/>
    </row>
    <row r="417" spans="8:14" ht="12.75" x14ac:dyDescent="0.2">
      <c r="H417" s="4"/>
      <c r="I417" s="4"/>
      <c r="M417" s="4"/>
      <c r="N417" s="4"/>
    </row>
    <row r="418" spans="8:14" ht="12.75" x14ac:dyDescent="0.2">
      <c r="H418" s="4"/>
      <c r="I418" s="4"/>
      <c r="M418" s="4"/>
      <c r="N418" s="4"/>
    </row>
    <row r="419" spans="8:14" ht="12.75" x14ac:dyDescent="0.2">
      <c r="H419" s="4"/>
      <c r="I419" s="4"/>
      <c r="M419" s="4"/>
      <c r="N419" s="4"/>
    </row>
    <row r="420" spans="8:14" ht="12.75" x14ac:dyDescent="0.2">
      <c r="H420" s="4"/>
      <c r="I420" s="4"/>
      <c r="M420" s="4"/>
      <c r="N420" s="4"/>
    </row>
    <row r="421" spans="8:14" ht="12.75" x14ac:dyDescent="0.2">
      <c r="H421" s="4"/>
      <c r="I421" s="4"/>
      <c r="M421" s="4"/>
      <c r="N421" s="4"/>
    </row>
    <row r="422" spans="8:14" ht="12.75" x14ac:dyDescent="0.2">
      <c r="H422" s="4"/>
      <c r="I422" s="4"/>
      <c r="M422" s="4"/>
      <c r="N422" s="4"/>
    </row>
    <row r="423" spans="8:14" ht="12.75" x14ac:dyDescent="0.2">
      <c r="H423" s="4"/>
      <c r="I423" s="4"/>
      <c r="M423" s="4"/>
      <c r="N423" s="4"/>
    </row>
    <row r="424" spans="8:14" ht="12.75" x14ac:dyDescent="0.2">
      <c r="H424" s="4"/>
      <c r="I424" s="4"/>
      <c r="M424" s="4"/>
      <c r="N424" s="4"/>
    </row>
    <row r="425" spans="8:14" ht="12.75" x14ac:dyDescent="0.2">
      <c r="H425" s="4"/>
      <c r="I425" s="4"/>
      <c r="M425" s="4"/>
      <c r="N425" s="4"/>
    </row>
    <row r="426" spans="8:14" ht="12.75" x14ac:dyDescent="0.2">
      <c r="H426" s="4"/>
      <c r="I426" s="4"/>
      <c r="M426" s="4"/>
      <c r="N426" s="4"/>
    </row>
    <row r="427" spans="8:14" ht="12.75" x14ac:dyDescent="0.2">
      <c r="H427" s="4"/>
      <c r="I427" s="4"/>
      <c r="M427" s="4"/>
      <c r="N427" s="4"/>
    </row>
    <row r="428" spans="8:14" ht="12.75" x14ac:dyDescent="0.2">
      <c r="H428" s="4"/>
      <c r="I428" s="4"/>
      <c r="M428" s="4"/>
      <c r="N428" s="4"/>
    </row>
    <row r="429" spans="8:14" ht="12.75" x14ac:dyDescent="0.2">
      <c r="H429" s="4"/>
      <c r="I429" s="4"/>
      <c r="M429" s="4"/>
      <c r="N429" s="4"/>
    </row>
    <row r="430" spans="8:14" ht="12.75" x14ac:dyDescent="0.2">
      <c r="H430" s="4"/>
      <c r="I430" s="4"/>
      <c r="M430" s="4"/>
      <c r="N430" s="4"/>
    </row>
    <row r="431" spans="8:14" ht="12.75" x14ac:dyDescent="0.2">
      <c r="H431" s="4"/>
      <c r="I431" s="4"/>
      <c r="M431" s="4"/>
      <c r="N431" s="4"/>
    </row>
    <row r="432" spans="8:14" ht="12.75" x14ac:dyDescent="0.2">
      <c r="H432" s="4"/>
      <c r="I432" s="4"/>
      <c r="M432" s="4"/>
      <c r="N432" s="4"/>
    </row>
    <row r="433" spans="8:14" ht="12.75" x14ac:dyDescent="0.2">
      <c r="H433" s="4"/>
      <c r="I433" s="4"/>
      <c r="M433" s="4"/>
      <c r="N433" s="4"/>
    </row>
    <row r="434" spans="8:14" ht="12.75" x14ac:dyDescent="0.2">
      <c r="H434" s="4"/>
      <c r="I434" s="4"/>
      <c r="M434" s="4"/>
      <c r="N434" s="4"/>
    </row>
    <row r="435" spans="8:14" ht="12.75" x14ac:dyDescent="0.2">
      <c r="H435" s="4"/>
      <c r="I435" s="4"/>
      <c r="M435" s="4"/>
      <c r="N435" s="4"/>
    </row>
    <row r="436" spans="8:14" ht="12.75" x14ac:dyDescent="0.2">
      <c r="H436" s="4"/>
      <c r="I436" s="4"/>
      <c r="M436" s="4"/>
      <c r="N436" s="4"/>
    </row>
    <row r="437" spans="8:14" ht="12.75" x14ac:dyDescent="0.2">
      <c r="H437" s="4"/>
      <c r="I437" s="4"/>
      <c r="M437" s="4"/>
      <c r="N437" s="4"/>
    </row>
    <row r="438" spans="8:14" ht="12.75" x14ac:dyDescent="0.2">
      <c r="H438" s="4"/>
      <c r="I438" s="4"/>
      <c r="M438" s="4"/>
      <c r="N438" s="4"/>
    </row>
    <row r="439" spans="8:14" ht="12.75" x14ac:dyDescent="0.2">
      <c r="H439" s="4"/>
      <c r="I439" s="4"/>
      <c r="M439" s="4"/>
      <c r="N439" s="4"/>
    </row>
    <row r="440" spans="8:14" ht="12.75" x14ac:dyDescent="0.2">
      <c r="H440" s="4"/>
      <c r="I440" s="4"/>
      <c r="M440" s="4"/>
      <c r="N440" s="4"/>
    </row>
    <row r="441" spans="8:14" ht="12.75" x14ac:dyDescent="0.2">
      <c r="H441" s="4"/>
      <c r="I441" s="4"/>
      <c r="M441" s="4"/>
      <c r="N441" s="4"/>
    </row>
    <row r="442" spans="8:14" ht="12.75" x14ac:dyDescent="0.2">
      <c r="H442" s="4"/>
      <c r="I442" s="4"/>
      <c r="M442" s="4"/>
      <c r="N442" s="4"/>
    </row>
    <row r="443" spans="8:14" ht="12.75" x14ac:dyDescent="0.2">
      <c r="H443" s="4"/>
      <c r="I443" s="4"/>
      <c r="M443" s="4"/>
      <c r="N443" s="4"/>
    </row>
    <row r="444" spans="8:14" ht="12.75" x14ac:dyDescent="0.2">
      <c r="H444" s="4"/>
      <c r="I444" s="4"/>
      <c r="M444" s="4"/>
      <c r="N444" s="4"/>
    </row>
    <row r="445" spans="8:14" ht="12.75" x14ac:dyDescent="0.2">
      <c r="H445" s="4"/>
      <c r="I445" s="4"/>
      <c r="M445" s="4"/>
      <c r="N445" s="4"/>
    </row>
    <row r="446" spans="8:14" ht="12.75" x14ac:dyDescent="0.2">
      <c r="H446" s="4"/>
      <c r="I446" s="4"/>
      <c r="M446" s="4"/>
      <c r="N446" s="4"/>
    </row>
    <row r="447" spans="8:14" ht="12.75" x14ac:dyDescent="0.2">
      <c r="H447" s="4"/>
      <c r="I447" s="4"/>
      <c r="M447" s="4"/>
      <c r="N447" s="4"/>
    </row>
    <row r="448" spans="8:14" ht="12.75" x14ac:dyDescent="0.2">
      <c r="H448" s="4"/>
      <c r="I448" s="4"/>
      <c r="M448" s="4"/>
      <c r="N448" s="4"/>
    </row>
    <row r="449" spans="8:14" ht="12.75" x14ac:dyDescent="0.2">
      <c r="H449" s="4"/>
      <c r="I449" s="4"/>
      <c r="M449" s="4"/>
      <c r="N449" s="4"/>
    </row>
    <row r="450" spans="8:14" ht="12.75" x14ac:dyDescent="0.2">
      <c r="H450" s="4"/>
      <c r="I450" s="4"/>
      <c r="M450" s="4"/>
      <c r="N450" s="4"/>
    </row>
    <row r="451" spans="8:14" ht="12.75" x14ac:dyDescent="0.2">
      <c r="H451" s="4"/>
      <c r="I451" s="4"/>
      <c r="M451" s="4"/>
      <c r="N451" s="4"/>
    </row>
    <row r="452" spans="8:14" ht="12.75" x14ac:dyDescent="0.2">
      <c r="H452" s="4"/>
      <c r="I452" s="4"/>
      <c r="M452" s="4"/>
      <c r="N452" s="4"/>
    </row>
    <row r="453" spans="8:14" ht="12.75" x14ac:dyDescent="0.2">
      <c r="H453" s="4"/>
      <c r="I453" s="4"/>
      <c r="M453" s="4"/>
      <c r="N453" s="4"/>
    </row>
    <row r="454" spans="8:14" ht="12.75" x14ac:dyDescent="0.2">
      <c r="H454" s="4"/>
      <c r="I454" s="4"/>
      <c r="M454" s="4"/>
      <c r="N454" s="4"/>
    </row>
    <row r="455" spans="8:14" ht="12.75" x14ac:dyDescent="0.2">
      <c r="H455" s="4"/>
      <c r="I455" s="4"/>
      <c r="M455" s="4"/>
      <c r="N455" s="4"/>
    </row>
    <row r="456" spans="8:14" ht="12.75" x14ac:dyDescent="0.2">
      <c r="H456" s="4"/>
      <c r="I456" s="4"/>
      <c r="M456" s="4"/>
      <c r="N456" s="4"/>
    </row>
    <row r="457" spans="8:14" ht="12.75" x14ac:dyDescent="0.2">
      <c r="H457" s="4"/>
      <c r="I457" s="4"/>
      <c r="M457" s="4"/>
      <c r="N457" s="4"/>
    </row>
    <row r="458" spans="8:14" ht="12.75" x14ac:dyDescent="0.2">
      <c r="H458" s="4"/>
      <c r="I458" s="4"/>
      <c r="M458" s="4"/>
      <c r="N458" s="4"/>
    </row>
    <row r="459" spans="8:14" ht="12.75" x14ac:dyDescent="0.2">
      <c r="H459" s="4"/>
      <c r="I459" s="4"/>
      <c r="M459" s="4"/>
      <c r="N459" s="4"/>
    </row>
    <row r="460" spans="8:14" ht="12.75" x14ac:dyDescent="0.2">
      <c r="H460" s="4"/>
      <c r="I460" s="4"/>
      <c r="M460" s="4"/>
      <c r="N460" s="4"/>
    </row>
    <row r="461" spans="8:14" ht="12.75" x14ac:dyDescent="0.2">
      <c r="H461" s="4"/>
      <c r="I461" s="4"/>
      <c r="M461" s="4"/>
      <c r="N461" s="4"/>
    </row>
    <row r="462" spans="8:14" ht="12.75" x14ac:dyDescent="0.2">
      <c r="H462" s="4"/>
      <c r="I462" s="4"/>
      <c r="M462" s="4"/>
      <c r="N462" s="4"/>
    </row>
    <row r="463" spans="8:14" ht="12.75" x14ac:dyDescent="0.2">
      <c r="H463" s="4"/>
      <c r="I463" s="4"/>
      <c r="M463" s="4"/>
      <c r="N463" s="4"/>
    </row>
    <row r="464" spans="8:14" ht="12.75" x14ac:dyDescent="0.2">
      <c r="H464" s="4"/>
      <c r="I464" s="4"/>
      <c r="M464" s="4"/>
      <c r="N464" s="4"/>
    </row>
    <row r="465" spans="8:14" ht="12.75" x14ac:dyDescent="0.2">
      <c r="H465" s="4"/>
      <c r="I465" s="4"/>
      <c r="M465" s="4"/>
      <c r="N465" s="4"/>
    </row>
    <row r="466" spans="8:14" ht="12.75" x14ac:dyDescent="0.2">
      <c r="H466" s="4"/>
      <c r="I466" s="4"/>
      <c r="M466" s="4"/>
      <c r="N466" s="4"/>
    </row>
    <row r="467" spans="8:14" ht="12.75" x14ac:dyDescent="0.2">
      <c r="H467" s="4"/>
      <c r="I467" s="4"/>
      <c r="M467" s="4"/>
      <c r="N467" s="4"/>
    </row>
    <row r="468" spans="8:14" ht="12.75" x14ac:dyDescent="0.2">
      <c r="H468" s="4"/>
      <c r="I468" s="4"/>
      <c r="M468" s="4"/>
      <c r="N468" s="4"/>
    </row>
    <row r="469" spans="8:14" ht="12.75" x14ac:dyDescent="0.2">
      <c r="H469" s="4"/>
      <c r="I469" s="4"/>
      <c r="M469" s="4"/>
      <c r="N469" s="4"/>
    </row>
    <row r="470" spans="8:14" ht="12.75" x14ac:dyDescent="0.2">
      <c r="H470" s="4"/>
      <c r="I470" s="4"/>
      <c r="M470" s="4"/>
      <c r="N470" s="4"/>
    </row>
    <row r="471" spans="8:14" ht="12.75" x14ac:dyDescent="0.2">
      <c r="H471" s="4"/>
      <c r="I471" s="4"/>
      <c r="M471" s="4"/>
      <c r="N471" s="4"/>
    </row>
    <row r="472" spans="8:14" ht="12.75" x14ac:dyDescent="0.2">
      <c r="H472" s="4"/>
      <c r="I472" s="4"/>
      <c r="M472" s="4"/>
      <c r="N472" s="4"/>
    </row>
    <row r="473" spans="8:14" ht="12.75" x14ac:dyDescent="0.2">
      <c r="H473" s="4"/>
      <c r="I473" s="4"/>
      <c r="M473" s="4"/>
      <c r="N473" s="4"/>
    </row>
    <row r="474" spans="8:14" ht="12.75" x14ac:dyDescent="0.2">
      <c r="H474" s="4"/>
      <c r="I474" s="4"/>
      <c r="M474" s="4"/>
      <c r="N474" s="4"/>
    </row>
    <row r="475" spans="8:14" ht="12.75" x14ac:dyDescent="0.2">
      <c r="H475" s="4"/>
      <c r="I475" s="4"/>
      <c r="M475" s="4"/>
      <c r="N475" s="4"/>
    </row>
    <row r="476" spans="8:14" ht="12.75" x14ac:dyDescent="0.2">
      <c r="H476" s="4"/>
      <c r="I476" s="4"/>
      <c r="M476" s="4"/>
      <c r="N476" s="4"/>
    </row>
    <row r="477" spans="8:14" ht="12.75" x14ac:dyDescent="0.2">
      <c r="H477" s="4"/>
      <c r="I477" s="4"/>
      <c r="M477" s="4"/>
      <c r="N477" s="4"/>
    </row>
    <row r="478" spans="8:14" ht="12.75" x14ac:dyDescent="0.2">
      <c r="H478" s="4"/>
      <c r="I478" s="4"/>
      <c r="M478" s="4"/>
      <c r="N478" s="4"/>
    </row>
    <row r="479" spans="8:14" ht="12.75" x14ac:dyDescent="0.2">
      <c r="H479" s="4"/>
      <c r="I479" s="4"/>
      <c r="M479" s="4"/>
      <c r="N479" s="4"/>
    </row>
    <row r="480" spans="8:14" ht="12.75" x14ac:dyDescent="0.2">
      <c r="H480" s="4"/>
      <c r="I480" s="4"/>
      <c r="M480" s="4"/>
      <c r="N480" s="4"/>
    </row>
    <row r="481" spans="8:14" ht="12.75" x14ac:dyDescent="0.2">
      <c r="H481" s="4"/>
      <c r="I481" s="4"/>
      <c r="M481" s="4"/>
      <c r="N481" s="4"/>
    </row>
    <row r="482" spans="8:14" ht="12.75" x14ac:dyDescent="0.2">
      <c r="H482" s="4"/>
      <c r="I482" s="4"/>
      <c r="M482" s="4"/>
      <c r="N482" s="4"/>
    </row>
    <row r="483" spans="8:14" ht="12.75" x14ac:dyDescent="0.2">
      <c r="H483" s="4"/>
      <c r="I483" s="4"/>
      <c r="M483" s="4"/>
      <c r="N483" s="4"/>
    </row>
    <row r="484" spans="8:14" ht="12.75" x14ac:dyDescent="0.2">
      <c r="H484" s="4"/>
      <c r="I484" s="4"/>
      <c r="M484" s="4"/>
      <c r="N484" s="4"/>
    </row>
    <row r="485" spans="8:14" ht="12.75" x14ac:dyDescent="0.2">
      <c r="H485" s="4"/>
      <c r="I485" s="4"/>
      <c r="M485" s="4"/>
      <c r="N485" s="4"/>
    </row>
    <row r="486" spans="8:14" ht="12.75" x14ac:dyDescent="0.2">
      <c r="H486" s="4"/>
      <c r="I486" s="4"/>
      <c r="M486" s="4"/>
      <c r="N486" s="4"/>
    </row>
    <row r="487" spans="8:14" ht="12.75" x14ac:dyDescent="0.2">
      <c r="H487" s="4"/>
      <c r="I487" s="4"/>
      <c r="M487" s="4"/>
      <c r="N487" s="4"/>
    </row>
    <row r="488" spans="8:14" ht="12.75" x14ac:dyDescent="0.2">
      <c r="H488" s="4"/>
      <c r="I488" s="4"/>
      <c r="M488" s="4"/>
      <c r="N488" s="4"/>
    </row>
    <row r="489" spans="8:14" ht="12.75" x14ac:dyDescent="0.2">
      <c r="H489" s="4"/>
      <c r="I489" s="4"/>
      <c r="M489" s="4"/>
      <c r="N489" s="4"/>
    </row>
    <row r="490" spans="8:14" ht="12.75" x14ac:dyDescent="0.2">
      <c r="H490" s="4"/>
      <c r="I490" s="4"/>
      <c r="M490" s="4"/>
      <c r="N490" s="4"/>
    </row>
    <row r="491" spans="8:14" ht="12.75" x14ac:dyDescent="0.2">
      <c r="H491" s="4"/>
      <c r="I491" s="4"/>
      <c r="M491" s="4"/>
      <c r="N491" s="4"/>
    </row>
    <row r="492" spans="8:14" ht="12.75" x14ac:dyDescent="0.2">
      <c r="H492" s="4"/>
      <c r="I492" s="4"/>
      <c r="M492" s="4"/>
      <c r="N492" s="4"/>
    </row>
    <row r="493" spans="8:14" ht="12.75" x14ac:dyDescent="0.2">
      <c r="H493" s="4"/>
      <c r="I493" s="4"/>
      <c r="M493" s="4"/>
      <c r="N493" s="4"/>
    </row>
    <row r="494" spans="8:14" ht="12.75" x14ac:dyDescent="0.2">
      <c r="H494" s="4"/>
      <c r="I494" s="4"/>
      <c r="M494" s="4"/>
      <c r="N494" s="4"/>
    </row>
    <row r="495" spans="8:14" ht="12.75" x14ac:dyDescent="0.2">
      <c r="H495" s="4"/>
      <c r="I495" s="4"/>
      <c r="M495" s="4"/>
      <c r="N495" s="4"/>
    </row>
    <row r="496" spans="8:14" ht="12.75" x14ac:dyDescent="0.2">
      <c r="H496" s="4"/>
      <c r="I496" s="4"/>
      <c r="M496" s="4"/>
      <c r="N496" s="4"/>
    </row>
    <row r="497" spans="8:14" ht="12.75" x14ac:dyDescent="0.2">
      <c r="H497" s="4"/>
      <c r="I497" s="4"/>
      <c r="M497" s="4"/>
      <c r="N497" s="4"/>
    </row>
    <row r="498" spans="8:14" ht="12.75" x14ac:dyDescent="0.2">
      <c r="H498" s="4"/>
      <c r="I498" s="4"/>
      <c r="M498" s="4"/>
      <c r="N498" s="4"/>
    </row>
    <row r="499" spans="8:14" ht="12.75" x14ac:dyDescent="0.2">
      <c r="H499" s="4"/>
      <c r="I499" s="4"/>
      <c r="M499" s="4"/>
      <c r="N499" s="4"/>
    </row>
    <row r="500" spans="8:14" ht="12.75" x14ac:dyDescent="0.2">
      <c r="H500" s="4"/>
      <c r="I500" s="4"/>
      <c r="M500" s="4"/>
      <c r="N500" s="4"/>
    </row>
    <row r="501" spans="8:14" ht="12.75" x14ac:dyDescent="0.2">
      <c r="H501" s="4"/>
      <c r="I501" s="4"/>
      <c r="M501" s="4"/>
      <c r="N501" s="4"/>
    </row>
    <row r="502" spans="8:14" ht="12.75" x14ac:dyDescent="0.2">
      <c r="H502" s="4"/>
      <c r="I502" s="4"/>
      <c r="M502" s="4"/>
      <c r="N502" s="4"/>
    </row>
    <row r="503" spans="8:14" ht="12.75" x14ac:dyDescent="0.2">
      <c r="H503" s="4"/>
      <c r="I503" s="4"/>
      <c r="M503" s="4"/>
      <c r="N503" s="4"/>
    </row>
    <row r="504" spans="8:14" ht="12.75" x14ac:dyDescent="0.2">
      <c r="H504" s="4"/>
      <c r="I504" s="4"/>
      <c r="M504" s="4"/>
      <c r="N504" s="4"/>
    </row>
    <row r="505" spans="8:14" ht="12.75" x14ac:dyDescent="0.2">
      <c r="H505" s="4"/>
      <c r="I505" s="4"/>
      <c r="M505" s="4"/>
      <c r="N505" s="4"/>
    </row>
    <row r="506" spans="8:14" ht="12.75" x14ac:dyDescent="0.2">
      <c r="H506" s="4"/>
      <c r="I506" s="4"/>
      <c r="M506" s="4"/>
      <c r="N506" s="4"/>
    </row>
    <row r="507" spans="8:14" ht="12.75" x14ac:dyDescent="0.2">
      <c r="H507" s="4"/>
      <c r="I507" s="4"/>
      <c r="M507" s="4"/>
      <c r="N507" s="4"/>
    </row>
    <row r="508" spans="8:14" ht="12.75" x14ac:dyDescent="0.2">
      <c r="H508" s="4"/>
      <c r="I508" s="4"/>
      <c r="M508" s="4"/>
      <c r="N508" s="4"/>
    </row>
    <row r="509" spans="8:14" ht="12.75" x14ac:dyDescent="0.2">
      <c r="H509" s="4"/>
      <c r="I509" s="4"/>
      <c r="M509" s="4"/>
      <c r="N509" s="4"/>
    </row>
    <row r="510" spans="8:14" ht="12.75" x14ac:dyDescent="0.2">
      <c r="H510" s="4"/>
      <c r="I510" s="4"/>
      <c r="M510" s="4"/>
      <c r="N510" s="4"/>
    </row>
    <row r="511" spans="8:14" ht="12.75" x14ac:dyDescent="0.2">
      <c r="H511" s="4"/>
      <c r="I511" s="4"/>
      <c r="M511" s="4"/>
      <c r="N511" s="4"/>
    </row>
    <row r="512" spans="8:14" ht="12.75" x14ac:dyDescent="0.2">
      <c r="H512" s="4"/>
      <c r="I512" s="4"/>
      <c r="M512" s="4"/>
      <c r="N512" s="4"/>
    </row>
    <row r="513" spans="8:14" ht="12.75" x14ac:dyDescent="0.2">
      <c r="H513" s="4"/>
      <c r="I513" s="4"/>
      <c r="M513" s="4"/>
      <c r="N513" s="4"/>
    </row>
    <row r="514" spans="8:14" ht="12.75" x14ac:dyDescent="0.2">
      <c r="H514" s="4"/>
      <c r="I514" s="4"/>
      <c r="M514" s="4"/>
      <c r="N514" s="4"/>
    </row>
    <row r="515" spans="8:14" ht="12.75" x14ac:dyDescent="0.2">
      <c r="H515" s="4"/>
      <c r="I515" s="4"/>
      <c r="M515" s="4"/>
      <c r="N515" s="4"/>
    </row>
    <row r="516" spans="8:14" ht="12.75" x14ac:dyDescent="0.2">
      <c r="H516" s="4"/>
      <c r="I516" s="4"/>
      <c r="M516" s="4"/>
      <c r="N516" s="4"/>
    </row>
    <row r="517" spans="8:14" ht="12.75" x14ac:dyDescent="0.2">
      <c r="H517" s="4"/>
      <c r="I517" s="4"/>
      <c r="M517" s="4"/>
      <c r="N517" s="4"/>
    </row>
    <row r="518" spans="8:14" ht="12.75" x14ac:dyDescent="0.2">
      <c r="H518" s="4"/>
      <c r="I518" s="4"/>
      <c r="M518" s="4"/>
      <c r="N518" s="4"/>
    </row>
    <row r="519" spans="8:14" ht="12.75" x14ac:dyDescent="0.2">
      <c r="H519" s="4"/>
      <c r="I519" s="4"/>
      <c r="M519" s="4"/>
      <c r="N519" s="4"/>
    </row>
    <row r="520" spans="8:14" ht="12.75" x14ac:dyDescent="0.2">
      <c r="H520" s="4"/>
      <c r="I520" s="4"/>
      <c r="M520" s="4"/>
      <c r="N520" s="4"/>
    </row>
    <row r="521" spans="8:14" ht="12.75" x14ac:dyDescent="0.2">
      <c r="H521" s="4"/>
      <c r="I521" s="4"/>
      <c r="M521" s="4"/>
      <c r="N521" s="4"/>
    </row>
    <row r="522" spans="8:14" ht="12.75" x14ac:dyDescent="0.2">
      <c r="H522" s="4"/>
      <c r="I522" s="4"/>
      <c r="M522" s="4"/>
      <c r="N522" s="4"/>
    </row>
    <row r="523" spans="8:14" ht="12.75" x14ac:dyDescent="0.2">
      <c r="H523" s="4"/>
      <c r="I523" s="4"/>
      <c r="M523" s="4"/>
      <c r="N523" s="4"/>
    </row>
    <row r="524" spans="8:14" ht="12.75" x14ac:dyDescent="0.2">
      <c r="H524" s="4"/>
      <c r="I524" s="4"/>
      <c r="M524" s="4"/>
      <c r="N524" s="4"/>
    </row>
    <row r="525" spans="8:14" ht="12.75" x14ac:dyDescent="0.2">
      <c r="H525" s="4"/>
      <c r="I525" s="4"/>
      <c r="M525" s="4"/>
      <c r="N525" s="4"/>
    </row>
    <row r="526" spans="8:14" ht="12.75" x14ac:dyDescent="0.2">
      <c r="H526" s="4"/>
      <c r="I526" s="4"/>
      <c r="M526" s="4"/>
      <c r="N526" s="4"/>
    </row>
    <row r="527" spans="8:14" ht="12.75" x14ac:dyDescent="0.2">
      <c r="H527" s="4"/>
      <c r="I527" s="4"/>
      <c r="M527" s="4"/>
      <c r="N527" s="4"/>
    </row>
    <row r="528" spans="8:14" ht="12.75" x14ac:dyDescent="0.2">
      <c r="H528" s="4"/>
      <c r="I528" s="4"/>
      <c r="M528" s="4"/>
      <c r="N528" s="4"/>
    </row>
    <row r="529" spans="8:14" ht="12.75" x14ac:dyDescent="0.2">
      <c r="H529" s="4"/>
      <c r="I529" s="4"/>
      <c r="M529" s="4"/>
      <c r="N529" s="4"/>
    </row>
    <row r="530" spans="8:14" ht="12.75" x14ac:dyDescent="0.2">
      <c r="H530" s="4"/>
      <c r="I530" s="4"/>
      <c r="M530" s="4"/>
      <c r="N530" s="4"/>
    </row>
    <row r="531" spans="8:14" ht="12.75" x14ac:dyDescent="0.2">
      <c r="H531" s="4"/>
      <c r="I531" s="4"/>
      <c r="M531" s="4"/>
      <c r="N531" s="4"/>
    </row>
    <row r="532" spans="8:14" ht="12.75" x14ac:dyDescent="0.2">
      <c r="H532" s="4"/>
      <c r="I532" s="4"/>
      <c r="M532" s="4"/>
      <c r="N532" s="4"/>
    </row>
    <row r="533" spans="8:14" ht="12.75" x14ac:dyDescent="0.2">
      <c r="H533" s="4"/>
      <c r="I533" s="4"/>
      <c r="M533" s="4"/>
      <c r="N533" s="4"/>
    </row>
    <row r="534" spans="8:14" ht="12.75" x14ac:dyDescent="0.2">
      <c r="H534" s="4"/>
      <c r="I534" s="4"/>
      <c r="M534" s="4"/>
      <c r="N534" s="4"/>
    </row>
    <row r="535" spans="8:14" ht="12.75" x14ac:dyDescent="0.2">
      <c r="H535" s="4"/>
      <c r="I535" s="4"/>
      <c r="M535" s="4"/>
      <c r="N535" s="4"/>
    </row>
    <row r="536" spans="8:14" ht="12.75" x14ac:dyDescent="0.2">
      <c r="H536" s="4"/>
      <c r="I536" s="4"/>
      <c r="M536" s="4"/>
      <c r="N536" s="4"/>
    </row>
    <row r="537" spans="8:14" ht="12.75" x14ac:dyDescent="0.2">
      <c r="H537" s="4"/>
      <c r="I537" s="4"/>
      <c r="M537" s="4"/>
      <c r="N537" s="4"/>
    </row>
    <row r="538" spans="8:14" ht="12.75" x14ac:dyDescent="0.2">
      <c r="H538" s="4"/>
      <c r="I538" s="4"/>
      <c r="M538" s="4"/>
      <c r="N538" s="4"/>
    </row>
    <row r="539" spans="8:14" ht="12.75" x14ac:dyDescent="0.2">
      <c r="H539" s="4"/>
      <c r="I539" s="4"/>
      <c r="M539" s="4"/>
      <c r="N539" s="4"/>
    </row>
    <row r="540" spans="8:14" ht="12.75" x14ac:dyDescent="0.2">
      <c r="H540" s="4"/>
      <c r="I540" s="4"/>
      <c r="M540" s="4"/>
      <c r="N540" s="4"/>
    </row>
    <row r="541" spans="8:14" ht="12.75" x14ac:dyDescent="0.2">
      <c r="H541" s="4"/>
      <c r="I541" s="4"/>
      <c r="M541" s="4"/>
      <c r="N541" s="4"/>
    </row>
    <row r="542" spans="8:14" ht="12.75" x14ac:dyDescent="0.2">
      <c r="H542" s="4"/>
      <c r="I542" s="4"/>
      <c r="M542" s="4"/>
      <c r="N542" s="4"/>
    </row>
    <row r="543" spans="8:14" ht="12.75" x14ac:dyDescent="0.2">
      <c r="H543" s="4"/>
      <c r="I543" s="4"/>
      <c r="M543" s="4"/>
      <c r="N543" s="4"/>
    </row>
    <row r="544" spans="8:14" ht="12.75" x14ac:dyDescent="0.2">
      <c r="H544" s="4"/>
      <c r="I544" s="4"/>
      <c r="M544" s="4"/>
      <c r="N544" s="4"/>
    </row>
    <row r="545" spans="8:14" ht="12.75" x14ac:dyDescent="0.2">
      <c r="H545" s="4"/>
      <c r="I545" s="4"/>
      <c r="M545" s="4"/>
      <c r="N545" s="4"/>
    </row>
    <row r="546" spans="8:14" ht="12.75" x14ac:dyDescent="0.2">
      <c r="H546" s="4"/>
      <c r="I546" s="4"/>
      <c r="M546" s="4"/>
      <c r="N546" s="4"/>
    </row>
    <row r="547" spans="8:14" ht="12.75" x14ac:dyDescent="0.2">
      <c r="H547" s="4"/>
      <c r="I547" s="4"/>
      <c r="M547" s="4"/>
      <c r="N547" s="4"/>
    </row>
    <row r="548" spans="8:14" ht="12.75" x14ac:dyDescent="0.2">
      <c r="H548" s="4"/>
      <c r="I548" s="4"/>
      <c r="M548" s="4"/>
      <c r="N548" s="4"/>
    </row>
    <row r="549" spans="8:14" ht="12.75" x14ac:dyDescent="0.2">
      <c r="H549" s="4"/>
      <c r="I549" s="4"/>
      <c r="M549" s="4"/>
      <c r="N549" s="4"/>
    </row>
    <row r="550" spans="8:14" ht="12.75" x14ac:dyDescent="0.2">
      <c r="H550" s="4"/>
      <c r="I550" s="4"/>
      <c r="M550" s="4"/>
      <c r="N550" s="4"/>
    </row>
    <row r="551" spans="8:14" ht="12.75" x14ac:dyDescent="0.2">
      <c r="H551" s="4"/>
      <c r="I551" s="4"/>
      <c r="M551" s="4"/>
      <c r="N551" s="4"/>
    </row>
    <row r="552" spans="8:14" ht="12.75" x14ac:dyDescent="0.2">
      <c r="H552" s="4"/>
      <c r="I552" s="4"/>
      <c r="M552" s="4"/>
      <c r="N552" s="4"/>
    </row>
    <row r="553" spans="8:14" ht="12.75" x14ac:dyDescent="0.2">
      <c r="H553" s="4"/>
      <c r="I553" s="4"/>
      <c r="M553" s="4"/>
      <c r="N553" s="4"/>
    </row>
    <row r="554" spans="8:14" ht="12.75" x14ac:dyDescent="0.2">
      <c r="H554" s="4"/>
      <c r="I554" s="4"/>
      <c r="M554" s="4"/>
      <c r="N554" s="4"/>
    </row>
    <row r="555" spans="8:14" ht="12.75" x14ac:dyDescent="0.2">
      <c r="H555" s="4"/>
      <c r="I555" s="4"/>
      <c r="M555" s="4"/>
      <c r="N555" s="4"/>
    </row>
    <row r="556" spans="8:14" ht="12.75" x14ac:dyDescent="0.2">
      <c r="H556" s="4"/>
      <c r="I556" s="4"/>
      <c r="M556" s="4"/>
      <c r="N556" s="4"/>
    </row>
    <row r="557" spans="8:14" ht="12.75" x14ac:dyDescent="0.2">
      <c r="H557" s="4"/>
      <c r="I557" s="4"/>
      <c r="M557" s="4"/>
      <c r="N557" s="4"/>
    </row>
    <row r="558" spans="8:14" ht="12.75" x14ac:dyDescent="0.2">
      <c r="H558" s="4"/>
      <c r="I558" s="4"/>
      <c r="M558" s="4"/>
      <c r="N558" s="4"/>
    </row>
    <row r="559" spans="8:14" ht="12.75" x14ac:dyDescent="0.2">
      <c r="H559" s="4"/>
      <c r="I559" s="4"/>
      <c r="M559" s="4"/>
      <c r="N559" s="4"/>
    </row>
    <row r="560" spans="8:14" ht="12.75" x14ac:dyDescent="0.2">
      <c r="H560" s="4"/>
      <c r="I560" s="4"/>
      <c r="M560" s="4"/>
      <c r="N560" s="4"/>
    </row>
    <row r="561" spans="8:14" ht="12.75" x14ac:dyDescent="0.2">
      <c r="H561" s="4"/>
      <c r="I561" s="4"/>
      <c r="M561" s="4"/>
      <c r="N561" s="4"/>
    </row>
    <row r="562" spans="8:14" ht="12.75" x14ac:dyDescent="0.2">
      <c r="H562" s="4"/>
      <c r="I562" s="4"/>
      <c r="M562" s="4"/>
      <c r="N562" s="4"/>
    </row>
    <row r="563" spans="8:14" ht="12.75" x14ac:dyDescent="0.2">
      <c r="H563" s="4"/>
      <c r="I563" s="4"/>
      <c r="M563" s="4"/>
      <c r="N563" s="4"/>
    </row>
    <row r="564" spans="8:14" ht="12.75" x14ac:dyDescent="0.2">
      <c r="H564" s="4"/>
      <c r="I564" s="4"/>
      <c r="M564" s="4"/>
      <c r="N564" s="4"/>
    </row>
    <row r="565" spans="8:14" ht="12.75" x14ac:dyDescent="0.2">
      <c r="H565" s="4"/>
      <c r="I565" s="4"/>
      <c r="M565" s="4"/>
      <c r="N565" s="4"/>
    </row>
    <row r="566" spans="8:14" ht="12.75" x14ac:dyDescent="0.2">
      <c r="H566" s="4"/>
      <c r="I566" s="4"/>
      <c r="M566" s="4"/>
      <c r="N566" s="4"/>
    </row>
    <row r="567" spans="8:14" ht="12.75" x14ac:dyDescent="0.2">
      <c r="H567" s="4"/>
      <c r="I567" s="4"/>
      <c r="M567" s="4"/>
      <c r="N567" s="4"/>
    </row>
    <row r="568" spans="8:14" ht="12.75" x14ac:dyDescent="0.2">
      <c r="H568" s="4"/>
      <c r="I568" s="4"/>
      <c r="M568" s="4"/>
      <c r="N568" s="4"/>
    </row>
    <row r="569" spans="8:14" ht="12.75" x14ac:dyDescent="0.2">
      <c r="H569" s="4"/>
      <c r="I569" s="4"/>
      <c r="M569" s="4"/>
      <c r="N569" s="4"/>
    </row>
    <row r="570" spans="8:14" ht="12.75" x14ac:dyDescent="0.2">
      <c r="H570" s="4"/>
      <c r="I570" s="4"/>
      <c r="M570" s="4"/>
      <c r="N570" s="4"/>
    </row>
    <row r="571" spans="8:14" ht="12.75" x14ac:dyDescent="0.2">
      <c r="H571" s="4"/>
      <c r="I571" s="4"/>
      <c r="M571" s="4"/>
      <c r="N571" s="4"/>
    </row>
    <row r="572" spans="8:14" ht="12.75" x14ac:dyDescent="0.2">
      <c r="H572" s="4"/>
      <c r="I572" s="4"/>
      <c r="M572" s="4"/>
      <c r="N572" s="4"/>
    </row>
    <row r="573" spans="8:14" ht="12.75" x14ac:dyDescent="0.2">
      <c r="H573" s="4"/>
      <c r="I573" s="4"/>
      <c r="M573" s="4"/>
      <c r="N573" s="4"/>
    </row>
    <row r="574" spans="8:14" ht="12.75" x14ac:dyDescent="0.2">
      <c r="H574" s="4"/>
      <c r="I574" s="4"/>
      <c r="M574" s="4"/>
      <c r="N574" s="4"/>
    </row>
    <row r="575" spans="8:14" ht="12.75" x14ac:dyDescent="0.2">
      <c r="H575" s="4"/>
      <c r="I575" s="4"/>
      <c r="M575" s="4"/>
      <c r="N575" s="4"/>
    </row>
    <row r="576" spans="8:14" ht="12.75" x14ac:dyDescent="0.2">
      <c r="H576" s="4"/>
      <c r="I576" s="4"/>
      <c r="M576" s="4"/>
      <c r="N576" s="4"/>
    </row>
    <row r="577" spans="8:14" ht="12.75" x14ac:dyDescent="0.2">
      <c r="H577" s="4"/>
      <c r="I577" s="4"/>
      <c r="M577" s="4"/>
      <c r="N577" s="4"/>
    </row>
    <row r="578" spans="8:14" ht="12.75" x14ac:dyDescent="0.2">
      <c r="H578" s="4"/>
      <c r="I578" s="4"/>
      <c r="M578" s="4"/>
      <c r="N578" s="4"/>
    </row>
    <row r="579" spans="8:14" ht="12.75" x14ac:dyDescent="0.2">
      <c r="H579" s="4"/>
      <c r="I579" s="4"/>
      <c r="M579" s="4"/>
      <c r="N579" s="4"/>
    </row>
    <row r="580" spans="8:14" ht="12.75" x14ac:dyDescent="0.2">
      <c r="H580" s="4"/>
      <c r="I580" s="4"/>
      <c r="M580" s="4"/>
      <c r="N580" s="4"/>
    </row>
    <row r="581" spans="8:14" ht="12.75" x14ac:dyDescent="0.2">
      <c r="H581" s="4"/>
      <c r="I581" s="4"/>
      <c r="M581" s="4"/>
      <c r="N581" s="4"/>
    </row>
    <row r="582" spans="8:14" ht="12.75" x14ac:dyDescent="0.2">
      <c r="H582" s="4"/>
      <c r="I582" s="4"/>
      <c r="M582" s="4"/>
      <c r="N582" s="4"/>
    </row>
    <row r="583" spans="8:14" ht="12.75" x14ac:dyDescent="0.2">
      <c r="H583" s="4"/>
      <c r="I583" s="4"/>
      <c r="M583" s="4"/>
      <c r="N583" s="4"/>
    </row>
    <row r="584" spans="8:14" ht="12.75" x14ac:dyDescent="0.2">
      <c r="H584" s="4"/>
      <c r="I584" s="4"/>
      <c r="M584" s="4"/>
      <c r="N584" s="4"/>
    </row>
    <row r="585" spans="8:14" ht="12.75" x14ac:dyDescent="0.2">
      <c r="H585" s="4"/>
      <c r="I585" s="4"/>
      <c r="M585" s="4"/>
      <c r="N585" s="4"/>
    </row>
    <row r="586" spans="8:14" ht="12.75" x14ac:dyDescent="0.2">
      <c r="H586" s="4"/>
      <c r="I586" s="4"/>
      <c r="M586" s="4"/>
      <c r="N586" s="4"/>
    </row>
    <row r="587" spans="8:14" ht="12.75" x14ac:dyDescent="0.2">
      <c r="H587" s="4"/>
      <c r="I587" s="4"/>
      <c r="M587" s="4"/>
      <c r="N587" s="4"/>
    </row>
    <row r="588" spans="8:14" ht="12.75" x14ac:dyDescent="0.2">
      <c r="H588" s="4"/>
      <c r="I588" s="4"/>
      <c r="M588" s="4"/>
      <c r="N588" s="4"/>
    </row>
    <row r="589" spans="8:14" ht="12.75" x14ac:dyDescent="0.2">
      <c r="H589" s="4"/>
      <c r="I589" s="4"/>
      <c r="M589" s="4"/>
      <c r="N589" s="4"/>
    </row>
    <row r="590" spans="8:14" ht="12.75" x14ac:dyDescent="0.2">
      <c r="H590" s="4"/>
      <c r="I590" s="4"/>
      <c r="M590" s="4"/>
      <c r="N590" s="4"/>
    </row>
    <row r="591" spans="8:14" ht="12.75" x14ac:dyDescent="0.2">
      <c r="H591" s="4"/>
      <c r="I591" s="4"/>
      <c r="M591" s="4"/>
      <c r="N591" s="4"/>
    </row>
    <row r="592" spans="8:14" ht="12.75" x14ac:dyDescent="0.2">
      <c r="H592" s="4"/>
      <c r="I592" s="4"/>
      <c r="M592" s="4"/>
      <c r="N592" s="4"/>
    </row>
    <row r="593" spans="8:14" ht="12.75" x14ac:dyDescent="0.2">
      <c r="H593" s="4"/>
      <c r="I593" s="4"/>
      <c r="M593" s="4"/>
      <c r="N593" s="4"/>
    </row>
    <row r="594" spans="8:14" ht="12.75" x14ac:dyDescent="0.2">
      <c r="H594" s="4"/>
      <c r="I594" s="4"/>
      <c r="M594" s="4"/>
      <c r="N594" s="4"/>
    </row>
    <row r="595" spans="8:14" ht="12.75" x14ac:dyDescent="0.2">
      <c r="H595" s="4"/>
      <c r="I595" s="4"/>
      <c r="M595" s="4"/>
      <c r="N595" s="4"/>
    </row>
    <row r="596" spans="8:14" ht="12.75" x14ac:dyDescent="0.2">
      <c r="H596" s="4"/>
      <c r="I596" s="4"/>
      <c r="M596" s="4"/>
      <c r="N596" s="4"/>
    </row>
    <row r="597" spans="8:14" ht="12.75" x14ac:dyDescent="0.2">
      <c r="H597" s="4"/>
      <c r="I597" s="4"/>
      <c r="M597" s="4"/>
      <c r="N597" s="4"/>
    </row>
    <row r="598" spans="8:14" ht="12.75" x14ac:dyDescent="0.2">
      <c r="H598" s="4"/>
      <c r="I598" s="4"/>
      <c r="M598" s="4"/>
      <c r="N598" s="4"/>
    </row>
    <row r="599" spans="8:14" ht="12.75" x14ac:dyDescent="0.2">
      <c r="H599" s="4"/>
      <c r="I599" s="4"/>
      <c r="M599" s="4"/>
      <c r="N599" s="4"/>
    </row>
    <row r="600" spans="8:14" ht="12.75" x14ac:dyDescent="0.2">
      <c r="H600" s="4"/>
      <c r="I600" s="4"/>
      <c r="M600" s="4"/>
      <c r="N600" s="4"/>
    </row>
    <row r="601" spans="8:14" ht="12.75" x14ac:dyDescent="0.2">
      <c r="H601" s="4"/>
      <c r="I601" s="4"/>
      <c r="M601" s="4"/>
      <c r="N601" s="4"/>
    </row>
    <row r="602" spans="8:14" ht="12.75" x14ac:dyDescent="0.2">
      <c r="H602" s="4"/>
      <c r="I602" s="4"/>
      <c r="M602" s="4"/>
      <c r="N602" s="4"/>
    </row>
    <row r="603" spans="8:14" ht="12.75" x14ac:dyDescent="0.2">
      <c r="H603" s="4"/>
      <c r="I603" s="4"/>
      <c r="M603" s="4"/>
      <c r="N603" s="4"/>
    </row>
    <row r="604" spans="8:14" ht="12.75" x14ac:dyDescent="0.2">
      <c r="H604" s="4"/>
      <c r="I604" s="4"/>
      <c r="M604" s="4"/>
      <c r="N604" s="4"/>
    </row>
    <row r="605" spans="8:14" ht="12.75" x14ac:dyDescent="0.2">
      <c r="H605" s="4"/>
      <c r="I605" s="4"/>
      <c r="M605" s="4"/>
      <c r="N605" s="4"/>
    </row>
    <row r="606" spans="8:14" ht="12.75" x14ac:dyDescent="0.2">
      <c r="H606" s="4"/>
      <c r="I606" s="4"/>
      <c r="M606" s="4"/>
      <c r="N606" s="4"/>
    </row>
    <row r="607" spans="8:14" ht="12.75" x14ac:dyDescent="0.2">
      <c r="H607" s="4"/>
      <c r="I607" s="4"/>
      <c r="M607" s="4"/>
      <c r="N607" s="4"/>
    </row>
    <row r="608" spans="8:14" ht="12.75" x14ac:dyDescent="0.2">
      <c r="H608" s="4"/>
      <c r="I608" s="4"/>
      <c r="M608" s="4"/>
      <c r="N608" s="4"/>
    </row>
    <row r="609" spans="8:14" ht="12.75" x14ac:dyDescent="0.2">
      <c r="H609" s="4"/>
      <c r="I609" s="4"/>
      <c r="M609" s="4"/>
      <c r="N609" s="4"/>
    </row>
    <row r="610" spans="8:14" ht="12.75" x14ac:dyDescent="0.2">
      <c r="H610" s="4"/>
      <c r="I610" s="4"/>
      <c r="M610" s="4"/>
      <c r="N610" s="4"/>
    </row>
    <row r="611" spans="8:14" ht="12.75" x14ac:dyDescent="0.2">
      <c r="H611" s="4"/>
      <c r="I611" s="4"/>
      <c r="M611" s="4"/>
      <c r="N611" s="4"/>
    </row>
    <row r="612" spans="8:14" ht="12.75" x14ac:dyDescent="0.2">
      <c r="H612" s="4"/>
      <c r="I612" s="4"/>
      <c r="M612" s="4"/>
      <c r="N612" s="4"/>
    </row>
    <row r="613" spans="8:14" ht="12.75" x14ac:dyDescent="0.2">
      <c r="H613" s="4"/>
      <c r="I613" s="4"/>
      <c r="M613" s="4"/>
      <c r="N613" s="4"/>
    </row>
    <row r="614" spans="8:14" ht="12.75" x14ac:dyDescent="0.2">
      <c r="H614" s="4"/>
      <c r="I614" s="4"/>
      <c r="M614" s="4"/>
      <c r="N614" s="4"/>
    </row>
    <row r="615" spans="8:14" ht="12.75" x14ac:dyDescent="0.2">
      <c r="H615" s="4"/>
      <c r="I615" s="4"/>
      <c r="M615" s="4"/>
      <c r="N615" s="4"/>
    </row>
    <row r="616" spans="8:14" ht="12.75" x14ac:dyDescent="0.2">
      <c r="H616" s="4"/>
      <c r="I616" s="4"/>
      <c r="M616" s="4"/>
      <c r="N616" s="4"/>
    </row>
    <row r="617" spans="8:14" ht="12.75" x14ac:dyDescent="0.2">
      <c r="H617" s="4"/>
      <c r="I617" s="4"/>
      <c r="M617" s="4"/>
      <c r="N617" s="4"/>
    </row>
    <row r="618" spans="8:14" ht="12.75" x14ac:dyDescent="0.2">
      <c r="H618" s="4"/>
      <c r="I618" s="4"/>
      <c r="M618" s="4"/>
      <c r="N618" s="4"/>
    </row>
    <row r="619" spans="8:14" ht="12.75" x14ac:dyDescent="0.2">
      <c r="H619" s="4"/>
      <c r="I619" s="4"/>
      <c r="M619" s="4"/>
      <c r="N619" s="4"/>
    </row>
    <row r="620" spans="8:14" ht="12.75" x14ac:dyDescent="0.2">
      <c r="H620" s="4"/>
      <c r="I620" s="4"/>
      <c r="M620" s="4"/>
      <c r="N620" s="4"/>
    </row>
    <row r="621" spans="8:14" ht="12.75" x14ac:dyDescent="0.2">
      <c r="H621" s="4"/>
      <c r="I621" s="4"/>
      <c r="M621" s="4"/>
      <c r="N621" s="4"/>
    </row>
    <row r="622" spans="8:14" ht="12.75" x14ac:dyDescent="0.2">
      <c r="H622" s="4"/>
      <c r="I622" s="4"/>
      <c r="M622" s="4"/>
      <c r="N622" s="4"/>
    </row>
    <row r="623" spans="8:14" ht="12.75" x14ac:dyDescent="0.2">
      <c r="H623" s="4"/>
      <c r="I623" s="4"/>
      <c r="M623" s="4"/>
      <c r="N623" s="4"/>
    </row>
    <row r="624" spans="8:14" ht="12.75" x14ac:dyDescent="0.2">
      <c r="H624" s="4"/>
      <c r="I624" s="4"/>
      <c r="M624" s="4"/>
      <c r="N624" s="4"/>
    </row>
    <row r="625" spans="8:14" ht="12.75" x14ac:dyDescent="0.2">
      <c r="H625" s="4"/>
      <c r="I625" s="4"/>
      <c r="M625" s="4"/>
      <c r="N625" s="4"/>
    </row>
    <row r="626" spans="8:14" ht="12.75" x14ac:dyDescent="0.2">
      <c r="H626" s="4"/>
      <c r="I626" s="4"/>
      <c r="M626" s="4"/>
      <c r="N626" s="4"/>
    </row>
    <row r="627" spans="8:14" ht="12.75" x14ac:dyDescent="0.2">
      <c r="H627" s="4"/>
      <c r="I627" s="4"/>
      <c r="M627" s="4"/>
      <c r="N627" s="4"/>
    </row>
    <row r="628" spans="8:14" ht="12.75" x14ac:dyDescent="0.2">
      <c r="H628" s="4"/>
      <c r="I628" s="4"/>
      <c r="M628" s="4"/>
      <c r="N628" s="4"/>
    </row>
    <row r="629" spans="8:14" ht="12.75" x14ac:dyDescent="0.2">
      <c r="H629" s="4"/>
      <c r="I629" s="4"/>
      <c r="M629" s="4"/>
      <c r="N629" s="4"/>
    </row>
    <row r="630" spans="8:14" ht="12.75" x14ac:dyDescent="0.2">
      <c r="H630" s="4"/>
      <c r="I630" s="4"/>
      <c r="M630" s="4"/>
      <c r="N630" s="4"/>
    </row>
    <row r="631" spans="8:14" ht="12.75" x14ac:dyDescent="0.2">
      <c r="H631" s="4"/>
      <c r="I631" s="4"/>
      <c r="M631" s="4"/>
      <c r="N631" s="4"/>
    </row>
    <row r="632" spans="8:14" ht="12.75" x14ac:dyDescent="0.2">
      <c r="H632" s="4"/>
      <c r="I632" s="4"/>
      <c r="M632" s="4"/>
      <c r="N632" s="4"/>
    </row>
    <row r="633" spans="8:14" ht="12.75" x14ac:dyDescent="0.2">
      <c r="H633" s="4"/>
      <c r="I633" s="4"/>
      <c r="M633" s="4"/>
      <c r="N633" s="4"/>
    </row>
    <row r="634" spans="8:14" ht="12.75" x14ac:dyDescent="0.2">
      <c r="H634" s="4"/>
      <c r="I634" s="4"/>
      <c r="M634" s="4"/>
      <c r="N634" s="4"/>
    </row>
    <row r="635" spans="8:14" ht="12.75" x14ac:dyDescent="0.2">
      <c r="H635" s="4"/>
      <c r="I635" s="4"/>
      <c r="M635" s="4"/>
      <c r="N635" s="4"/>
    </row>
    <row r="636" spans="8:14" ht="12.75" x14ac:dyDescent="0.2">
      <c r="H636" s="4"/>
      <c r="I636" s="4"/>
      <c r="M636" s="4"/>
      <c r="N636" s="4"/>
    </row>
    <row r="637" spans="8:14" ht="12.75" x14ac:dyDescent="0.2">
      <c r="H637" s="4"/>
      <c r="I637" s="4"/>
      <c r="M637" s="4"/>
      <c r="N637" s="4"/>
    </row>
    <row r="638" spans="8:14" ht="12.75" x14ac:dyDescent="0.2">
      <c r="H638" s="4"/>
      <c r="I638" s="4"/>
      <c r="M638" s="4"/>
      <c r="N638" s="4"/>
    </row>
    <row r="639" spans="8:14" ht="12.75" x14ac:dyDescent="0.2">
      <c r="H639" s="4"/>
      <c r="I639" s="4"/>
      <c r="M639" s="4"/>
      <c r="N639" s="4"/>
    </row>
    <row r="640" spans="8:14" ht="12.75" x14ac:dyDescent="0.2">
      <c r="H640" s="4"/>
      <c r="I640" s="4"/>
      <c r="M640" s="4"/>
      <c r="N640" s="4"/>
    </row>
    <row r="641" spans="8:14" ht="12.75" x14ac:dyDescent="0.2">
      <c r="H641" s="4"/>
      <c r="I641" s="4"/>
      <c r="M641" s="4"/>
      <c r="N641" s="4"/>
    </row>
    <row r="642" spans="8:14" ht="12.75" x14ac:dyDescent="0.2">
      <c r="H642" s="4"/>
      <c r="I642" s="4"/>
      <c r="M642" s="4"/>
      <c r="N642" s="4"/>
    </row>
    <row r="643" spans="8:14" ht="12.75" x14ac:dyDescent="0.2">
      <c r="H643" s="4"/>
      <c r="I643" s="4"/>
      <c r="M643" s="4"/>
      <c r="N643" s="4"/>
    </row>
    <row r="644" spans="8:14" ht="12.75" x14ac:dyDescent="0.2">
      <c r="H644" s="4"/>
      <c r="I644" s="4"/>
      <c r="M644" s="4"/>
      <c r="N644" s="4"/>
    </row>
    <row r="645" spans="8:14" ht="12.75" x14ac:dyDescent="0.2">
      <c r="H645" s="4"/>
      <c r="I645" s="4"/>
      <c r="M645" s="4"/>
      <c r="N645" s="4"/>
    </row>
    <row r="646" spans="8:14" ht="12.75" x14ac:dyDescent="0.2">
      <c r="H646" s="4"/>
      <c r="I646" s="4"/>
      <c r="M646" s="4"/>
      <c r="N646" s="4"/>
    </row>
    <row r="647" spans="8:14" ht="12.75" x14ac:dyDescent="0.2">
      <c r="H647" s="4"/>
      <c r="I647" s="4"/>
      <c r="M647" s="4"/>
      <c r="N647" s="4"/>
    </row>
    <row r="648" spans="8:14" ht="12.75" x14ac:dyDescent="0.2">
      <c r="H648" s="4"/>
      <c r="I648" s="4"/>
      <c r="M648" s="4"/>
      <c r="N648" s="4"/>
    </row>
    <row r="649" spans="8:14" ht="12.75" x14ac:dyDescent="0.2">
      <c r="H649" s="4"/>
      <c r="I649" s="4"/>
      <c r="M649" s="4"/>
      <c r="N649" s="4"/>
    </row>
    <row r="650" spans="8:14" ht="12.75" x14ac:dyDescent="0.2">
      <c r="H650" s="4"/>
      <c r="I650" s="4"/>
      <c r="M650" s="4"/>
      <c r="N650" s="4"/>
    </row>
    <row r="651" spans="8:14" ht="12.75" x14ac:dyDescent="0.2">
      <c r="H651" s="4"/>
      <c r="I651" s="4"/>
      <c r="M651" s="4"/>
      <c r="N651" s="4"/>
    </row>
    <row r="652" spans="8:14" ht="12.75" x14ac:dyDescent="0.2">
      <c r="H652" s="4"/>
      <c r="I652" s="4"/>
      <c r="M652" s="4"/>
      <c r="N652" s="4"/>
    </row>
    <row r="653" spans="8:14" ht="12.75" x14ac:dyDescent="0.2">
      <c r="H653" s="4"/>
      <c r="I653" s="4"/>
      <c r="M653" s="4"/>
      <c r="N653" s="4"/>
    </row>
    <row r="654" spans="8:14" ht="12.75" x14ac:dyDescent="0.2">
      <c r="H654" s="4"/>
      <c r="I654" s="4"/>
      <c r="M654" s="4"/>
      <c r="N654" s="4"/>
    </row>
    <row r="655" spans="8:14" ht="12.75" x14ac:dyDescent="0.2">
      <c r="H655" s="4"/>
      <c r="I655" s="4"/>
      <c r="M655" s="4"/>
      <c r="N655" s="4"/>
    </row>
    <row r="656" spans="8:14" ht="12.75" x14ac:dyDescent="0.2">
      <c r="H656" s="4"/>
      <c r="I656" s="4"/>
      <c r="M656" s="4"/>
      <c r="N656" s="4"/>
    </row>
    <row r="657" spans="8:14" ht="12.75" x14ac:dyDescent="0.2">
      <c r="H657" s="4"/>
      <c r="I657" s="4"/>
      <c r="M657" s="4"/>
      <c r="N657" s="4"/>
    </row>
    <row r="658" spans="8:14" ht="12.75" x14ac:dyDescent="0.2">
      <c r="H658" s="4"/>
      <c r="I658" s="4"/>
      <c r="M658" s="4"/>
      <c r="N658" s="4"/>
    </row>
    <row r="659" spans="8:14" ht="12.75" x14ac:dyDescent="0.2">
      <c r="H659" s="4"/>
      <c r="I659" s="4"/>
      <c r="M659" s="4"/>
      <c r="N659" s="4"/>
    </row>
    <row r="660" spans="8:14" ht="12.75" x14ac:dyDescent="0.2">
      <c r="H660" s="4"/>
      <c r="I660" s="4"/>
      <c r="M660" s="4"/>
      <c r="N660" s="4"/>
    </row>
    <row r="661" spans="8:14" ht="12.75" x14ac:dyDescent="0.2">
      <c r="H661" s="4"/>
      <c r="I661" s="4"/>
      <c r="M661" s="4"/>
      <c r="N661" s="4"/>
    </row>
    <row r="662" spans="8:14" ht="12.75" x14ac:dyDescent="0.2">
      <c r="H662" s="4"/>
      <c r="I662" s="4"/>
      <c r="M662" s="4"/>
      <c r="N662" s="4"/>
    </row>
    <row r="663" spans="8:14" ht="12.75" x14ac:dyDescent="0.2">
      <c r="H663" s="4"/>
      <c r="I663" s="4"/>
      <c r="M663" s="4"/>
      <c r="N663" s="4"/>
    </row>
    <row r="664" spans="8:14" ht="12.75" x14ac:dyDescent="0.2">
      <c r="H664" s="4"/>
      <c r="I664" s="4"/>
      <c r="M664" s="4"/>
      <c r="N664" s="4"/>
    </row>
    <row r="665" spans="8:14" ht="12.75" x14ac:dyDescent="0.2">
      <c r="H665" s="4"/>
      <c r="I665" s="4"/>
      <c r="M665" s="4"/>
      <c r="N665" s="4"/>
    </row>
    <row r="666" spans="8:14" ht="12.75" x14ac:dyDescent="0.2">
      <c r="H666" s="4"/>
      <c r="I666" s="4"/>
      <c r="M666" s="4"/>
      <c r="N666" s="4"/>
    </row>
    <row r="667" spans="8:14" ht="12.75" x14ac:dyDescent="0.2">
      <c r="H667" s="4"/>
      <c r="I667" s="4"/>
      <c r="M667" s="4"/>
      <c r="N667" s="4"/>
    </row>
    <row r="668" spans="8:14" ht="12.75" x14ac:dyDescent="0.2">
      <c r="H668" s="4"/>
      <c r="I668" s="4"/>
      <c r="M668" s="4"/>
      <c r="N668" s="4"/>
    </row>
    <row r="669" spans="8:14" ht="12.75" x14ac:dyDescent="0.2">
      <c r="H669" s="4"/>
      <c r="I669" s="4"/>
      <c r="M669" s="4"/>
      <c r="N669" s="4"/>
    </row>
    <row r="670" spans="8:14" ht="12.75" x14ac:dyDescent="0.2">
      <c r="H670" s="4"/>
      <c r="I670" s="4"/>
      <c r="M670" s="4"/>
      <c r="N670" s="4"/>
    </row>
    <row r="671" spans="8:14" ht="12.75" x14ac:dyDescent="0.2">
      <c r="H671" s="4"/>
      <c r="I671" s="4"/>
      <c r="M671" s="4"/>
      <c r="N671" s="4"/>
    </row>
    <row r="672" spans="8:14" ht="12.75" x14ac:dyDescent="0.2">
      <c r="H672" s="4"/>
      <c r="I672" s="4"/>
      <c r="M672" s="4"/>
      <c r="N672" s="4"/>
    </row>
    <row r="673" spans="8:14" ht="12.75" x14ac:dyDescent="0.2">
      <c r="H673" s="4"/>
      <c r="I673" s="4"/>
      <c r="M673" s="4"/>
      <c r="N673" s="4"/>
    </row>
    <row r="674" spans="8:14" ht="12.75" x14ac:dyDescent="0.2">
      <c r="H674" s="4"/>
      <c r="I674" s="4"/>
      <c r="M674" s="4"/>
      <c r="N674" s="4"/>
    </row>
    <row r="675" spans="8:14" ht="12.75" x14ac:dyDescent="0.2">
      <c r="H675" s="4"/>
      <c r="I675" s="4"/>
      <c r="M675" s="4"/>
      <c r="N675" s="4"/>
    </row>
    <row r="676" spans="8:14" ht="12.75" x14ac:dyDescent="0.2">
      <c r="H676" s="4"/>
      <c r="I676" s="4"/>
      <c r="M676" s="4"/>
      <c r="N676" s="4"/>
    </row>
    <row r="677" spans="8:14" ht="12.75" x14ac:dyDescent="0.2">
      <c r="H677" s="4"/>
      <c r="I677" s="4"/>
      <c r="M677" s="4"/>
      <c r="N677" s="4"/>
    </row>
    <row r="678" spans="8:14" ht="12.75" x14ac:dyDescent="0.2">
      <c r="H678" s="4"/>
      <c r="I678" s="4"/>
      <c r="M678" s="4"/>
      <c r="N678" s="4"/>
    </row>
    <row r="679" spans="8:14" ht="12.75" x14ac:dyDescent="0.2">
      <c r="H679" s="4"/>
      <c r="I679" s="4"/>
      <c r="M679" s="4"/>
      <c r="N679" s="4"/>
    </row>
    <row r="680" spans="8:14" ht="12.75" x14ac:dyDescent="0.2">
      <c r="H680" s="4"/>
      <c r="I680" s="4"/>
      <c r="M680" s="4"/>
      <c r="N680" s="4"/>
    </row>
    <row r="681" spans="8:14" ht="12.75" x14ac:dyDescent="0.2">
      <c r="H681" s="4"/>
      <c r="I681" s="4"/>
      <c r="M681" s="4"/>
      <c r="N681" s="4"/>
    </row>
    <row r="682" spans="8:14" ht="12.75" x14ac:dyDescent="0.2">
      <c r="H682" s="4"/>
      <c r="I682" s="4"/>
      <c r="M682" s="4"/>
      <c r="N682" s="4"/>
    </row>
    <row r="683" spans="8:14" ht="12.75" x14ac:dyDescent="0.2">
      <c r="H683" s="4"/>
      <c r="I683" s="4"/>
      <c r="M683" s="4"/>
      <c r="N683" s="4"/>
    </row>
    <row r="684" spans="8:14" ht="12.75" x14ac:dyDescent="0.2">
      <c r="H684" s="4"/>
      <c r="I684" s="4"/>
      <c r="M684" s="4"/>
      <c r="N684" s="4"/>
    </row>
    <row r="685" spans="8:14" ht="12.75" x14ac:dyDescent="0.2">
      <c r="H685" s="4"/>
      <c r="I685" s="4"/>
      <c r="M685" s="4"/>
      <c r="N685" s="4"/>
    </row>
    <row r="686" spans="8:14" ht="12.75" x14ac:dyDescent="0.2">
      <c r="H686" s="4"/>
      <c r="I686" s="4"/>
      <c r="M686" s="4"/>
      <c r="N686" s="4"/>
    </row>
    <row r="687" spans="8:14" ht="12.75" x14ac:dyDescent="0.2">
      <c r="H687" s="4"/>
      <c r="I687" s="4"/>
      <c r="M687" s="4"/>
      <c r="N687" s="4"/>
    </row>
    <row r="688" spans="8:14" ht="12.75" x14ac:dyDescent="0.2">
      <c r="H688" s="4"/>
      <c r="I688" s="4"/>
      <c r="M688" s="4"/>
      <c r="N688" s="4"/>
    </row>
    <row r="689" spans="8:14" ht="12.75" x14ac:dyDescent="0.2">
      <c r="H689" s="4"/>
      <c r="I689" s="4"/>
      <c r="M689" s="4"/>
      <c r="N689" s="4"/>
    </row>
    <row r="690" spans="8:14" ht="12.75" x14ac:dyDescent="0.2">
      <c r="H690" s="4"/>
      <c r="I690" s="4"/>
      <c r="M690" s="4"/>
      <c r="N690" s="4"/>
    </row>
    <row r="691" spans="8:14" ht="12.75" x14ac:dyDescent="0.2">
      <c r="H691" s="4"/>
      <c r="I691" s="4"/>
      <c r="M691" s="4"/>
      <c r="N691" s="4"/>
    </row>
    <row r="692" spans="8:14" ht="12.75" x14ac:dyDescent="0.2">
      <c r="H692" s="4"/>
      <c r="I692" s="4"/>
      <c r="M692" s="4"/>
      <c r="N692" s="4"/>
    </row>
    <row r="693" spans="8:14" ht="12.75" x14ac:dyDescent="0.2">
      <c r="H693" s="4"/>
      <c r="I693" s="4"/>
      <c r="M693" s="4"/>
      <c r="N693" s="4"/>
    </row>
    <row r="694" spans="8:14" ht="12.75" x14ac:dyDescent="0.2">
      <c r="H694" s="4"/>
      <c r="I694" s="4"/>
      <c r="M694" s="4"/>
      <c r="N694" s="4"/>
    </row>
    <row r="695" spans="8:14" ht="12.75" x14ac:dyDescent="0.2">
      <c r="H695" s="4"/>
      <c r="I695" s="4"/>
      <c r="M695" s="4"/>
      <c r="N695" s="4"/>
    </row>
    <row r="696" spans="8:14" ht="12.75" x14ac:dyDescent="0.2">
      <c r="H696" s="4"/>
      <c r="I696" s="4"/>
      <c r="M696" s="4"/>
      <c r="N696" s="4"/>
    </row>
    <row r="697" spans="8:14" ht="12.75" x14ac:dyDescent="0.2">
      <c r="H697" s="4"/>
      <c r="I697" s="4"/>
      <c r="M697" s="4"/>
      <c r="N697" s="4"/>
    </row>
    <row r="698" spans="8:14" ht="12.75" x14ac:dyDescent="0.2">
      <c r="H698" s="4"/>
      <c r="I698" s="4"/>
      <c r="M698" s="4"/>
      <c r="N698" s="4"/>
    </row>
    <row r="699" spans="8:14" ht="12.75" x14ac:dyDescent="0.2">
      <c r="H699" s="4"/>
      <c r="I699" s="4"/>
      <c r="M699" s="4"/>
      <c r="N699" s="4"/>
    </row>
    <row r="700" spans="8:14" ht="12.75" x14ac:dyDescent="0.2">
      <c r="H700" s="4"/>
      <c r="I700" s="4"/>
      <c r="M700" s="4"/>
      <c r="N700" s="4"/>
    </row>
    <row r="701" spans="8:14" ht="12.75" x14ac:dyDescent="0.2">
      <c r="H701" s="4"/>
      <c r="I701" s="4"/>
      <c r="M701" s="4"/>
      <c r="N701" s="4"/>
    </row>
    <row r="702" spans="8:14" ht="12.75" x14ac:dyDescent="0.2">
      <c r="H702" s="4"/>
      <c r="I702" s="4"/>
      <c r="M702" s="4"/>
      <c r="N702" s="4"/>
    </row>
    <row r="703" spans="8:14" ht="12.75" x14ac:dyDescent="0.2">
      <c r="H703" s="4"/>
      <c r="I703" s="4"/>
      <c r="M703" s="4"/>
      <c r="N703" s="4"/>
    </row>
    <row r="704" spans="8:14" ht="12.75" x14ac:dyDescent="0.2">
      <c r="H704" s="4"/>
      <c r="I704" s="4"/>
      <c r="M704" s="4"/>
      <c r="N704" s="4"/>
    </row>
    <row r="705" spans="8:14" ht="12.75" x14ac:dyDescent="0.2">
      <c r="H705" s="4"/>
      <c r="I705" s="4"/>
      <c r="M705" s="4"/>
      <c r="N705" s="4"/>
    </row>
    <row r="706" spans="8:14" ht="12.75" x14ac:dyDescent="0.2">
      <c r="H706" s="4"/>
      <c r="I706" s="4"/>
      <c r="M706" s="4"/>
      <c r="N706" s="4"/>
    </row>
    <row r="707" spans="8:14" ht="12.75" x14ac:dyDescent="0.2">
      <c r="H707" s="4"/>
      <c r="I707" s="4"/>
      <c r="M707" s="4"/>
      <c r="N707" s="4"/>
    </row>
    <row r="708" spans="8:14" ht="12.75" x14ac:dyDescent="0.2">
      <c r="H708" s="4"/>
      <c r="I708" s="4"/>
      <c r="M708" s="4"/>
      <c r="N708" s="4"/>
    </row>
    <row r="709" spans="8:14" ht="12.75" x14ac:dyDescent="0.2">
      <c r="H709" s="4"/>
      <c r="I709" s="4"/>
      <c r="M709" s="4"/>
      <c r="N709" s="4"/>
    </row>
    <row r="710" spans="8:14" ht="12.75" x14ac:dyDescent="0.2">
      <c r="H710" s="4"/>
      <c r="I710" s="4"/>
      <c r="M710" s="4"/>
      <c r="N710" s="4"/>
    </row>
    <row r="711" spans="8:14" ht="12.75" x14ac:dyDescent="0.2">
      <c r="H711" s="4"/>
      <c r="I711" s="4"/>
      <c r="M711" s="4"/>
      <c r="N711" s="4"/>
    </row>
    <row r="712" spans="8:14" ht="12.75" x14ac:dyDescent="0.2">
      <c r="H712" s="4"/>
      <c r="I712" s="4"/>
      <c r="M712" s="4"/>
      <c r="N712" s="4"/>
    </row>
    <row r="713" spans="8:14" ht="12.75" x14ac:dyDescent="0.2">
      <c r="H713" s="4"/>
      <c r="I713" s="4"/>
      <c r="M713" s="4"/>
      <c r="N713" s="4"/>
    </row>
    <row r="714" spans="8:14" ht="12.75" x14ac:dyDescent="0.2">
      <c r="H714" s="4"/>
      <c r="I714" s="4"/>
      <c r="M714" s="4"/>
      <c r="N714" s="4"/>
    </row>
    <row r="715" spans="8:14" ht="12.75" x14ac:dyDescent="0.2">
      <c r="H715" s="4"/>
      <c r="I715" s="4"/>
      <c r="M715" s="4"/>
      <c r="N715" s="4"/>
    </row>
    <row r="716" spans="8:14" ht="12.75" x14ac:dyDescent="0.2">
      <c r="H716" s="4"/>
      <c r="I716" s="4"/>
      <c r="M716" s="4"/>
      <c r="N716" s="4"/>
    </row>
    <row r="717" spans="8:14" ht="12.75" x14ac:dyDescent="0.2">
      <c r="H717" s="4"/>
      <c r="I717" s="4"/>
      <c r="M717" s="4"/>
      <c r="N717" s="4"/>
    </row>
    <row r="718" spans="8:14" ht="12.75" x14ac:dyDescent="0.2">
      <c r="H718" s="4"/>
      <c r="I718" s="4"/>
      <c r="M718" s="4"/>
      <c r="N718" s="4"/>
    </row>
    <row r="719" spans="8:14" ht="12.75" x14ac:dyDescent="0.2">
      <c r="H719" s="4"/>
      <c r="I719" s="4"/>
      <c r="M719" s="4"/>
      <c r="N719" s="4"/>
    </row>
    <row r="720" spans="8:14" ht="12.75" x14ac:dyDescent="0.2">
      <c r="H720" s="4"/>
      <c r="I720" s="4"/>
      <c r="M720" s="4"/>
      <c r="N720" s="4"/>
    </row>
    <row r="721" spans="8:14" ht="12.75" x14ac:dyDescent="0.2">
      <c r="H721" s="4"/>
      <c r="I721" s="4"/>
      <c r="M721" s="4"/>
      <c r="N721" s="4"/>
    </row>
    <row r="722" spans="8:14" ht="12.75" x14ac:dyDescent="0.2">
      <c r="H722" s="4"/>
      <c r="I722" s="4"/>
      <c r="M722" s="4"/>
      <c r="N722" s="4"/>
    </row>
    <row r="723" spans="8:14" ht="12.75" x14ac:dyDescent="0.2">
      <c r="H723" s="4"/>
      <c r="I723" s="4"/>
      <c r="M723" s="4"/>
      <c r="N723" s="4"/>
    </row>
    <row r="724" spans="8:14" ht="12.75" x14ac:dyDescent="0.2">
      <c r="H724" s="4"/>
      <c r="I724" s="4"/>
      <c r="M724" s="4"/>
      <c r="N724" s="4"/>
    </row>
    <row r="725" spans="8:14" ht="12.75" x14ac:dyDescent="0.2">
      <c r="H725" s="4"/>
      <c r="I725" s="4"/>
      <c r="M725" s="4"/>
      <c r="N725" s="4"/>
    </row>
    <row r="726" spans="8:14" ht="12.75" x14ac:dyDescent="0.2">
      <c r="H726" s="4"/>
      <c r="I726" s="4"/>
      <c r="M726" s="4"/>
      <c r="N726" s="4"/>
    </row>
    <row r="727" spans="8:14" ht="12.75" x14ac:dyDescent="0.2">
      <c r="H727" s="4"/>
      <c r="I727" s="4"/>
      <c r="M727" s="4"/>
      <c r="N727" s="4"/>
    </row>
    <row r="728" spans="8:14" ht="12.75" x14ac:dyDescent="0.2">
      <c r="H728" s="4"/>
      <c r="I728" s="4"/>
      <c r="M728" s="4"/>
      <c r="N728" s="4"/>
    </row>
    <row r="729" spans="8:14" ht="12.75" x14ac:dyDescent="0.2">
      <c r="H729" s="4"/>
      <c r="I729" s="4"/>
      <c r="M729" s="4"/>
      <c r="N729" s="4"/>
    </row>
    <row r="730" spans="8:14" ht="12.75" x14ac:dyDescent="0.2">
      <c r="H730" s="4"/>
      <c r="I730" s="4"/>
      <c r="M730" s="4"/>
      <c r="N730" s="4"/>
    </row>
    <row r="731" spans="8:14" ht="12.75" x14ac:dyDescent="0.2">
      <c r="H731" s="4"/>
      <c r="I731" s="4"/>
      <c r="M731" s="4"/>
      <c r="N731" s="4"/>
    </row>
    <row r="732" spans="8:14" ht="12.75" x14ac:dyDescent="0.2">
      <c r="H732" s="4"/>
      <c r="I732" s="4"/>
      <c r="M732" s="4"/>
      <c r="N732" s="4"/>
    </row>
    <row r="733" spans="8:14" ht="12.75" x14ac:dyDescent="0.2">
      <c r="H733" s="4"/>
      <c r="I733" s="4"/>
      <c r="M733" s="4"/>
      <c r="N733" s="4"/>
    </row>
    <row r="734" spans="8:14" ht="12.75" x14ac:dyDescent="0.2">
      <c r="H734" s="4"/>
      <c r="I734" s="4"/>
      <c r="M734" s="4"/>
      <c r="N734" s="4"/>
    </row>
    <row r="735" spans="8:14" ht="12.75" x14ac:dyDescent="0.2">
      <c r="H735" s="4"/>
      <c r="I735" s="4"/>
      <c r="M735" s="4"/>
      <c r="N735" s="4"/>
    </row>
    <row r="736" spans="8:14" ht="12.75" x14ac:dyDescent="0.2">
      <c r="H736" s="4"/>
      <c r="I736" s="4"/>
      <c r="M736" s="4"/>
      <c r="N736" s="4"/>
    </row>
    <row r="737" spans="8:14" ht="12.75" x14ac:dyDescent="0.2">
      <c r="H737" s="4"/>
      <c r="I737" s="4"/>
      <c r="M737" s="4"/>
      <c r="N737" s="4"/>
    </row>
    <row r="738" spans="8:14" ht="12.75" x14ac:dyDescent="0.2">
      <c r="H738" s="4"/>
      <c r="I738" s="4"/>
      <c r="M738" s="4"/>
      <c r="N738" s="4"/>
    </row>
    <row r="739" spans="8:14" ht="12.75" x14ac:dyDescent="0.2">
      <c r="H739" s="4"/>
      <c r="I739" s="4"/>
      <c r="M739" s="4"/>
      <c r="N739" s="4"/>
    </row>
    <row r="740" spans="8:14" ht="12.75" x14ac:dyDescent="0.2">
      <c r="H740" s="4"/>
      <c r="I740" s="4"/>
      <c r="M740" s="4"/>
      <c r="N740" s="4"/>
    </row>
    <row r="741" spans="8:14" ht="12.75" x14ac:dyDescent="0.2">
      <c r="H741" s="4"/>
      <c r="I741" s="4"/>
      <c r="M741" s="4"/>
      <c r="N741" s="4"/>
    </row>
    <row r="742" spans="8:14" ht="12.75" x14ac:dyDescent="0.2">
      <c r="H742" s="4"/>
      <c r="I742" s="4"/>
      <c r="M742" s="4"/>
      <c r="N742" s="4"/>
    </row>
    <row r="743" spans="8:14" ht="12.75" x14ac:dyDescent="0.2">
      <c r="H743" s="4"/>
      <c r="I743" s="4"/>
      <c r="M743" s="4"/>
      <c r="N743" s="4"/>
    </row>
    <row r="744" spans="8:14" ht="12.75" x14ac:dyDescent="0.2">
      <c r="H744" s="4"/>
      <c r="I744" s="4"/>
      <c r="M744" s="4"/>
      <c r="N744" s="4"/>
    </row>
    <row r="745" spans="8:14" ht="12.75" x14ac:dyDescent="0.2">
      <c r="H745" s="4"/>
      <c r="I745" s="4"/>
      <c r="M745" s="4"/>
      <c r="N745" s="4"/>
    </row>
    <row r="746" spans="8:14" ht="12.75" x14ac:dyDescent="0.2">
      <c r="H746" s="4"/>
      <c r="I746" s="4"/>
      <c r="M746" s="4"/>
      <c r="N746" s="4"/>
    </row>
    <row r="747" spans="8:14" ht="12.75" x14ac:dyDescent="0.2">
      <c r="H747" s="4"/>
      <c r="I747" s="4"/>
      <c r="M747" s="4"/>
      <c r="N747" s="4"/>
    </row>
    <row r="748" spans="8:14" ht="12.75" x14ac:dyDescent="0.2">
      <c r="H748" s="4"/>
      <c r="I748" s="4"/>
      <c r="M748" s="4"/>
      <c r="N748" s="4"/>
    </row>
    <row r="749" spans="8:14" ht="12.75" x14ac:dyDescent="0.2">
      <c r="H749" s="4"/>
      <c r="I749" s="4"/>
      <c r="M749" s="4"/>
      <c r="N749" s="4"/>
    </row>
    <row r="750" spans="8:14" ht="12.75" x14ac:dyDescent="0.2">
      <c r="H750" s="4"/>
      <c r="I750" s="4"/>
      <c r="M750" s="4"/>
      <c r="N750" s="4"/>
    </row>
    <row r="751" spans="8:14" ht="12.75" x14ac:dyDescent="0.2">
      <c r="H751" s="4"/>
      <c r="I751" s="4"/>
      <c r="M751" s="4"/>
      <c r="N751" s="4"/>
    </row>
    <row r="752" spans="8:14" ht="12.75" x14ac:dyDescent="0.2">
      <c r="H752" s="4"/>
      <c r="I752" s="4"/>
      <c r="M752" s="4"/>
      <c r="N752" s="4"/>
    </row>
    <row r="753" spans="8:14" ht="12.75" x14ac:dyDescent="0.2">
      <c r="H753" s="4"/>
      <c r="I753" s="4"/>
      <c r="M753" s="4"/>
      <c r="N753" s="4"/>
    </row>
    <row r="754" spans="8:14" ht="12.75" x14ac:dyDescent="0.2">
      <c r="H754" s="4"/>
      <c r="I754" s="4"/>
      <c r="M754" s="4"/>
      <c r="N754" s="4"/>
    </row>
    <row r="755" spans="8:14" ht="12.75" x14ac:dyDescent="0.2">
      <c r="H755" s="4"/>
      <c r="I755" s="4"/>
      <c r="M755" s="4"/>
      <c r="N755" s="4"/>
    </row>
    <row r="756" spans="8:14" ht="12.75" x14ac:dyDescent="0.2">
      <c r="H756" s="4"/>
      <c r="I756" s="4"/>
      <c r="M756" s="4"/>
      <c r="N756" s="4"/>
    </row>
    <row r="757" spans="8:14" ht="12.75" x14ac:dyDescent="0.2">
      <c r="H757" s="4"/>
      <c r="I757" s="4"/>
      <c r="M757" s="4"/>
      <c r="N757" s="4"/>
    </row>
    <row r="758" spans="8:14" ht="12.75" x14ac:dyDescent="0.2">
      <c r="H758" s="4"/>
      <c r="I758" s="4"/>
      <c r="M758" s="4"/>
      <c r="N758" s="4"/>
    </row>
    <row r="759" spans="8:14" ht="12.75" x14ac:dyDescent="0.2">
      <c r="H759" s="4"/>
      <c r="I759" s="4"/>
      <c r="M759" s="4"/>
      <c r="N759" s="4"/>
    </row>
    <row r="760" spans="8:14" ht="12.75" x14ac:dyDescent="0.2">
      <c r="H760" s="4"/>
      <c r="I760" s="4"/>
      <c r="M760" s="4"/>
      <c r="N760" s="4"/>
    </row>
    <row r="761" spans="8:14" ht="12.75" x14ac:dyDescent="0.2">
      <c r="H761" s="4"/>
      <c r="I761" s="4"/>
      <c r="M761" s="4"/>
      <c r="N761" s="4"/>
    </row>
    <row r="762" spans="8:14" ht="12.75" x14ac:dyDescent="0.2">
      <c r="H762" s="4"/>
      <c r="I762" s="4"/>
      <c r="M762" s="4"/>
      <c r="N762" s="4"/>
    </row>
    <row r="763" spans="8:14" ht="12.75" x14ac:dyDescent="0.2">
      <c r="H763" s="4"/>
      <c r="I763" s="4"/>
      <c r="M763" s="4"/>
      <c r="N763" s="4"/>
    </row>
    <row r="764" spans="8:14" ht="12.75" x14ac:dyDescent="0.2">
      <c r="H764" s="4"/>
      <c r="I764" s="4"/>
      <c r="M764" s="4"/>
      <c r="N764" s="4"/>
    </row>
    <row r="765" spans="8:14" ht="12.75" x14ac:dyDescent="0.2">
      <c r="H765" s="4"/>
      <c r="I765" s="4"/>
      <c r="M765" s="4"/>
      <c r="N765" s="4"/>
    </row>
    <row r="766" spans="8:14" ht="12.75" x14ac:dyDescent="0.2">
      <c r="H766" s="4"/>
      <c r="I766" s="4"/>
      <c r="M766" s="4"/>
      <c r="N766" s="4"/>
    </row>
    <row r="767" spans="8:14" ht="12.75" x14ac:dyDescent="0.2">
      <c r="H767" s="4"/>
      <c r="I767" s="4"/>
      <c r="M767" s="4"/>
      <c r="N767" s="4"/>
    </row>
    <row r="768" spans="8:14" ht="12.75" x14ac:dyDescent="0.2">
      <c r="H768" s="4"/>
      <c r="I768" s="4"/>
      <c r="M768" s="4"/>
      <c r="N768" s="4"/>
    </row>
    <row r="769" spans="8:14" ht="12.75" x14ac:dyDescent="0.2">
      <c r="H769" s="4"/>
      <c r="I769" s="4"/>
      <c r="M769" s="4"/>
      <c r="N769" s="4"/>
    </row>
    <row r="770" spans="8:14" ht="12.75" x14ac:dyDescent="0.2">
      <c r="H770" s="4"/>
      <c r="I770" s="4"/>
      <c r="M770" s="4"/>
      <c r="N770" s="4"/>
    </row>
    <row r="771" spans="8:14" ht="12.75" x14ac:dyDescent="0.2">
      <c r="H771" s="4"/>
      <c r="I771" s="4"/>
      <c r="M771" s="4"/>
      <c r="N771" s="4"/>
    </row>
    <row r="772" spans="8:14" ht="12.75" x14ac:dyDescent="0.2">
      <c r="H772" s="4"/>
      <c r="I772" s="4"/>
      <c r="M772" s="4"/>
      <c r="N772" s="4"/>
    </row>
    <row r="773" spans="8:14" ht="12.75" x14ac:dyDescent="0.2">
      <c r="H773" s="4"/>
      <c r="I773" s="4"/>
      <c r="M773" s="4"/>
      <c r="N773" s="4"/>
    </row>
    <row r="774" spans="8:14" ht="12.75" x14ac:dyDescent="0.2">
      <c r="H774" s="4"/>
      <c r="I774" s="4"/>
      <c r="M774" s="4"/>
      <c r="N774" s="4"/>
    </row>
    <row r="775" spans="8:14" ht="12.75" x14ac:dyDescent="0.2">
      <c r="H775" s="4"/>
      <c r="I775" s="4"/>
      <c r="M775" s="4"/>
      <c r="N775" s="4"/>
    </row>
    <row r="776" spans="8:14" ht="12.75" x14ac:dyDescent="0.2">
      <c r="H776" s="4"/>
      <c r="I776" s="4"/>
      <c r="M776" s="4"/>
      <c r="N776" s="4"/>
    </row>
    <row r="777" spans="8:14" ht="12.75" x14ac:dyDescent="0.2">
      <c r="H777" s="4"/>
      <c r="I777" s="4"/>
      <c r="M777" s="4"/>
      <c r="N777" s="4"/>
    </row>
    <row r="778" spans="8:14" ht="12.75" x14ac:dyDescent="0.2">
      <c r="H778" s="4"/>
      <c r="I778" s="4"/>
      <c r="M778" s="4"/>
      <c r="N778" s="4"/>
    </row>
    <row r="779" spans="8:14" ht="12.75" x14ac:dyDescent="0.2">
      <c r="H779" s="4"/>
      <c r="I779" s="4"/>
      <c r="M779" s="4"/>
      <c r="N779" s="4"/>
    </row>
    <row r="780" spans="8:14" ht="12.75" x14ac:dyDescent="0.2">
      <c r="H780" s="4"/>
      <c r="I780" s="4"/>
      <c r="M780" s="4"/>
      <c r="N780" s="4"/>
    </row>
    <row r="781" spans="8:14" ht="12.75" x14ac:dyDescent="0.2">
      <c r="H781" s="4"/>
      <c r="I781" s="4"/>
      <c r="M781" s="4"/>
      <c r="N781" s="4"/>
    </row>
    <row r="782" spans="8:14" ht="12.75" x14ac:dyDescent="0.2">
      <c r="H782" s="4"/>
      <c r="I782" s="4"/>
      <c r="M782" s="4"/>
      <c r="N782" s="4"/>
    </row>
    <row r="783" spans="8:14" ht="12.75" x14ac:dyDescent="0.2">
      <c r="H783" s="4"/>
      <c r="I783" s="4"/>
      <c r="M783" s="4"/>
      <c r="N783" s="4"/>
    </row>
    <row r="784" spans="8:14" ht="12.75" x14ac:dyDescent="0.2">
      <c r="H784" s="4"/>
      <c r="I784" s="4"/>
      <c r="M784" s="4"/>
      <c r="N784" s="4"/>
    </row>
    <row r="785" spans="8:14" ht="12.75" x14ac:dyDescent="0.2">
      <c r="H785" s="4"/>
      <c r="I785" s="4"/>
      <c r="M785" s="4"/>
      <c r="N785" s="4"/>
    </row>
    <row r="786" spans="8:14" ht="12.75" x14ac:dyDescent="0.2">
      <c r="H786" s="4"/>
      <c r="I786" s="4"/>
      <c r="M786" s="4"/>
      <c r="N786" s="4"/>
    </row>
    <row r="787" spans="8:14" ht="12.75" x14ac:dyDescent="0.2">
      <c r="H787" s="4"/>
      <c r="I787" s="4"/>
      <c r="M787" s="4"/>
      <c r="N787" s="4"/>
    </row>
    <row r="788" spans="8:14" ht="12.75" x14ac:dyDescent="0.2">
      <c r="H788" s="4"/>
      <c r="I788" s="4"/>
      <c r="M788" s="4"/>
      <c r="N788" s="4"/>
    </row>
    <row r="789" spans="8:14" ht="12.75" x14ac:dyDescent="0.2">
      <c r="H789" s="4"/>
      <c r="I789" s="4"/>
      <c r="M789" s="4"/>
      <c r="N789" s="4"/>
    </row>
    <row r="790" spans="8:14" ht="12.75" x14ac:dyDescent="0.2">
      <c r="H790" s="4"/>
      <c r="I790" s="4"/>
      <c r="M790" s="4"/>
      <c r="N790" s="4"/>
    </row>
    <row r="791" spans="8:14" ht="12.75" x14ac:dyDescent="0.2">
      <c r="H791" s="4"/>
      <c r="I791" s="4"/>
      <c r="M791" s="4"/>
      <c r="N791" s="4"/>
    </row>
    <row r="792" spans="8:14" ht="12.75" x14ac:dyDescent="0.2">
      <c r="H792" s="4"/>
      <c r="I792" s="4"/>
      <c r="M792" s="4"/>
      <c r="N792" s="4"/>
    </row>
    <row r="793" spans="8:14" ht="12.75" x14ac:dyDescent="0.2">
      <c r="H793" s="4"/>
      <c r="I793" s="4"/>
      <c r="M793" s="4"/>
      <c r="N793" s="4"/>
    </row>
    <row r="794" spans="8:14" ht="12.75" x14ac:dyDescent="0.2">
      <c r="H794" s="4"/>
      <c r="I794" s="4"/>
      <c r="M794" s="4"/>
      <c r="N794" s="4"/>
    </row>
    <row r="795" spans="8:14" ht="12.75" x14ac:dyDescent="0.2">
      <c r="H795" s="4"/>
      <c r="I795" s="4"/>
      <c r="M795" s="4"/>
      <c r="N795" s="4"/>
    </row>
    <row r="796" spans="8:14" ht="12.75" x14ac:dyDescent="0.2">
      <c r="H796" s="4"/>
      <c r="I796" s="4"/>
      <c r="M796" s="4"/>
      <c r="N796" s="4"/>
    </row>
    <row r="797" spans="8:14" ht="12.75" x14ac:dyDescent="0.2">
      <c r="H797" s="4"/>
      <c r="I797" s="4"/>
      <c r="M797" s="4"/>
      <c r="N797" s="4"/>
    </row>
    <row r="798" spans="8:14" ht="12.75" x14ac:dyDescent="0.2">
      <c r="H798" s="4"/>
      <c r="I798" s="4"/>
      <c r="M798" s="4"/>
      <c r="N798" s="4"/>
    </row>
    <row r="799" spans="8:14" ht="12.75" x14ac:dyDescent="0.2">
      <c r="H799" s="4"/>
      <c r="I799" s="4"/>
      <c r="M799" s="4"/>
      <c r="N799" s="4"/>
    </row>
    <row r="800" spans="8:14" ht="12.75" x14ac:dyDescent="0.2">
      <c r="H800" s="4"/>
      <c r="I800" s="4"/>
      <c r="M800" s="4"/>
      <c r="N800" s="4"/>
    </row>
    <row r="801" spans="8:14" ht="12.75" x14ac:dyDescent="0.2">
      <c r="H801" s="4"/>
      <c r="I801" s="4"/>
      <c r="M801" s="4"/>
      <c r="N801" s="4"/>
    </row>
    <row r="802" spans="8:14" ht="12.75" x14ac:dyDescent="0.2">
      <c r="H802" s="4"/>
      <c r="I802" s="4"/>
      <c r="M802" s="4"/>
      <c r="N802" s="4"/>
    </row>
    <row r="803" spans="8:14" ht="12.75" x14ac:dyDescent="0.2">
      <c r="H803" s="4"/>
      <c r="I803" s="4"/>
      <c r="M803" s="4"/>
      <c r="N803" s="4"/>
    </row>
    <row r="804" spans="8:14" ht="12.75" x14ac:dyDescent="0.2">
      <c r="H804" s="4"/>
      <c r="I804" s="4"/>
      <c r="M804" s="4"/>
      <c r="N804" s="4"/>
    </row>
    <row r="805" spans="8:14" ht="12.75" x14ac:dyDescent="0.2">
      <c r="H805" s="4"/>
      <c r="I805" s="4"/>
      <c r="M805" s="4"/>
      <c r="N805" s="4"/>
    </row>
    <row r="806" spans="8:14" ht="12.75" x14ac:dyDescent="0.2">
      <c r="H806" s="4"/>
      <c r="I806" s="4"/>
      <c r="M806" s="4"/>
      <c r="N806" s="4"/>
    </row>
    <row r="807" spans="8:14" ht="12.75" x14ac:dyDescent="0.2">
      <c r="H807" s="4"/>
      <c r="I807" s="4"/>
      <c r="M807" s="4"/>
      <c r="N807" s="4"/>
    </row>
    <row r="808" spans="8:14" ht="12.75" x14ac:dyDescent="0.2">
      <c r="H808" s="4"/>
      <c r="I808" s="4"/>
      <c r="M808" s="4"/>
      <c r="N808" s="4"/>
    </row>
    <row r="809" spans="8:14" ht="12.75" x14ac:dyDescent="0.2">
      <c r="H809" s="4"/>
      <c r="I809" s="4"/>
      <c r="M809" s="4"/>
      <c r="N809" s="4"/>
    </row>
    <row r="810" spans="8:14" ht="12.75" x14ac:dyDescent="0.2">
      <c r="H810" s="4"/>
      <c r="I810" s="4"/>
      <c r="M810" s="4"/>
      <c r="N810" s="4"/>
    </row>
    <row r="811" spans="8:14" ht="12.75" x14ac:dyDescent="0.2">
      <c r="H811" s="4"/>
      <c r="I811" s="4"/>
      <c r="M811" s="4"/>
      <c r="N811" s="4"/>
    </row>
    <row r="812" spans="8:14" ht="12.75" x14ac:dyDescent="0.2">
      <c r="H812" s="4"/>
      <c r="I812" s="4"/>
      <c r="M812" s="4"/>
      <c r="N812" s="4"/>
    </row>
    <row r="813" spans="8:14" ht="12.75" x14ac:dyDescent="0.2">
      <c r="H813" s="4"/>
      <c r="I813" s="4"/>
      <c r="M813" s="4"/>
      <c r="N813" s="4"/>
    </row>
    <row r="814" spans="8:14" ht="12.75" x14ac:dyDescent="0.2">
      <c r="H814" s="4"/>
      <c r="I814" s="4"/>
      <c r="M814" s="4"/>
      <c r="N814" s="4"/>
    </row>
    <row r="815" spans="8:14" ht="12.75" x14ac:dyDescent="0.2">
      <c r="H815" s="4"/>
      <c r="I815" s="4"/>
      <c r="M815" s="4"/>
      <c r="N815" s="4"/>
    </row>
    <row r="816" spans="8:14" ht="12.75" x14ac:dyDescent="0.2">
      <c r="H816" s="4"/>
      <c r="I816" s="4"/>
      <c r="M816" s="4"/>
      <c r="N816" s="4"/>
    </row>
    <row r="817" spans="8:14" ht="12.75" x14ac:dyDescent="0.2">
      <c r="H817" s="4"/>
      <c r="I817" s="4"/>
      <c r="M817" s="4"/>
      <c r="N817" s="4"/>
    </row>
    <row r="818" spans="8:14" ht="12.75" x14ac:dyDescent="0.2">
      <c r="H818" s="4"/>
      <c r="I818" s="4"/>
      <c r="M818" s="4"/>
      <c r="N818" s="4"/>
    </row>
    <row r="819" spans="8:14" ht="12.75" x14ac:dyDescent="0.2">
      <c r="H819" s="4"/>
      <c r="I819" s="4"/>
      <c r="M819" s="4"/>
      <c r="N819" s="4"/>
    </row>
    <row r="820" spans="8:14" ht="12.75" x14ac:dyDescent="0.2">
      <c r="H820" s="4"/>
      <c r="I820" s="4"/>
      <c r="M820" s="4"/>
      <c r="N820" s="4"/>
    </row>
    <row r="821" spans="8:14" ht="12.75" x14ac:dyDescent="0.2">
      <c r="H821" s="4"/>
      <c r="I821" s="4"/>
      <c r="M821" s="4"/>
      <c r="N821" s="4"/>
    </row>
    <row r="822" spans="8:14" ht="12.75" x14ac:dyDescent="0.2">
      <c r="H822" s="4"/>
      <c r="I822" s="4"/>
      <c r="M822" s="4"/>
      <c r="N822" s="4"/>
    </row>
    <row r="823" spans="8:14" ht="12.75" x14ac:dyDescent="0.2">
      <c r="H823" s="4"/>
      <c r="I823" s="4"/>
      <c r="M823" s="4"/>
      <c r="N823" s="4"/>
    </row>
    <row r="824" spans="8:14" ht="12.75" x14ac:dyDescent="0.2">
      <c r="H824" s="4"/>
      <c r="I824" s="4"/>
      <c r="M824" s="4"/>
      <c r="N824" s="4"/>
    </row>
    <row r="825" spans="8:14" ht="12.75" x14ac:dyDescent="0.2">
      <c r="H825" s="4"/>
      <c r="I825" s="4"/>
      <c r="M825" s="4"/>
      <c r="N825" s="4"/>
    </row>
    <row r="826" spans="8:14" ht="12.75" x14ac:dyDescent="0.2">
      <c r="H826" s="4"/>
      <c r="I826" s="4"/>
      <c r="M826" s="4"/>
      <c r="N826" s="4"/>
    </row>
    <row r="827" spans="8:14" ht="12.75" x14ac:dyDescent="0.2">
      <c r="H827" s="4"/>
      <c r="I827" s="4"/>
      <c r="M827" s="4"/>
      <c r="N827" s="4"/>
    </row>
    <row r="828" spans="8:14" ht="12.75" x14ac:dyDescent="0.2">
      <c r="H828" s="4"/>
      <c r="I828" s="4"/>
      <c r="M828" s="4"/>
      <c r="N828" s="4"/>
    </row>
    <row r="829" spans="8:14" ht="12.75" x14ac:dyDescent="0.2">
      <c r="H829" s="4"/>
      <c r="I829" s="4"/>
      <c r="M829" s="4"/>
      <c r="N829" s="4"/>
    </row>
    <row r="830" spans="8:14" ht="12.75" x14ac:dyDescent="0.2">
      <c r="H830" s="4"/>
      <c r="I830" s="4"/>
      <c r="M830" s="4"/>
      <c r="N830" s="4"/>
    </row>
    <row r="831" spans="8:14" ht="12.75" x14ac:dyDescent="0.2">
      <c r="H831" s="4"/>
      <c r="I831" s="4"/>
      <c r="M831" s="4"/>
      <c r="N831" s="4"/>
    </row>
    <row r="832" spans="8:14" ht="12.75" x14ac:dyDescent="0.2">
      <c r="H832" s="4"/>
      <c r="I832" s="4"/>
      <c r="M832" s="4"/>
      <c r="N832" s="4"/>
    </row>
    <row r="833" spans="8:14" ht="12.75" x14ac:dyDescent="0.2">
      <c r="H833" s="4"/>
      <c r="I833" s="4"/>
      <c r="M833" s="4"/>
      <c r="N833" s="4"/>
    </row>
    <row r="834" spans="8:14" ht="12.75" x14ac:dyDescent="0.2">
      <c r="H834" s="4"/>
      <c r="I834" s="4"/>
      <c r="M834" s="4"/>
      <c r="N834" s="4"/>
    </row>
    <row r="835" spans="8:14" ht="12.75" x14ac:dyDescent="0.2">
      <c r="H835" s="4"/>
      <c r="I835" s="4"/>
      <c r="M835" s="4"/>
      <c r="N835" s="4"/>
    </row>
    <row r="836" spans="8:14" ht="12.75" x14ac:dyDescent="0.2">
      <c r="H836" s="4"/>
      <c r="I836" s="4"/>
      <c r="M836" s="4"/>
      <c r="N836" s="4"/>
    </row>
    <row r="837" spans="8:14" ht="12.75" x14ac:dyDescent="0.2">
      <c r="H837" s="4"/>
      <c r="I837" s="4"/>
      <c r="M837" s="4"/>
      <c r="N837" s="4"/>
    </row>
    <row r="838" spans="8:14" ht="12.75" x14ac:dyDescent="0.2">
      <c r="H838" s="4"/>
      <c r="I838" s="4"/>
      <c r="M838" s="4"/>
      <c r="N838" s="4"/>
    </row>
    <row r="839" spans="8:14" ht="12.75" x14ac:dyDescent="0.2">
      <c r="H839" s="4"/>
      <c r="I839" s="4"/>
      <c r="M839" s="4"/>
      <c r="N839" s="4"/>
    </row>
    <row r="840" spans="8:14" ht="12.75" x14ac:dyDescent="0.2">
      <c r="H840" s="4"/>
      <c r="I840" s="4"/>
      <c r="M840" s="4"/>
      <c r="N840" s="4"/>
    </row>
    <row r="841" spans="8:14" ht="12.75" x14ac:dyDescent="0.2">
      <c r="H841" s="4"/>
      <c r="I841" s="4"/>
      <c r="M841" s="4"/>
      <c r="N841" s="4"/>
    </row>
    <row r="842" spans="8:14" ht="12.75" x14ac:dyDescent="0.2">
      <c r="H842" s="4"/>
      <c r="I842" s="4"/>
      <c r="M842" s="4"/>
      <c r="N842" s="4"/>
    </row>
    <row r="843" spans="8:14" ht="12.75" x14ac:dyDescent="0.2">
      <c r="H843" s="4"/>
      <c r="I843" s="4"/>
      <c r="M843" s="4"/>
      <c r="N843" s="4"/>
    </row>
    <row r="844" spans="8:14" ht="12.75" x14ac:dyDescent="0.2">
      <c r="H844" s="4"/>
      <c r="I844" s="4"/>
      <c r="M844" s="4"/>
      <c r="N844" s="4"/>
    </row>
    <row r="845" spans="8:14" ht="12.75" x14ac:dyDescent="0.2">
      <c r="H845" s="4"/>
      <c r="I845" s="4"/>
      <c r="M845" s="4"/>
      <c r="N845" s="4"/>
    </row>
    <row r="846" spans="8:14" ht="12.75" x14ac:dyDescent="0.2">
      <c r="H846" s="4"/>
      <c r="I846" s="4"/>
      <c r="M846" s="4"/>
      <c r="N846" s="4"/>
    </row>
    <row r="847" spans="8:14" ht="12.75" x14ac:dyDescent="0.2">
      <c r="H847" s="4"/>
      <c r="I847" s="4"/>
      <c r="M847" s="4"/>
      <c r="N847" s="4"/>
    </row>
    <row r="848" spans="8:14" ht="12.75" x14ac:dyDescent="0.2">
      <c r="H848" s="4"/>
      <c r="I848" s="4"/>
      <c r="M848" s="4"/>
      <c r="N848" s="4"/>
    </row>
    <row r="849" spans="8:14" ht="12.75" x14ac:dyDescent="0.2">
      <c r="H849" s="4"/>
      <c r="I849" s="4"/>
      <c r="M849" s="4"/>
      <c r="N849" s="4"/>
    </row>
    <row r="850" spans="8:14" ht="12.75" x14ac:dyDescent="0.2">
      <c r="H850" s="4"/>
      <c r="I850" s="4"/>
      <c r="M850" s="4"/>
      <c r="N850" s="4"/>
    </row>
    <row r="851" spans="8:14" ht="12.75" x14ac:dyDescent="0.2">
      <c r="H851" s="4"/>
      <c r="I851" s="4"/>
      <c r="M851" s="4"/>
      <c r="N851" s="4"/>
    </row>
    <row r="852" spans="8:14" ht="12.75" x14ac:dyDescent="0.2">
      <c r="H852" s="4"/>
      <c r="I852" s="4"/>
      <c r="M852" s="4"/>
      <c r="N852" s="4"/>
    </row>
    <row r="853" spans="8:14" ht="12.75" x14ac:dyDescent="0.2">
      <c r="H853" s="4"/>
      <c r="I853" s="4"/>
      <c r="M853" s="4"/>
      <c r="N853" s="4"/>
    </row>
    <row r="854" spans="8:14" ht="12.75" x14ac:dyDescent="0.2">
      <c r="H854" s="4"/>
      <c r="I854" s="4"/>
      <c r="M854" s="4"/>
      <c r="N854" s="4"/>
    </row>
    <row r="855" spans="8:14" ht="12.75" x14ac:dyDescent="0.2">
      <c r="H855" s="4"/>
      <c r="I855" s="4"/>
      <c r="M855" s="4"/>
      <c r="N855" s="4"/>
    </row>
    <row r="856" spans="8:14" ht="12.75" x14ac:dyDescent="0.2">
      <c r="H856" s="4"/>
      <c r="I856" s="4"/>
      <c r="M856" s="4"/>
      <c r="N856" s="4"/>
    </row>
    <row r="857" spans="8:14" ht="12.75" x14ac:dyDescent="0.2">
      <c r="H857" s="4"/>
      <c r="I857" s="4"/>
      <c r="M857" s="4"/>
      <c r="N857" s="4"/>
    </row>
    <row r="858" spans="8:14" ht="12.75" x14ac:dyDescent="0.2">
      <c r="H858" s="4"/>
      <c r="I858" s="4"/>
      <c r="M858" s="4"/>
      <c r="N858" s="4"/>
    </row>
    <row r="859" spans="8:14" ht="12.75" x14ac:dyDescent="0.2">
      <c r="H859" s="4"/>
      <c r="I859" s="4"/>
      <c r="M859" s="4"/>
      <c r="N859" s="4"/>
    </row>
    <row r="860" spans="8:14" ht="12.75" x14ac:dyDescent="0.2">
      <c r="H860" s="4"/>
      <c r="I860" s="4"/>
      <c r="M860" s="4"/>
      <c r="N860" s="4"/>
    </row>
    <row r="861" spans="8:14" ht="12.75" x14ac:dyDescent="0.2">
      <c r="H861" s="4"/>
      <c r="I861" s="4"/>
      <c r="M861" s="4"/>
      <c r="N861" s="4"/>
    </row>
    <row r="862" spans="8:14" ht="12.75" x14ac:dyDescent="0.2">
      <c r="H862" s="4"/>
      <c r="I862" s="4"/>
      <c r="M862" s="4"/>
      <c r="N862" s="4"/>
    </row>
    <row r="863" spans="8:14" ht="12.75" x14ac:dyDescent="0.2">
      <c r="H863" s="4"/>
      <c r="I863" s="4"/>
      <c r="M863" s="4"/>
      <c r="N863" s="4"/>
    </row>
    <row r="864" spans="8:14" ht="12.75" x14ac:dyDescent="0.2">
      <c r="H864" s="4"/>
      <c r="I864" s="4"/>
      <c r="M864" s="4"/>
      <c r="N864" s="4"/>
    </row>
    <row r="865" spans="8:14" ht="12.75" x14ac:dyDescent="0.2">
      <c r="H865" s="4"/>
      <c r="I865" s="4"/>
      <c r="M865" s="4"/>
      <c r="N865" s="4"/>
    </row>
    <row r="866" spans="8:14" ht="12.75" x14ac:dyDescent="0.2">
      <c r="H866" s="4"/>
      <c r="I866" s="4"/>
      <c r="M866" s="4"/>
      <c r="N866" s="4"/>
    </row>
    <row r="867" spans="8:14" ht="12.75" x14ac:dyDescent="0.2">
      <c r="H867" s="4"/>
      <c r="I867" s="4"/>
      <c r="M867" s="4"/>
      <c r="N867" s="4"/>
    </row>
    <row r="868" spans="8:14" ht="12.75" x14ac:dyDescent="0.2">
      <c r="H868" s="4"/>
      <c r="I868" s="4"/>
      <c r="M868" s="4"/>
      <c r="N868" s="4"/>
    </row>
    <row r="869" spans="8:14" ht="12.75" x14ac:dyDescent="0.2">
      <c r="H869" s="4"/>
      <c r="I869" s="4"/>
      <c r="M869" s="4"/>
      <c r="N869" s="4"/>
    </row>
    <row r="870" spans="8:14" ht="12.75" x14ac:dyDescent="0.2">
      <c r="H870" s="4"/>
      <c r="I870" s="4"/>
      <c r="M870" s="4"/>
      <c r="N870" s="4"/>
    </row>
    <row r="871" spans="8:14" ht="12.75" x14ac:dyDescent="0.2">
      <c r="H871" s="4"/>
      <c r="I871" s="4"/>
      <c r="M871" s="4"/>
      <c r="N871" s="4"/>
    </row>
    <row r="872" spans="8:14" ht="12.75" x14ac:dyDescent="0.2">
      <c r="H872" s="4"/>
      <c r="I872" s="4"/>
      <c r="M872" s="4"/>
      <c r="N872" s="4"/>
    </row>
    <row r="873" spans="8:14" ht="12.75" x14ac:dyDescent="0.2">
      <c r="H873" s="4"/>
      <c r="I873" s="4"/>
      <c r="M873" s="4"/>
      <c r="N873" s="4"/>
    </row>
    <row r="874" spans="8:14" ht="12.75" x14ac:dyDescent="0.2">
      <c r="H874" s="4"/>
      <c r="I874" s="4"/>
      <c r="M874" s="4"/>
      <c r="N874" s="4"/>
    </row>
    <row r="875" spans="8:14" ht="12.75" x14ac:dyDescent="0.2">
      <c r="H875" s="4"/>
      <c r="I875" s="4"/>
      <c r="M875" s="4"/>
      <c r="N875" s="4"/>
    </row>
    <row r="876" spans="8:14" ht="12.75" x14ac:dyDescent="0.2">
      <c r="H876" s="4"/>
      <c r="I876" s="4"/>
      <c r="M876" s="4"/>
      <c r="N876" s="4"/>
    </row>
    <row r="877" spans="8:14" ht="12.75" x14ac:dyDescent="0.2">
      <c r="H877" s="4"/>
      <c r="I877" s="4"/>
      <c r="M877" s="4"/>
      <c r="N877" s="4"/>
    </row>
    <row r="878" spans="8:14" ht="12.75" x14ac:dyDescent="0.2">
      <c r="H878" s="4"/>
      <c r="I878" s="4"/>
      <c r="M878" s="4"/>
      <c r="N878" s="4"/>
    </row>
    <row r="879" spans="8:14" ht="12.75" x14ac:dyDescent="0.2">
      <c r="H879" s="4"/>
      <c r="I879" s="4"/>
      <c r="M879" s="4"/>
      <c r="N879" s="4"/>
    </row>
    <row r="880" spans="8:14" ht="12.75" x14ac:dyDescent="0.2">
      <c r="H880" s="4"/>
      <c r="I880" s="4"/>
      <c r="M880" s="4"/>
      <c r="N880" s="4"/>
    </row>
    <row r="881" spans="8:14" ht="12.75" x14ac:dyDescent="0.2">
      <c r="H881" s="4"/>
      <c r="I881" s="4"/>
      <c r="M881" s="4"/>
      <c r="N881" s="4"/>
    </row>
    <row r="882" spans="8:14" ht="12.75" x14ac:dyDescent="0.2">
      <c r="H882" s="4"/>
      <c r="I882" s="4"/>
      <c r="M882" s="4"/>
      <c r="N882" s="4"/>
    </row>
    <row r="883" spans="8:14" ht="12.75" x14ac:dyDescent="0.2">
      <c r="H883" s="4"/>
      <c r="I883" s="4"/>
      <c r="M883" s="4"/>
      <c r="N883" s="4"/>
    </row>
    <row r="884" spans="8:14" ht="12.75" x14ac:dyDescent="0.2">
      <c r="H884" s="4"/>
      <c r="I884" s="4"/>
      <c r="M884" s="4"/>
      <c r="N884" s="4"/>
    </row>
    <row r="885" spans="8:14" ht="12.75" x14ac:dyDescent="0.2">
      <c r="H885" s="4"/>
      <c r="I885" s="4"/>
      <c r="M885" s="4"/>
      <c r="N885" s="4"/>
    </row>
    <row r="886" spans="8:14" ht="12.75" x14ac:dyDescent="0.2">
      <c r="H886" s="4"/>
      <c r="I886" s="4"/>
      <c r="M886" s="4"/>
      <c r="N886" s="4"/>
    </row>
    <row r="887" spans="8:14" ht="12.75" x14ac:dyDescent="0.2">
      <c r="H887" s="4"/>
      <c r="I887" s="4"/>
      <c r="M887" s="4"/>
      <c r="N887" s="4"/>
    </row>
    <row r="888" spans="8:14" ht="12.75" x14ac:dyDescent="0.2">
      <c r="H888" s="4"/>
      <c r="I888" s="4"/>
      <c r="M888" s="4"/>
      <c r="N888" s="4"/>
    </row>
    <row r="889" spans="8:14" ht="12.75" x14ac:dyDescent="0.2">
      <c r="H889" s="4"/>
      <c r="I889" s="4"/>
      <c r="M889" s="4"/>
      <c r="N889" s="4"/>
    </row>
    <row r="890" spans="8:14" ht="12.75" x14ac:dyDescent="0.2">
      <c r="H890" s="4"/>
      <c r="I890" s="4"/>
      <c r="M890" s="4"/>
      <c r="N890" s="4"/>
    </row>
    <row r="891" spans="8:14" ht="12.75" x14ac:dyDescent="0.2">
      <c r="H891" s="4"/>
      <c r="I891" s="4"/>
      <c r="M891" s="4"/>
      <c r="N891" s="4"/>
    </row>
    <row r="892" spans="8:14" ht="12.75" x14ac:dyDescent="0.2">
      <c r="H892" s="4"/>
      <c r="I892" s="4"/>
      <c r="M892" s="4"/>
      <c r="N892" s="4"/>
    </row>
    <row r="893" spans="8:14" ht="12.75" x14ac:dyDescent="0.2">
      <c r="H893" s="4"/>
      <c r="I893" s="4"/>
      <c r="M893" s="4"/>
      <c r="N893" s="4"/>
    </row>
    <row r="894" spans="8:14" ht="12.75" x14ac:dyDescent="0.2">
      <c r="H894" s="4"/>
      <c r="I894" s="4"/>
      <c r="M894" s="4"/>
      <c r="N894" s="4"/>
    </row>
    <row r="895" spans="8:14" ht="12.75" x14ac:dyDescent="0.2">
      <c r="H895" s="4"/>
      <c r="I895" s="4"/>
      <c r="M895" s="4"/>
      <c r="N895" s="4"/>
    </row>
    <row r="896" spans="8:14" ht="12.75" x14ac:dyDescent="0.2">
      <c r="H896" s="4"/>
      <c r="I896" s="4"/>
      <c r="M896" s="4"/>
      <c r="N896" s="4"/>
    </row>
    <row r="897" spans="8:14" ht="12.75" x14ac:dyDescent="0.2">
      <c r="H897" s="4"/>
      <c r="I897" s="4"/>
      <c r="M897" s="4"/>
      <c r="N897" s="4"/>
    </row>
    <row r="898" spans="8:14" ht="12.75" x14ac:dyDescent="0.2">
      <c r="H898" s="4"/>
      <c r="I898" s="4"/>
      <c r="M898" s="4"/>
      <c r="N898" s="4"/>
    </row>
    <row r="899" spans="8:14" ht="12.75" x14ac:dyDescent="0.2">
      <c r="H899" s="4"/>
      <c r="I899" s="4"/>
      <c r="M899" s="4"/>
      <c r="N899" s="4"/>
    </row>
    <row r="900" spans="8:14" ht="12.75" x14ac:dyDescent="0.2">
      <c r="H900" s="4"/>
      <c r="I900" s="4"/>
      <c r="M900" s="4"/>
      <c r="N900" s="4"/>
    </row>
    <row r="901" spans="8:14" ht="12.75" x14ac:dyDescent="0.2">
      <c r="H901" s="4"/>
      <c r="I901" s="4"/>
      <c r="M901" s="4"/>
      <c r="N901" s="4"/>
    </row>
    <row r="902" spans="8:14" ht="12.75" x14ac:dyDescent="0.2">
      <c r="H902" s="4"/>
      <c r="I902" s="4"/>
      <c r="M902" s="4"/>
      <c r="N902" s="4"/>
    </row>
    <row r="903" spans="8:14" ht="12.75" x14ac:dyDescent="0.2">
      <c r="H903" s="4"/>
      <c r="I903" s="4"/>
      <c r="M903" s="4"/>
      <c r="N903" s="4"/>
    </row>
    <row r="904" spans="8:14" ht="12.75" x14ac:dyDescent="0.2">
      <c r="H904" s="4"/>
      <c r="I904" s="4"/>
      <c r="M904" s="4"/>
      <c r="N904" s="4"/>
    </row>
    <row r="905" spans="8:14" ht="12.75" x14ac:dyDescent="0.2">
      <c r="H905" s="4"/>
      <c r="I905" s="4"/>
      <c r="M905" s="4"/>
      <c r="N905" s="4"/>
    </row>
    <row r="906" spans="8:14" ht="12.75" x14ac:dyDescent="0.2">
      <c r="H906" s="4"/>
      <c r="I906" s="4"/>
      <c r="M906" s="4"/>
      <c r="N906" s="4"/>
    </row>
    <row r="907" spans="8:14" ht="12.75" x14ac:dyDescent="0.2">
      <c r="H907" s="4"/>
      <c r="I907" s="4"/>
      <c r="M907" s="4"/>
      <c r="N907" s="4"/>
    </row>
    <row r="908" spans="8:14" ht="12.75" x14ac:dyDescent="0.2">
      <c r="H908" s="4"/>
      <c r="I908" s="4"/>
      <c r="M908" s="4"/>
      <c r="N908" s="4"/>
    </row>
    <row r="909" spans="8:14" ht="12.75" x14ac:dyDescent="0.2">
      <c r="H909" s="4"/>
      <c r="I909" s="4"/>
      <c r="M909" s="4"/>
      <c r="N909" s="4"/>
    </row>
    <row r="910" spans="8:14" ht="12.75" x14ac:dyDescent="0.2">
      <c r="H910" s="4"/>
      <c r="I910" s="4"/>
      <c r="M910" s="4"/>
      <c r="N910" s="4"/>
    </row>
    <row r="911" spans="8:14" ht="12.75" x14ac:dyDescent="0.2">
      <c r="H911" s="4"/>
      <c r="I911" s="4"/>
      <c r="M911" s="4"/>
      <c r="N911" s="4"/>
    </row>
    <row r="912" spans="8:14" ht="12.75" x14ac:dyDescent="0.2">
      <c r="H912" s="4"/>
      <c r="I912" s="4"/>
      <c r="M912" s="4"/>
      <c r="N912" s="4"/>
    </row>
    <row r="913" spans="8:14" ht="12.75" x14ac:dyDescent="0.2">
      <c r="H913" s="4"/>
      <c r="I913" s="4"/>
      <c r="M913" s="4"/>
      <c r="N913" s="4"/>
    </row>
    <row r="914" spans="8:14" ht="12.75" x14ac:dyDescent="0.2">
      <c r="H914" s="4"/>
      <c r="I914" s="4"/>
      <c r="M914" s="4"/>
      <c r="N914" s="4"/>
    </row>
    <row r="915" spans="8:14" ht="12.75" x14ac:dyDescent="0.2">
      <c r="H915" s="4"/>
      <c r="I915" s="4"/>
      <c r="M915" s="4"/>
      <c r="N915" s="4"/>
    </row>
    <row r="916" spans="8:14" ht="12.75" x14ac:dyDescent="0.2">
      <c r="H916" s="4"/>
      <c r="I916" s="4"/>
      <c r="M916" s="4"/>
      <c r="N916" s="4"/>
    </row>
    <row r="917" spans="8:14" ht="12.75" x14ac:dyDescent="0.2">
      <c r="H917" s="4"/>
      <c r="I917" s="4"/>
      <c r="M917" s="4"/>
      <c r="N917" s="4"/>
    </row>
    <row r="918" spans="8:14" ht="12.75" x14ac:dyDescent="0.2">
      <c r="H918" s="4"/>
      <c r="I918" s="4"/>
      <c r="M918" s="4"/>
      <c r="N918" s="4"/>
    </row>
    <row r="919" spans="8:14" ht="12.75" x14ac:dyDescent="0.2">
      <c r="H919" s="4"/>
      <c r="I919" s="4"/>
      <c r="M919" s="4"/>
      <c r="N919" s="4"/>
    </row>
    <row r="920" spans="8:14" ht="12.75" x14ac:dyDescent="0.2">
      <c r="H920" s="4"/>
      <c r="I920" s="4"/>
      <c r="M920" s="4"/>
      <c r="N920" s="4"/>
    </row>
    <row r="921" spans="8:14" ht="12.75" x14ac:dyDescent="0.2">
      <c r="H921" s="4"/>
      <c r="I921" s="4"/>
      <c r="M921" s="4"/>
      <c r="N921" s="4"/>
    </row>
    <row r="922" spans="8:14" ht="12.75" x14ac:dyDescent="0.2">
      <c r="H922" s="4"/>
      <c r="I922" s="4"/>
      <c r="M922" s="4"/>
      <c r="N922" s="4"/>
    </row>
    <row r="923" spans="8:14" ht="12.75" x14ac:dyDescent="0.2">
      <c r="H923" s="4"/>
      <c r="I923" s="4"/>
      <c r="M923" s="4"/>
      <c r="N923" s="4"/>
    </row>
    <row r="924" spans="8:14" ht="12.75" x14ac:dyDescent="0.2">
      <c r="H924" s="4"/>
      <c r="I924" s="4"/>
      <c r="M924" s="4"/>
      <c r="N924" s="4"/>
    </row>
    <row r="925" spans="8:14" ht="12.75" x14ac:dyDescent="0.2">
      <c r="H925" s="4"/>
      <c r="I925" s="4"/>
      <c r="M925" s="4"/>
      <c r="N925" s="4"/>
    </row>
    <row r="926" spans="8:14" ht="12.75" x14ac:dyDescent="0.2">
      <c r="H926" s="4"/>
      <c r="I926" s="4"/>
      <c r="M926" s="4"/>
      <c r="N926" s="4"/>
    </row>
    <row r="927" spans="8:14" ht="12.75" x14ac:dyDescent="0.2">
      <c r="H927" s="4"/>
      <c r="I927" s="4"/>
      <c r="M927" s="4"/>
      <c r="N927" s="4"/>
    </row>
    <row r="928" spans="8:14" ht="12.75" x14ac:dyDescent="0.2">
      <c r="H928" s="4"/>
      <c r="I928" s="4"/>
      <c r="M928" s="4"/>
      <c r="N928" s="4"/>
    </row>
    <row r="929" spans="8:14" ht="12.75" x14ac:dyDescent="0.2">
      <c r="H929" s="4"/>
      <c r="I929" s="4"/>
      <c r="M929" s="4"/>
      <c r="N929" s="4"/>
    </row>
    <row r="930" spans="8:14" ht="12.75" x14ac:dyDescent="0.2">
      <c r="H930" s="4"/>
      <c r="I930" s="4"/>
      <c r="M930" s="4"/>
      <c r="N930" s="4"/>
    </row>
    <row r="931" spans="8:14" ht="12.75" x14ac:dyDescent="0.2">
      <c r="H931" s="4"/>
      <c r="I931" s="4"/>
      <c r="M931" s="4"/>
      <c r="N931" s="4"/>
    </row>
    <row r="932" spans="8:14" ht="12.75" x14ac:dyDescent="0.2">
      <c r="H932" s="4"/>
      <c r="I932" s="4"/>
      <c r="M932" s="4"/>
      <c r="N932" s="4"/>
    </row>
    <row r="933" spans="8:14" ht="12.75" x14ac:dyDescent="0.2">
      <c r="H933" s="4"/>
      <c r="I933" s="4"/>
      <c r="M933" s="4"/>
      <c r="N933" s="4"/>
    </row>
    <row r="934" spans="8:14" ht="12.75" x14ac:dyDescent="0.2">
      <c r="H934" s="4"/>
      <c r="I934" s="4"/>
      <c r="M934" s="4"/>
      <c r="N934" s="4"/>
    </row>
    <row r="935" spans="8:14" ht="12.75" x14ac:dyDescent="0.2">
      <c r="H935" s="4"/>
      <c r="I935" s="4"/>
      <c r="M935" s="4"/>
      <c r="N935" s="4"/>
    </row>
    <row r="936" spans="8:14" ht="12.75" x14ac:dyDescent="0.2">
      <c r="H936" s="4"/>
      <c r="I936" s="4"/>
      <c r="M936" s="4"/>
      <c r="N936" s="4"/>
    </row>
    <row r="937" spans="8:14" ht="12.75" x14ac:dyDescent="0.2">
      <c r="H937" s="4"/>
      <c r="I937" s="4"/>
      <c r="M937" s="4"/>
      <c r="N937" s="4"/>
    </row>
    <row r="938" spans="8:14" ht="12.75" x14ac:dyDescent="0.2">
      <c r="H938" s="4"/>
      <c r="I938" s="4"/>
      <c r="M938" s="4"/>
      <c r="N938" s="4"/>
    </row>
    <row r="939" spans="8:14" ht="12.75" x14ac:dyDescent="0.2">
      <c r="H939" s="4"/>
      <c r="I939" s="4"/>
      <c r="M939" s="4"/>
      <c r="N939" s="4"/>
    </row>
    <row r="940" spans="8:14" ht="12.75" x14ac:dyDescent="0.2">
      <c r="H940" s="4"/>
      <c r="I940" s="4"/>
      <c r="M940" s="4"/>
      <c r="N940" s="4"/>
    </row>
    <row r="941" spans="8:14" ht="12.75" x14ac:dyDescent="0.2">
      <c r="H941" s="4"/>
      <c r="I941" s="4"/>
      <c r="M941" s="4"/>
      <c r="N941" s="4"/>
    </row>
    <row r="942" spans="8:14" ht="12.75" x14ac:dyDescent="0.2">
      <c r="H942" s="4"/>
      <c r="I942" s="4"/>
      <c r="M942" s="4"/>
      <c r="N942" s="4"/>
    </row>
    <row r="943" spans="8:14" ht="12.75" x14ac:dyDescent="0.2">
      <c r="H943" s="4"/>
      <c r="I943" s="4"/>
      <c r="M943" s="4"/>
      <c r="N943" s="4"/>
    </row>
    <row r="944" spans="8:14" ht="12.75" x14ac:dyDescent="0.2">
      <c r="H944" s="4"/>
      <c r="I944" s="4"/>
      <c r="M944" s="4"/>
      <c r="N944" s="4"/>
    </row>
    <row r="945" spans="8:14" ht="12.75" x14ac:dyDescent="0.2">
      <c r="H945" s="4"/>
      <c r="I945" s="4"/>
      <c r="M945" s="4"/>
      <c r="N945" s="4"/>
    </row>
    <row r="946" spans="8:14" ht="12.75" x14ac:dyDescent="0.2">
      <c r="H946" s="4"/>
      <c r="I946" s="4"/>
      <c r="M946" s="4"/>
      <c r="N946" s="4"/>
    </row>
    <row r="947" spans="8:14" ht="12.75" x14ac:dyDescent="0.2">
      <c r="H947" s="4"/>
      <c r="I947" s="4"/>
      <c r="M947" s="4"/>
      <c r="N947" s="4"/>
    </row>
    <row r="948" spans="8:14" ht="12.75" x14ac:dyDescent="0.2">
      <c r="H948" s="4"/>
      <c r="I948" s="4"/>
      <c r="M948" s="4"/>
      <c r="N948" s="4"/>
    </row>
    <row r="949" spans="8:14" ht="12.75" x14ac:dyDescent="0.2">
      <c r="H949" s="4"/>
      <c r="I949" s="4"/>
      <c r="M949" s="4"/>
      <c r="N949" s="4"/>
    </row>
    <row r="950" spans="8:14" ht="12.75" x14ac:dyDescent="0.2">
      <c r="H950" s="4"/>
      <c r="I950" s="4"/>
      <c r="M950" s="4"/>
      <c r="N950" s="4"/>
    </row>
    <row r="951" spans="8:14" ht="12.75" x14ac:dyDescent="0.2">
      <c r="H951" s="4"/>
      <c r="I951" s="4"/>
      <c r="M951" s="4"/>
      <c r="N951" s="4"/>
    </row>
    <row r="952" spans="8:14" ht="12.75" x14ac:dyDescent="0.2">
      <c r="H952" s="4"/>
      <c r="I952" s="4"/>
      <c r="M952" s="4"/>
      <c r="N952" s="4"/>
    </row>
    <row r="953" spans="8:14" ht="12.75" x14ac:dyDescent="0.2">
      <c r="H953" s="4"/>
      <c r="I953" s="4"/>
      <c r="M953" s="4"/>
      <c r="N953" s="4"/>
    </row>
    <row r="954" spans="8:14" ht="12.75" x14ac:dyDescent="0.2">
      <c r="H954" s="4"/>
      <c r="I954" s="4"/>
      <c r="M954" s="4"/>
      <c r="N954" s="4"/>
    </row>
    <row r="955" spans="8:14" ht="12.75" x14ac:dyDescent="0.2">
      <c r="H955" s="4"/>
      <c r="I955" s="4"/>
      <c r="M955" s="4"/>
      <c r="N955" s="4"/>
    </row>
    <row r="956" spans="8:14" ht="12.75" x14ac:dyDescent="0.2">
      <c r="H956" s="4"/>
      <c r="I956" s="4"/>
      <c r="M956" s="4"/>
      <c r="N956" s="4"/>
    </row>
    <row r="957" spans="8:14" ht="12.75" x14ac:dyDescent="0.2">
      <c r="H957" s="4"/>
      <c r="I957" s="4"/>
      <c r="M957" s="4"/>
      <c r="N957" s="4"/>
    </row>
    <row r="958" spans="8:14" ht="12.75" x14ac:dyDescent="0.2">
      <c r="H958" s="4"/>
      <c r="I958" s="4"/>
      <c r="M958" s="4"/>
      <c r="N958" s="4"/>
    </row>
    <row r="959" spans="8:14" ht="12.75" x14ac:dyDescent="0.2">
      <c r="H959" s="4"/>
      <c r="I959" s="4"/>
      <c r="M959" s="4"/>
      <c r="N959" s="4"/>
    </row>
    <row r="960" spans="8:14" ht="12.75" x14ac:dyDescent="0.2">
      <c r="H960" s="4"/>
      <c r="I960" s="4"/>
      <c r="M960" s="4"/>
      <c r="N960" s="4"/>
    </row>
    <row r="961" spans="8:14" ht="12.75" x14ac:dyDescent="0.2">
      <c r="H961" s="4"/>
      <c r="I961" s="4"/>
      <c r="M961" s="4"/>
      <c r="N961" s="4"/>
    </row>
    <row r="962" spans="8:14" ht="12.75" x14ac:dyDescent="0.2">
      <c r="H962" s="4"/>
      <c r="I962" s="4"/>
      <c r="M962" s="4"/>
      <c r="N962" s="4"/>
    </row>
    <row r="963" spans="8:14" ht="12.75" x14ac:dyDescent="0.2">
      <c r="H963" s="4"/>
      <c r="I963" s="4"/>
      <c r="M963" s="4"/>
      <c r="N963" s="4"/>
    </row>
    <row r="964" spans="8:14" ht="12.75" x14ac:dyDescent="0.2">
      <c r="H964" s="4"/>
      <c r="I964" s="4"/>
      <c r="M964" s="4"/>
      <c r="N964" s="4"/>
    </row>
    <row r="965" spans="8:14" ht="12.75" x14ac:dyDescent="0.2">
      <c r="H965" s="4"/>
      <c r="I965" s="4"/>
      <c r="M965" s="4"/>
      <c r="N965" s="4"/>
    </row>
    <row r="966" spans="8:14" ht="12.75" x14ac:dyDescent="0.2">
      <c r="H966" s="4"/>
      <c r="I966" s="4"/>
      <c r="M966" s="4"/>
      <c r="N966" s="4"/>
    </row>
    <row r="967" spans="8:14" ht="12.75" x14ac:dyDescent="0.2">
      <c r="H967" s="4"/>
      <c r="I967" s="4"/>
      <c r="M967" s="4"/>
      <c r="N967" s="4"/>
    </row>
    <row r="968" spans="8:14" ht="12.75" x14ac:dyDescent="0.2">
      <c r="H968" s="4"/>
      <c r="I968" s="4"/>
      <c r="M968" s="4"/>
      <c r="N968" s="4"/>
    </row>
    <row r="969" spans="8:14" ht="12.75" x14ac:dyDescent="0.2">
      <c r="H969" s="4"/>
      <c r="I969" s="4"/>
      <c r="M969" s="4"/>
      <c r="N969" s="4"/>
    </row>
    <row r="970" spans="8:14" ht="12.75" x14ac:dyDescent="0.2">
      <c r="H970" s="4"/>
      <c r="I970" s="4"/>
      <c r="M970" s="4"/>
      <c r="N970" s="4"/>
    </row>
    <row r="971" spans="8:14" ht="12.75" x14ac:dyDescent="0.2">
      <c r="H971" s="4"/>
      <c r="I971" s="4"/>
      <c r="M971" s="4"/>
      <c r="N971" s="4"/>
    </row>
    <row r="972" spans="8:14" ht="12.75" x14ac:dyDescent="0.2">
      <c r="H972" s="4"/>
      <c r="I972" s="4"/>
      <c r="M972" s="4"/>
      <c r="N972" s="4"/>
    </row>
    <row r="973" spans="8:14" ht="12.75" x14ac:dyDescent="0.2">
      <c r="H973" s="4"/>
      <c r="I973" s="4"/>
      <c r="M973" s="4"/>
      <c r="N973" s="4"/>
    </row>
    <row r="974" spans="8:14" ht="12.75" x14ac:dyDescent="0.2">
      <c r="H974" s="4"/>
      <c r="I974" s="4"/>
      <c r="M974" s="4"/>
      <c r="N974" s="4"/>
    </row>
    <row r="975" spans="8:14" ht="12.75" x14ac:dyDescent="0.2">
      <c r="H975" s="4"/>
      <c r="I975" s="4"/>
      <c r="M975" s="4"/>
      <c r="N975" s="4"/>
    </row>
    <row r="976" spans="8:14" ht="12.75" x14ac:dyDescent="0.2">
      <c r="H976" s="4"/>
      <c r="I976" s="4"/>
      <c r="M976" s="4"/>
      <c r="N976" s="4"/>
    </row>
    <row r="977" spans="8:14" ht="12.75" x14ac:dyDescent="0.2">
      <c r="H977" s="4"/>
      <c r="I977" s="4"/>
      <c r="M977" s="4"/>
      <c r="N977" s="4"/>
    </row>
    <row r="978" spans="8:14" ht="12.75" x14ac:dyDescent="0.2">
      <c r="H978" s="4"/>
      <c r="I978" s="4"/>
      <c r="M978" s="4"/>
      <c r="N978" s="4"/>
    </row>
    <row r="979" spans="8:14" ht="12.75" x14ac:dyDescent="0.2">
      <c r="H979" s="4"/>
      <c r="I979" s="4"/>
      <c r="M979" s="4"/>
      <c r="N979" s="4"/>
    </row>
    <row r="980" spans="8:14" ht="12.75" x14ac:dyDescent="0.2">
      <c r="H980" s="4"/>
      <c r="I980" s="4"/>
      <c r="M980" s="4"/>
      <c r="N980" s="4"/>
    </row>
    <row r="981" spans="8:14" ht="12.75" x14ac:dyDescent="0.2">
      <c r="H981" s="4"/>
      <c r="I981" s="4"/>
      <c r="M981" s="4"/>
      <c r="N981" s="4"/>
    </row>
    <row r="982" spans="8:14" ht="12.75" x14ac:dyDescent="0.2">
      <c r="H982" s="4"/>
      <c r="I982" s="4"/>
      <c r="M982" s="4"/>
      <c r="N982" s="4"/>
    </row>
    <row r="983" spans="8:14" ht="12.75" x14ac:dyDescent="0.2">
      <c r="H983" s="4"/>
      <c r="I983" s="4"/>
      <c r="M983" s="4"/>
      <c r="N983" s="4"/>
    </row>
    <row r="984" spans="8:14" ht="12.75" x14ac:dyDescent="0.2">
      <c r="H984" s="4"/>
      <c r="I984" s="4"/>
      <c r="M984" s="4"/>
      <c r="N984" s="4"/>
    </row>
    <row r="985" spans="8:14" ht="12.75" x14ac:dyDescent="0.2">
      <c r="H985" s="4"/>
      <c r="I985" s="4"/>
      <c r="M985" s="4"/>
      <c r="N985" s="4"/>
    </row>
    <row r="986" spans="8:14" ht="12.75" x14ac:dyDescent="0.2">
      <c r="H986" s="4"/>
      <c r="I986" s="4"/>
      <c r="M986" s="4"/>
      <c r="N986" s="4"/>
    </row>
    <row r="987" spans="8:14" ht="12.75" x14ac:dyDescent="0.2">
      <c r="H987" s="4"/>
      <c r="I987" s="4"/>
      <c r="M987" s="4"/>
      <c r="N987" s="4"/>
    </row>
    <row r="988" spans="8:14" ht="12.75" x14ac:dyDescent="0.2">
      <c r="H988" s="4"/>
      <c r="I988" s="4"/>
      <c r="M988" s="4"/>
      <c r="N988" s="4"/>
    </row>
    <row r="989" spans="8:14" ht="12.75" x14ac:dyDescent="0.2">
      <c r="H989" s="4"/>
      <c r="I989" s="4"/>
      <c r="M989" s="4"/>
      <c r="N989" s="4"/>
    </row>
    <row r="990" spans="8:14" ht="12.75" x14ac:dyDescent="0.2">
      <c r="H990" s="4"/>
      <c r="I990" s="4"/>
      <c r="M990" s="4"/>
      <c r="N990" s="4"/>
    </row>
    <row r="991" spans="8:14" ht="12.75" x14ac:dyDescent="0.2">
      <c r="H991" s="4"/>
      <c r="I991" s="4"/>
      <c r="M991" s="4"/>
      <c r="N991" s="4"/>
    </row>
    <row r="992" spans="8:14" ht="12.75" x14ac:dyDescent="0.2">
      <c r="H992" s="4"/>
      <c r="I992" s="4"/>
      <c r="M992" s="4"/>
      <c r="N992" s="4"/>
    </row>
    <row r="993" spans="8:14" ht="12.75" x14ac:dyDescent="0.2">
      <c r="H993" s="4"/>
      <c r="I993" s="4"/>
      <c r="M993" s="4"/>
      <c r="N993" s="4"/>
    </row>
    <row r="994" spans="8:14" ht="12.75" x14ac:dyDescent="0.2">
      <c r="H994" s="4"/>
      <c r="I994" s="4"/>
      <c r="M994" s="4"/>
      <c r="N994" s="4"/>
    </row>
    <row r="995" spans="8:14" ht="12.75" x14ac:dyDescent="0.2">
      <c r="H995" s="4"/>
      <c r="I995" s="4"/>
      <c r="M995" s="4"/>
      <c r="N995" s="4"/>
    </row>
    <row r="996" spans="8:14" ht="12.75" x14ac:dyDescent="0.2">
      <c r="H996" s="4"/>
      <c r="I996" s="4"/>
      <c r="M996" s="4"/>
      <c r="N996" s="4"/>
    </row>
    <row r="997" spans="8:14" ht="12.75" x14ac:dyDescent="0.2">
      <c r="H997" s="4"/>
      <c r="I997" s="4"/>
      <c r="M997" s="4"/>
      <c r="N997" s="4"/>
    </row>
    <row r="998" spans="8:14" ht="12.75" x14ac:dyDescent="0.2">
      <c r="H998" s="4"/>
      <c r="I998" s="4"/>
      <c r="M998" s="4"/>
      <c r="N998" s="4"/>
    </row>
    <row r="999" spans="8:14" ht="12.75" x14ac:dyDescent="0.2">
      <c r="H999" s="4"/>
      <c r="I999" s="4"/>
      <c r="M999" s="4"/>
      <c r="N999" s="4"/>
    </row>
    <row r="1000" spans="8:14" ht="12.75" x14ac:dyDescent="0.2">
      <c r="H1000" s="4"/>
      <c r="I1000" s="4"/>
      <c r="M1000" s="4"/>
      <c r="N1000" s="4"/>
    </row>
    <row r="1001" spans="8:14" ht="12.75" x14ac:dyDescent="0.2">
      <c r="H1001" s="4"/>
      <c r="I1001" s="4"/>
      <c r="M1001" s="4"/>
      <c r="N1001" s="4"/>
    </row>
  </sheetData>
  <mergeCells count="2">
    <mergeCell ref="F1:I1"/>
    <mergeCell ref="K1:N1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9CA0-FE50-4C65-9BB7-0A997ECF7797}">
  <dimension ref="A1:J17"/>
  <sheetViews>
    <sheetView showGridLines="0" workbookViewId="0">
      <selection activeCell="B4" sqref="B4"/>
    </sheetView>
  </sheetViews>
  <sheetFormatPr defaultRowHeight="12.75" x14ac:dyDescent="0.2"/>
  <cols>
    <col min="2" max="2" width="30.5703125" bestFit="1" customWidth="1"/>
    <col min="3" max="3" width="9.85546875" customWidth="1"/>
    <col min="4" max="4" width="15" bestFit="1" customWidth="1"/>
    <col min="5" max="5" width="15.28515625" bestFit="1" customWidth="1"/>
    <col min="6" max="6" width="25.140625" bestFit="1" customWidth="1"/>
    <col min="7" max="7" width="17.28515625" customWidth="1"/>
    <col min="8" max="8" width="17.85546875" customWidth="1"/>
    <col min="9" max="9" width="8.7109375" bestFit="1" customWidth="1"/>
    <col min="10" max="10" width="19.7109375" customWidth="1"/>
  </cols>
  <sheetData>
    <row r="1" spans="1:10" ht="27.75" customHeight="1" x14ac:dyDescent="0.2">
      <c r="B1" s="64" t="s">
        <v>269</v>
      </c>
      <c r="C1" s="64" t="s">
        <v>286</v>
      </c>
      <c r="D1" s="64" t="s">
        <v>277</v>
      </c>
      <c r="E1" s="64" t="s">
        <v>281</v>
      </c>
      <c r="F1" s="97" t="s">
        <v>282</v>
      </c>
      <c r="G1" s="97" t="s">
        <v>266</v>
      </c>
      <c r="H1" s="97" t="s">
        <v>339</v>
      </c>
      <c r="I1" s="97" t="s">
        <v>268</v>
      </c>
      <c r="J1" s="97" t="s">
        <v>337</v>
      </c>
    </row>
    <row r="2" spans="1:10" ht="23.25" customHeight="1" x14ac:dyDescent="0.2">
      <c r="B2" s="61" t="s">
        <v>331</v>
      </c>
      <c r="C2" s="62" t="s">
        <v>334</v>
      </c>
      <c r="D2" s="62" t="s">
        <v>336</v>
      </c>
      <c r="E2" s="62" t="s">
        <v>336</v>
      </c>
      <c r="F2" s="63" t="s">
        <v>283</v>
      </c>
      <c r="G2" s="68">
        <v>6</v>
      </c>
      <c r="H2" s="68">
        <v>2</v>
      </c>
      <c r="I2" s="68">
        <v>1</v>
      </c>
      <c r="J2" s="68" t="s">
        <v>338</v>
      </c>
    </row>
    <row r="3" spans="1:10" ht="23.25" customHeight="1" x14ac:dyDescent="0.2">
      <c r="B3" s="61" t="s">
        <v>332</v>
      </c>
      <c r="C3" s="62" t="s">
        <v>273</v>
      </c>
      <c r="D3" s="62" t="s">
        <v>278</v>
      </c>
      <c r="E3" s="62" t="s">
        <v>278</v>
      </c>
      <c r="F3" s="63" t="s">
        <v>283</v>
      </c>
      <c r="G3" s="68">
        <v>6</v>
      </c>
      <c r="H3" s="68">
        <v>2</v>
      </c>
      <c r="I3" s="68">
        <v>1</v>
      </c>
      <c r="J3" s="68" t="s">
        <v>338</v>
      </c>
    </row>
    <row r="4" spans="1:10" ht="23.25" customHeight="1" x14ac:dyDescent="0.2">
      <c r="B4" s="67" t="s">
        <v>333</v>
      </c>
      <c r="C4" s="66" t="s">
        <v>335</v>
      </c>
      <c r="D4" s="66" t="s">
        <v>279</v>
      </c>
      <c r="E4" s="66" t="s">
        <v>279</v>
      </c>
      <c r="F4" s="98" t="s">
        <v>284</v>
      </c>
      <c r="G4" s="66">
        <v>6</v>
      </c>
      <c r="H4" s="66">
        <v>2</v>
      </c>
      <c r="I4" s="66">
        <v>1</v>
      </c>
      <c r="J4" s="66" t="s">
        <v>338</v>
      </c>
    </row>
    <row r="6" spans="1:10" ht="27.75" customHeight="1" x14ac:dyDescent="0.2">
      <c r="B6" s="64" t="s">
        <v>269</v>
      </c>
      <c r="C6" s="64" t="s">
        <v>286</v>
      </c>
      <c r="D6" s="64" t="s">
        <v>277</v>
      </c>
      <c r="E6" s="64" t="s">
        <v>281</v>
      </c>
      <c r="F6" s="97" t="s">
        <v>282</v>
      </c>
      <c r="G6" s="65" t="s">
        <v>266</v>
      </c>
      <c r="H6" s="97" t="s">
        <v>339</v>
      </c>
      <c r="I6" s="65" t="s">
        <v>268</v>
      </c>
      <c r="J6" s="65" t="s">
        <v>265</v>
      </c>
    </row>
    <row r="7" spans="1:10" ht="23.25" customHeight="1" x14ac:dyDescent="0.2">
      <c r="B7" s="61" t="s">
        <v>270</v>
      </c>
      <c r="C7" s="62" t="s">
        <v>273</v>
      </c>
      <c r="D7" s="62" t="s">
        <v>278</v>
      </c>
      <c r="E7" s="62" t="s">
        <v>279</v>
      </c>
      <c r="F7" s="63" t="s">
        <v>283</v>
      </c>
      <c r="G7" s="68">
        <v>23</v>
      </c>
      <c r="H7" s="68">
        <v>6</v>
      </c>
      <c r="I7" s="68">
        <v>1</v>
      </c>
      <c r="J7" s="68">
        <v>14</v>
      </c>
    </row>
    <row r="8" spans="1:10" ht="23.25" customHeight="1" x14ac:dyDescent="0.2">
      <c r="B8" s="61" t="s">
        <v>271</v>
      </c>
      <c r="C8" s="62" t="s">
        <v>274</v>
      </c>
      <c r="D8" s="62" t="s">
        <v>279</v>
      </c>
      <c r="E8" s="62" t="s">
        <v>280</v>
      </c>
      <c r="F8" s="63" t="s">
        <v>283</v>
      </c>
      <c r="G8" s="68">
        <v>23</v>
      </c>
      <c r="H8" s="68">
        <v>6</v>
      </c>
      <c r="I8" s="68">
        <v>1</v>
      </c>
      <c r="J8" s="68">
        <v>14</v>
      </c>
    </row>
    <row r="9" spans="1:10" ht="23.25" customHeight="1" x14ac:dyDescent="0.2">
      <c r="B9" s="70" t="s">
        <v>272</v>
      </c>
      <c r="C9" s="68" t="s">
        <v>275</v>
      </c>
      <c r="D9" s="68" t="s">
        <v>279</v>
      </c>
      <c r="E9" s="68" t="s">
        <v>280</v>
      </c>
      <c r="F9" s="69" t="s">
        <v>284</v>
      </c>
      <c r="G9" s="68">
        <v>23</v>
      </c>
      <c r="H9" s="68">
        <v>6</v>
      </c>
      <c r="I9" s="68">
        <v>1</v>
      </c>
      <c r="J9" s="68">
        <v>14</v>
      </c>
    </row>
    <row r="10" spans="1:10" ht="23.25" customHeight="1" x14ac:dyDescent="0.2">
      <c r="A10" s="41"/>
      <c r="B10" s="67" t="s">
        <v>290</v>
      </c>
      <c r="C10" s="66" t="s">
        <v>276</v>
      </c>
      <c r="D10" s="66" t="s">
        <v>288</v>
      </c>
      <c r="E10" s="66" t="s">
        <v>289</v>
      </c>
      <c r="F10" s="71" t="s">
        <v>285</v>
      </c>
      <c r="G10" s="66">
        <v>23</v>
      </c>
      <c r="H10" s="66">
        <v>6</v>
      </c>
      <c r="I10" s="66">
        <v>1</v>
      </c>
      <c r="J10" s="66">
        <v>14</v>
      </c>
    </row>
    <row r="12" spans="1:10" ht="27.75" customHeight="1" x14ac:dyDescent="0.2">
      <c r="B12" s="64" t="s">
        <v>264</v>
      </c>
      <c r="C12" s="64" t="s">
        <v>286</v>
      </c>
      <c r="D12" s="64" t="s">
        <v>27</v>
      </c>
      <c r="E12" s="64" t="s">
        <v>249</v>
      </c>
      <c r="F12" s="97" t="s">
        <v>282</v>
      </c>
      <c r="G12" s="65" t="s">
        <v>266</v>
      </c>
      <c r="H12" s="65" t="s">
        <v>267</v>
      </c>
      <c r="I12" s="65" t="s">
        <v>268</v>
      </c>
      <c r="J12" s="65" t="s">
        <v>265</v>
      </c>
    </row>
    <row r="13" spans="1:10" ht="23.25" customHeight="1" x14ac:dyDescent="0.2">
      <c r="B13" s="61" t="s">
        <v>255</v>
      </c>
      <c r="C13" s="62" t="s">
        <v>259</v>
      </c>
      <c r="D13" s="62" t="s">
        <v>262</v>
      </c>
      <c r="E13" s="62" t="s">
        <v>263</v>
      </c>
      <c r="F13" s="63" t="s">
        <v>340</v>
      </c>
      <c r="G13" s="62">
        <v>86</v>
      </c>
      <c r="H13" s="62">
        <v>12</v>
      </c>
      <c r="I13" s="62">
        <v>4</v>
      </c>
      <c r="J13" s="62">
        <v>16</v>
      </c>
    </row>
    <row r="14" spans="1:10" ht="23.25" customHeight="1" x14ac:dyDescent="0.2">
      <c r="B14" s="61" t="s">
        <v>256</v>
      </c>
      <c r="C14" s="62" t="s">
        <v>260</v>
      </c>
      <c r="D14" s="62" t="s">
        <v>262</v>
      </c>
      <c r="E14" s="62" t="s">
        <v>263</v>
      </c>
      <c r="F14" s="63" t="s">
        <v>340</v>
      </c>
      <c r="G14" s="62">
        <v>86</v>
      </c>
      <c r="H14" s="62">
        <v>12</v>
      </c>
      <c r="I14" s="62">
        <v>4</v>
      </c>
      <c r="J14" s="62">
        <v>16</v>
      </c>
    </row>
    <row r="15" spans="1:10" ht="23.25" customHeight="1" x14ac:dyDescent="0.2">
      <c r="B15" s="61" t="s">
        <v>257</v>
      </c>
      <c r="C15" s="62" t="s">
        <v>260</v>
      </c>
      <c r="D15" s="62" t="s">
        <v>262</v>
      </c>
      <c r="E15" s="62" t="s">
        <v>263</v>
      </c>
      <c r="F15" s="63" t="s">
        <v>340</v>
      </c>
      <c r="G15" s="62">
        <v>54</v>
      </c>
      <c r="H15" s="62">
        <v>6</v>
      </c>
      <c r="I15" s="62">
        <v>2</v>
      </c>
      <c r="J15" s="62">
        <v>8</v>
      </c>
    </row>
    <row r="16" spans="1:10" ht="23.25" customHeight="1" x14ac:dyDescent="0.2">
      <c r="B16" s="67" t="s">
        <v>287</v>
      </c>
      <c r="C16" s="66" t="s">
        <v>261</v>
      </c>
      <c r="D16" s="66" t="s">
        <v>262</v>
      </c>
      <c r="E16" s="66" t="s">
        <v>263</v>
      </c>
      <c r="F16" s="71" t="s">
        <v>340</v>
      </c>
      <c r="G16" s="66">
        <v>86</v>
      </c>
      <c r="H16" s="66">
        <v>12</v>
      </c>
      <c r="I16" s="66">
        <v>4</v>
      </c>
      <c r="J16" s="66">
        <v>16</v>
      </c>
    </row>
    <row r="17" spans="2:10" ht="23.25" customHeight="1" x14ac:dyDescent="0.2">
      <c r="B17" s="61" t="s">
        <v>258</v>
      </c>
      <c r="C17" s="62" t="s">
        <v>261</v>
      </c>
      <c r="D17" s="62" t="s">
        <v>262</v>
      </c>
      <c r="E17" s="62" t="s">
        <v>263</v>
      </c>
      <c r="F17" s="63" t="s">
        <v>340</v>
      </c>
      <c r="G17" s="62">
        <v>54</v>
      </c>
      <c r="H17" s="62">
        <v>6</v>
      </c>
      <c r="I17" s="62">
        <v>2</v>
      </c>
      <c r="J17" s="62">
        <v>8</v>
      </c>
    </row>
  </sheetData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LiquidMenu Generator</vt:lpstr>
      <vt:lpstr>.h</vt:lpstr>
      <vt:lpstr>.cpp</vt:lpstr>
      <vt:lpstr>Memory</vt:lpstr>
      <vt:lpstr>Devices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2019-05-15T08:22:50Z</dcterms:created>
  <dcterms:modified xsi:type="dcterms:W3CDTF">2019-05-18T23:06:43Z</dcterms:modified>
</cp:coreProperties>
</file>