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0" windowWidth="22995" windowHeight="10050" activeTab="1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H23" i="2" l="1"/>
  <c r="H24" i="2"/>
  <c r="I20" i="2"/>
  <c r="I22" i="2"/>
  <c r="I21" i="2"/>
  <c r="I19" i="2" l="1"/>
  <c r="E12" i="2"/>
  <c r="I18" i="2"/>
  <c r="K13" i="2"/>
  <c r="N24" i="1" l="1"/>
  <c r="M21" i="1"/>
  <c r="M22" i="1"/>
  <c r="M23" i="1"/>
  <c r="M24" i="1"/>
  <c r="M25" i="1"/>
  <c r="L20" i="1"/>
  <c r="L22" i="1"/>
  <c r="L24" i="1"/>
  <c r="K21" i="1"/>
  <c r="L21" i="1" s="1"/>
  <c r="N21" i="1" s="1"/>
  <c r="K22" i="1"/>
  <c r="K23" i="1"/>
  <c r="L23" i="1" s="1"/>
  <c r="N23" i="1" s="1"/>
  <c r="K24" i="1"/>
  <c r="K25" i="1"/>
  <c r="L25" i="1" s="1"/>
  <c r="N25" i="1" s="1"/>
  <c r="N22" i="1" s="1"/>
  <c r="M12" i="1"/>
  <c r="M13" i="1"/>
  <c r="M14" i="1"/>
  <c r="M15" i="1"/>
  <c r="M16" i="1"/>
  <c r="M17" i="1"/>
  <c r="M18" i="1"/>
  <c r="M19" i="1"/>
  <c r="M20" i="1"/>
  <c r="M11" i="1"/>
  <c r="K16" i="1"/>
  <c r="L16" i="1" s="1"/>
  <c r="K17" i="1"/>
  <c r="L17" i="1" s="1"/>
  <c r="K15" i="1"/>
  <c r="L15" i="1" s="1"/>
  <c r="K12" i="1"/>
  <c r="L12" i="1" s="1"/>
  <c r="K13" i="1"/>
  <c r="L13" i="1" s="1"/>
  <c r="K14" i="1"/>
  <c r="L14" i="1" s="1"/>
  <c r="K18" i="1"/>
  <c r="L18" i="1" s="1"/>
  <c r="K19" i="1"/>
  <c r="L19" i="1" s="1"/>
  <c r="K20" i="1"/>
  <c r="K11" i="1"/>
  <c r="L11" i="1" s="1"/>
  <c r="N20" i="1" l="1"/>
  <c r="N17" i="1" s="1"/>
  <c r="N14" i="1" s="1"/>
  <c r="N11" i="1" s="1"/>
  <c r="N18" i="1"/>
  <c r="N15" i="1" s="1"/>
  <c r="N12" i="1" s="1"/>
  <c r="N19" i="1"/>
  <c r="N16" i="1" s="1"/>
  <c r="N13" i="1" s="1"/>
</calcChain>
</file>

<file path=xl/sharedStrings.xml><?xml version="1.0" encoding="utf-8"?>
<sst xmlns="http://schemas.openxmlformats.org/spreadsheetml/2006/main" count="49" uniqueCount="43">
  <si>
    <t>name</t>
  </si>
  <si>
    <t>hindi</t>
  </si>
  <si>
    <t>eng</t>
  </si>
  <si>
    <t>maths</t>
  </si>
  <si>
    <t>geo</t>
  </si>
  <si>
    <t>his</t>
  </si>
  <si>
    <t>total</t>
  </si>
  <si>
    <t>percent</t>
  </si>
  <si>
    <t>grade</t>
  </si>
  <si>
    <t>ram</t>
  </si>
  <si>
    <t>shyam</t>
  </si>
  <si>
    <t>jia</t>
  </si>
  <si>
    <t>riya</t>
  </si>
  <si>
    <t>priya</t>
  </si>
  <si>
    <t>priyanshu</t>
  </si>
  <si>
    <t>deep</t>
  </si>
  <si>
    <t>raju</t>
  </si>
  <si>
    <t>riyan s.</t>
  </si>
  <si>
    <t>average</t>
  </si>
  <si>
    <t>MARKSHEET</t>
  </si>
  <si>
    <t>CLASS 12TH-2023</t>
  </si>
  <si>
    <t>CONCLUSION</t>
  </si>
  <si>
    <t>2022-23</t>
  </si>
  <si>
    <t>JNV JAFFARPUR KALAN -73</t>
  </si>
  <si>
    <t>NAME -</t>
  </si>
  <si>
    <t>HM -</t>
  </si>
  <si>
    <t>nill</t>
  </si>
  <si>
    <r>
      <rPr>
        <sz val="8"/>
        <color theme="1"/>
        <rFont val="Calibri"/>
        <family val="2"/>
        <scheme val="minor"/>
      </rPr>
      <t xml:space="preserve">CLASS </t>
    </r>
    <r>
      <rPr>
        <sz val="11"/>
        <color theme="1"/>
        <rFont val="Calibri"/>
        <family val="2"/>
        <scheme val="minor"/>
      </rPr>
      <t>-</t>
    </r>
  </si>
  <si>
    <t>12TH</t>
  </si>
  <si>
    <t xml:space="preserve"> </t>
  </si>
  <si>
    <t>GRADES</t>
  </si>
  <si>
    <t>SUBJECT</t>
  </si>
  <si>
    <t>MARKS</t>
  </si>
  <si>
    <t>HIN</t>
  </si>
  <si>
    <t>ENG</t>
  </si>
  <si>
    <t>HIS</t>
  </si>
  <si>
    <t>GEO</t>
  </si>
  <si>
    <t>ROLL.NO</t>
  </si>
  <si>
    <t>MATHS</t>
  </si>
  <si>
    <t xml:space="preserve"> GRADE-</t>
  </si>
  <si>
    <t>ROLL NO-</t>
  </si>
  <si>
    <t>TOTAL -</t>
  </si>
  <si>
    <t>PERCENTAGE 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</si>
</sst>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24"/>
      <color theme="1"/>
      <name val="Arial Rounded MT Bold"/>
      <family val="2"/>
    </font>
    <font>
      <u/>
      <sz val="11"/>
      <color theme="1"/>
      <name val="Calibri"/>
      <family val="2"/>
      <scheme val="minor"/>
    </font>
    <font>
      <sz val="36"/>
      <color theme="1" tint="0.14999847407452621"/>
      <name val="Algerian"/>
      <family val="5"/>
    </font>
    <font>
      <u/>
      <sz val="11"/>
      <color theme="1"/>
      <name val="Arial Black"/>
      <family val="2"/>
    </font>
    <font>
      <u/>
      <sz val="12"/>
      <color theme="1"/>
      <name val="Arial Rounded MT Bold"/>
      <family val="2"/>
    </font>
    <font>
      <u/>
      <sz val="11"/>
      <color theme="1"/>
      <name val="Arial Rounded MT Bold"/>
      <family val="2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Border="1"/>
    <xf numFmtId="0" fontId="0" fillId="3" borderId="2" xfId="0" applyFill="1" applyBorder="1"/>
    <xf numFmtId="0" fontId="0" fillId="3" borderId="8" xfId="0" applyFill="1" applyBorder="1"/>
    <xf numFmtId="0" fontId="0" fillId="3" borderId="5" xfId="0" applyFill="1" applyBorder="1"/>
    <xf numFmtId="0" fontId="0" fillId="3" borderId="4" xfId="0" applyFill="1" applyBorder="1"/>
    <xf numFmtId="0" fontId="0" fillId="3" borderId="9" xfId="0" applyFill="1" applyBorder="1"/>
    <xf numFmtId="0" fontId="0" fillId="3" borderId="7" xfId="0" applyFill="1" applyBorder="1"/>
    <xf numFmtId="0" fontId="0" fillId="3" borderId="0" xfId="0" applyFill="1" applyBorder="1"/>
    <xf numFmtId="0" fontId="0" fillId="3" borderId="6" xfId="0" applyFill="1" applyBorder="1"/>
    <xf numFmtId="0" fontId="0" fillId="3" borderId="3" xfId="0" applyFill="1" applyBorder="1"/>
    <xf numFmtId="0" fontId="0" fillId="4" borderId="1" xfId="0" applyFill="1" applyBorder="1" applyAlignment="1">
      <alignment horizontal="center"/>
    </xf>
    <xf numFmtId="0" fontId="0" fillId="5" borderId="0" xfId="0" applyFill="1" applyBorder="1"/>
    <xf numFmtId="0" fontId="7" fillId="5" borderId="0" xfId="0" applyFont="1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8" fillId="5" borderId="0" xfId="0" applyFont="1" applyFill="1" applyBorder="1" applyAlignment="1">
      <alignment horizontal="center"/>
    </xf>
    <xf numFmtId="0" fontId="7" fillId="5" borderId="0" xfId="0" applyFont="1" applyFill="1" applyBorder="1"/>
    <xf numFmtId="0" fontId="0" fillId="6" borderId="16" xfId="0" applyFill="1" applyBorder="1"/>
    <xf numFmtId="0" fontId="9" fillId="6" borderId="17" xfId="0" applyFont="1" applyFill="1" applyBorder="1"/>
    <xf numFmtId="0" fontId="0" fillId="6" borderId="18" xfId="0" applyFill="1" applyBorder="1"/>
    <xf numFmtId="0" fontId="0" fillId="6" borderId="17" xfId="0" applyFill="1" applyBorder="1"/>
    <xf numFmtId="0" fontId="0" fillId="5" borderId="11" xfId="0" applyFill="1" applyBorder="1"/>
    <xf numFmtId="0" fontId="0" fillId="5" borderId="12" xfId="0" applyFill="1" applyBorder="1"/>
    <xf numFmtId="0" fontId="0" fillId="5" borderId="13" xfId="0" applyFill="1" applyBorder="1"/>
    <xf numFmtId="0" fontId="0" fillId="5" borderId="14" xfId="0" applyFill="1" applyBorder="1"/>
    <xf numFmtId="0" fontId="0" fillId="5" borderId="15" xfId="0" applyFill="1" applyBorder="1"/>
    <xf numFmtId="0" fontId="0" fillId="5" borderId="6" xfId="0" applyFill="1" applyBorder="1"/>
    <xf numFmtId="0" fontId="0" fillId="5" borderId="2" xfId="0" applyFill="1" applyBorder="1"/>
    <xf numFmtId="0" fontId="0" fillId="5" borderId="3" xfId="0" applyFill="1" applyBorder="1"/>
    <xf numFmtId="0" fontId="0" fillId="5" borderId="4" xfId="0" applyFill="1" applyBorder="1"/>
    <xf numFmtId="0" fontId="0" fillId="5" borderId="8" xfId="0" applyFill="1" applyBorder="1"/>
    <xf numFmtId="0" fontId="0" fillId="5" borderId="9" xfId="0" applyFill="1" applyBorder="1"/>
    <xf numFmtId="0" fontId="7" fillId="5" borderId="8" xfId="0" applyFont="1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7" fillId="5" borderId="9" xfId="0" applyFont="1" applyFill="1" applyBorder="1"/>
    <xf numFmtId="0" fontId="0" fillId="5" borderId="5" xfId="0" applyFill="1" applyBorder="1"/>
    <xf numFmtId="0" fontId="0" fillId="5" borderId="7" xfId="0" applyFill="1" applyBorder="1"/>
    <xf numFmtId="0" fontId="0" fillId="7" borderId="1" xfId="0" applyFill="1" applyBorder="1" applyAlignment="1">
      <alignment horizontal="center"/>
    </xf>
    <xf numFmtId="0" fontId="0" fillId="7" borderId="1" xfId="0" applyFill="1" applyBorder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0" fillId="5" borderId="16" xfId="0" applyFill="1" applyBorder="1" applyAlignment="1">
      <alignment horizontal="center"/>
    </xf>
    <xf numFmtId="0" fontId="0" fillId="5" borderId="17" xfId="0" applyFill="1" applyBorder="1" applyAlignment="1">
      <alignment horizontal="center"/>
    </xf>
    <xf numFmtId="0" fontId="0" fillId="5" borderId="18" xfId="0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0" fillId="5" borderId="14" xfId="0" applyFill="1" applyBorder="1" applyAlignment="1">
      <alignment horizontal="center"/>
    </xf>
    <xf numFmtId="0" fontId="0" fillId="5" borderId="15" xfId="0" applyFill="1" applyBorder="1" applyAlignment="1">
      <alignment horizontal="center"/>
    </xf>
    <xf numFmtId="0" fontId="3" fillId="3" borderId="19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3" fillId="3" borderId="20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21" xfId="0" applyFont="1" applyFill="1" applyBorder="1" applyAlignment="1">
      <alignment horizontal="center"/>
    </xf>
    <xf numFmtId="0" fontId="3" fillId="3" borderId="14" xfId="0" applyFont="1" applyFill="1" applyBorder="1" applyAlignment="1">
      <alignment horizontal="center"/>
    </xf>
    <xf numFmtId="0" fontId="3" fillId="3" borderId="22" xfId="0" applyFont="1" applyFill="1" applyBorder="1" applyAlignment="1">
      <alignment horizontal="center"/>
    </xf>
    <xf numFmtId="0" fontId="4" fillId="5" borderId="0" xfId="0" applyFont="1" applyFill="1" applyBorder="1" applyAlignment="1">
      <alignment horizontal="center"/>
    </xf>
    <xf numFmtId="0" fontId="5" fillId="5" borderId="0" xfId="0" applyFont="1" applyFill="1" applyBorder="1" applyAlignment="1">
      <alignment horizontal="center"/>
    </xf>
    <xf numFmtId="0" fontId="6" fillId="5" borderId="0" xfId="0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9" fillId="6" borderId="17" xfId="0" applyFont="1" applyFill="1" applyBorder="1" applyAlignment="1">
      <alignment horizontal="center"/>
    </xf>
    <xf numFmtId="0" fontId="9" fillId="6" borderId="18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O27"/>
  <sheetViews>
    <sheetView topLeftCell="A4" zoomScale="110" zoomScaleNormal="110" workbookViewId="0">
      <selection activeCell="S14" sqref="S14"/>
    </sheetView>
  </sheetViews>
  <sheetFormatPr defaultRowHeight="15" x14ac:dyDescent="0.25"/>
  <cols>
    <col min="2" max="2" width="9.140625" style="1"/>
  </cols>
  <sheetData>
    <row r="3" spans="3:15" ht="15.75" thickBot="1" x14ac:dyDescent="0.3"/>
    <row r="4" spans="3:15" ht="15.75" thickBot="1" x14ac:dyDescent="0.3">
      <c r="C4" s="2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5"/>
    </row>
    <row r="5" spans="3:15" x14ac:dyDescent="0.25">
      <c r="C5" s="3"/>
      <c r="D5" s="8"/>
      <c r="E5" s="8"/>
      <c r="F5" s="8"/>
      <c r="G5" s="40" t="s">
        <v>19</v>
      </c>
      <c r="H5" s="41"/>
      <c r="I5" s="41"/>
      <c r="J5" s="41"/>
      <c r="K5" s="42"/>
      <c r="L5" s="8"/>
      <c r="M5" s="8"/>
      <c r="N5" s="8"/>
      <c r="O5" s="6"/>
    </row>
    <row r="6" spans="3:15" ht="15.75" thickBot="1" x14ac:dyDescent="0.3">
      <c r="C6" s="3"/>
      <c r="D6" s="8"/>
      <c r="E6" s="8"/>
      <c r="F6" s="8"/>
      <c r="G6" s="43"/>
      <c r="H6" s="44"/>
      <c r="I6" s="44"/>
      <c r="J6" s="44"/>
      <c r="K6" s="45"/>
      <c r="L6" s="8"/>
      <c r="M6" s="8"/>
      <c r="N6" s="8"/>
      <c r="O6" s="6"/>
    </row>
    <row r="7" spans="3:15" x14ac:dyDescent="0.25">
      <c r="C7" s="3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6"/>
    </row>
    <row r="8" spans="3:15" x14ac:dyDescent="0.25">
      <c r="C8" s="3"/>
      <c r="D8" s="8"/>
      <c r="E8" s="8"/>
      <c r="F8" s="8"/>
      <c r="G8" s="8"/>
      <c r="H8" s="46" t="s">
        <v>20</v>
      </c>
      <c r="I8" s="46"/>
      <c r="J8" s="46"/>
      <c r="K8" s="8"/>
      <c r="L8" s="8"/>
      <c r="M8" s="8"/>
      <c r="N8" s="8"/>
      <c r="O8" s="6"/>
    </row>
    <row r="9" spans="3:15" x14ac:dyDescent="0.25">
      <c r="C9" s="3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6"/>
    </row>
    <row r="10" spans="3:15" x14ac:dyDescent="0.25">
      <c r="C10" s="3"/>
      <c r="D10" s="11" t="s">
        <v>37</v>
      </c>
      <c r="E10" s="11" t="s">
        <v>0</v>
      </c>
      <c r="F10" s="11" t="s">
        <v>1</v>
      </c>
      <c r="G10" s="11" t="s">
        <v>2</v>
      </c>
      <c r="H10" s="11" t="s">
        <v>3</v>
      </c>
      <c r="I10" s="11" t="s">
        <v>4</v>
      </c>
      <c r="J10" s="11" t="s">
        <v>5</v>
      </c>
      <c r="K10" s="11" t="s">
        <v>6</v>
      </c>
      <c r="L10" s="11" t="s">
        <v>7</v>
      </c>
      <c r="M10" s="11" t="s">
        <v>18</v>
      </c>
      <c r="N10" s="11" t="s">
        <v>8</v>
      </c>
      <c r="O10" s="6"/>
    </row>
    <row r="11" spans="3:15" x14ac:dyDescent="0.25">
      <c r="C11" s="3"/>
      <c r="D11" s="38">
        <v>1</v>
      </c>
      <c r="E11" s="39" t="s">
        <v>9</v>
      </c>
      <c r="F11" s="38">
        <v>40</v>
      </c>
      <c r="G11" s="38">
        <v>99</v>
      </c>
      <c r="H11" s="38">
        <v>87</v>
      </c>
      <c r="I11" s="38">
        <v>62</v>
      </c>
      <c r="J11" s="38">
        <v>35</v>
      </c>
      <c r="K11" s="38">
        <f>SUM(F11:J11)</f>
        <v>323</v>
      </c>
      <c r="L11" s="38">
        <f>K11/500*100</f>
        <v>64.600000000000009</v>
      </c>
      <c r="M11" s="38">
        <f>AVERAGE(F11:J11)</f>
        <v>64.599999999999994</v>
      </c>
      <c r="N11" s="38" t="str">
        <f>IF(L11&gt;N14=90,"A",IF(L11&gt;=75,"B",IF(L11&gt;=60,"C",IF(L11&gt;=40,"D","FAIL"))))</f>
        <v>C</v>
      </c>
      <c r="O11" s="6"/>
    </row>
    <row r="12" spans="3:15" x14ac:dyDescent="0.25">
      <c r="C12" s="3"/>
      <c r="D12" s="38">
        <v>2</v>
      </c>
      <c r="E12" s="39" t="s">
        <v>10</v>
      </c>
      <c r="F12" s="38">
        <v>76</v>
      </c>
      <c r="G12" s="38">
        <v>67</v>
      </c>
      <c r="H12" s="38">
        <v>89</v>
      </c>
      <c r="I12" s="38">
        <v>66</v>
      </c>
      <c r="J12" s="38">
        <v>77</v>
      </c>
      <c r="K12" s="38">
        <f t="shared" ref="K12:K25" si="0">SUM(F12:J12)</f>
        <v>375</v>
      </c>
      <c r="L12" s="38">
        <f t="shared" ref="L12:L25" si="1">K12/500*100</f>
        <v>75</v>
      </c>
      <c r="M12" s="38">
        <f t="shared" ref="M12:M25" si="2">AVERAGE(F12:J12)</f>
        <v>75</v>
      </c>
      <c r="N12" s="38" t="str">
        <f t="shared" ref="N12:N25" si="3">IF(L12&gt;N15=90,"A",IF(L12&gt;=75,"B",IF(L12&gt;=60,"C",IF(L12&gt;=40,"D","FAIL"))))</f>
        <v>B</v>
      </c>
      <c r="O12" s="6"/>
    </row>
    <row r="13" spans="3:15" x14ac:dyDescent="0.25">
      <c r="C13" s="3"/>
      <c r="D13" s="38">
        <v>3</v>
      </c>
      <c r="E13" s="39" t="s">
        <v>11</v>
      </c>
      <c r="F13" s="38">
        <v>95</v>
      </c>
      <c r="G13" s="38">
        <v>76</v>
      </c>
      <c r="H13" s="38">
        <v>87</v>
      </c>
      <c r="I13" s="38">
        <v>89</v>
      </c>
      <c r="J13" s="38">
        <v>61</v>
      </c>
      <c r="K13" s="38">
        <f t="shared" si="0"/>
        <v>408</v>
      </c>
      <c r="L13" s="38">
        <f t="shared" si="1"/>
        <v>81.599999999999994</v>
      </c>
      <c r="M13" s="38">
        <f t="shared" si="2"/>
        <v>81.599999999999994</v>
      </c>
      <c r="N13" s="38" t="str">
        <f t="shared" si="3"/>
        <v>B</v>
      </c>
      <c r="O13" s="6"/>
    </row>
    <row r="14" spans="3:15" x14ac:dyDescent="0.25">
      <c r="C14" s="3"/>
      <c r="D14" s="38">
        <v>4</v>
      </c>
      <c r="E14" s="39" t="s">
        <v>12</v>
      </c>
      <c r="F14" s="38">
        <v>40</v>
      </c>
      <c r="G14" s="38">
        <v>30</v>
      </c>
      <c r="H14" s="38">
        <v>40</v>
      </c>
      <c r="I14" s="38">
        <v>42</v>
      </c>
      <c r="J14" s="38">
        <v>33</v>
      </c>
      <c r="K14" s="38">
        <f t="shared" si="0"/>
        <v>185</v>
      </c>
      <c r="L14" s="38">
        <f t="shared" si="1"/>
        <v>37</v>
      </c>
      <c r="M14" s="38">
        <f t="shared" si="2"/>
        <v>37</v>
      </c>
      <c r="N14" s="38" t="str">
        <f t="shared" si="3"/>
        <v>FAIL</v>
      </c>
      <c r="O14" s="6"/>
    </row>
    <row r="15" spans="3:15" x14ac:dyDescent="0.25">
      <c r="C15" s="3"/>
      <c r="D15" s="38">
        <v>5</v>
      </c>
      <c r="E15" s="39" t="s">
        <v>13</v>
      </c>
      <c r="F15" s="38">
        <v>61</v>
      </c>
      <c r="G15" s="38">
        <v>68</v>
      </c>
      <c r="H15" s="38">
        <v>79</v>
      </c>
      <c r="I15" s="38">
        <v>67</v>
      </c>
      <c r="J15" s="38">
        <v>64</v>
      </c>
      <c r="K15" s="38">
        <f>SUM(F15:J15)</f>
        <v>339</v>
      </c>
      <c r="L15" s="38">
        <f t="shared" si="1"/>
        <v>67.800000000000011</v>
      </c>
      <c r="M15" s="38">
        <f t="shared" si="2"/>
        <v>67.8</v>
      </c>
      <c r="N15" s="38" t="str">
        <f t="shared" si="3"/>
        <v>C</v>
      </c>
      <c r="O15" s="6"/>
    </row>
    <row r="16" spans="3:15" x14ac:dyDescent="0.25">
      <c r="C16" s="3"/>
      <c r="D16" s="38">
        <v>6</v>
      </c>
      <c r="E16" s="39" t="s">
        <v>14</v>
      </c>
      <c r="F16" s="38">
        <v>82</v>
      </c>
      <c r="G16" s="38">
        <v>78</v>
      </c>
      <c r="H16" s="38">
        <v>60</v>
      </c>
      <c r="I16" s="38">
        <v>66</v>
      </c>
      <c r="J16" s="38">
        <v>72</v>
      </c>
      <c r="K16" s="38">
        <f t="shared" ref="K16:K17" si="4">SUM(F16:J16)</f>
        <v>358</v>
      </c>
      <c r="L16" s="38">
        <f t="shared" si="1"/>
        <v>71.599999999999994</v>
      </c>
      <c r="M16" s="38">
        <f t="shared" si="2"/>
        <v>71.599999999999994</v>
      </c>
      <c r="N16" s="38" t="str">
        <f t="shared" si="3"/>
        <v>C</v>
      </c>
      <c r="O16" s="6"/>
    </row>
    <row r="17" spans="3:15" x14ac:dyDescent="0.25">
      <c r="C17" s="3"/>
      <c r="D17" s="38">
        <v>7</v>
      </c>
      <c r="E17" s="39" t="s">
        <v>15</v>
      </c>
      <c r="F17" s="38">
        <v>34</v>
      </c>
      <c r="G17" s="38">
        <v>33</v>
      </c>
      <c r="H17" s="38">
        <v>45</v>
      </c>
      <c r="I17" s="38">
        <v>40</v>
      </c>
      <c r="J17" s="38">
        <v>42</v>
      </c>
      <c r="K17" s="38">
        <f t="shared" si="4"/>
        <v>194</v>
      </c>
      <c r="L17" s="38">
        <f t="shared" si="1"/>
        <v>38.800000000000004</v>
      </c>
      <c r="M17" s="38">
        <f t="shared" si="2"/>
        <v>38.799999999999997</v>
      </c>
      <c r="N17" s="38" t="str">
        <f t="shared" si="3"/>
        <v>FAIL</v>
      </c>
      <c r="O17" s="6"/>
    </row>
    <row r="18" spans="3:15" x14ac:dyDescent="0.25">
      <c r="C18" s="3"/>
      <c r="D18" s="38">
        <v>8</v>
      </c>
      <c r="E18" s="39" t="s">
        <v>16</v>
      </c>
      <c r="F18" s="38">
        <v>98</v>
      </c>
      <c r="G18" s="38">
        <v>90</v>
      </c>
      <c r="H18" s="38">
        <v>95</v>
      </c>
      <c r="I18" s="38">
        <v>92</v>
      </c>
      <c r="J18" s="38">
        <v>89</v>
      </c>
      <c r="K18" s="38">
        <f t="shared" si="0"/>
        <v>464</v>
      </c>
      <c r="L18" s="38">
        <f t="shared" si="1"/>
        <v>92.800000000000011</v>
      </c>
      <c r="M18" s="38">
        <f t="shared" si="2"/>
        <v>92.8</v>
      </c>
      <c r="N18" s="38" t="str">
        <f t="shared" si="3"/>
        <v>B</v>
      </c>
      <c r="O18" s="6"/>
    </row>
    <row r="19" spans="3:15" x14ac:dyDescent="0.25">
      <c r="C19" s="3"/>
      <c r="D19" s="38">
        <v>9</v>
      </c>
      <c r="E19" s="39" t="s">
        <v>9</v>
      </c>
      <c r="F19" s="38">
        <v>62</v>
      </c>
      <c r="G19" s="38">
        <v>70</v>
      </c>
      <c r="H19" s="38">
        <v>72</v>
      </c>
      <c r="I19" s="38">
        <v>61</v>
      </c>
      <c r="J19" s="38">
        <v>95</v>
      </c>
      <c r="K19" s="38">
        <f t="shared" si="0"/>
        <v>360</v>
      </c>
      <c r="L19" s="38">
        <f t="shared" si="1"/>
        <v>72</v>
      </c>
      <c r="M19" s="38">
        <f t="shared" si="2"/>
        <v>72</v>
      </c>
      <c r="N19" s="38" t="str">
        <f t="shared" si="3"/>
        <v>C</v>
      </c>
      <c r="O19" s="6"/>
    </row>
    <row r="20" spans="3:15" x14ac:dyDescent="0.25">
      <c r="C20" s="3"/>
      <c r="D20" s="38">
        <v>10</v>
      </c>
      <c r="E20" s="39" t="s">
        <v>17</v>
      </c>
      <c r="F20" s="38">
        <v>74</v>
      </c>
      <c r="G20" s="38">
        <v>66</v>
      </c>
      <c r="H20" s="38">
        <v>96</v>
      </c>
      <c r="I20" s="38">
        <v>85</v>
      </c>
      <c r="J20" s="38">
        <v>65</v>
      </c>
      <c r="K20" s="38">
        <f t="shared" si="0"/>
        <v>386</v>
      </c>
      <c r="L20" s="38">
        <f t="shared" si="1"/>
        <v>77.2</v>
      </c>
      <c r="M20" s="38">
        <f t="shared" si="2"/>
        <v>77.2</v>
      </c>
      <c r="N20" s="38" t="str">
        <f t="shared" si="3"/>
        <v>B</v>
      </c>
      <c r="O20" s="6"/>
    </row>
    <row r="21" spans="3:15" x14ac:dyDescent="0.25">
      <c r="C21" s="3"/>
      <c r="D21" s="38">
        <v>11</v>
      </c>
      <c r="E21" s="39" t="s">
        <v>9</v>
      </c>
      <c r="F21" s="38">
        <v>40</v>
      </c>
      <c r="G21" s="38">
        <v>44</v>
      </c>
      <c r="H21" s="38">
        <v>50</v>
      </c>
      <c r="I21" s="38">
        <v>40</v>
      </c>
      <c r="J21" s="38">
        <v>20</v>
      </c>
      <c r="K21" s="38">
        <f t="shared" si="0"/>
        <v>194</v>
      </c>
      <c r="L21" s="38">
        <f t="shared" si="1"/>
        <v>38.800000000000004</v>
      </c>
      <c r="M21" s="38">
        <f t="shared" si="2"/>
        <v>38.799999999999997</v>
      </c>
      <c r="N21" s="38" t="str">
        <f t="shared" si="3"/>
        <v>FAIL</v>
      </c>
      <c r="O21" s="6"/>
    </row>
    <row r="22" spans="3:15" x14ac:dyDescent="0.25">
      <c r="C22" s="3"/>
      <c r="D22" s="38">
        <v>12</v>
      </c>
      <c r="E22" s="39" t="s">
        <v>10</v>
      </c>
      <c r="F22" s="38">
        <v>58</v>
      </c>
      <c r="G22" s="38">
        <v>65</v>
      </c>
      <c r="H22" s="38">
        <v>63</v>
      </c>
      <c r="I22" s="38">
        <v>24</v>
      </c>
      <c r="J22" s="38">
        <v>65</v>
      </c>
      <c r="K22" s="38">
        <f t="shared" si="0"/>
        <v>275</v>
      </c>
      <c r="L22" s="38">
        <f t="shared" si="1"/>
        <v>55.000000000000007</v>
      </c>
      <c r="M22" s="38">
        <f t="shared" si="2"/>
        <v>55</v>
      </c>
      <c r="N22" s="38" t="str">
        <f t="shared" si="3"/>
        <v>D</v>
      </c>
      <c r="O22" s="6"/>
    </row>
    <row r="23" spans="3:15" x14ac:dyDescent="0.25">
      <c r="C23" s="3"/>
      <c r="D23" s="38">
        <v>13</v>
      </c>
      <c r="E23" s="39" t="s">
        <v>11</v>
      </c>
      <c r="F23" s="38">
        <v>52</v>
      </c>
      <c r="G23" s="38">
        <v>51</v>
      </c>
      <c r="H23" s="38">
        <v>34</v>
      </c>
      <c r="I23" s="38">
        <v>90</v>
      </c>
      <c r="J23" s="38">
        <v>70</v>
      </c>
      <c r="K23" s="38">
        <f t="shared" si="0"/>
        <v>297</v>
      </c>
      <c r="L23" s="38">
        <f t="shared" si="1"/>
        <v>59.4</v>
      </c>
      <c r="M23" s="38">
        <f t="shared" si="2"/>
        <v>59.4</v>
      </c>
      <c r="N23" s="38" t="str">
        <f t="shared" si="3"/>
        <v>D</v>
      </c>
      <c r="O23" s="6"/>
    </row>
    <row r="24" spans="3:15" x14ac:dyDescent="0.25">
      <c r="C24" s="3"/>
      <c r="D24" s="38">
        <v>14</v>
      </c>
      <c r="E24" s="39" t="s">
        <v>12</v>
      </c>
      <c r="F24" s="38">
        <v>41</v>
      </c>
      <c r="G24" s="38">
        <v>69</v>
      </c>
      <c r="H24" s="38">
        <v>30</v>
      </c>
      <c r="I24" s="38">
        <v>41</v>
      </c>
      <c r="J24" s="38">
        <v>70</v>
      </c>
      <c r="K24" s="38">
        <f t="shared" si="0"/>
        <v>251</v>
      </c>
      <c r="L24" s="38">
        <f t="shared" si="1"/>
        <v>50.2</v>
      </c>
      <c r="M24" s="38">
        <f t="shared" si="2"/>
        <v>50.2</v>
      </c>
      <c r="N24" s="38" t="str">
        <f t="shared" si="3"/>
        <v>D</v>
      </c>
      <c r="O24" s="6"/>
    </row>
    <row r="25" spans="3:15" x14ac:dyDescent="0.25">
      <c r="C25" s="3"/>
      <c r="D25" s="38">
        <v>15</v>
      </c>
      <c r="E25" s="39" t="s">
        <v>13</v>
      </c>
      <c r="F25" s="38">
        <v>60</v>
      </c>
      <c r="G25" s="38">
        <v>31</v>
      </c>
      <c r="H25" s="38">
        <v>30</v>
      </c>
      <c r="I25" s="38">
        <v>48</v>
      </c>
      <c r="J25" s="38">
        <v>30</v>
      </c>
      <c r="K25" s="38">
        <f t="shared" si="0"/>
        <v>199</v>
      </c>
      <c r="L25" s="38">
        <f t="shared" si="1"/>
        <v>39.800000000000004</v>
      </c>
      <c r="M25" s="38">
        <f t="shared" si="2"/>
        <v>39.799999999999997</v>
      </c>
      <c r="N25" s="38" t="str">
        <f t="shared" si="3"/>
        <v>FAIL</v>
      </c>
      <c r="O25" s="6"/>
    </row>
    <row r="26" spans="3:15" x14ac:dyDescent="0.25">
      <c r="C26" s="3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6"/>
    </row>
    <row r="27" spans="3:15" ht="15.75" thickBot="1" x14ac:dyDescent="0.3">
      <c r="C27" s="4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7"/>
    </row>
  </sheetData>
  <mergeCells count="2">
    <mergeCell ref="G5:K6"/>
    <mergeCell ref="H8:J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K25"/>
  <sheetViews>
    <sheetView tabSelected="1" topLeftCell="A4" workbookViewId="0">
      <selection activeCell="E14" sqref="E14"/>
    </sheetView>
  </sheetViews>
  <sheetFormatPr defaultRowHeight="15" x14ac:dyDescent="0.25"/>
  <sheetData>
    <row r="3" spans="4:11" ht="15.75" thickBot="1" x14ac:dyDescent="0.3"/>
    <row r="4" spans="4:11" x14ac:dyDescent="0.25">
      <c r="D4" s="27"/>
      <c r="E4" s="28"/>
      <c r="F4" s="28"/>
      <c r="G4" s="28"/>
      <c r="H4" s="28"/>
      <c r="I4" s="28"/>
      <c r="J4" s="28"/>
      <c r="K4" s="29"/>
    </row>
    <row r="5" spans="4:11" x14ac:dyDescent="0.25">
      <c r="D5" s="53" t="s">
        <v>21</v>
      </c>
      <c r="E5" s="54"/>
      <c r="F5" s="54"/>
      <c r="G5" s="54"/>
      <c r="H5" s="54"/>
      <c r="I5" s="54"/>
      <c r="J5" s="54"/>
      <c r="K5" s="55"/>
    </row>
    <row r="6" spans="4:11" x14ac:dyDescent="0.25">
      <c r="D6" s="56"/>
      <c r="E6" s="57"/>
      <c r="F6" s="57"/>
      <c r="G6" s="57"/>
      <c r="H6" s="57"/>
      <c r="I6" s="57"/>
      <c r="J6" s="57"/>
      <c r="K6" s="58"/>
    </row>
    <row r="7" spans="4:11" x14ac:dyDescent="0.25">
      <c r="D7" s="59"/>
      <c r="E7" s="60"/>
      <c r="F7" s="60"/>
      <c r="G7" s="60"/>
      <c r="H7" s="60"/>
      <c r="I7" s="60"/>
      <c r="J7" s="60"/>
      <c r="K7" s="61"/>
    </row>
    <row r="8" spans="4:11" ht="18.75" x14ac:dyDescent="0.4">
      <c r="D8" s="30"/>
      <c r="E8" s="12"/>
      <c r="F8" s="12"/>
      <c r="G8" s="62" t="s">
        <v>22</v>
      </c>
      <c r="H8" s="62"/>
      <c r="I8" s="12"/>
      <c r="J8" s="12"/>
      <c r="K8" s="31"/>
    </row>
    <row r="9" spans="4:11" x14ac:dyDescent="0.25">
      <c r="D9" s="30"/>
      <c r="E9" s="12"/>
      <c r="F9" s="12"/>
      <c r="G9" s="12"/>
      <c r="H9" s="12"/>
      <c r="I9" s="12"/>
      <c r="J9" s="12"/>
      <c r="K9" s="31"/>
    </row>
    <row r="10" spans="4:11" ht="15.75" x14ac:dyDescent="0.25">
      <c r="D10" s="30"/>
      <c r="E10" s="63" t="s">
        <v>23</v>
      </c>
      <c r="F10" s="64"/>
      <c r="G10" s="64"/>
      <c r="H10" s="64"/>
      <c r="I10" s="64"/>
      <c r="J10" s="64"/>
      <c r="K10" s="31"/>
    </row>
    <row r="11" spans="4:11" x14ac:dyDescent="0.25">
      <c r="D11" s="30"/>
      <c r="E11" s="12"/>
      <c r="F11" s="12"/>
      <c r="G11" s="12"/>
      <c r="H11" s="12"/>
      <c r="I11" s="12"/>
      <c r="J11" s="12"/>
      <c r="K11" s="31"/>
    </row>
    <row r="12" spans="4:11" x14ac:dyDescent="0.25">
      <c r="D12" s="32" t="s">
        <v>24</v>
      </c>
      <c r="E12" s="13" t="str">
        <f>VLOOKUP(Sheet2!E14,Sheet1!D11:N25,2,0)</f>
        <v>ram</v>
      </c>
      <c r="F12" s="14"/>
      <c r="G12" s="12"/>
      <c r="H12" s="14"/>
      <c r="I12" s="14"/>
      <c r="J12" s="15" t="s">
        <v>25</v>
      </c>
      <c r="K12" s="33" t="s">
        <v>26</v>
      </c>
    </row>
    <row r="13" spans="4:11" x14ac:dyDescent="0.25">
      <c r="D13" s="34" t="s">
        <v>27</v>
      </c>
      <c r="E13" s="13" t="s">
        <v>28</v>
      </c>
      <c r="F13" s="12"/>
      <c r="G13" s="12"/>
      <c r="H13" s="13" t="s">
        <v>29</v>
      </c>
      <c r="I13" s="13"/>
      <c r="J13" s="13" t="s">
        <v>39</v>
      </c>
      <c r="K13" s="33" t="str">
        <f>VLOOKUP(E14,Sheet1!D11:N25,11,0)</f>
        <v>FAIL</v>
      </c>
    </row>
    <row r="14" spans="4:11" x14ac:dyDescent="0.25">
      <c r="D14" s="32" t="s">
        <v>40</v>
      </c>
      <c r="E14" s="16">
        <v>11</v>
      </c>
      <c r="F14" s="12"/>
      <c r="G14" s="12"/>
      <c r="H14" s="13"/>
      <c r="I14" s="13"/>
      <c r="J14" s="13"/>
      <c r="K14" s="35"/>
    </row>
    <row r="15" spans="4:11" x14ac:dyDescent="0.25">
      <c r="D15" s="30"/>
      <c r="E15" s="12"/>
      <c r="F15" s="12"/>
      <c r="G15" s="12"/>
      <c r="H15" s="12"/>
      <c r="I15" s="12"/>
      <c r="J15" s="12"/>
      <c r="K15" s="31"/>
    </row>
    <row r="16" spans="4:11" ht="18.75" x14ac:dyDescent="0.4">
      <c r="D16" s="30"/>
      <c r="E16" s="12"/>
      <c r="F16" s="12"/>
      <c r="G16" s="62" t="s">
        <v>30</v>
      </c>
      <c r="H16" s="65"/>
      <c r="I16" s="12"/>
      <c r="J16" s="12"/>
      <c r="K16" s="31"/>
    </row>
    <row r="17" spans="4:11" x14ac:dyDescent="0.25">
      <c r="D17" s="30"/>
      <c r="E17" s="17"/>
      <c r="F17" s="18" t="s">
        <v>31</v>
      </c>
      <c r="G17" s="19"/>
      <c r="H17" s="20"/>
      <c r="I17" s="66" t="s">
        <v>32</v>
      </c>
      <c r="J17" s="67"/>
      <c r="K17" s="31"/>
    </row>
    <row r="18" spans="4:11" x14ac:dyDescent="0.25">
      <c r="D18" s="30"/>
      <c r="E18" s="21"/>
      <c r="F18" s="12" t="s">
        <v>33</v>
      </c>
      <c r="G18" s="22"/>
      <c r="H18" s="12"/>
      <c r="I18" s="12">
        <f>VLOOKUP(E14,Sheet1!D11:N25,3,0)</f>
        <v>40</v>
      </c>
      <c r="J18" s="22"/>
      <c r="K18" s="31"/>
    </row>
    <row r="19" spans="4:11" x14ac:dyDescent="0.25">
      <c r="D19" s="30"/>
      <c r="E19" s="21"/>
      <c r="F19" s="12" t="s">
        <v>34</v>
      </c>
      <c r="G19" s="22"/>
      <c r="H19" s="12"/>
      <c r="I19" s="12">
        <f>VLOOKUP(E14,Sheet1!D11:N25,4,0)</f>
        <v>44</v>
      </c>
      <c r="J19" s="22"/>
      <c r="K19" s="31"/>
    </row>
    <row r="20" spans="4:11" x14ac:dyDescent="0.25">
      <c r="D20" s="30"/>
      <c r="E20" s="21"/>
      <c r="F20" s="12" t="s">
        <v>35</v>
      </c>
      <c r="G20" s="22"/>
      <c r="H20" s="12"/>
      <c r="I20" s="12">
        <f>VLOOKUP(E14,Sheet1!D11:N25,7,0)</f>
        <v>20</v>
      </c>
      <c r="J20" s="22"/>
      <c r="K20" s="31"/>
    </row>
    <row r="21" spans="4:11" x14ac:dyDescent="0.25">
      <c r="D21" s="30"/>
      <c r="E21" s="21"/>
      <c r="F21" s="12" t="s">
        <v>36</v>
      </c>
      <c r="G21" s="22"/>
      <c r="H21" s="12"/>
      <c r="I21" s="12">
        <f>VLOOKUP(E14,Sheet1!D11:N25,6,0)</f>
        <v>40</v>
      </c>
      <c r="J21" s="22"/>
      <c r="K21" s="31"/>
    </row>
    <row r="22" spans="4:11" x14ac:dyDescent="0.25">
      <c r="D22" s="30"/>
      <c r="E22" s="23"/>
      <c r="F22" s="24" t="s">
        <v>38</v>
      </c>
      <c r="G22" s="25"/>
      <c r="H22" s="24"/>
      <c r="I22" s="24">
        <f>VLOOKUP(E14,Sheet1!D11:N25,5,0)</f>
        <v>50</v>
      </c>
      <c r="J22" s="25"/>
      <c r="K22" s="31"/>
    </row>
    <row r="23" spans="4:11" x14ac:dyDescent="0.25">
      <c r="D23" s="30"/>
      <c r="E23" s="47" t="s">
        <v>41</v>
      </c>
      <c r="F23" s="48"/>
      <c r="G23" s="49"/>
      <c r="H23" s="47">
        <f>VLOOKUP(E14,Sheet1!D11:N25,8,0)</f>
        <v>194</v>
      </c>
      <c r="I23" s="48"/>
      <c r="J23" s="49"/>
      <c r="K23" s="31"/>
    </row>
    <row r="24" spans="4:11" x14ac:dyDescent="0.25">
      <c r="D24" s="30"/>
      <c r="E24" s="50" t="s">
        <v>42</v>
      </c>
      <c r="F24" s="51"/>
      <c r="G24" s="51"/>
      <c r="H24" s="50">
        <f>VLOOKUP(E14,Sheet1!D11:N25,9,0)</f>
        <v>38.800000000000004</v>
      </c>
      <c r="I24" s="51"/>
      <c r="J24" s="52"/>
      <c r="K24" s="31"/>
    </row>
    <row r="25" spans="4:11" ht="15.75" thickBot="1" x14ac:dyDescent="0.3">
      <c r="D25" s="36"/>
      <c r="E25" s="26"/>
      <c r="F25" s="26"/>
      <c r="G25" s="26"/>
      <c r="H25" s="26"/>
      <c r="I25" s="26"/>
      <c r="J25" s="26"/>
      <c r="K25" s="37"/>
    </row>
  </sheetData>
  <mergeCells count="9">
    <mergeCell ref="E23:G23"/>
    <mergeCell ref="H23:J23"/>
    <mergeCell ref="E24:G24"/>
    <mergeCell ref="H24:J24"/>
    <mergeCell ref="D5:K7"/>
    <mergeCell ref="G8:H8"/>
    <mergeCell ref="E10:J10"/>
    <mergeCell ref="G16:H16"/>
    <mergeCell ref="I17:J17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Sheet1!$D$11:$D$25</xm:f>
          </x14:formula1>
          <xm:sqref>E14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2023-11-30T11:45:45Z</dcterms:created>
  <dcterms:modified xsi:type="dcterms:W3CDTF">2023-12-07T11:37:50Z</dcterms:modified>
</cp:coreProperties>
</file>