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rnerprod-my.sharepoint.com/personal/mv043156_cerner_net/Documents/Documents/Personal/Data Bootcamp/Module_1/Challenge_1/"/>
    </mc:Choice>
  </mc:AlternateContent>
  <xr:revisionPtr revIDLastSave="0" documentId="14_{57A7371C-140D-46C7-9A62-6DC8EF400DC7}" xr6:coauthVersionLast="46" xr6:coauthVersionMax="46" xr10:uidLastSave="{00000000-0000-0000-0000-000000000000}"/>
  <bookViews>
    <workbookView xWindow="-109" yWindow="-109" windowWidth="26301" windowHeight="14305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Descriptive Statistics" sheetId="9" r:id="rId4"/>
    <sheet name="Edinburgh Research" sheetId="6" r:id="rId5"/>
    <sheet name="Outcomes Based on Launch Date" sheetId="15" r:id="rId6"/>
    <sheet name="Subcategory Statistics" sheetId="14" r:id="rId7"/>
    <sheet name="Category Statistic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8" i="17"/>
  <c r="D13" i="17"/>
  <c r="D12" i="17"/>
  <c r="D11" i="17"/>
  <c r="D10" i="17"/>
  <c r="D9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O2" i="1"/>
  <c r="C14" i="9"/>
  <c r="C13" i="9"/>
  <c r="C12" i="9"/>
  <c r="B14" i="9"/>
  <c r="B13" i="9"/>
  <c r="B12" i="9"/>
  <c r="C6" i="9"/>
  <c r="C5" i="9"/>
  <c r="C7" i="9" s="1"/>
  <c r="C4" i="9"/>
  <c r="B4" i="9"/>
  <c r="B6" i="9"/>
  <c r="B5" i="9"/>
  <c r="B7" i="9" s="1"/>
  <c r="C11" i="9"/>
  <c r="B11" i="9"/>
  <c r="B3" i="9"/>
  <c r="C10" i="9"/>
  <c r="B10" i="9"/>
  <c r="B2" i="9"/>
  <c r="C3" i="9"/>
  <c r="C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9" l="1"/>
  <c r="B15" i="9"/>
</calcChain>
</file>

<file path=xl/sharedStrings.xml><?xml version="1.0" encoding="utf-8"?>
<sst xmlns="http://schemas.openxmlformats.org/spreadsheetml/2006/main" count="33097" uniqueCount="8418">
  <si>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</si>
  <si>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</si>
  <si>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</si>
  <si>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</si>
  <si>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</si>
  <si>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</si>
  <si>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</si>
  <si>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</si>
  <si>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</si>
  <si>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</si>
  <si>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</si>
  <si>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</si>
  <si>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</si>
  <si>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</si>
  <si>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</si>
  <si>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</si>
  <si>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</si>
  <si>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</si>
  <si>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</si>
  <si>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</si>
  <si>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</si>
  <si>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</si>
  <si>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</si>
  <si>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</si>
  <si>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</si>
  <si>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</si>
  <si>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</si>
  <si>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</si>
  <si>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</si>
  <si>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</si>
  <si>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</si>
  <si>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</si>
  <si>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</si>
  <si>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</si>
  <si>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</si>
  <si>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</si>
  <si>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</si>
  <si>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</si>
  <si>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</si>
  <si>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</si>
  <si>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</si>
  <si>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</si>
  <si>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</si>
  <si>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</si>
  <si>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</si>
  <si>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</si>
  <si>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</si>
  <si>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</si>
  <si>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</si>
  <si>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</si>
  <si>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</si>
  <si>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</si>
  <si>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</si>
  <si>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</si>
  <si>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</si>
  <si>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</si>
  <si>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</si>
  <si>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</si>
  <si>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</si>
  <si>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</si>
  <si>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</si>
  <si>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</si>
  <si>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</si>
  <si>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</si>
  <si>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</si>
  <si>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</si>
  <si>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</si>
  <si>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</si>
  <si>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</si>
  <si>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</si>
  <si>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</si>
  <si>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</si>
  <si>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</si>
  <si>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</si>
  <si>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</si>
  <si>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</si>
  <si>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</si>
  <si>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</si>
  <si>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</si>
  <si>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</si>
  <si>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</si>
  <si>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</si>
  <si>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</si>
  <si>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</si>
  <si>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</si>
  <si>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</si>
  <si>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</si>
  <si>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</si>
  <si>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</si>
  <si>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</si>
  <si>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</si>
  <si>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</si>
  <si>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</si>
  <si>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</si>
  <si>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</si>
  <si>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</si>
  <si>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</si>
  <si>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</si>
  <si>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</si>
  <si>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</si>
  <si>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</si>
  <si>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</si>
  <si>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</si>
  <si>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</si>
  <si>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</si>
  <si>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</si>
  <si>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</si>
  <si>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</si>
  <si>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</si>
  <si>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</si>
  <si>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</si>
  <si>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</si>
  <si>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</si>
  <si>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</si>
  <si>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</si>
  <si>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</si>
  <si>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</si>
  <si>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</si>
  <si>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</si>
  <si>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</si>
  <si>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</si>
  <si>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</si>
  <si>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</si>
  <si>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</si>
  <si>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</si>
  <si>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</si>
  <si>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</si>
  <si>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</si>
  <si>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</si>
  <si>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</si>
  <si>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</si>
  <si>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</si>
  <si>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</si>
  <si>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</si>
  <si>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</si>
  <si>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</si>
  <si>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</si>
  <si>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</si>
  <si>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</si>
  <si>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</si>
  <si>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</si>
  <si>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</si>
  <si>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</si>
  <si>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</si>
  <si>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</si>
  <si>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</si>
  <si>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</si>
  <si>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</si>
  <si>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</si>
  <si>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</si>
  <si>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</si>
  <si>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</si>
  <si>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</si>
  <si>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</si>
  <si>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</si>
  <si>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</si>
  <si>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</si>
  <si>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</si>
  <si>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</si>
  <si>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</si>
  <si>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</si>
  <si>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</si>
  <si>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</si>
  <si>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</si>
  <si>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</si>
  <si>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</si>
  <si>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</si>
  <si>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</si>
  <si>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</si>
  <si>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</si>
  <si>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</si>
  <si>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</si>
  <si>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</si>
  <si>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</si>
  <si>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</si>
  <si>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</si>
  <si>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</si>
  <si>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</si>
  <si>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</si>
  <si>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</si>
  <si>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</si>
  <si>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</si>
  <si>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</si>
  <si>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</si>
  <si>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</si>
  <si>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</si>
  <si>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</si>
  <si>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</si>
  <si>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</si>
  <si>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</si>
  <si>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</si>
  <si>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</si>
  <si>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</si>
  <si>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</si>
  <si>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</si>
  <si>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</si>
  <si>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</si>
  <si>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</si>
  <si>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</si>
  <si>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</si>
  <si>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</si>
  <si>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</si>
  <si>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</si>
  <si>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</si>
  <si>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</si>
  <si>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</si>
  <si>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</si>
  <si>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</si>
  <si>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</si>
  <si>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</si>
  <si>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</si>
  <si>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</si>
  <si>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</si>
  <si>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</si>
  <si>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</si>
  <si>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</si>
  <si>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</si>
  <si>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</si>
  <si>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</si>
  <si>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</si>
  <si>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</si>
  <si>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</si>
  <si>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</si>
  <si>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</si>
  <si>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</si>
  <si>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</si>
  <si>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</si>
  <si>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</si>
  <si>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</si>
  <si>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</si>
  <si>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</si>
  <si>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</si>
  <si>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</si>
  <si>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</si>
  <si>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</si>
  <si>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</si>
  <si>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</si>
  <si>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</si>
  <si>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</si>
  <si>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</si>
  <si>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</si>
  <si>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</si>
  <si>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</si>
  <si>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</si>
  <si>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</si>
  <si>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</si>
  <si>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</si>
  <si>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</si>
  <si>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</si>
  <si>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</si>
  <si>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</si>
  <si>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</si>
  <si>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</si>
  <si>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</si>
  <si>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</si>
  <si>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</si>
  <si>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</si>
  <si>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</si>
  <si>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</si>
  <si>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</si>
  <si>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</si>
  <si>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</si>
  <si>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</si>
  <si>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</si>
  <si>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</si>
  <si>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</si>
  <si>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</si>
  <si>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</si>
  <si>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</si>
  <si>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</si>
  <si>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</si>
  <si>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</si>
  <si>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</si>
  <si>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</si>
  <si>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</si>
  <si>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</si>
  <si>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</si>
  <si>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</si>
  <si>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</si>
  <si>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</si>
  <si>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</si>
  <si>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</si>
  <si>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</si>
  <si>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</si>
  <si>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</si>
  <si>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</si>
  <si>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</si>
  <si>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</si>
  <si>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</si>
  <si>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</si>
  <si>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</si>
  <si>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</si>
  <si>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</si>
  <si>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</si>
  <si>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</si>
  <si>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</si>
  <si>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</si>
  <si>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</si>
  <si>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</si>
  <si>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</si>
  <si>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</si>
  <si>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</si>
  <si>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</si>
  <si>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</si>
  <si>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</si>
  <si>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</si>
  <si>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</si>
  <si>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</si>
  <si>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</si>
  <si>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</si>
  <si>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</si>
  <si>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</si>
  <si>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</si>
  <si>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</si>
  <si>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</si>
  <si>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</si>
  <si>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</si>
  <si>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</si>
  <si>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</si>
  <si>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</si>
  <si>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</si>
  <si>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</si>
  <si>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</si>
  <si>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</si>
  <si>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</si>
  <si>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</si>
  <si>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</si>
  <si>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</si>
  <si>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</si>
  <si>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</si>
  <si>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</si>
  <si>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</si>
  <si>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</si>
  <si>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</si>
  <si>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</si>
  <si>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</si>
  <si>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</si>
  <si>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</si>
  <si>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</si>
  <si>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</si>
  <si>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</si>
  <si>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</si>
  <si>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</si>
  <si>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</si>
  <si>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</si>
  <si>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</si>
  <si>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</si>
  <si>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</si>
  <si>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</si>
  <si>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</si>
  <si>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</si>
  <si>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</si>
  <si>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</si>
  <si>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</si>
  <si>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</si>
  <si>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</si>
  <si>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</si>
  <si>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</si>
  <si>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</si>
  <si>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</si>
  <si>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</si>
  <si>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</si>
  <si>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</si>
  <si>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</si>
  <si>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</si>
  <si>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</si>
  <si>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</si>
  <si>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</si>
  <si>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</si>
  <si>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</si>
  <si>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</si>
  <si>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</si>
  <si>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</si>
  <si>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</si>
  <si>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</si>
  <si>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</si>
  <si>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</si>
  <si>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</si>
  <si>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</si>
  <si>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</si>
  <si>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</si>
  <si>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</si>
  <si>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</si>
  <si>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</si>
  <si>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</si>
  <si>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</si>
  <si>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</si>
  <si>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</si>
  <si>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</si>
  <si>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</si>
  <si>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</si>
  <si>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</si>
  <si>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</si>
  <si>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</si>
  <si>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</si>
  <si>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</si>
  <si>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</si>
  <si>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</si>
  <si>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</si>
  <si>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</si>
  <si>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</si>
  <si>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</si>
  <si>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</si>
  <si>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</si>
  <si>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</si>
  <si>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</si>
  <si>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</si>
  <si>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</si>
  <si>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</si>
  <si>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</si>
  <si>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</si>
  <si>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</si>
  <si>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</si>
  <si>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</si>
  <si>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</si>
  <si>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</si>
  <si>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</si>
  <si>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</si>
  <si>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</si>
  <si>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</si>
  <si>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</si>
  <si>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</si>
  <si>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</si>
  <si>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</si>
  <si>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</si>
  <si>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</si>
  <si>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</si>
  <si>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</si>
  <si>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</si>
  <si>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</si>
  <si>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</si>
  <si>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</si>
  <si>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</si>
  <si>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</si>
  <si>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</si>
  <si>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</si>
  <si>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</si>
  <si>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</si>
  <si>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</si>
  <si>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</si>
  <si>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</si>
  <si>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</si>
  <si>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</si>
  <si>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</si>
  <si>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</si>
  <si>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</si>
  <si>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</si>
  <si>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</si>
  <si>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</si>
  <si>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</si>
  <si>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</si>
  <si>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</si>
  <si>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</si>
  <si>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</si>
  <si>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</si>
  <si>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</si>
  <si>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</si>
  <si>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</si>
  <si>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</si>
  <si>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</si>
  <si>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</si>
  <si>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</si>
  <si>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</si>
  <si>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</si>
  <si>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</si>
  <si>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</si>
  <si>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</si>
  <si>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</si>
  <si>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</si>
  <si>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</si>
  <si>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</si>
  <si>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</si>
  <si>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</si>
  <si>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</si>
  <si>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</si>
  <si>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</si>
  <si>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</si>
  <si>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</si>
  <si>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</si>
  <si>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</si>
  <si>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</si>
  <si>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</si>
  <si>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</si>
  <si>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</si>
  <si>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</si>
  <si>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</si>
  <si>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</si>
  <si>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</si>
  <si>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</si>
  <si>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</si>
  <si>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</si>
  <si>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</si>
  <si>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</si>
  <si>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</si>
  <si>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</si>
  <si>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</si>
  <si>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</si>
  <si>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</si>
  <si>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</si>
  <si>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</si>
  <si>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</si>
  <si>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</si>
  <si>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</si>
  <si>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</si>
  <si>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</si>
  <si>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</si>
  <si>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</si>
  <si>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</si>
  <si>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</si>
  <si>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</si>
  <si>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</si>
  <si>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</si>
  <si>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</si>
  <si>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</si>
  <si>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</si>
  <si>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</si>
  <si>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</si>
  <si>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</si>
  <si>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</si>
  <si>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</si>
  <si>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</si>
  <si>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</si>
  <si>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</si>
  <si>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</si>
  <si>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</si>
  <si>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</si>
  <si>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</si>
  <si>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</si>
  <si>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</si>
  <si>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</si>
  <si>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</si>
  <si>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</si>
  <si>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</si>
  <si>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</si>
  <si>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</si>
  <si>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</si>
  <si>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</si>
  <si>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</si>
  <si>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</si>
  <si>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</si>
  <si>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</si>
  <si>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</si>
  <si>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</si>
  <si>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</si>
  <si>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</si>
  <si>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</si>
  <si>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</si>
  <si>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</si>
  <si>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</si>
  <si>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</si>
  <si>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</si>
  <si>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</si>
  <si>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</si>
  <si>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</si>
  <si>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</si>
  <si>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</si>
  <si>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</si>
  <si>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</si>
  <si>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</si>
  <si>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</si>
  <si>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</si>
  <si>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</si>
  <si>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</si>
  <si>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</si>
  <si>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</si>
  <si>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</si>
  <si>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</si>
  <si>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</si>
  <si>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</si>
  <si>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</si>
  <si>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</si>
  <si>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</si>
  <si>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</si>
  <si>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</si>
  <si>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</si>
  <si>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</si>
  <si>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</si>
  <si>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</si>
  <si>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</si>
  <si>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</si>
  <si>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</si>
  <si>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</si>
  <si>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</si>
  <si>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</si>
  <si>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</si>
  <si>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</si>
  <si>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</si>
  <si>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</si>
  <si>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</si>
  <si>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</si>
  <si>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</si>
  <si>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</si>
  <si>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</si>
  <si>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</si>
  <si>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</si>
  <si>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</si>
  <si>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</si>
  <si>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</si>
  <si>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</si>
  <si>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</si>
  <si>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</si>
  <si>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</si>
  <si>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</si>
  <si>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</si>
  <si>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</si>
  <si>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</si>
  <si>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</si>
  <si>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</si>
  <si>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</si>
  <si>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</si>
  <si>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</si>
  <si>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</si>
  <si>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</si>
  <si>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</si>
  <si>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</si>
  <si>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</si>
  <si>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</si>
  <si>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</si>
  <si>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</si>
  <si>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</si>
  <si>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</si>
  <si>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</si>
  <si>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</si>
  <si>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</si>
  <si>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</si>
  <si>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</si>
  <si>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</si>
  <si>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</si>
  <si>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</si>
  <si>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</si>
  <si>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</si>
  <si>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</si>
  <si>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</si>
  <si>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</si>
  <si>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</si>
  <si>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</si>
  <si>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</si>
  <si>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</si>
  <si>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</si>
  <si>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</si>
  <si>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</si>
  <si>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</si>
  <si>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</si>
  <si>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</si>
  <si>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</si>
  <si>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</si>
  <si>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</si>
  <si>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</si>
  <si>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</si>
  <si>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</si>
  <si>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</si>
  <si>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</si>
  <si>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</si>
  <si>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</si>
  <si>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</si>
  <si>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</si>
  <si>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</si>
  <si>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</si>
  <si>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</si>
  <si>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</si>
  <si>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</si>
  <si>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</si>
  <si>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</si>
  <si>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</si>
  <si>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</si>
  <si>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</si>
  <si>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</si>
  <si>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</si>
  <si>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</si>
  <si>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</si>
  <si>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</si>
  <si>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</si>
  <si>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</si>
  <si>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</si>
  <si>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</si>
  <si>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</si>
  <si>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</si>
  <si>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</si>
  <si>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</si>
  <si>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</si>
  <si>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</si>
  <si>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</si>
  <si>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</si>
  <si>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</si>
  <si>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</si>
  <si>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</si>
  <si>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</si>
  <si>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</si>
  <si>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</si>
  <si>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</si>
  <si>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</si>
  <si>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</si>
  <si>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</si>
  <si>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</si>
  <si>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</si>
  <si>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</si>
  <si>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</si>
  <si>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</si>
  <si>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</si>
  <si>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</si>
  <si>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</si>
  <si>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</si>
  <si>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</si>
  <si>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</si>
  <si>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</si>
  <si>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</si>
  <si>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</si>
  <si>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</si>
  <si>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</si>
  <si>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</si>
  <si>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</si>
  <si>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</si>
  <si>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</si>
  <si>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</si>
  <si>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</si>
  <si>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</si>
  <si>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</si>
  <si>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</si>
  <si>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</si>
  <si>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</si>
  <si>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</si>
  <si>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</si>
  <si>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</si>
  <si>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</si>
  <si>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</si>
  <si>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</si>
  <si>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</si>
  <si>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</si>
  <si>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</si>
  <si>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</si>
  <si>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</si>
  <si>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</si>
  <si>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</si>
  <si>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</si>
  <si>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</si>
  <si>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</si>
  <si>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</si>
  <si>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</si>
  <si>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</si>
  <si>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</si>
  <si>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</si>
  <si>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</si>
  <si>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</si>
  <si>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</si>
  <si>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</si>
  <si>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</si>
  <si>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</si>
  <si>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</si>
  <si>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</si>
  <si>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</si>
  <si>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</si>
  <si>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</si>
  <si>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</si>
  <si>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</si>
  <si>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</si>
  <si>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</si>
  <si>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</si>
  <si>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</si>
  <si>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</si>
  <si>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</si>
  <si>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</si>
  <si>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</si>
  <si>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</si>
  <si>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</si>
  <si>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</si>
  <si>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</si>
  <si>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</si>
  <si>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</si>
  <si>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</si>
  <si>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</si>
  <si>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</si>
  <si>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</si>
  <si>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</si>
  <si>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</si>
  <si>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</si>
  <si>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</si>
  <si>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</si>
  <si>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</si>
  <si>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</si>
  <si>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</si>
  <si>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</si>
  <si>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</si>
  <si>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</si>
  <si>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</si>
  <si>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</si>
  <si>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</si>
  <si>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</si>
  <si>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</si>
  <si>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</si>
  <si>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</si>
  <si>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</si>
  <si>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</si>
  <si>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</si>
  <si>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</si>
  <si>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</si>
  <si>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</si>
  <si>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</si>
  <si>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</si>
  <si>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</si>
  <si>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</si>
  <si>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</si>
  <si>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</si>
  <si>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</si>
  <si>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</si>
  <si>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</si>
  <si>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</si>
  <si>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</si>
  <si>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</si>
  <si>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</si>
  <si>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</si>
  <si>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</si>
  <si>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</si>
  <si>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</si>
  <si>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</si>
  <si>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</si>
  <si>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</si>
  <si>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</si>
  <si>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</si>
  <si>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</si>
  <si>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</si>
  <si>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</si>
  <si>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</si>
  <si>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</si>
  <si>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</si>
  <si>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</si>
  <si>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</si>
  <si>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</si>
  <si>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</si>
  <si>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</si>
  <si>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</si>
  <si>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</si>
  <si>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</si>
  <si>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</si>
  <si>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</si>
  <si>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</si>
  <si>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</si>
  <si>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</si>
  <si>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</si>
  <si>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</si>
  <si>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</si>
  <si>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</si>
  <si>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</si>
  <si>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</si>
  <si>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</si>
  <si>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</si>
  <si>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</si>
  <si>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</si>
  <si>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</si>
  <si>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</si>
  <si>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</si>
  <si>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</si>
  <si>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</si>
  <si>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</si>
  <si>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</si>
  <si>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</si>
  <si>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</si>
  <si>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</si>
  <si>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</si>
  <si>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</si>
  <si>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</si>
  <si>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</si>
  <si>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</si>
  <si>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</si>
  <si>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</si>
  <si>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</si>
  <si>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</si>
  <si>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</si>
  <si>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</si>
  <si>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</si>
  <si>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</si>
  <si>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</si>
  <si>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</si>
  <si>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</si>
  <si>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</si>
  <si>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</si>
  <si>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</si>
  <si>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</si>
  <si>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</si>
  <si>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</si>
  <si>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</si>
  <si>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</si>
  <si>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</si>
  <si>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</si>
  <si>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</si>
  <si>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</si>
  <si>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</si>
  <si>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</si>
  <si>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</si>
  <si>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</si>
  <si>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</si>
  <si>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</si>
  <si>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</si>
  <si>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</si>
  <si>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</si>
  <si>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</si>
  <si>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</si>
  <si>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</si>
  <si>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</si>
  <si>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</si>
  <si>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</si>
  <si>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</si>
  <si>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</si>
  <si>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</si>
  <si>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</si>
  <si>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</si>
  <si>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</si>
  <si>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</si>
  <si>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</si>
  <si>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</si>
  <si>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</si>
  <si>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</si>
  <si>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</si>
  <si>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</si>
  <si>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</si>
  <si>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</si>
  <si>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</si>
  <si>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</si>
  <si>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</si>
  <si>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</si>
  <si>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</si>
  <si>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</si>
  <si>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</si>
  <si>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</si>
  <si>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</si>
  <si>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</si>
  <si>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</si>
  <si>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</si>
  <si>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</si>
  <si>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</si>
  <si>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</si>
  <si>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</si>
  <si>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</si>
  <si>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</si>
  <si>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</si>
  <si>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</si>
  <si>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</si>
  <si>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</si>
  <si>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</si>
  <si>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</si>
  <si>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</si>
  <si>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</si>
  <si>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</si>
  <si>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</si>
  <si>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</si>
  <si>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</si>
  <si>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</si>
  <si>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</si>
  <si>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</si>
  <si>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</si>
  <si>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</si>
  <si>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</si>
  <si>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</si>
  <si>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</si>
  <si>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</si>
  <si>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</si>
  <si>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</si>
  <si>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</si>
  <si>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</si>
  <si>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</si>
  <si>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</si>
  <si>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</si>
  <si>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</si>
  <si>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</si>
  <si>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</si>
  <si>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</si>
  <si>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</si>
  <si>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</si>
  <si>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</si>
  <si>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</si>
  <si>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</si>
  <si>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</si>
  <si>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</si>
  <si>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</si>
  <si>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</si>
  <si>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</si>
  <si>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</si>
  <si>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</si>
  <si>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</si>
  <si>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</si>
  <si>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</si>
  <si>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</si>
  <si>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</si>
  <si>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</si>
  <si>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</si>
  <si>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</si>
  <si>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</si>
  <si>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</si>
  <si>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</si>
  <si>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</si>
  <si>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</si>
  <si>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</si>
  <si>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</si>
  <si>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</si>
  <si>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</si>
  <si>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</si>
  <si>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</si>
  <si>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</si>
  <si>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</si>
  <si>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</si>
  <si>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</si>
  <si>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</si>
  <si>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</si>
  <si>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</si>
  <si>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</si>
  <si>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</si>
  <si>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</si>
  <si>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</si>
  <si>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</si>
  <si>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</si>
  <si>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</si>
  <si>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</si>
  <si>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</si>
  <si>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</si>
  <si>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</si>
  <si>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</si>
  <si>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</si>
  <si>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</si>
  <si>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</si>
  <si>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</si>
  <si>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</si>
  <si>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</si>
  <si>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</si>
  <si>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</si>
  <si>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</si>
  <si>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</si>
  <si>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</si>
  <si>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</si>
  <si>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</si>
  <si>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</si>
  <si>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</si>
  <si>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</si>
  <si>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</si>
  <si>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</si>
  <si>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</si>
  <si>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</si>
  <si>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</si>
  <si>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</si>
  <si>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</si>
  <si>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</si>
  <si>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</si>
  <si>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</si>
  <si>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</si>
  <si>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</si>
  <si>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</si>
  <si>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</si>
  <si>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</si>
  <si>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</si>
  <si>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</si>
  <si>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</si>
  <si>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</si>
  <si>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</si>
  <si>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</si>
  <si>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</si>
  <si>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</si>
  <si>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</si>
  <si>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</si>
  <si>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</si>
  <si>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</si>
  <si>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</si>
  <si>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</si>
  <si>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</si>
  <si>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</si>
  <si>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</si>
  <si>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</si>
  <si>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</si>
  <si>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</si>
  <si>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</si>
  <si>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</si>
  <si>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</si>
  <si>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</si>
  <si>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</si>
  <si>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</si>
  <si>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</si>
  <si>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</si>
  <si>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</si>
  <si>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</si>
  <si>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</si>
  <si>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</si>
  <si>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</si>
  <si>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</si>
  <si>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</si>
  <si>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</si>
  <si>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</si>
  <si>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</si>
  <si>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</si>
  <si>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</si>
  <si>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</si>
  <si>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</si>
  <si>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</si>
  <si>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</si>
  <si>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</si>
  <si>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</si>
  <si>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</si>
  <si>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</si>
  <si>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</si>
  <si>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</si>
  <si>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</si>
  <si>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</si>
  <si>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</si>
  <si>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</si>
  <si>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</si>
  <si>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</si>
  <si>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</si>
  <si>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</si>
  <si>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</si>
  <si>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</si>
  <si>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</si>
  <si>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</si>
  <si>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</si>
  <si>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</si>
  <si>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</si>
  <si>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</si>
  <si>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</si>
  <si>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</si>
  <si>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</si>
  <si>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</si>
  <si>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</si>
  <si>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</si>
  <si>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</si>
  <si>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</si>
  <si>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</si>
  <si>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</si>
  <si>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</si>
  <si>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</si>
  <si>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</si>
  <si>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</si>
  <si>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</si>
  <si>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</si>
  <si>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</si>
  <si>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</si>
  <si>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</si>
  <si>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</si>
  <si>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</si>
  <si>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</si>
  <si>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</si>
  <si>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</si>
  <si>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</si>
  <si>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</si>
  <si>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</si>
  <si>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</si>
  <si>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</si>
  <si>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</si>
  <si>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</si>
  <si>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</si>
  <si>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</si>
  <si>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</si>
  <si>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</si>
  <si>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</si>
  <si>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</si>
  <si>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</si>
  <si>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</si>
  <si>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</si>
  <si>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</si>
  <si>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</si>
  <si>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</si>
  <si>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</si>
  <si>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</si>
  <si>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</si>
  <si>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</si>
  <si>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</si>
  <si>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</si>
  <si>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</si>
  <si>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</si>
  <si>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</si>
  <si>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</si>
  <si>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</si>
  <si>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</si>
  <si>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</si>
  <si>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</si>
  <si>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</si>
  <si>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</si>
  <si>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</si>
  <si>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</si>
  <si>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</si>
  <si>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</si>
  <si>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</si>
  <si>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</si>
  <si>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</si>
  <si>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</si>
  <si>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</si>
  <si>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</si>
  <si>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</si>
  <si>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</si>
  <si>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</si>
  <si>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</si>
  <si>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</si>
  <si>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</si>
  <si>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</si>
  <si>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</si>
  <si>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</si>
  <si>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</si>
  <si>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</si>
  <si>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</si>
  <si>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</si>
  <si>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</si>
  <si>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</si>
  <si>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</si>
  <si>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</si>
  <si>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</si>
  <si>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</si>
  <si>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</si>
  <si>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</si>
  <si>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</si>
  <si>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</si>
  <si>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</si>
  <si>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</si>
  <si>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</si>
  <si>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</si>
  <si>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</si>
  <si>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</si>
  <si>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</si>
  <si>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</si>
  <si>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</si>
  <si>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</si>
  <si>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</si>
  <si>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</si>
  <si>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</si>
  <si>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</si>
  <si>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</si>
  <si>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</si>
  <si>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</si>
  <si>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</si>
  <si>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</si>
  <si>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</si>
  <si>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</si>
  <si>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</si>
  <si>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</si>
  <si>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</si>
  <si>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</si>
  <si>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</si>
  <si>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</si>
  <si>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</si>
  <si>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</si>
  <si>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</si>
  <si>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</si>
  <si>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</si>
  <si>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</si>
  <si>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</si>
  <si>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</si>
  <si>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</si>
  <si>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</si>
  <si>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</si>
  <si>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</si>
  <si>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</si>
  <si>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</si>
  <si>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</si>
  <si>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</si>
  <si>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</si>
  <si>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</si>
  <si>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</si>
  <si>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</si>
  <si>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</si>
  <si>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</si>
  <si>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</si>
  <si>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</si>
  <si>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</si>
  <si>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</si>
  <si>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</si>
  <si>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</si>
  <si>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</si>
  <si>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</si>
  <si>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</si>
  <si>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</si>
  <si>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</si>
  <si>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</si>
  <si>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</si>
  <si>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</si>
  <si>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</si>
  <si>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</si>
  <si>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</si>
  <si>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</si>
  <si>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</si>
  <si>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</si>
  <si>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</si>
  <si>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</si>
  <si>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</si>
  <si>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</si>
  <si>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</si>
  <si>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</si>
  <si>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</si>
  <si>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</si>
  <si>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</si>
  <si>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</si>
  <si>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</si>
  <si>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</si>
  <si>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</si>
  <si>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</si>
  <si>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</si>
  <si>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</si>
  <si>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</si>
  <si>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</si>
  <si>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</si>
  <si>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</si>
  <si>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</si>
  <si>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</si>
  <si>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</si>
  <si>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</si>
  <si>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</si>
  <si>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</si>
  <si>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</si>
  <si>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</si>
  <si>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</si>
  <si>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</si>
  <si>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</si>
  <si>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</si>
  <si>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</si>
  <si>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</si>
  <si>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</si>
  <si>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</si>
  <si>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</si>
  <si>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</si>
  <si>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</si>
  <si>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</si>
  <si>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</si>
  <si>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</si>
  <si>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</si>
  <si>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</si>
  <si>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</si>
  <si>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</si>
  <si>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</si>
  <si>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</si>
  <si>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</si>
  <si>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</si>
  <si>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</si>
  <si>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</si>
  <si>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</si>
  <si>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</si>
  <si>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</si>
  <si>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</si>
  <si>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</si>
  <si>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</si>
  <si>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</si>
  <si>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</si>
  <si>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</si>
  <si>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</si>
  <si>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</si>
  <si>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</si>
  <si>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</si>
  <si>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</si>
  <si>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</si>
  <si>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</si>
  <si>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</si>
  <si>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</si>
  <si>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</si>
  <si>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</si>
  <si>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</si>
  <si>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</si>
  <si>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</si>
  <si>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</si>
  <si>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</si>
  <si>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</si>
  <si>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</si>
  <si>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</si>
  <si>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</si>
  <si>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</si>
  <si>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</si>
  <si>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</si>
  <si>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</si>
  <si>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</si>
  <si>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</si>
  <si>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</si>
  <si>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</si>
  <si>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</si>
  <si>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</si>
  <si>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</si>
  <si>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</si>
  <si>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</si>
  <si>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</si>
  <si>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</si>
  <si>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</si>
  <si>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</si>
  <si>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</si>
  <si>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</si>
  <si>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</si>
  <si>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</si>
  <si>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</si>
  <si>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</si>
  <si>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</si>
  <si>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</si>
  <si>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</si>
  <si>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</si>
  <si>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</si>
  <si>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</si>
  <si>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</si>
  <si>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</si>
  <si>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</si>
  <si>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</si>
  <si>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</si>
  <si>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</si>
  <si>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</si>
  <si>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</si>
  <si>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</si>
  <si>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</si>
  <si>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</si>
  <si>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</si>
  <si>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</si>
  <si>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</si>
  <si>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</si>
  <si>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</si>
  <si>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</si>
  <si>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</si>
  <si>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</si>
  <si>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</si>
  <si>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</si>
  <si>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</si>
  <si>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</si>
  <si>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</si>
  <si>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</si>
  <si>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</si>
  <si>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</si>
  <si>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</si>
  <si>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</si>
  <si>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</si>
  <si>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</si>
  <si>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</si>
  <si>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</si>
  <si>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</si>
  <si>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</si>
  <si>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</si>
  <si>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</si>
  <si>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</si>
  <si>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</si>
  <si>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</si>
  <si>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</si>
  <si>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</si>
  <si>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</si>
  <si>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</si>
  <si>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</si>
  <si>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</si>
  <si>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</si>
  <si>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</si>
  <si>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</si>
  <si>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</si>
  <si>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</si>
  <si>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</si>
  <si>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</si>
  <si>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</si>
  <si>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</si>
  <si>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</si>
  <si>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</si>
  <si>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</si>
  <si>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</si>
  <si>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</si>
  <si>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</si>
  <si>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</si>
  <si>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</si>
  <si>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</si>
  <si>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</si>
  <si>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</si>
  <si>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</si>
  <si>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</si>
  <si>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</si>
  <si>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</si>
  <si>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</si>
  <si>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</si>
  <si>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</si>
  <si>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</si>
  <si>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</si>
  <si>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</si>
  <si>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</si>
  <si>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</si>
  <si>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</si>
  <si>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</si>
  <si>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</si>
  <si>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</si>
  <si>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</si>
  <si>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</si>
  <si>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</si>
  <si>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</si>
  <si>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</si>
  <si>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</si>
  <si>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</si>
  <si>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</si>
  <si>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</si>
  <si>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</si>
  <si>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</si>
  <si>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</si>
  <si>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</si>
  <si>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</si>
  <si>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</si>
  <si>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</si>
  <si>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</si>
  <si>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</si>
  <si>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</si>
  <si>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</si>
  <si>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</si>
  <si>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</si>
  <si>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</si>
  <si>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</si>
  <si>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</si>
  <si>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</si>
  <si>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</si>
  <si>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</si>
  <si>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</si>
  <si>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</si>
  <si>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</si>
  <si>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</si>
  <si>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</si>
  <si>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</si>
  <si>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</si>
  <si>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</si>
  <si>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</si>
  <si>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</si>
  <si>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</si>
  <si>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</si>
  <si>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</si>
  <si>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</si>
  <si>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</si>
  <si>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</si>
  <si>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</si>
  <si>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</si>
  <si>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</si>
  <si>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</si>
  <si>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</si>
  <si>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</si>
  <si>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</si>
  <si>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</si>
  <si>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</si>
  <si>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</si>
  <si>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</si>
  <si>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</si>
  <si>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</si>
  <si>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</si>
  <si>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</si>
  <si>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</si>
  <si>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</si>
  <si>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</si>
  <si>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</si>
  <si>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</si>
  <si>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</si>
  <si>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</si>
  <si>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</si>
  <si>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</si>
  <si>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</si>
  <si>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</si>
  <si>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</si>
  <si>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</si>
  <si>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</si>
  <si>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</si>
  <si>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</si>
  <si>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</si>
  <si>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</si>
  <si>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</si>
  <si>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</si>
  <si>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</si>
  <si>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</si>
  <si>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</si>
  <si>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</si>
  <si>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</si>
  <si>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</si>
  <si>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</si>
  <si>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</si>
  <si>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</si>
  <si>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</si>
  <si>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</si>
  <si>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</si>
  <si>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</si>
  <si>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</si>
  <si>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</si>
  <si>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</si>
  <si>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</si>
  <si>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</si>
  <si>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</si>
  <si>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</si>
  <si>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</si>
  <si>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</si>
  <si>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</si>
  <si>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</si>
  <si>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</si>
  <si>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</si>
  <si>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</si>
  <si>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</si>
  <si>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</si>
  <si>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</si>
  <si>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</si>
  <si>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</si>
  <si>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</si>
  <si>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</si>
  <si>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</si>
  <si>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</si>
  <si>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</si>
  <si>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</si>
  <si>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</si>
  <si>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</si>
  <si>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</si>
  <si>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</si>
  <si>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</si>
  <si>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</si>
  <si>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</si>
  <si>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</si>
  <si>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</si>
  <si>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</si>
  <si>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</si>
  <si>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</si>
  <si>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</si>
  <si>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</si>
  <si>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</si>
  <si>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</si>
  <si>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</si>
  <si>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</si>
  <si>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</si>
  <si>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</si>
  <si>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</si>
  <si>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</si>
  <si>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</si>
  <si>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</si>
  <si>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</si>
  <si>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</si>
  <si>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</si>
  <si>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</si>
  <si>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</si>
  <si>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</si>
  <si>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</si>
  <si>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</si>
  <si>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</si>
  <si>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</si>
  <si>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</si>
  <si>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</si>
  <si>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</si>
  <si>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</si>
  <si>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</si>
  <si>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</si>
  <si>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</si>
  <si>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</si>
  <si>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</si>
  <si>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</si>
  <si>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</si>
  <si>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</si>
  <si>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</si>
  <si>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</si>
  <si>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</si>
  <si>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</si>
  <si>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</si>
  <si>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</si>
  <si>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</si>
  <si>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</si>
  <si>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</si>
  <si>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</si>
  <si>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</si>
  <si>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</si>
  <si>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</si>
  <si>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</si>
  <si>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</si>
  <si>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</si>
  <si>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</si>
  <si>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</si>
  <si>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</si>
  <si>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</si>
  <si>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</si>
  <si>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</si>
  <si>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</si>
  <si>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</si>
  <si>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</si>
  <si>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</si>
  <si>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</si>
  <si>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</si>
  <si>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</si>
  <si>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</si>
  <si>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</si>
  <si>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</si>
  <si>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</si>
  <si>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</si>
  <si>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</si>
  <si>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</si>
  <si>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</si>
  <si>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</si>
  <si>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</si>
  <si>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</si>
  <si>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</si>
  <si>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</si>
  <si>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</si>
  <si>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</si>
  <si>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</si>
  <si>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</si>
  <si>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</si>
  <si>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</si>
  <si>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</si>
  <si>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</si>
  <si>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</si>
  <si>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</si>
  <si>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</si>
  <si>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</si>
  <si>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</si>
  <si>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</si>
  <si>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</si>
  <si>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</si>
  <si>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</si>
  <si>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</si>
  <si>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</si>
  <si>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</si>
  <si>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</si>
  <si>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</si>
  <si>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</si>
  <si>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</si>
  <si>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</si>
  <si>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</si>
  <si>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</si>
  <si>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</si>
  <si>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</si>
  <si>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</si>
  <si>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</si>
  <si>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</si>
  <si>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</si>
  <si>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</si>
  <si>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</si>
  <si>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</si>
  <si>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</si>
  <si>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</si>
  <si>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</si>
  <si>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</si>
  <si>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</si>
  <si>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</si>
  <si>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</si>
  <si>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</si>
  <si>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</si>
  <si>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</si>
  <si>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</si>
  <si>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</si>
  <si>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</si>
  <si>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</si>
  <si>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</si>
  <si>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</si>
  <si>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</si>
  <si>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</si>
  <si>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</si>
  <si>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</si>
  <si>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</si>
  <si>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</si>
  <si>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</si>
  <si>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</si>
  <si>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</si>
  <si>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</si>
  <si>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</si>
  <si>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</si>
  <si>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</si>
  <si>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</si>
  <si>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</si>
  <si>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</si>
  <si>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</si>
  <si>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</si>
  <si>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</si>
  <si>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</si>
  <si>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</si>
  <si>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</si>
  <si>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</si>
  <si>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</si>
  <si>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</si>
  <si>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</si>
  <si>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</si>
  <si>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</si>
  <si>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</si>
  <si>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</si>
  <si>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</si>
  <si>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</si>
  <si>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</si>
  <si>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</si>
  <si>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</si>
  <si>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</si>
  <si>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</si>
  <si>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</si>
  <si>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</si>
  <si>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</si>
  <si>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</si>
  <si>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</si>
  <si>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</si>
  <si>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</si>
  <si>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</si>
  <si>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</si>
  <si>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</si>
  <si>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</si>
  <si>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</si>
  <si>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</si>
  <si>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</si>
  <si>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</si>
  <si>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</si>
  <si>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</si>
  <si>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</si>
  <si>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</si>
  <si>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</si>
  <si>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</si>
  <si>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</si>
  <si>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</si>
  <si>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</si>
  <si>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</si>
  <si>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</si>
  <si>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</si>
  <si>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</si>
  <si>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</si>
  <si>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</si>
  <si>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</si>
  <si>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</si>
  <si>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</si>
  <si>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</si>
  <si>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</si>
  <si>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</si>
  <si>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</si>
  <si>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</si>
  <si>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</si>
  <si>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</si>
  <si>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</si>
  <si>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</si>
  <si>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</si>
  <si>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</si>
  <si>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</si>
  <si>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</si>
  <si>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</si>
  <si>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</si>
  <si>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</si>
  <si>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</si>
  <si>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</si>
  <si>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</si>
  <si>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</si>
  <si>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</si>
  <si>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</si>
  <si>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</si>
  <si>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</si>
  <si>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</si>
  <si>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</si>
  <si>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</si>
  <si>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</si>
  <si>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</si>
  <si>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</si>
  <si>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</si>
  <si>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</si>
  <si>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</si>
  <si>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</si>
  <si>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</si>
  <si>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</si>
  <si>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</si>
  <si>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</si>
  <si>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</si>
  <si>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</si>
  <si>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</si>
  <si>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</si>
  <si>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</si>
  <si>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</si>
  <si>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</si>
  <si>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</si>
  <si>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</si>
  <si>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</si>
  <si>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</si>
  <si>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</si>
  <si>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</si>
  <si>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</si>
  <si>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</si>
  <si>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</si>
  <si>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</si>
  <si>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</si>
  <si>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</si>
  <si>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</si>
  <si>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</si>
  <si>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</si>
  <si>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</si>
  <si>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</si>
  <si>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</si>
  <si>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</si>
  <si>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</si>
  <si>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</si>
  <si>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</si>
  <si>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</si>
  <si>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</si>
  <si>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</si>
  <si>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</si>
  <si>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</si>
  <si>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</si>
  <si>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</si>
  <si>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</si>
  <si>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</si>
  <si>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</si>
  <si>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</si>
  <si>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</si>
  <si>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</si>
  <si>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</si>
  <si>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</si>
  <si>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</si>
  <si>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</si>
  <si>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</si>
  <si>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</si>
  <si>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</si>
  <si>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</si>
  <si>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</si>
  <si>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</si>
  <si>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</si>
  <si>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</si>
  <si>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</si>
  <si>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</si>
  <si>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</si>
  <si>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</si>
  <si>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</si>
  <si>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</si>
  <si>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</si>
  <si>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</si>
  <si>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</si>
  <si>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</si>
  <si>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</si>
  <si>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</si>
  <si>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</si>
  <si>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</si>
  <si>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</si>
  <si>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</si>
  <si>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</si>
  <si>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</si>
  <si>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</si>
  <si>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</si>
  <si>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</si>
  <si>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</si>
  <si>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</si>
  <si>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</si>
  <si>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</si>
  <si>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</si>
  <si>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</si>
  <si>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</si>
  <si>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</si>
  <si>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</si>
  <si>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</si>
  <si>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</si>
  <si>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</si>
  <si>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</si>
  <si>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</si>
  <si>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</si>
  <si>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</si>
  <si>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</si>
  <si>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</si>
  <si>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</si>
  <si>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</si>
  <si>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</si>
  <si>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</si>
  <si>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</si>
  <si>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</si>
  <si>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</si>
  <si>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</si>
  <si>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</si>
  <si>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</si>
  <si>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</si>
  <si>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</si>
  <si>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</si>
  <si>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</si>
  <si>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</si>
  <si>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</si>
  <si>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</si>
  <si>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</si>
  <si>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</si>
  <si>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</si>
  <si>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</si>
  <si>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</si>
  <si>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</si>
  <si>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</si>
  <si>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</si>
  <si>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</si>
  <si>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</si>
  <si>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</si>
  <si>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</si>
  <si>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</si>
  <si>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</si>
  <si>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</si>
  <si>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</si>
  <si>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</si>
  <si>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</si>
  <si>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</si>
  <si>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</si>
  <si>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</si>
  <si>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</si>
  <si>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</si>
  <si>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</si>
  <si>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</si>
  <si>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</si>
  <si>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</si>
  <si>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</si>
  <si>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</si>
  <si>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</si>
  <si>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</si>
  <si>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</si>
  <si>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</si>
  <si>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</si>
  <si>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</si>
  <si>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</si>
  <si>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</si>
  <si>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</si>
  <si>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</si>
  <si>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</si>
  <si>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</si>
  <si>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</si>
  <si>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</si>
  <si>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</si>
  <si>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</si>
  <si>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</si>
  <si>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</si>
  <si>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</si>
  <si>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</si>
  <si>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</si>
  <si>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</si>
  <si>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</si>
  <si>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</si>
  <si>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</si>
  <si>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</si>
  <si>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</si>
  <si>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</si>
  <si>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</si>
  <si>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</si>
  <si>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</si>
  <si>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</si>
  <si>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</si>
  <si>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</si>
  <si>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</si>
  <si>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</si>
  <si>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</si>
  <si>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</si>
  <si>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</si>
  <si>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</si>
  <si>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</si>
  <si>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</si>
  <si>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</si>
  <si>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</si>
  <si>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</si>
  <si>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</si>
  <si>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</si>
  <si>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</si>
  <si>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</si>
  <si>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</si>
  <si>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</si>
  <si>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</si>
  <si>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</si>
  <si>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</si>
  <si>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</si>
  <si>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</si>
  <si>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</si>
  <si>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</si>
  <si>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</si>
  <si>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</si>
  <si>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</si>
  <si>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</si>
  <si>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</si>
  <si>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</si>
  <si>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</si>
  <si>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</si>
  <si>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</si>
  <si>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</si>
  <si>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</si>
  <si>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</si>
  <si>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</si>
  <si>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</si>
  <si>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</si>
  <si>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</si>
  <si>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</si>
  <si>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</si>
  <si>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</si>
  <si>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</si>
  <si>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</si>
  <si>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</si>
  <si>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</si>
  <si>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</si>
  <si>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</si>
  <si>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</si>
  <si>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</si>
  <si>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</si>
  <si>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</si>
  <si>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</si>
  <si>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</si>
  <si>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</si>
  <si>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</si>
  <si>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</si>
  <si>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</si>
  <si>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</si>
  <si>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</si>
  <si>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</si>
  <si>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</si>
  <si>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</si>
  <si>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</si>
  <si>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</si>
  <si>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</si>
  <si>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</si>
  <si>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</si>
  <si>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</si>
  <si>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</si>
  <si>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</si>
  <si>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</si>
  <si>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</si>
  <si>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</si>
  <si>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</si>
  <si>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</si>
  <si>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</si>
  <si>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</si>
  <si>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</si>
  <si>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</si>
  <si>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</si>
  <si>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</si>
  <si>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</si>
  <si>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</si>
  <si>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</si>
  <si>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</si>
  <si>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</si>
  <si>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</si>
  <si>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</si>
  <si>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</si>
  <si>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</si>
  <si>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</si>
  <si>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</si>
  <si>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</si>
  <si>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</si>
  <si>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</si>
  <si>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</si>
  <si>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</si>
  <si>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</si>
  <si>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</si>
  <si>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</si>
  <si>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</si>
  <si>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</si>
  <si>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</si>
  <si>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</si>
  <si>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</si>
  <si>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</si>
  <si>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</si>
  <si>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</si>
  <si>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</si>
  <si>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</si>
  <si>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</si>
  <si>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</si>
  <si>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</si>
  <si>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</si>
  <si>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</si>
  <si>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</si>
  <si>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</si>
  <si>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</si>
  <si>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</si>
  <si>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</si>
  <si>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</si>
  <si>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</si>
  <si>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</si>
  <si>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</si>
  <si>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</si>
  <si>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</si>
  <si>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</si>
  <si>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</si>
  <si>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</si>
  <si>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</si>
  <si>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</si>
  <si>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</si>
  <si>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</si>
  <si>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</si>
  <si>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</si>
  <si>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</si>
  <si>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</si>
  <si>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</si>
  <si>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</si>
  <si>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</si>
  <si>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</si>
  <si>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</si>
  <si>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</si>
  <si>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</si>
  <si>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</si>
  <si>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</si>
  <si>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</si>
  <si>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</si>
  <si>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</si>
  <si>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</si>
  <si>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</si>
  <si>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</si>
  <si>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</si>
  <si>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</si>
  <si>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</si>
  <si>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</si>
  <si>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</si>
  <si>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</si>
  <si>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</si>
  <si>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</si>
  <si>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</si>
  <si>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</si>
  <si>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</si>
  <si>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</si>
  <si>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</si>
  <si>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</si>
  <si>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</si>
  <si>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</si>
  <si>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</si>
  <si>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</si>
  <si>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</si>
  <si>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</si>
  <si>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</si>
  <si>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</si>
  <si>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</si>
  <si>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</si>
  <si>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</si>
  <si>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</si>
  <si>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</si>
  <si>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</si>
  <si>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</si>
  <si>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</si>
  <si>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</si>
  <si>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</si>
  <si>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</si>
  <si>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</si>
  <si>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</si>
  <si>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</si>
  <si>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</si>
  <si>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</si>
  <si>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</si>
  <si>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</si>
  <si>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</si>
  <si>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</si>
  <si>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</si>
  <si>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</si>
  <si>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</si>
  <si>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</si>
  <si>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</si>
  <si>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</si>
  <si>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</si>
  <si>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</si>
  <si>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</si>
  <si>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</si>
  <si>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</si>
  <si>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</si>
  <si>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</si>
  <si>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</si>
  <si>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</si>
  <si>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</si>
  <si>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</si>
  <si>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</si>
  <si>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</si>
  <si>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</si>
  <si>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</si>
  <si>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</si>
  <si>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</si>
  <si>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</si>
  <si>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</si>
  <si>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</si>
  <si>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</si>
  <si>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</si>
  <si>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</si>
  <si>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</si>
  <si>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</si>
  <si>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</si>
  <si>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</si>
  <si>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</si>
  <si>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</si>
  <si>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</si>
  <si>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</si>
  <si>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</si>
  <si>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</si>
  <si>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</si>
  <si>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</si>
  <si>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</si>
  <si>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</si>
  <si>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</si>
  <si>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</si>
  <si>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</si>
  <si>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</si>
  <si>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</si>
  <si>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</si>
  <si>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</si>
  <si>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</si>
  <si>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</si>
  <si>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</si>
  <si>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</si>
  <si>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</si>
  <si>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</si>
  <si>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</si>
  <si>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</si>
  <si>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</si>
  <si>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</si>
  <si>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</si>
  <si>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</si>
  <si>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</si>
  <si>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</si>
  <si>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</si>
  <si>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</si>
  <si>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</si>
  <si>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</si>
  <si>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</si>
  <si>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</si>
  <si>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</si>
  <si>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</si>
  <si>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</si>
  <si>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</si>
  <si>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</si>
  <si>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</si>
  <si>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</si>
  <si>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</si>
  <si>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</si>
  <si>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</si>
  <si>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</si>
  <si>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</si>
  <si>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</si>
  <si>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</si>
  <si>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</si>
  <si>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</si>
  <si>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</si>
  <si>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</si>
  <si>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</si>
  <si>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</si>
  <si>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</si>
  <si>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</si>
  <si>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</si>
  <si>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</si>
  <si>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</si>
  <si>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</si>
  <si>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</si>
  <si>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</si>
  <si>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</si>
  <si>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</si>
  <si>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</si>
  <si>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</si>
  <si>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</si>
  <si>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</si>
  <si>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</si>
  <si>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</si>
  <si>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</si>
  <si>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</si>
  <si>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</si>
  <si>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</si>
  <si>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</si>
  <si>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</si>
  <si>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</si>
  <si>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</si>
  <si>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</si>
  <si>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</si>
  <si>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</si>
  <si>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</si>
  <si>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</si>
  <si>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</si>
  <si>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</si>
  <si>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</si>
  <si>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</si>
  <si>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</si>
  <si>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</si>
  <si>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</si>
  <si>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</si>
  <si>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</si>
  <si>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</si>
  <si>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</si>
  <si>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</si>
  <si>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</si>
  <si>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</si>
  <si>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</si>
  <si>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</si>
  <si>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</si>
  <si>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</si>
  <si>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</si>
  <si>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</si>
  <si>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</si>
  <si>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</si>
  <si>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</si>
  <si>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</si>
  <si>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</si>
  <si>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</si>
  <si>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</si>
  <si>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</si>
  <si>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</si>
  <si>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</si>
  <si>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</si>
  <si>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</si>
  <si>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</si>
  <si>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</si>
  <si>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</si>
  <si>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</si>
  <si>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</si>
  <si>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</si>
  <si>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</si>
  <si>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</si>
  <si>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</si>
  <si>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</si>
  <si>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</si>
  <si>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</si>
  <si>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</si>
  <si>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</si>
  <si>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</si>
  <si>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</si>
  <si>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</si>
  <si>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</si>
  <si>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</si>
  <si>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</si>
  <si>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</si>
  <si>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</si>
  <si>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</si>
  <si>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</si>
  <si>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</si>
  <si>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</si>
  <si>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</si>
  <si>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</si>
  <si>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</si>
  <si>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</si>
  <si>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</si>
  <si>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</si>
  <si>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</si>
  <si>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</si>
  <si>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</si>
  <si>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</si>
  <si>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</si>
  <si>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</si>
  <si>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</si>
  <si>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</si>
  <si>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</si>
  <si>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</si>
  <si>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</si>
  <si>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</si>
  <si>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</si>
  <si>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</si>
  <si>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</si>
  <si>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</si>
  <si>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</si>
  <si>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</si>
  <si>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</si>
  <si>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</si>
  <si>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</si>
  <si>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</si>
  <si>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</si>
  <si>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</si>
  <si>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</si>
  <si>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</si>
  <si>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</si>
  <si>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</si>
  <si>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</si>
  <si>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</si>
  <si>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</si>
  <si>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</si>
  <si>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</si>
  <si>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</si>
  <si>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</si>
  <si>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</si>
  <si>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</si>
  <si>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</si>
  <si>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</si>
  <si>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</si>
  <si>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</si>
  <si>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</si>
  <si>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</si>
  <si>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</si>
  <si>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</si>
  <si>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</si>
  <si>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</si>
  <si>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</si>
  <si>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</si>
  <si>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</si>
  <si>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</si>
  <si>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</si>
  <si>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</si>
  <si>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</si>
  <si>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</si>
  <si>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</si>
  <si>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</si>
  <si>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</si>
  <si>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</si>
  <si>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</si>
  <si>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</si>
  <si>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</si>
  <si>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</si>
  <si>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</si>
  <si>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</si>
  <si>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</si>
  <si>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</si>
  <si>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</si>
  <si>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</si>
  <si>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</si>
  <si>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</si>
  <si>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</si>
  <si>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</si>
  <si>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</si>
  <si>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</si>
  <si>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</si>
  <si>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</si>
  <si>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</si>
  <si>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</si>
  <si>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</si>
  <si>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</si>
  <si>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</si>
  <si>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</si>
  <si>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</si>
  <si>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</si>
  <si>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</si>
  <si>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</si>
  <si>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</si>
  <si>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</si>
  <si>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</si>
  <si>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</si>
  <si>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</si>
  <si>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</si>
  <si>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</si>
  <si>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</si>
  <si>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</si>
  <si>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</si>
  <si>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</si>
  <si>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</si>
  <si>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</si>
  <si>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</si>
  <si>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</si>
  <si>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</si>
  <si>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</si>
  <si>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</si>
  <si>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</si>
  <si>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</si>
  <si>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</si>
  <si>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</si>
  <si>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</si>
  <si>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</si>
  <si>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</si>
  <si>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</si>
  <si>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</si>
  <si>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</si>
  <si>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</si>
  <si>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</si>
  <si>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</si>
  <si>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</si>
  <si>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</si>
  <si>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</si>
  <si>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</si>
  <si>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</si>
  <si>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</si>
  <si>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</si>
  <si>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</si>
  <si>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</si>
  <si>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</si>
  <si>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</si>
  <si>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</si>
  <si>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</si>
  <si>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</si>
  <si>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</si>
  <si>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</si>
  <si>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</si>
  <si>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</si>
  <si>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</si>
  <si>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</si>
  <si>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</si>
  <si>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</si>
  <si>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</si>
  <si>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</si>
  <si>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</si>
  <si>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</si>
  <si>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</si>
  <si>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</si>
  <si>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</si>
  <si>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</si>
  <si>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</si>
  <si>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</si>
  <si>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</si>
  <si>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</si>
  <si>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</si>
  <si>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</si>
  <si>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</si>
  <si>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</si>
  <si>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</si>
  <si>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</si>
  <si>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</si>
  <si>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</si>
  <si>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</si>
  <si>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</si>
  <si>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</si>
  <si>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</si>
  <si>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</si>
  <si>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</si>
  <si>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</si>
  <si>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</si>
  <si>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</si>
  <si>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</si>
  <si>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</si>
  <si>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</si>
  <si>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</si>
  <si>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</si>
  <si>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</si>
  <si>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</si>
  <si>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</si>
  <si>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</si>
  <si>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</si>
  <si>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</si>
  <si>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</si>
  <si>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</si>
  <si>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</si>
  <si>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</si>
  <si>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</si>
  <si>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</si>
  <si>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</si>
  <si>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</si>
  <si>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</si>
  <si>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</si>
  <si>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</si>
  <si>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</si>
  <si>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</si>
  <si>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</si>
  <si>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</si>
  <si>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</si>
  <si>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</si>
  <si>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</si>
  <si>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</si>
  <si>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</si>
  <si>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</si>
  <si>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</si>
  <si>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</si>
  <si>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</si>
  <si>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</si>
  <si>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</si>
  <si>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</si>
  <si>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</si>
  <si>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</si>
  <si>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</si>
  <si>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</si>
  <si>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</si>
  <si>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</si>
  <si>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</si>
  <si>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</si>
  <si>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</si>
  <si>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</si>
  <si>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</si>
  <si>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</si>
  <si>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</si>
  <si>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</si>
  <si>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</si>
  <si>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</si>
  <si>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</si>
  <si>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</si>
  <si>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</si>
  <si>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</si>
  <si>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</si>
  <si>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</si>
  <si>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</si>
  <si>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</si>
  <si>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</si>
  <si>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</si>
  <si>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</si>
  <si>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</si>
  <si>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</si>
  <si>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</si>
  <si>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</si>
  <si>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</si>
  <si>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</si>
  <si>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</si>
  <si>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</si>
  <si>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</si>
  <si>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</si>
  <si>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</si>
  <si>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</si>
  <si>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</si>
  <si>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</si>
  <si>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</si>
  <si>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</si>
  <si>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</si>
  <si>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</si>
  <si>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</si>
  <si>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</si>
  <si>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</si>
  <si>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</si>
  <si>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</si>
  <si>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</si>
  <si>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</si>
  <si>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</si>
  <si>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</si>
  <si>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</si>
  <si>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</si>
  <si>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</si>
  <si>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</si>
  <si>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</si>
  <si>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</si>
  <si>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</si>
  <si>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</si>
  <si>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</si>
  <si>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</si>
  <si>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</si>
  <si>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</si>
  <si>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</si>
  <si>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</si>
  <si>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</si>
  <si>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</si>
  <si>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</si>
  <si>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</si>
  <si>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</si>
  <si>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</si>
  <si>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</si>
  <si>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</si>
  <si>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</si>
  <si>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</si>
  <si>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</si>
  <si>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</si>
  <si>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</si>
  <si>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</si>
  <si>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</si>
  <si>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</si>
  <si>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</si>
  <si>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</si>
  <si>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</si>
  <si>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</si>
  <si>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</si>
  <si>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</si>
  <si>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</si>
  <si>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</si>
  <si>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</si>
  <si>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</si>
  <si>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</si>
  <si>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</si>
  <si>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</si>
  <si>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</si>
  <si>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</si>
  <si>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</si>
  <si>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</si>
  <si>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</si>
  <si>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</si>
  <si>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</si>
  <si>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</si>
  <si>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</si>
  <si>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</si>
  <si>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</si>
  <si>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</si>
  <si>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</si>
  <si>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</si>
  <si>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</si>
  <si>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</si>
  <si>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</si>
  <si>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</si>
  <si>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</si>
  <si>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</si>
  <si>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</si>
  <si>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</si>
  <si>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</si>
  <si>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</si>
  <si>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</si>
  <si>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</si>
  <si>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</si>
  <si>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</si>
  <si>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</si>
  <si>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</si>
  <si>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</si>
  <si>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</si>
  <si>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</si>
  <si>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</si>
  <si>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</si>
  <si>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</si>
  <si>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</si>
  <si>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</si>
  <si>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</si>
  <si>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</si>
  <si>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</si>
  <si>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</si>
  <si>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</si>
  <si>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</si>
  <si>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</si>
  <si>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</si>
  <si>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</si>
  <si>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</si>
  <si>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</si>
  <si>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</si>
  <si>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</si>
  <si>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</si>
  <si>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</si>
  <si>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</si>
  <si>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</si>
  <si>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</si>
  <si>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</si>
  <si>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</si>
  <si>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</si>
  <si>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</si>
  <si>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</si>
  <si>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</si>
  <si>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</si>
  <si>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</si>
  <si>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</si>
  <si>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</si>
  <si>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</si>
  <si>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</si>
  <si>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</si>
  <si>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</si>
  <si>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</si>
  <si>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</si>
  <si>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</si>
  <si>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</si>
  <si>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</si>
  <si>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</si>
  <si>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</si>
  <si>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</si>
  <si>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</si>
  <si>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</si>
  <si>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</si>
  <si>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</si>
  <si>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</si>
  <si>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</si>
  <si>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</si>
  <si>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</si>
  <si>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</si>
  <si>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</si>
  <si>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</si>
  <si>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</si>
  <si>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</si>
  <si>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</si>
  <si>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</si>
  <si>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</si>
  <si>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</si>
  <si>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</si>
  <si>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</si>
  <si>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</si>
  <si>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</si>
  <si>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</si>
  <si>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</si>
  <si>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</si>
  <si>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</si>
  <si>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</si>
  <si>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</si>
  <si>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</si>
  <si>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</si>
  <si>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</si>
  <si>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</si>
  <si>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</si>
  <si>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</si>
  <si>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</si>
  <si>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</si>
  <si>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</si>
  <si>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</si>
  <si>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</si>
  <si>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</si>
  <si>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</si>
  <si>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</si>
  <si>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</si>
  <si>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</si>
  <si>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</si>
  <si>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</si>
  <si>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</si>
  <si>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</si>
  <si>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</si>
  <si>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</si>
  <si>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</si>
  <si>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</si>
  <si>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</si>
  <si>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</si>
  <si>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</si>
  <si>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</si>
  <si>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</si>
  <si>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</si>
  <si>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</si>
  <si>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</si>
  <si>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</si>
  <si>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</si>
  <si>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</si>
  <si>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</si>
  <si>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</si>
  <si>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</si>
  <si>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</si>
  <si>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</si>
  <si>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</si>
  <si>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</si>
  <si>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</si>
  <si>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</si>
  <si>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</si>
  <si>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</si>
  <si>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</si>
  <si>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</si>
  <si>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</si>
  <si>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</si>
  <si>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</si>
  <si>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</si>
  <si>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</si>
  <si>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</si>
  <si>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</si>
  <si>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</si>
  <si>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</si>
  <si>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</si>
  <si>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</si>
  <si>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</si>
  <si>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</si>
  <si>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</si>
  <si>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</si>
  <si>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</si>
  <si>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</si>
  <si>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</si>
  <si>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</si>
  <si>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</si>
  <si>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</si>
  <si>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</si>
  <si>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</si>
  <si>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</si>
  <si>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</si>
  <si>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</si>
  <si>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</si>
  <si>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</si>
  <si>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</si>
  <si>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</si>
  <si>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</si>
  <si>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</si>
  <si>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</si>
  <si>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</si>
  <si>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</si>
  <si>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</si>
  <si>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</si>
  <si>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</si>
  <si>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</si>
  <si>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</si>
  <si>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</si>
  <si>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</si>
  <si>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</si>
  <si>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</si>
  <si>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</si>
  <si>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</si>
  <si>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</si>
  <si>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</si>
  <si>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</si>
  <si>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</si>
  <si>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</si>
  <si>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</si>
  <si>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</si>
  <si>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</si>
  <si>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</si>
  <si>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</si>
  <si>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</si>
  <si>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</si>
  <si>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</si>
  <si>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</si>
  <si>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</si>
  <si>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</si>
  <si>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</si>
  <si>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</si>
  <si>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</si>
  <si>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</si>
  <si>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</si>
  <si>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</si>
  <si>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</si>
  <si>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</si>
  <si>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</si>
  <si>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</si>
  <si>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</si>
  <si>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</si>
  <si>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</si>
  <si>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</si>
  <si>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</si>
  <si>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</si>
  <si>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</si>
  <si>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</si>
  <si>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</si>
  <si>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</si>
  <si>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</si>
  <si>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</si>
  <si>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</si>
  <si>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</si>
  <si>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</si>
  <si>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</si>
  <si>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</si>
  <si>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</si>
  <si>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</si>
  <si>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</si>
  <si>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</si>
  <si>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</si>
  <si>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</si>
  <si>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</si>
  <si>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</si>
  <si>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</si>
  <si>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</si>
  <si>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</si>
  <si>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</si>
  <si>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</si>
  <si>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</si>
  <si>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</si>
  <si>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</si>
  <si>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</si>
  <si>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</si>
  <si>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</si>
  <si>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</si>
  <si>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</si>
  <si>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</si>
  <si>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</si>
  <si>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</si>
  <si>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</si>
  <si>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</si>
  <si>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</si>
  <si>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</si>
  <si>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</si>
  <si>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</si>
  <si>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</si>
  <si>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</si>
  <si>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</si>
  <si>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</si>
  <si>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</si>
  <si>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</si>
  <si>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</si>
  <si>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</si>
  <si>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</si>
  <si>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</si>
  <si>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</si>
  <si>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</si>
  <si>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</si>
  <si>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</si>
  <si>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</si>
  <si>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</si>
  <si>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</si>
  <si>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</si>
  <si>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</si>
  <si>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</si>
  <si>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</si>
  <si>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</si>
  <si>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</si>
  <si>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</si>
  <si>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</si>
  <si>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</si>
  <si>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</si>
  <si>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</si>
  <si>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</si>
  <si>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</si>
  <si>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</si>
  <si>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</si>
  <si>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</si>
  <si>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</si>
  <si>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</si>
  <si>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</si>
  <si>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</si>
  <si>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</si>
  <si>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</si>
  <si>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</si>
  <si>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</si>
  <si>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</si>
  <si>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</si>
  <si>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</si>
  <si>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</si>
  <si>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</si>
  <si>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</si>
  <si>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</si>
  <si>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</si>
  <si>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</si>
  <si>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</si>
  <si>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</si>
  <si>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</si>
  <si>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</si>
  <si>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</si>
  <si>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</si>
  <si>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</si>
  <si>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</si>
  <si>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</si>
  <si>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</si>
  <si>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</si>
  <si>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</si>
  <si>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</si>
  <si>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</si>
  <si>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</si>
  <si>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</si>
  <si>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</si>
  <si>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</si>
  <si>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</si>
  <si>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</si>
  <si>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</si>
  <si>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</si>
  <si>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</si>
  <si>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</si>
  <si>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</si>
  <si>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</si>
  <si>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</si>
  <si>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</si>
  <si>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</si>
  <si>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</si>
  <si>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</si>
  <si>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</si>
  <si>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</si>
  <si>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</si>
  <si>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</si>
  <si>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</si>
  <si>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</si>
  <si>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</si>
  <si>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</si>
  <si>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</si>
  <si>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</si>
  <si>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</si>
  <si>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</si>
  <si>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</si>
  <si>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</si>
  <si>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</si>
  <si>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</si>
  <si>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</si>
  <si>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</si>
  <si>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</si>
  <si>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</si>
  <si>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</si>
  <si>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</si>
  <si>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</si>
  <si>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</si>
  <si>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</si>
  <si>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</si>
  <si>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</si>
  <si>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</si>
  <si>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</si>
  <si>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</si>
  <si>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</si>
  <si>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</si>
  <si>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</si>
  <si>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</si>
  <si>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</si>
  <si>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</si>
  <si>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</si>
  <si>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</si>
  <si>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</si>
  <si>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</si>
  <si>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</si>
  <si>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</si>
  <si>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</si>
  <si>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</si>
  <si>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</si>
  <si>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</si>
  <si>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</si>
  <si>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</si>
  <si>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</si>
  <si>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</si>
  <si>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</si>
  <si>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</si>
  <si>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</si>
  <si>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</si>
  <si>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</si>
  <si>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</si>
  <si>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</si>
  <si>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</si>
  <si>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</si>
  <si>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</si>
  <si>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</si>
  <si>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</si>
  <si>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</si>
  <si>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</si>
  <si>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</si>
  <si>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</si>
  <si>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</si>
  <si>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</si>
  <si>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</si>
  <si>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</si>
  <si>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</si>
  <si>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</si>
  <si>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</si>
  <si>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</si>
  <si>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</si>
  <si>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</si>
  <si>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</si>
  <si>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</si>
  <si>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</si>
  <si>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</si>
  <si>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</si>
  <si>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</si>
  <si>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</si>
  <si>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</si>
  <si>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</si>
  <si>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</si>
  <si>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</si>
  <si>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</si>
  <si>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</si>
  <si>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</si>
  <si>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</si>
  <si>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</si>
  <si>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</si>
  <si>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</si>
  <si>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</si>
  <si>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</si>
  <si>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</si>
  <si>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</si>
  <si>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</si>
  <si>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</si>
  <si>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</si>
  <si>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</si>
  <si>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</si>
  <si>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</si>
  <si>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</si>
  <si>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</si>
  <si>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</si>
  <si>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</si>
  <si>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</si>
  <si>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</si>
  <si>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</si>
  <si>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</si>
  <si>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</si>
  <si>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</si>
  <si>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</si>
  <si>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</si>
  <si>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</si>
  <si>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</si>
  <si>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</si>
  <si>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</si>
  <si>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</si>
  <si>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</si>
  <si>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</si>
  <si>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</si>
  <si>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</si>
  <si>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</si>
  <si>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</si>
  <si>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</si>
  <si>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</si>
  <si>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</si>
  <si>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</si>
  <si>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</si>
  <si>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</si>
  <si>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</si>
  <si>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</si>
  <si>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</si>
  <si>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</si>
  <si>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</si>
  <si>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</si>
  <si>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</si>
  <si>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</si>
  <si>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</si>
  <si>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</si>
  <si>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</si>
  <si>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</si>
  <si>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</si>
  <si>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</si>
  <si>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</si>
  <si>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</si>
  <si>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</si>
  <si>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</si>
  <si>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</si>
  <si>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</si>
  <si>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</si>
  <si>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</si>
  <si>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</si>
  <si>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</si>
  <si>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</si>
  <si>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</si>
  <si>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</si>
  <si>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</si>
  <si>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</si>
  <si>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</si>
  <si>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</si>
  <si>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</si>
  <si>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</si>
  <si>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</si>
  <si>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</si>
  <si>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</si>
  <si>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</si>
  <si>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</si>
  <si>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</si>
  <si>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</si>
  <si>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</si>
  <si>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</si>
  <si>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</si>
  <si>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</si>
  <si>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</si>
  <si>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</si>
  <si>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</si>
  <si>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</si>
  <si>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</si>
  <si>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</si>
  <si>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</si>
  <si>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</si>
  <si>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</si>
  <si>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</si>
  <si>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</si>
  <si>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</si>
  <si>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</si>
  <si>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</si>
  <si>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</si>
  <si>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</si>
  <si>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</si>
  <si>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</si>
  <si>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</si>
  <si>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</si>
  <si>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</si>
  <si>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</si>
  <si>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</si>
  <si>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</si>
  <si>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</si>
  <si>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</si>
  <si>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</si>
  <si>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</si>
  <si>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</si>
  <si>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</si>
  <si>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</si>
  <si>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</si>
  <si>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</si>
  <si>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</si>
  <si>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</si>
  <si>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</si>
  <si>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</si>
  <si>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</si>
  <si>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</si>
  <si>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</si>
  <si>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</si>
  <si>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</si>
  <si>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</si>
  <si>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</si>
  <si>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</si>
  <si>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</si>
  <si>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</si>
  <si>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</si>
  <si>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</si>
  <si>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</si>
  <si>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</si>
  <si>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</si>
  <si>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</si>
  <si>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</si>
  <si>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</si>
  <si>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</si>
  <si>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</si>
  <si>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</si>
  <si>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</si>
  <si>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</si>
  <si>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</si>
  <si>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</si>
  <si>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</si>
  <si>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</si>
  <si>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</si>
  <si>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</si>
  <si>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</si>
  <si>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</si>
  <si>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</si>
  <si>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</si>
  <si>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</si>
  <si>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</si>
  <si>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</si>
  <si>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</si>
  <si>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</si>
  <si>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</si>
  <si>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</si>
  <si>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</si>
  <si>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</si>
  <si>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</si>
  <si>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</si>
  <si>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</si>
  <si>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</si>
  <si>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</si>
  <si>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</si>
  <si>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</si>
  <si>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</si>
  <si>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</si>
  <si>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</si>
  <si>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</si>
  <si>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</si>
  <si>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</si>
  <si>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</si>
  <si>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</si>
  <si>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</si>
  <si>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</si>
  <si>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</si>
  <si>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</si>
  <si>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</si>
  <si>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</si>
  <si>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</si>
  <si>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</si>
  <si>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</si>
  <si>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</si>
  <si>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</si>
  <si>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</si>
  <si>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</si>
  <si>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</si>
  <si>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</si>
  <si>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</si>
  <si>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</si>
  <si>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</si>
  <si>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</si>
  <si>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</si>
  <si>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</si>
  <si>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</si>
  <si>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</si>
  <si>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</si>
  <si>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</si>
  <si>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</si>
  <si>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</si>
  <si>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</si>
  <si>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</si>
  <si>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</si>
  <si>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</si>
  <si>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</si>
  <si>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</si>
  <si>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</si>
  <si>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</si>
  <si>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</si>
  <si>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</si>
  <si>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</si>
  <si>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</si>
  <si>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</si>
  <si>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</si>
  <si>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</si>
  <si>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</si>
  <si>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</si>
  <si>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</si>
  <si>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</si>
  <si>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</si>
  <si>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</si>
  <si>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</si>
  <si>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</si>
  <si>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</si>
  <si>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</si>
  <si>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</si>
  <si>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</si>
  <si>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</si>
  <si>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</si>
  <si>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</si>
  <si>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</si>
  <si>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</si>
  <si>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</si>
  <si>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</si>
  <si>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</si>
  <si>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</si>
  <si>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</si>
  <si>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</si>
  <si>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</si>
  <si>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</si>
  <si>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</si>
  <si>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</si>
  <si>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</si>
  <si>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</si>
  <si>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</si>
  <si>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</si>
  <si>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</si>
  <si>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</si>
  <si>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</si>
  <si>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</si>
  <si>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</si>
  <si>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</si>
  <si>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</si>
  <si>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</si>
  <si>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</si>
  <si>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</si>
  <si>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</si>
  <si>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</si>
  <si>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</si>
  <si>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</si>
  <si>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</si>
  <si>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</si>
  <si>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</si>
  <si>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</si>
  <si>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</si>
  <si>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</si>
  <si>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</si>
  <si>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</si>
  <si>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</si>
  <si>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</si>
  <si>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</si>
  <si>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</si>
  <si>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</si>
  <si>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</si>
  <si>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</si>
  <si>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</si>
  <si>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</si>
  <si>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</si>
  <si>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</si>
  <si>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</si>
  <si>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</si>
  <si>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</si>
  <si>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</si>
  <si>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</si>
  <si>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</si>
  <si>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</si>
  <si>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</si>
  <si>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</si>
  <si>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</si>
  <si>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</si>
  <si>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</si>
  <si>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</si>
  <si>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</si>
  <si>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</si>
  <si>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</si>
  <si>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</si>
  <si>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</si>
  <si>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</si>
  <si>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</si>
  <si>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</si>
  <si>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</si>
  <si>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</si>
  <si>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</si>
  <si>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</si>
  <si>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</si>
  <si>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</si>
  <si>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</si>
  <si>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</si>
  <si>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</si>
  <si>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</si>
  <si>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</si>
  <si>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</si>
  <si>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</si>
  <si>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</si>
  <si>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</si>
  <si>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</si>
  <si>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</si>
  <si>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</si>
  <si>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</si>
  <si>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</si>
  <si>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</si>
  <si>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</si>
  <si>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</si>
  <si>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</si>
  <si>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</si>
  <si>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</si>
  <si>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</si>
  <si>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</si>
  <si>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</si>
  <si>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</si>
  <si>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</si>
  <si>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</si>
  <si>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</si>
  <si>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</si>
  <si>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</si>
  <si>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</si>
  <si>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</si>
  <si>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</si>
  <si>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</si>
  <si>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</si>
  <si>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</si>
  <si>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</si>
  <si>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</si>
  <si>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</si>
  <si>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</si>
  <si>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</si>
  <si>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</si>
  <si>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</si>
  <si>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</si>
  <si>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</si>
  <si>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</si>
  <si>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</si>
  <si>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</si>
  <si>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</si>
  <si>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</si>
  <si>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</si>
  <si>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</si>
  <si>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</si>
  <si>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</si>
  <si>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</si>
  <si>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</si>
  <si>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</si>
  <si>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</si>
  <si>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</si>
  <si>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</si>
  <si>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</si>
  <si>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</si>
  <si>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</si>
  <si>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</si>
  <si>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</si>
  <si>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</si>
  <si>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</si>
  <si>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</si>
  <si>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</si>
  <si>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</si>
  <si>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</si>
  <si>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</si>
  <si>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</si>
  <si>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</si>
  <si>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</si>
  <si>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</si>
  <si>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</si>
  <si>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</si>
  <si>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</si>
  <si>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</si>
  <si>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</si>
  <si>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</si>
  <si>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</si>
  <si>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</si>
  <si>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</si>
  <si>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</si>
  <si>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</si>
  <si>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</si>
  <si>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</si>
  <si>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</si>
  <si>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</si>
  <si>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</si>
  <si>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</si>
  <si>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</si>
  <si>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</si>
  <si>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</si>
  <si>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</si>
  <si>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</si>
  <si>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</si>
  <si>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</si>
  <si>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</si>
  <si>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</si>
  <si>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</si>
  <si>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</si>
  <si>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</si>
  <si>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</si>
  <si>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</si>
  <si>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</si>
  <si>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</si>
  <si>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</si>
  <si>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</si>
  <si>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</si>
  <si>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</si>
  <si>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</si>
  <si>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</si>
  <si>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</si>
  <si>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</si>
  <si>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</si>
  <si>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</si>
  <si>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</si>
  <si>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</si>
  <si>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</si>
  <si>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</si>
  <si>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</si>
  <si>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</si>
  <si>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</si>
  <si>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</si>
  <si>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</si>
  <si>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</si>
  <si>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</si>
  <si>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</si>
  <si>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</si>
  <si>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</si>
  <si>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</si>
  <si>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</si>
  <si>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</si>
  <si>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</si>
  <si>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</si>
  <si>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</si>
  <si>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</si>
  <si>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</si>
  <si>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</si>
  <si>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</si>
  <si>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</si>
  <si>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</si>
  <si>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</si>
  <si>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</si>
  <si>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</si>
  <si>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</si>
  <si>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</si>
  <si>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</si>
  <si>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</si>
  <si>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</si>
  <si>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</si>
  <si>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</si>
  <si>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</si>
  <si>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</si>
  <si>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</si>
  <si>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</si>
  <si>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</si>
  <si>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</si>
  <si>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</si>
  <si>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</si>
  <si>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</si>
  <si>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</si>
  <si>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</si>
  <si>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</si>
  <si>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</si>
  <si>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</si>
  <si>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</si>
  <si>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</si>
  <si>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</si>
  <si>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</si>
  <si>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</si>
  <si>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</si>
  <si>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</si>
  <si>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</si>
  <si>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</si>
  <si>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</si>
  <si>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</si>
  <si>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</si>
  <si>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</si>
  <si>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</si>
  <si>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</si>
  <si>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</si>
  <si>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</si>
  <si>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</si>
  <si>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</si>
  <si>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</si>
  <si>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</si>
  <si>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</si>
  <si>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</si>
  <si>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</si>
  <si>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</si>
  <si>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</si>
  <si>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</si>
  <si>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</si>
  <si>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</si>
  <si>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</si>
  <si>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</si>
  <si>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</si>
  <si>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</si>
  <si>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</si>
  <si>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</si>
  <si>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</si>
  <si>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</si>
  <si>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</si>
  <si>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</si>
  <si>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</si>
  <si>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</si>
  <si>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</si>
  <si>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</si>
  <si>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</si>
  <si>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</si>
  <si>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</si>
  <si>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</si>
  <si>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</si>
  <si>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</si>
  <si>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</si>
  <si>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</si>
  <si>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</si>
  <si>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</si>
  <si>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</si>
  <si>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</si>
  <si>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</si>
  <si>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</si>
  <si>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</si>
  <si>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</si>
  <si>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</si>
  <si>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</si>
  <si>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</si>
  <si>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</si>
  <si>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</si>
  <si>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</si>
  <si>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</si>
  <si>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</si>
  <si>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</si>
  <si>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</si>
  <si>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</si>
  <si>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</si>
  <si>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</si>
  <si>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</si>
  <si>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</si>
  <si>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</si>
  <si>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</si>
  <si>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</si>
  <si>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</si>
  <si>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</si>
  <si>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</si>
  <si>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</si>
  <si>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</si>
  <si>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</si>
  <si>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</si>
  <si>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</si>
  <si>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</si>
  <si>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</si>
  <si>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</si>
  <si>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</si>
  <si>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</si>
  <si>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</si>
  <si>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</si>
  <si>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</si>
  <si>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</si>
  <si>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</si>
  <si>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</si>
  <si>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</si>
  <si>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</si>
  <si>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</si>
  <si>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</si>
  <si>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</si>
  <si>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</si>
  <si>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</si>
  <si>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</si>
  <si>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</si>
  <si>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</si>
  <si>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</si>
  <si>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</si>
  <si>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</si>
  <si>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</si>
  <si>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</si>
  <si>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</si>
  <si>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</si>
  <si>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</si>
  <si>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</si>
  <si>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</si>
  <si>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</si>
  <si>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</si>
  <si>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</si>
  <si>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</si>
  <si>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</si>
  <si>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</si>
  <si>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</si>
  <si>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</si>
  <si>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</si>
  <si>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</si>
  <si>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</si>
  <si>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</si>
  <si>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</si>
  <si>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</si>
  <si>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</si>
  <si>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</si>
  <si>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</si>
  <si>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</si>
  <si>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</si>
  <si>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</si>
  <si>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</si>
  <si>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</si>
  <si>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</si>
  <si>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</si>
  <si>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</si>
  <si>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</si>
  <si>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</si>
  <si>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</si>
  <si>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</si>
  <si>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</si>
  <si>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</si>
  <si>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</si>
  <si>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</si>
  <si>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</si>
  <si>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</si>
  <si>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</si>
  <si>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</si>
  <si>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</si>
  <si>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</si>
  <si>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</si>
  <si>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</si>
  <si>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</si>
  <si>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</si>
  <si>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</si>
  <si>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</si>
  <si>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</si>
  <si>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</si>
  <si>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</si>
  <si>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</si>
  <si>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</si>
  <si>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</si>
  <si>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</si>
  <si>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</si>
  <si>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</si>
  <si>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</si>
  <si>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</si>
  <si>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</si>
  <si>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</si>
  <si>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</si>
  <si>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</si>
  <si>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</si>
  <si>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</si>
  <si>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</si>
  <si>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</si>
  <si>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</si>
  <si>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</si>
  <si>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</si>
  <si>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</si>
  <si>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</si>
  <si>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</si>
  <si>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</si>
  <si>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</si>
  <si>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</si>
  <si>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</si>
  <si>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</si>
  <si>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</si>
  <si>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</si>
  <si>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</si>
  <si>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</si>
  <si>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</si>
  <si>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</si>
  <si>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</si>
  <si>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</si>
  <si>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</si>
  <si>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</si>
  <si>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</si>
  <si>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</si>
  <si>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</si>
  <si>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</si>
  <si>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</si>
  <si>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</si>
  <si>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</si>
  <si>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</si>
  <si>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</si>
  <si>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</si>
  <si>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</si>
  <si>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</si>
  <si>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</si>
  <si>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</si>
  <si>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</si>
  <si>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</si>
  <si>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</si>
  <si>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</si>
  <si>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</si>
  <si>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</si>
  <si>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</si>
  <si>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</si>
  <si>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</si>
  <si>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</si>
  <si>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</si>
  <si>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</si>
  <si>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</si>
  <si>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</si>
  <si>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</si>
  <si>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</si>
  <si>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</si>
  <si>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</si>
  <si>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</si>
  <si>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</si>
  <si>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</si>
  <si>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</si>
  <si>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</si>
  <si>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</si>
  <si>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</si>
  <si>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</si>
  <si>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</si>
  <si>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</si>
  <si>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</si>
  <si>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</si>
  <si>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</si>
  <si>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</si>
  <si>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</si>
  <si>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</si>
  <si>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</si>
  <si>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</si>
  <si>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</si>
  <si>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</si>
  <si>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</si>
  <si>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</si>
  <si>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</si>
  <si>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</si>
  <si>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</si>
  <si>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</si>
  <si>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</si>
  <si>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</si>
  <si>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</si>
  <si>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</si>
  <si>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</si>
  <si>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</si>
  <si>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</si>
  <si>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</si>
  <si>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</si>
  <si>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</si>
  <si>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</si>
  <si>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</si>
  <si>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</si>
  <si>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</si>
  <si>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</si>
  <si>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</si>
  <si>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</si>
  <si>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</si>
  <si>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</si>
  <si>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</si>
  <si>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</si>
  <si>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</si>
  <si>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</si>
  <si>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</si>
  <si>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</si>
  <si>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</si>
  <si>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</si>
  <si>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</si>
  <si>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</si>
  <si>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</si>
  <si>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</si>
  <si>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</si>
  <si>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</si>
  <si>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</si>
  <si>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</si>
  <si>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</si>
  <si>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</si>
  <si>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</si>
  <si>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</si>
  <si>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</si>
  <si>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</si>
  <si>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</si>
  <si>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</si>
  <si>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</si>
  <si>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</si>
  <si>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</si>
  <si>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</si>
  <si>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</si>
  <si>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</si>
  <si>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</si>
  <si>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</si>
  <si>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</si>
  <si>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</si>
  <si>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</si>
  <si>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</si>
  <si>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</si>
  <si>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</si>
  <si>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</si>
  <si>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</si>
  <si>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</si>
  <si>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</si>
  <si>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</si>
  <si>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</si>
  <si>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</si>
  <si>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</si>
  <si>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</si>
  <si>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</si>
  <si>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</si>
  <si>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</si>
  <si>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</si>
  <si>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</si>
  <si>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</si>
  <si>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</si>
  <si>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</si>
  <si>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</si>
  <si>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</si>
  <si>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</si>
  <si>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</si>
  <si>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</si>
  <si>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</si>
  <si>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</si>
  <si>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</si>
  <si>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</si>
  <si>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</si>
  <si>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</si>
  <si>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</si>
  <si>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</si>
  <si>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</si>
  <si>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</si>
  <si>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</si>
  <si>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</si>
  <si>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</si>
  <si>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</si>
  <si>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</si>
  <si>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</si>
  <si>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</si>
  <si>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</si>
  <si>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</si>
  <si>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</si>
  <si>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</si>
  <si>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</si>
  <si>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</si>
  <si>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</si>
  <si>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</si>
  <si>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</si>
  <si>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</si>
  <si>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</si>
  <si>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</si>
  <si>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</si>
  <si>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</si>
  <si>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</si>
  <si>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</si>
  <si>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</si>
  <si>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</si>
  <si>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</si>
  <si>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</si>
  <si>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</si>
  <si>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</si>
  <si>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</si>
  <si>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</si>
  <si>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</si>
  <si>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</si>
  <si>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</si>
  <si>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</si>
  <si>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</si>
  <si>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</si>
  <si>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</si>
  <si>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</si>
  <si>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</si>
  <si>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</si>
  <si>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</si>
  <si>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</si>
  <si>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</si>
  <si>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</si>
  <si>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</si>
  <si>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</si>
  <si>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</si>
  <si>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</si>
  <si>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</si>
  <si>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</si>
  <si>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</si>
  <si>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</si>
  <si>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</si>
  <si>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</si>
  <si>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</si>
  <si>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</si>
  <si>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</si>
  <si>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</si>
  <si>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</si>
  <si>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</si>
  <si>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</si>
  <si>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</si>
  <si>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</si>
  <si>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</si>
  <si>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</si>
  <si>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</si>
  <si>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</si>
  <si>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</si>
  <si>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</si>
  <si>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</si>
  <si>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</si>
  <si>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</si>
  <si>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</si>
  <si>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</si>
  <si>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</si>
  <si>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</si>
  <si>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</si>
  <si>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</si>
  <si>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</si>
  <si>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</si>
  <si>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</si>
  <si>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</si>
  <si>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</si>
  <si>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</si>
  <si>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</si>
  <si>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</si>
  <si>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</si>
  <si>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</si>
  <si>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</si>
  <si>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</si>
  <si>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</si>
  <si>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</si>
  <si>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</si>
  <si>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</si>
  <si>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</si>
  <si>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</si>
  <si>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</si>
  <si>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</si>
  <si>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</si>
  <si>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</si>
  <si>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</si>
  <si>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</si>
  <si>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</si>
  <si>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</si>
  <si>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</si>
  <si>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</si>
  <si>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</si>
  <si>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</si>
  <si>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</si>
  <si>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</si>
  <si>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</si>
  <si>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</si>
  <si>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</si>
  <si>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</si>
  <si>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</si>
  <si>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</si>
  <si>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</si>
  <si>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</si>
  <si>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</si>
  <si>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</si>
  <si>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</si>
  <si>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</si>
  <si>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</si>
  <si>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</si>
  <si>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</si>
  <si>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</si>
  <si>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</si>
  <si>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</si>
  <si>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</si>
  <si>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</si>
  <si>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</si>
  <si>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</si>
  <si>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</si>
  <si>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</si>
  <si>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</si>
  <si>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</si>
  <si>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</si>
  <si>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</si>
  <si>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</si>
  <si>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</si>
  <si>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</si>
  <si>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</si>
  <si>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</si>
  <si>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</si>
  <si>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</si>
  <si>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</si>
  <si>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</si>
  <si>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</si>
  <si>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</si>
  <si>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</si>
  <si>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</si>
  <si>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</si>
  <si>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</si>
  <si>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</si>
  <si>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</si>
  <si>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</si>
  <si>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</si>
  <si>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</si>
  <si>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</si>
  <si>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</si>
  <si>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</si>
  <si>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</si>
  <si>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</si>
  <si>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</si>
  <si>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</si>
  <si>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</si>
  <si>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</si>
  <si>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</si>
  <si>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</si>
  <si>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</si>
  <si>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</si>
  <si>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</si>
  <si>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</si>
  <si>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</si>
  <si>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</si>
  <si>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</si>
  <si>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</si>
  <si>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</si>
  <si>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</si>
  <si>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</si>
  <si>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</si>
  <si>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</si>
  <si>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</si>
  <si>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</si>
  <si>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</si>
  <si>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</si>
  <si>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</si>
  <si>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</si>
  <si>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</si>
  <si>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</si>
  <si>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</si>
  <si>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</si>
  <si>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</si>
  <si>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</si>
  <si>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</si>
  <si>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</si>
  <si>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</si>
  <si>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</si>
  <si>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</si>
  <si>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</si>
  <si>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</si>
  <si>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</si>
  <si>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</si>
  <si>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</si>
  <si>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</si>
  <si>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</si>
  <si>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</si>
  <si>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</si>
  <si>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</si>
  <si>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</si>
  <si>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</si>
  <si>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</si>
  <si>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</si>
  <si>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</si>
  <si>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</si>
  <si>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</si>
  <si>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</si>
  <si>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</si>
  <si>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</si>
  <si>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</si>
  <si>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</si>
  <si>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</si>
  <si>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</si>
  <si>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</si>
  <si>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</si>
  <si>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</si>
  <si>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</si>
  <si>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</si>
  <si>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</si>
  <si>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</si>
  <si>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</si>
  <si>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</si>
  <si>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</si>
  <si>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</si>
  <si>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</si>
  <si>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</si>
  <si>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</si>
  <si>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</si>
  <si>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</si>
  <si>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</si>
  <si>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</si>
  <si>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</si>
  <si>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</si>
  <si>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</si>
  <si>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</si>
  <si>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</si>
  <si>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</si>
  <si>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</si>
  <si>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</si>
  <si>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</si>
  <si>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</si>
  <si>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</si>
  <si>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</si>
  <si>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</si>
  <si>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</si>
  <si>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</si>
  <si>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</si>
  <si>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</si>
  <si>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</si>
  <si>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</si>
  <si>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</si>
  <si>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</si>
  <si>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</si>
  <si>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</si>
  <si>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</si>
  <si>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</si>
  <si>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</si>
  <si>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</si>
  <si>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</si>
  <si>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</si>
  <si>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</si>
  <si>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</si>
  <si>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</si>
  <si>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</si>
  <si>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</si>
  <si>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</si>
  <si>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</si>
  <si>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</si>
  <si>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</si>
  <si>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</si>
  <si>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</si>
  <si>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</si>
  <si>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</si>
  <si>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</si>
  <si>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</si>
  <si>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</si>
  <si>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</si>
  <si>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</si>
  <si>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</si>
  <si>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</si>
  <si>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</si>
  <si>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</si>
  <si>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</si>
  <si>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</si>
  <si>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</si>
  <si>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</si>
  <si>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</si>
  <si>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</si>
  <si>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</si>
  <si>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</si>
  <si>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</si>
  <si>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</si>
  <si>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</si>
  <si>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</si>
  <si>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</si>
  <si>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</si>
  <si>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</si>
  <si>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</si>
  <si>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</si>
  <si>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</si>
  <si>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</si>
  <si>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</si>
  <si>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</si>
  <si>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</si>
  <si>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</si>
  <si>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</si>
  <si>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</si>
  <si>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</si>
  <si>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</si>
  <si>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</si>
  <si>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</si>
  <si>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</si>
  <si>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</si>
  <si>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</si>
  <si>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</si>
  <si>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</si>
  <si>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</si>
  <si>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</si>
  <si>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</si>
  <si>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</si>
  <si>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</si>
  <si>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</si>
  <si>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</si>
  <si>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</si>
  <si>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</si>
  <si>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</si>
  <si>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</si>
  <si>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</si>
  <si>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</si>
  <si>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</si>
  <si>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</si>
  <si>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</si>
  <si>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</si>
  <si>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</si>
  <si>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</si>
  <si>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</si>
  <si>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</si>
  <si>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</si>
  <si>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</si>
  <si>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</si>
  <si>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</si>
  <si>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</si>
  <si>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</si>
  <si>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</si>
  <si>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</si>
  <si>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</si>
  <si>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</si>
  <si>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</si>
  <si>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</si>
  <si>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</si>
  <si>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</si>
  <si>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</si>
  <si>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</si>
  <si>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</si>
  <si>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</si>
  <si>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</si>
  <si>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</si>
  <si>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</si>
  <si>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</si>
  <si>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</si>
  <si>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</si>
  <si>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</si>
  <si>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</si>
  <si>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</si>
  <si>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</si>
  <si>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</si>
  <si>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</si>
  <si>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</si>
  <si>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</si>
  <si>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</si>
  <si>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</si>
  <si>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</si>
  <si>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</si>
  <si>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</si>
  <si>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</si>
  <si>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</si>
  <si>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</si>
  <si>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</si>
  <si>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</si>
  <si>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</si>
  <si>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</si>
  <si>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</si>
  <si>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</si>
  <si>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</si>
  <si>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</si>
  <si>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</si>
  <si>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</si>
  <si>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</si>
  <si>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</si>
  <si>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</si>
  <si>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</si>
  <si>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</si>
  <si>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</si>
  <si>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</si>
  <si>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</si>
  <si>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</si>
  <si>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</si>
  <si>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</si>
  <si>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</si>
  <si>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</si>
  <si>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</si>
  <si>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</si>
  <si>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</si>
  <si>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</si>
  <si>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</si>
  <si>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</si>
  <si>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</si>
  <si>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</si>
  <si>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</si>
  <si>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</si>
  <si>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</si>
  <si>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</si>
  <si>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</si>
  <si>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</si>
  <si>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</si>
  <si>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</si>
  <si>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</si>
  <si>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</si>
  <si>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</si>
  <si>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</si>
  <si>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</si>
  <si>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</si>
  <si>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</si>
  <si>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</si>
  <si>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</si>
  <si>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</si>
  <si>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</si>
  <si>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</si>
  <si>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</si>
  <si>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</si>
  <si>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</si>
  <si>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</si>
  <si>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</si>
  <si>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</si>
  <si>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</si>
  <si>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</si>
  <si>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</si>
  <si>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</si>
  <si>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</si>
  <si>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</si>
  <si>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</si>
  <si>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</si>
  <si>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</si>
  <si>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</si>
  <si>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</si>
  <si>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</si>
  <si>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</si>
  <si>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</si>
  <si>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</si>
  <si>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</si>
  <si>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</si>
  <si>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</si>
  <si>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</si>
  <si>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</si>
  <si>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</si>
  <si>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</si>
  <si>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</si>
  <si>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</si>
  <si>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</si>
  <si>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</si>
  <si>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</si>
  <si>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</si>
  <si>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</si>
  <si>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</si>
  <si>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</si>
  <si>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</si>
  <si>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</si>
  <si>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</si>
  <si>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</si>
  <si>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</si>
  <si>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</si>
  <si>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</si>
  <si>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</si>
  <si>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</si>
  <si>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</si>
  <si>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</si>
  <si>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</si>
  <si>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</si>
  <si>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</si>
  <si>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</si>
  <si>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</si>
  <si>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</si>
  <si>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</si>
  <si>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</si>
  <si>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</si>
  <si>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</si>
  <si>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</si>
  <si>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</si>
  <si>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</si>
  <si>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</si>
  <si>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</si>
  <si>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</si>
  <si>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</si>
  <si>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</si>
  <si>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</si>
  <si>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</si>
  <si>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</si>
  <si>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</si>
  <si>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</si>
  <si>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</si>
  <si>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</si>
  <si>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</si>
  <si>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</si>
  <si>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</si>
  <si>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</si>
  <si>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</si>
  <si>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</si>
  <si>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</si>
  <si>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</si>
  <si>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</si>
  <si>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</si>
  <si>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</si>
  <si>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</si>
  <si>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</si>
  <si>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</si>
  <si>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</si>
  <si>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</si>
  <si>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</si>
  <si>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</si>
  <si>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</si>
  <si>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</si>
  <si>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</si>
  <si>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</si>
  <si>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</si>
  <si>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</si>
  <si>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</si>
  <si>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</si>
  <si>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</si>
  <si>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</si>
  <si>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</si>
  <si>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</si>
  <si>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</si>
  <si>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</si>
  <si>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</si>
  <si>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</si>
  <si>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</si>
  <si>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</si>
  <si>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</si>
  <si>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</si>
  <si>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</si>
  <si>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</si>
  <si>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</si>
  <si>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</si>
  <si>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</si>
  <si>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</si>
  <si>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</si>
  <si>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</si>
  <si>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</si>
  <si>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</si>
  <si>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</si>
  <si>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</si>
  <si>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</si>
  <si>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</si>
  <si>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</si>
  <si>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</si>
  <si>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</si>
  <si>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</si>
  <si>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</si>
  <si>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</si>
  <si>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</si>
  <si>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</si>
  <si>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</si>
  <si>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</si>
  <si>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</si>
  <si>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</si>
  <si>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</si>
  <si>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</si>
  <si>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</si>
  <si>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</si>
  <si>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</si>
  <si>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</si>
  <si>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</si>
  <si>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</si>
  <si>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</si>
  <si>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</si>
  <si>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</si>
  <si>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</si>
  <si>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</si>
  <si>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</si>
  <si>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</si>
  <si>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</si>
  <si>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</si>
  <si>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</si>
  <si>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</si>
  <si>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</si>
  <si>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</si>
  <si>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</si>
  <si>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</si>
  <si>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</si>
  <si>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</si>
  <si>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</si>
  <si>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</si>
  <si>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</si>
  <si>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</si>
  <si>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</si>
  <si>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</si>
  <si>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</si>
  <si>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</si>
  <si>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</si>
  <si>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</si>
  <si>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</si>
  <si>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</si>
  <si>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</si>
  <si>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</si>
  <si>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</si>
  <si>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</si>
  <si>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</si>
  <si>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</si>
  <si>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</si>
  <si>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</si>
  <si>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</si>
  <si>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</si>
  <si>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</si>
  <si>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</si>
  <si>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</si>
  <si>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</si>
  <si>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</si>
  <si>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</si>
  <si>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</si>
  <si>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</si>
  <si>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</si>
  <si>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</si>
  <si>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</si>
  <si>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</si>
  <si>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</si>
  <si>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</si>
  <si>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</si>
  <si>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</si>
  <si>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</si>
  <si>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</si>
  <si>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</si>
  <si>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</si>
  <si>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</si>
  <si>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</si>
  <si>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</si>
  <si>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</si>
  <si>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</si>
  <si>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</si>
  <si>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</si>
  <si>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</si>
  <si>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</si>
  <si>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</si>
  <si>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</si>
  <si>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</si>
  <si>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</si>
  <si>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</si>
  <si>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</si>
  <si>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</si>
  <si>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</si>
  <si>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</si>
  <si>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</si>
  <si>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</si>
  <si>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</si>
  <si>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</si>
  <si>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</si>
  <si>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</si>
  <si>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</si>
  <si>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</si>
  <si>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</si>
  <si>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</si>
  <si>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</si>
  <si>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</si>
  <si>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</si>
  <si>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</si>
  <si>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</si>
  <si>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</si>
  <si>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</si>
  <si>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</si>
  <si>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</si>
  <si>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</si>
  <si>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</si>
  <si>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</si>
  <si>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</si>
  <si>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</si>
  <si>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</si>
  <si>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</si>
  <si>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</si>
  <si>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</si>
  <si>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</si>
  <si>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</si>
  <si>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</si>
  <si>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</si>
  <si>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</si>
  <si>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</si>
  <si>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</si>
  <si>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</si>
  <si>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</si>
  <si>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</si>
  <si>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</si>
  <si>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</si>
  <si>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</si>
  <si>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</si>
  <si>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</si>
  <si>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</si>
  <si>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</si>
  <si>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</si>
  <si>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</si>
  <si>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</si>
  <si>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</si>
  <si>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</si>
  <si>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</si>
  <si>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</si>
  <si>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</si>
  <si>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</si>
  <si>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</si>
  <si>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</si>
  <si>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</si>
  <si>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</si>
  <si>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</si>
  <si>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</si>
  <si>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</si>
  <si>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</si>
  <si>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</si>
  <si>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</si>
  <si>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</si>
  <si>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</si>
  <si>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</si>
  <si>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</si>
  <si>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</si>
  <si>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</si>
  <si>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</si>
  <si>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</si>
  <si>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</si>
  <si>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</si>
  <si>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</si>
  <si>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</si>
  <si>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</si>
  <si>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</si>
  <si>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</si>
  <si>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</si>
  <si>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</si>
  <si>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</si>
  <si>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</si>
  <si>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</si>
  <si>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</si>
  <si>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</si>
  <si>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</si>
  <si>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</si>
  <si>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</si>
  <si>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</si>
  <si>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</si>
  <si>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</si>
  <si>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</si>
  <si>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</si>
  <si>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</si>
  <si>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</si>
  <si>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</si>
  <si>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</si>
  <si>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</si>
  <si>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</si>
  <si>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</si>
  <si>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</si>
  <si>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</si>
  <si>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</si>
  <si>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</si>
  <si>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</si>
  <si>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</si>
  <si>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</si>
  <si>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</si>
  <si>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</si>
  <si>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</si>
  <si>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</si>
  <si>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</si>
  <si>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</si>
  <si>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</si>
  <si>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</si>
  <si>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</si>
  <si>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</si>
  <si>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</si>
  <si>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</si>
  <si>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</si>
  <si>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</si>
  <si>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</si>
  <si>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</si>
  <si>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</si>
  <si>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</si>
  <si>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</si>
  <si>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</si>
  <si>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</si>
  <si>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</si>
  <si>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</si>
  <si>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</si>
  <si>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</si>
  <si>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</si>
  <si>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</si>
  <si>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</si>
  <si>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</si>
  <si>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</si>
  <si>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</si>
  <si>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</si>
  <si>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</si>
  <si>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</si>
  <si>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</si>
  <si>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</si>
  <si>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</si>
  <si>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</si>
  <si>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</si>
  <si>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</si>
  <si>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</si>
  <si>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</si>
  <si>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</si>
  <si>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</si>
  <si>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</si>
  <si>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</si>
  <si>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</si>
  <si>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</si>
  <si>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</si>
  <si>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</si>
  <si>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</si>
  <si>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</si>
  <si>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</si>
  <si>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</si>
  <si>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</si>
  <si>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</si>
  <si>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</si>
  <si>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</si>
  <si>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</si>
  <si>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</si>
  <si>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</si>
  <si>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</si>
  <si>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</si>
  <si>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</si>
  <si>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</si>
  <si>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</si>
  <si>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</si>
  <si>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</si>
  <si>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</si>
  <si>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</si>
  <si>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</si>
  <si>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</si>
  <si>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</si>
  <si>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</si>
  <si>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</si>
  <si>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</si>
  <si>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</si>
  <si>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</si>
  <si>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</si>
  <si>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</si>
  <si>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</si>
  <si>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</si>
  <si>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</si>
  <si>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</si>
  <si>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</si>
  <si>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</si>
  <si>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</si>
  <si>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</si>
  <si>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</si>
  <si>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</si>
  <si>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</si>
  <si>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</si>
  <si>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</si>
  <si>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</si>
  <si>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</si>
  <si>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</si>
  <si>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</si>
  <si>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</si>
  <si>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</si>
  <si>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</si>
  <si>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</si>
  <si>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</si>
  <si>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</si>
  <si>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</si>
  <si>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</si>
  <si>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</si>
  <si>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</si>
  <si>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</si>
  <si>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</si>
  <si>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</si>
  <si>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</si>
  <si>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</si>
  <si>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</si>
  <si>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</si>
  <si>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</si>
  <si>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</si>
  <si>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</si>
  <si>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</si>
  <si>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</si>
  <si>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</si>
  <si>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</si>
  <si>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</si>
  <si>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</si>
  <si>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</si>
  <si>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</si>
  <si>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</si>
  <si>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</si>
  <si>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</si>
  <si>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</si>
  <si>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</si>
  <si>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</si>
  <si>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</si>
  <si>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</si>
  <si>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</si>
  <si>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</si>
  <si>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</si>
  <si>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</si>
  <si>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</si>
  <si>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</si>
  <si>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</si>
  <si>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</si>
  <si>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</si>
  <si>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</si>
  <si>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</si>
  <si>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</si>
  <si>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</si>
  <si>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</si>
  <si>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</si>
  <si>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</si>
  <si>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</si>
  <si>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</si>
  <si>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</si>
  <si>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</si>
  <si>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</si>
  <si>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</si>
  <si>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</si>
  <si>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</si>
  <si>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</si>
  <si>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</si>
  <si>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</si>
  <si>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</si>
  <si>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</si>
  <si>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</si>
  <si>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</si>
  <si>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</si>
  <si>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</si>
  <si>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</si>
  <si>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</si>
  <si>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</si>
  <si>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</si>
  <si>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</si>
  <si>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</si>
  <si>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</si>
  <si>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</si>
  <si>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</si>
  <si>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</si>
  <si>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</si>
  <si>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</si>
  <si>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</si>
  <si>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</si>
  <si>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</si>
  <si>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</si>
  <si>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</si>
  <si>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</si>
  <si>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</si>
  <si>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</si>
  <si>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</si>
  <si>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</si>
  <si>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</si>
  <si>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</si>
  <si>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</si>
  <si>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</si>
  <si>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</si>
  <si>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</si>
  <si>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</si>
  <si>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</si>
  <si>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</si>
  <si>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</si>
  <si>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</si>
  <si>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</si>
  <si>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</si>
  <si>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</si>
  <si>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</si>
  <si>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</si>
  <si>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</si>
  <si>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</si>
  <si>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</si>
  <si>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</si>
  <si>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</si>
  <si>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</si>
  <si>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</si>
  <si>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</si>
  <si>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</si>
  <si>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</si>
  <si>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</si>
  <si>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</si>
  <si>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</si>
  <si>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</si>
  <si>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</si>
  <si>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</si>
  <si>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</si>
  <si>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</si>
  <si>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</si>
  <si>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</si>
  <si>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</si>
  <si>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</si>
  <si>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</si>
  <si>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</si>
  <si>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</si>
  <si>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</si>
  <si>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</si>
  <si>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</si>
  <si>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</si>
  <si>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</si>
  <si>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</si>
  <si>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</si>
  <si>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</si>
  <si>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</si>
  <si>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</si>
  <si>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</si>
  <si>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</si>
  <si>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</si>
  <si>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</si>
  <si>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</si>
  <si>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</si>
  <si>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</si>
  <si>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</si>
  <si>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</si>
  <si>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</si>
  <si>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</si>
  <si>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</si>
  <si>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</si>
  <si>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</si>
  <si>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</si>
  <si>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</si>
  <si>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</si>
  <si>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</si>
  <si>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</si>
  <si>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</si>
  <si>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</si>
  <si>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</si>
  <si>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</si>
  <si>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</si>
  <si>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</si>
  <si>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</si>
  <si>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</si>
  <si>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</si>
  <si>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</si>
  <si>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</si>
  <si>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</si>
  <si>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</si>
  <si>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</si>
  <si>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</si>
  <si>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</si>
  <si>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</si>
  <si>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</si>
  <si>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</si>
  <si>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</si>
  <si>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</si>
  <si>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</si>
  <si>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</si>
  <si>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</si>
  <si>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</si>
  <si>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</si>
  <si>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</si>
  <si>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</si>
  <si>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</si>
  <si>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</si>
  <si>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</si>
  <si>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</si>
  <si>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</si>
  <si>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</si>
  <si>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</si>
  <si>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</si>
  <si>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</si>
  <si>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</si>
  <si>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</si>
  <si>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</si>
  <si>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</si>
  <si>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</si>
  <si>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</si>
  <si>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</si>
  <si>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</si>
  <si>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</si>
  <si>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</si>
  <si>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</si>
  <si>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</si>
  <si>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</si>
  <si>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</si>
  <si>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</si>
  <si>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</si>
  <si>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</si>
  <si>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</si>
  <si>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</si>
  <si>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</si>
  <si>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</si>
  <si>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</si>
  <si>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</si>
  <si>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</si>
  <si>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</si>
  <si>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</si>
  <si>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</si>
  <si>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</si>
  <si>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</si>
  <si>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</si>
  <si>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</si>
  <si>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</si>
  <si>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</si>
  <si>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</si>
  <si>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</si>
  <si>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</si>
  <si>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</si>
  <si>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</si>
  <si>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</si>
  <si>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</si>
  <si>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</si>
  <si>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</si>
  <si>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</si>
  <si>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</si>
  <si>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</si>
  <si>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</si>
  <si>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</si>
  <si>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</si>
  <si>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</si>
  <si>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</si>
  <si>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</si>
  <si>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</si>
  <si>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</si>
  <si>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</si>
  <si>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</si>
  <si>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</si>
  <si>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</si>
  <si>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</si>
  <si>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</si>
  <si>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</si>
  <si>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</si>
  <si>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</si>
  <si>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</si>
  <si>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</si>
  <si>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</si>
  <si>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</si>
  <si>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</si>
  <si>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</si>
  <si>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</si>
  <si>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</si>
  <si>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</si>
  <si>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</si>
  <si>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</si>
  <si>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</si>
  <si>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</si>
  <si>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</si>
  <si>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</si>
  <si>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</si>
  <si>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</si>
  <si>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</si>
  <si>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</si>
  <si>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</si>
  <si>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</si>
  <si>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</si>
  <si>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</si>
  <si>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</si>
  <si>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</si>
  <si>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</si>
  <si>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</si>
  <si>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</si>
  <si>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</si>
  <si>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</si>
  <si>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</si>
  <si>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</si>
  <si>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</si>
  <si>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</si>
  <si>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</si>
  <si>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</si>
  <si>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</si>
  <si>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</si>
  <si>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</si>
  <si>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</si>
  <si>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</si>
  <si>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</si>
  <si>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</si>
  <si>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</si>
  <si>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</si>
  <si>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</si>
  <si>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</si>
  <si>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</si>
  <si>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</si>
  <si>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</si>
  <si>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</si>
  <si>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</si>
  <si>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</si>
  <si>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</si>
  <si>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</si>
  <si>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</si>
  <si>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</si>
  <si>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</si>
  <si>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</si>
  <si>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</si>
  <si>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</si>
  <si>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</si>
  <si>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</si>
  <si>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</si>
  <si>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</si>
  <si>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</si>
  <si>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</si>
  <si>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</si>
  <si>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</si>
  <si>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</si>
  <si>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</si>
  <si>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</si>
  <si>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</si>
  <si>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</si>
  <si>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</si>
  <si>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</si>
  <si>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</si>
  <si>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</si>
  <si>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</si>
  <si>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</si>
  <si>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</si>
  <si>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</si>
  <si>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</si>
  <si>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</si>
  <si>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</si>
  <si>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</si>
  <si>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</si>
  <si>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</si>
  <si>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</si>
  <si>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</si>
  <si>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</si>
  <si>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</si>
  <si>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</si>
  <si>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</si>
  <si>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</si>
  <si>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</si>
  <si>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</si>
  <si>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</si>
  <si>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</si>
  <si>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</si>
  <si>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</si>
  <si>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</si>
  <si>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</si>
  <si>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</si>
  <si>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</si>
  <si>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</si>
  <si>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</si>
  <si>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</si>
  <si>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</si>
  <si>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</si>
  <si>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</si>
  <si>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</si>
  <si>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</si>
  <si>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</si>
  <si>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</si>
  <si>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</si>
  <si>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</si>
  <si>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</si>
  <si>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</si>
  <si>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</si>
  <si>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</si>
  <si>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</si>
  <si>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</si>
  <si>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</si>
  <si>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</si>
  <si>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</si>
  <si>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</si>
  <si>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</si>
  <si>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</si>
  <si>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</si>
  <si>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</si>
  <si>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</si>
  <si>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</si>
  <si>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</si>
  <si>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</si>
  <si>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</si>
  <si>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</si>
  <si>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</si>
  <si>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</si>
  <si>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</si>
  <si>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</si>
  <si>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</si>
  <si>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</si>
  <si>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</si>
  <si>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</si>
  <si>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</si>
  <si>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</si>
  <si>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</si>
  <si>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</si>
  <si>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</si>
  <si>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</si>
  <si>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</si>
  <si>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</si>
  <si>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</si>
  <si>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</si>
  <si>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</si>
  <si>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</si>
  <si>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</si>
  <si>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</si>
  <si>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</si>
  <si>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</si>
  <si>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</si>
  <si>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</si>
  <si>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</si>
  <si>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</si>
  <si>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</si>
  <si>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</si>
  <si>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</si>
  <si>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</si>
  <si>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</si>
  <si>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</si>
  <si>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</si>
  <si>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</si>
  <si>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</si>
  <si>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</si>
  <si>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</si>
  <si>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</si>
  <si>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</si>
  <si>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</si>
  <si>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</si>
  <si>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</si>
  <si>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</si>
  <si>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</si>
  <si>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</si>
  <si>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</si>
  <si>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</si>
  <si>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</si>
  <si>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</si>
  <si>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</si>
  <si>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</si>
  <si>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</si>
  <si>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</si>
  <si>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</si>
  <si>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</si>
  <si>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</si>
  <si>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</si>
  <si>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</si>
  <si>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</si>
  <si>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</si>
  <si>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</si>
  <si>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</si>
  <si>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</si>
  <si>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</si>
  <si>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</si>
  <si>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</si>
  <si>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</si>
  <si>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</si>
  <si>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</si>
  <si>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</si>
  <si>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</si>
  <si>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</si>
  <si>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</si>
  <si>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</si>
  <si>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</si>
  <si>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</si>
  <si>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</si>
  <si>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</si>
  <si>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</si>
  <si>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</si>
  <si>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</si>
  <si>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</si>
  <si>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</si>
  <si>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</si>
  <si>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</si>
  <si>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</si>
  <si>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</si>
  <si>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</si>
  <si>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</si>
  <si>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</si>
  <si>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</si>
  <si>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</si>
  <si>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</si>
  <si>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</si>
  <si>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</si>
  <si>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</si>
  <si>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</si>
  <si>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</si>
  <si>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</si>
  <si>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</si>
  <si>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</si>
  <si>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</si>
  <si>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</si>
  <si>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</si>
  <si>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</si>
  <si>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</si>
  <si>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</si>
  <si>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</si>
  <si>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</si>
  <si>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</si>
  <si>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</si>
  <si>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</si>
  <si>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</si>
  <si>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</si>
  <si>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</si>
  <si>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</si>
  <si>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</si>
  <si>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</si>
  <si>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</si>
  <si>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</si>
  <si>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</si>
  <si>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</si>
  <si>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</si>
  <si>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</si>
  <si>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</si>
  <si>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</si>
  <si>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</si>
  <si>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</si>
  <si>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</si>
  <si>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</si>
  <si>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</si>
  <si>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</si>
  <si>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</si>
  <si>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</si>
  <si>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</si>
  <si>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</si>
  <si>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</si>
  <si>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</si>
  <si>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</si>
  <si>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</si>
  <si>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</si>
  <si>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</si>
  <si>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</si>
  <si>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</si>
  <si>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</si>
  <si>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</si>
  <si>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</si>
  <si>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</si>
  <si>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</si>
  <si>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</si>
  <si>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</si>
  <si>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</si>
  <si>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</si>
  <si>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</si>
  <si>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</si>
  <si>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</si>
  <si>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</si>
  <si>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</si>
  <si>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</si>
  <si>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</si>
  <si>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</si>
  <si>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</si>
  <si>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</si>
  <si>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</si>
  <si>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</si>
  <si>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</si>
  <si>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</si>
  <si>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</si>
  <si>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</si>
  <si>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</si>
  <si>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</si>
  <si>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</si>
  <si>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</si>
  <si>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</si>
  <si>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</si>
  <si>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</si>
  <si>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</si>
  <si>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</si>
  <si>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</si>
  <si>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</si>
  <si>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</si>
  <si>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</si>
  <si>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</si>
  <si>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</si>
  <si>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</si>
  <si>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</si>
  <si>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</si>
  <si>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</si>
  <si>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</si>
  <si>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</si>
  <si>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</si>
  <si>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</si>
  <si>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</si>
  <si>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</si>
  <si>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</si>
  <si>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</si>
  <si>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</si>
  <si>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</si>
  <si>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</si>
  <si>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</si>
  <si>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</si>
  <si>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</si>
  <si>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</si>
  <si>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</si>
  <si>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</si>
  <si>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</si>
  <si>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</si>
  <si>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</si>
  <si>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</si>
  <si>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</si>
  <si>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</si>
  <si>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</si>
  <si>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</si>
  <si>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</si>
  <si>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</si>
  <si>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</si>
  <si>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</si>
  <si>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</si>
  <si>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</si>
  <si>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</si>
  <si>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</si>
  <si>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</si>
  <si>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</si>
  <si>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</si>
  <si>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</si>
  <si>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</si>
  <si>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</si>
  <si>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</si>
  <si>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</si>
  <si>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</si>
  <si>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</si>
  <si>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</si>
  <si>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</si>
  <si>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</si>
  <si>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</si>
  <si>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</si>
  <si>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</si>
  <si>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</si>
  <si>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</si>
  <si>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</si>
  <si>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</si>
  <si>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</si>
  <si>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</si>
  <si>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</si>
  <si>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</si>
  <si>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</si>
  <si>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</si>
  <si>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</si>
  <si>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</si>
  <si>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</si>
  <si>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</si>
  <si>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</si>
  <si>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</si>
  <si>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</si>
  <si>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</si>
  <si>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</si>
  <si>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</si>
  <si>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</si>
  <si>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</si>
  <si>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</si>
  <si>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</si>
  <si>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</si>
  <si>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</si>
  <si>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</si>
  <si>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</si>
  <si>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</si>
  <si>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</si>
  <si>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</si>
  <si>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</si>
  <si>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</si>
  <si>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</si>
  <si>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</si>
  <si>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</si>
  <si>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</si>
  <si>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</si>
  <si>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</si>
  <si>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</si>
  <si>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</si>
  <si>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</si>
  <si>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</si>
  <si>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</si>
  <si>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</si>
  <si>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</si>
  <si>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</si>
  <si>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</si>
  <si>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</si>
  <si>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</si>
  <si>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</si>
  <si>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</si>
  <si>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</si>
  <si>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</si>
  <si>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</si>
  <si>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</si>
  <si>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</si>
  <si>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</si>
  <si>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</si>
  <si>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</si>
  <si>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</si>
  <si>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</si>
  <si>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</si>
  <si>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</si>
  <si>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</si>
  <si>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</si>
  <si>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</si>
  <si>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</si>
  <si>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</si>
  <si>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</si>
  <si>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</si>
  <si>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</si>
  <si>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</si>
  <si>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</si>
  <si>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</si>
  <si>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</si>
  <si>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</si>
  <si>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</si>
  <si>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</si>
  <si>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</si>
  <si>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</si>
  <si>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</si>
  <si>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</si>
  <si>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</si>
  <si>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</si>
  <si>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</si>
  <si>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</si>
  <si>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</si>
  <si>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</si>
  <si>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</si>
  <si>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</si>
  <si>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</si>
  <si>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</si>
  <si>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</si>
  <si>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</si>
  <si>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</si>
  <si>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</si>
  <si>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</si>
  <si>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</si>
  <si>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</si>
  <si>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</si>
  <si>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</si>
  <si>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</si>
  <si>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</si>
  <si>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</si>
  <si>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</si>
  <si>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</si>
  <si>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</si>
  <si>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</si>
  <si>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</si>
  <si>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</si>
  <si>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</si>
  <si>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</si>
  <si>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</si>
  <si>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</si>
  <si>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</si>
  <si>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</si>
  <si>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</si>
  <si>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</si>
  <si>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</si>
  <si>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</si>
  <si>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</si>
  <si>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</si>
  <si>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</si>
  <si>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</si>
  <si>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</si>
  <si>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</si>
  <si>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</si>
  <si>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</si>
  <si>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</si>
  <si>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</si>
  <si>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</si>
  <si>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</si>
  <si>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</si>
  <si>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</si>
  <si>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</si>
  <si>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</si>
  <si>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</si>
  <si>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</si>
  <si>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</si>
  <si>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</si>
  <si>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</si>
  <si>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</si>
  <si>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</si>
  <si>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</si>
  <si>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</si>
  <si>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</si>
  <si>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</si>
  <si>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</si>
  <si>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</si>
  <si>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</si>
  <si>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</si>
  <si>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</si>
  <si>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</si>
  <si>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</si>
  <si>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</si>
  <si>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</si>
  <si>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</si>
  <si>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</si>
  <si>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</si>
  <si>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</si>
  <si>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</si>
  <si>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</si>
  <si>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</si>
  <si>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</si>
  <si>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</si>
  <si>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</si>
  <si>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</si>
  <si>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</si>
  <si>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</si>
  <si>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</si>
  <si>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</si>
  <si>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</si>
  <si>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</si>
  <si>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</si>
  <si>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</si>
  <si>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</si>
  <si>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</si>
  <si>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</si>
  <si>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</si>
  <si>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</si>
  <si>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</si>
  <si>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</si>
  <si>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</si>
  <si>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</si>
  <si>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</si>
  <si>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</si>
  <si>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</si>
  <si>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</si>
  <si>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</si>
  <si>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</si>
  <si>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</si>
  <si>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</si>
  <si>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</si>
  <si>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</si>
  <si>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</si>
  <si>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</si>
  <si>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</si>
  <si>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</si>
  <si>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</si>
  <si>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</si>
  <si>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</si>
  <si>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</si>
  <si>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</si>
  <si>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</si>
  <si>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</si>
  <si>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</si>
  <si>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</si>
  <si>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</si>
  <si>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</si>
  <si>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</si>
  <si>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</si>
  <si>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</si>
  <si>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</si>
  <si>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</si>
  <si>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</si>
  <si>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</si>
  <si>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</si>
  <si>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</si>
  <si>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</si>
  <si>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</si>
  <si>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</si>
  <si>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</si>
  <si>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</si>
  <si>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</si>
  <si>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</si>
  <si>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</si>
  <si>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</si>
  <si>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</si>
  <si>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</si>
  <si>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</si>
  <si>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</si>
  <si>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</si>
  <si>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</si>
  <si>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</si>
  <si>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</si>
  <si>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</si>
  <si>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</si>
  <si>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</si>
  <si>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</si>
  <si>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</si>
  <si>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</si>
  <si>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</si>
  <si>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</si>
  <si>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</si>
  <si>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</si>
  <si>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</si>
  <si>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</si>
  <si>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</si>
  <si>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</si>
  <si>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</si>
  <si>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</si>
  <si>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</si>
  <si>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</si>
  <si>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</si>
  <si>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</si>
  <si>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</si>
  <si>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</si>
  <si>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</si>
  <si>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</si>
  <si>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</si>
  <si>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</si>
  <si>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</si>
  <si>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</si>
  <si>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</si>
  <si>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</si>
  <si>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</si>
  <si>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</si>
  <si>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</si>
  <si>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</si>
  <si>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</si>
  <si>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</si>
  <si>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</si>
  <si>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</si>
  <si>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</si>
  <si>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</si>
  <si>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</si>
  <si>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</si>
  <si>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</si>
  <si>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</si>
  <si>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</si>
  <si>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</si>
  <si>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</si>
  <si>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</si>
  <si>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</si>
  <si>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</si>
  <si>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</si>
  <si>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</si>
  <si>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</si>
  <si>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</si>
  <si>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</si>
  <si>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</si>
  <si>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</si>
  <si>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</si>
  <si>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</si>
  <si>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</si>
  <si>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</si>
  <si>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</si>
  <si>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</si>
  <si>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</si>
  <si>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</si>
  <si>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</si>
  <si>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</si>
  <si>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</si>
  <si>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</si>
  <si>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</si>
  <si>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</si>
  <si>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</si>
  <si>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</si>
  <si>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</si>
  <si>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</si>
  <si>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</si>
  <si>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</si>
  <si>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</si>
  <si>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</si>
  <si>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</si>
  <si>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</si>
  <si>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</si>
  <si>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</si>
  <si>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</si>
  <si>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</si>
  <si>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</si>
  <si>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</si>
  <si>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</si>
  <si>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</si>
  <si>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</si>
  <si>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</si>
  <si>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</si>
  <si>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</si>
  <si>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</si>
  <si>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</si>
  <si>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</si>
  <si>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</si>
  <si>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</si>
  <si>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</si>
  <si>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</si>
  <si>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</si>
  <si>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</si>
  <si>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</si>
  <si>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</si>
  <si>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</si>
  <si>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</si>
  <si>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</si>
  <si>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</si>
  <si>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</si>
  <si>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</si>
  <si>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</si>
  <si>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</si>
  <si>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</si>
  <si>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</si>
  <si>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</si>
  <si>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</si>
  <si>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</si>
  <si>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</si>
  <si>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</si>
  <si>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</si>
  <si>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</si>
  <si>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</si>
  <si>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</si>
  <si>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</si>
  <si>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</si>
  <si>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</si>
  <si>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</si>
  <si>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</si>
  <si>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</si>
  <si>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</si>
  <si>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</si>
  <si>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</si>
  <si>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</si>
  <si>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</si>
  <si>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</si>
  <si>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</si>
  <si>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</si>
  <si>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</si>
  <si>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</si>
  <si>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</si>
  <si>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</si>
  <si>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</si>
  <si>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</si>
  <si>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</si>
  <si>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</si>
  <si>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</si>
  <si>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</si>
  <si>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</si>
  <si>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</si>
  <si>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</si>
  <si>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</si>
  <si>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</si>
  <si>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</si>
  <si>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</si>
  <si>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</si>
  <si>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</si>
  <si>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</si>
  <si>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</si>
  <si>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</si>
  <si>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</si>
  <si>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</si>
  <si>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</si>
  <si>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</si>
  <si>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</si>
  <si>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</si>
  <si>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</si>
  <si>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</si>
  <si>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</si>
  <si>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</si>
  <si>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</si>
  <si>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</si>
  <si>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</si>
  <si>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</si>
  <si>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</si>
  <si>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</si>
  <si>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</si>
  <si>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</si>
  <si>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</si>
  <si>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</si>
  <si>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</si>
  <si>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</si>
  <si>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</si>
  <si>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</si>
  <si>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</si>
  <si>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</si>
  <si>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</si>
  <si>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</si>
  <si>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</si>
  <si>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</si>
  <si>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</si>
  <si>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</si>
  <si>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</si>
  <si>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</si>
  <si>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</si>
  <si>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</si>
  <si>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</si>
  <si>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</si>
  <si>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</si>
  <si>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</si>
  <si>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</si>
  <si>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</si>
  <si>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</si>
  <si>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</si>
  <si>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</si>
  <si>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</si>
  <si>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</si>
  <si>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</si>
  <si>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</si>
  <si>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</si>
  <si>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</si>
  <si>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</si>
  <si>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</si>
  <si>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</si>
  <si>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</si>
  <si>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</si>
  <si>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</si>
  <si>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</si>
  <si>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</si>
  <si>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</si>
  <si>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</si>
  <si>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</si>
  <si>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</si>
  <si>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</si>
  <si>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</si>
  <si>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</si>
  <si>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</si>
  <si>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</si>
  <si>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</si>
  <si>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</si>
  <si>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</si>
  <si>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</si>
  <si>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</si>
  <si>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</si>
  <si>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</si>
  <si>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</si>
  <si>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</si>
  <si>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</si>
  <si>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</si>
  <si>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</si>
  <si>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</si>
  <si>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</si>
  <si>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</si>
  <si>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</si>
  <si>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</si>
  <si>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</si>
  <si>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</si>
  <si>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</si>
  <si>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</si>
  <si>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</si>
  <si>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</si>
  <si>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</si>
  <si>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</si>
  <si>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</si>
  <si>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</si>
  <si>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</si>
  <si>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</si>
  <si>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</si>
  <si>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</si>
  <si>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</si>
  <si>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</si>
  <si>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</si>
  <si>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</si>
  <si>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</si>
  <si>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</si>
  <si>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</si>
  <si>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</si>
  <si>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</si>
  <si>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</si>
  <si>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</si>
  <si>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</si>
  <si>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</si>
  <si>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</si>
  <si>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</si>
  <si>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</si>
  <si>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</si>
  <si>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</si>
  <si>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</si>
  <si>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</si>
  <si>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</si>
  <si>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</si>
  <si>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</si>
  <si>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</si>
  <si>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</si>
  <si>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</si>
  <si>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</si>
  <si>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</si>
  <si>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</si>
  <si>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</si>
  <si>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</si>
  <si>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</si>
  <si>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</si>
  <si>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</si>
  <si>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</si>
  <si>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</si>
  <si>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</si>
  <si>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</si>
  <si>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</si>
  <si>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</si>
  <si>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</si>
  <si>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</si>
  <si>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</si>
  <si>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</si>
  <si>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</si>
  <si>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</si>
  <si>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</si>
  <si>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</si>
  <si>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</si>
  <si>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</si>
  <si>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</si>
  <si>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</si>
  <si>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</si>
  <si>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</si>
  <si>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</si>
  <si>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</si>
  <si>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</si>
  <si>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</si>
  <si>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</si>
  <si>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</si>
  <si>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</si>
  <si>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</si>
  <si>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</si>
  <si>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</si>
  <si>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</si>
  <si>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</si>
  <si>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</si>
  <si>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</si>
  <si>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</si>
  <si>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</si>
  <si>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</si>
  <si>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</si>
  <si>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</si>
  <si>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</si>
  <si>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</si>
  <si>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</si>
  <si>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</si>
  <si>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</si>
  <si>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</si>
  <si>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</si>
  <si>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</si>
  <si>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</si>
  <si>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</si>
  <si>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</si>
  <si>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</si>
  <si>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</si>
  <si>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</si>
  <si>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</si>
  <si>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</si>
  <si>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</si>
  <si>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</si>
  <si>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</si>
  <si>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</si>
  <si>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</si>
  <si>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</si>
  <si>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</si>
  <si>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</si>
  <si>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</si>
  <si>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</si>
  <si>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</si>
  <si>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</si>
  <si>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</si>
  <si>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</si>
  <si>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</si>
  <si>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</si>
  <si>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</si>
  <si>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</si>
  <si>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</si>
  <si>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</si>
  <si>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</si>
  <si>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</si>
  <si>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</si>
  <si>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</si>
  <si>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</si>
  <si>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</si>
  <si>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</si>
  <si>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</si>
  <si>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</si>
  <si>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</si>
  <si>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</si>
  <si>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</si>
  <si>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</si>
  <si>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</si>
  <si>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</si>
  <si>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</si>
  <si>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</si>
  <si>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</si>
  <si>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</si>
  <si>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</si>
  <si>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</si>
  <si>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</si>
  <si>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</si>
  <si>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</si>
  <si>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</si>
  <si>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</si>
  <si>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</si>
  <si>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</si>
  <si>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</si>
  <si>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</si>
  <si>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</si>
  <si>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</si>
  <si>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</si>
  <si>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</si>
  <si>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</si>
  <si>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</si>
  <si>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</si>
  <si>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</si>
  <si>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</si>
  <si>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</si>
  <si>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</si>
  <si>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</si>
  <si>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</si>
  <si>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</si>
  <si>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</si>
  <si>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</si>
  <si>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</si>
  <si>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</si>
  <si>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</si>
  <si>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</si>
  <si>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</si>
  <si>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</si>
  <si>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</si>
  <si>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</si>
  <si>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</si>
  <si>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</si>
  <si>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</si>
  <si>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</si>
  <si>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</si>
  <si>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</si>
  <si>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</si>
  <si>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</si>
  <si>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</si>
  <si>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</si>
  <si>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</si>
  <si>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</si>
  <si>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</si>
  <si>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</si>
  <si>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</si>
  <si>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</si>
  <si>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</si>
  <si>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</si>
  <si>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</si>
  <si>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</si>
  <si>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</si>
  <si>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</si>
  <si>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</si>
  <si>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</si>
  <si>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</si>
  <si>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</si>
  <si>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</si>
  <si>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</si>
  <si>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</si>
  <si>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</si>
  <si>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</si>
  <si>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</si>
  <si>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</si>
  <si>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</si>
  <si>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</si>
  <si>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</si>
  <si>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</si>
  <si>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</si>
  <si>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</si>
  <si>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</si>
  <si>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</si>
  <si>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</si>
  <si>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</si>
  <si>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</si>
  <si>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</si>
  <si>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</si>
  <si>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</si>
  <si>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</si>
  <si>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</si>
  <si>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</si>
  <si>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</si>
  <si>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</si>
  <si>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</si>
  <si>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</si>
  <si>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</si>
  <si>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</si>
  <si>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</si>
  <si>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</si>
  <si>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</si>
  <si>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</si>
  <si>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</si>
  <si>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</si>
  <si>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</si>
  <si>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</si>
  <si>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</si>
  <si>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</si>
  <si>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</si>
  <si>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</si>
  <si>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</si>
  <si>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</si>
  <si>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</si>
  <si>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</si>
  <si>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</si>
  <si>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</si>
  <si>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</si>
  <si>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</si>
  <si>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</si>
  <si>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</si>
  <si>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</si>
  <si>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</si>
  <si>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</si>
  <si>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</si>
  <si>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</si>
  <si>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</si>
  <si>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</si>
  <si>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</si>
  <si>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</si>
  <si>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</si>
  <si>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</si>
  <si>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</si>
  <si>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</si>
  <si>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</si>
  <si>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</si>
  <si>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</si>
  <si>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</si>
  <si>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</si>
  <si>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</si>
  <si>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</si>
  <si>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</si>
  <si>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</si>
  <si>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</si>
  <si>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</si>
  <si>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</si>
  <si>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</si>
  <si>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</si>
  <si>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</si>
  <si>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</si>
  <si>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</si>
  <si>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</si>
  <si>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</si>
  <si>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</si>
  <si>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</si>
  <si>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</si>
  <si>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</si>
  <si>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</si>
  <si>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</si>
  <si>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</si>
  <si>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</si>
  <si>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</si>
  <si>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</si>
  <si>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</si>
  <si>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</si>
  <si>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</si>
  <si>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</si>
  <si>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</si>
  <si>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</si>
  <si>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</si>
  <si>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</si>
  <si>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</si>
  <si>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</si>
  <si>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</si>
  <si>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</si>
  <si>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</si>
  <si>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</si>
  <si>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</si>
  <si>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</si>
  <si>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</si>
  <si>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</si>
  <si>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</si>
  <si>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</si>
  <si>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</si>
  <si>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</si>
  <si>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</si>
  <si>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</si>
  <si>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</si>
  <si>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</si>
  <si>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</si>
  <si>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</si>
  <si>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</si>
  <si>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</si>
  <si>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</si>
  <si>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</si>
  <si>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</si>
  <si>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</si>
  <si>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</si>
  <si>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</si>
  <si>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</si>
  <si>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</si>
  <si>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</si>
  <si>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</si>
  <si>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</si>
  <si>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</si>
  <si>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</si>
  <si>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</si>
  <si>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</si>
  <si>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</si>
  <si>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</si>
  <si>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</si>
  <si>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</si>
  <si>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</si>
  <si>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</si>
  <si>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</si>
  <si>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</si>
  <si>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</si>
  <si>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</si>
  <si>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</si>
  <si>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</si>
  <si>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</si>
  <si>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</si>
  <si>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</si>
  <si>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</si>
  <si>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</si>
  <si>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</si>
  <si>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</si>
  <si>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</si>
  <si>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</si>
  <si>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</si>
  <si>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</si>
  <si>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</si>
  <si>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</si>
  <si>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</si>
  <si>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</si>
  <si>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</si>
  <si>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</si>
  <si>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</si>
  <si>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</si>
  <si>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</si>
  <si>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</si>
  <si>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</si>
  <si>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</si>
  <si>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</si>
  <si>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</si>
  <si>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</si>
  <si>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</si>
  <si>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</si>
  <si>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</si>
  <si>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</si>
  <si>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</si>
  <si>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</si>
  <si>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</si>
  <si>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</si>
  <si>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</si>
  <si>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</si>
  <si>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</si>
  <si>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</si>
  <si>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</si>
  <si>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</si>
  <si>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</si>
  <si>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</si>
  <si>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</si>
  <si>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</si>
  <si>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</si>
  <si>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</si>
  <si>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</si>
  <si>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</si>
  <si>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</si>
  <si>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</si>
  <si>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</si>
  <si>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</si>
  <si>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</si>
  <si>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</si>
  <si>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</si>
  <si>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</si>
  <si>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</si>
  <si>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</si>
  <si>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</si>
  <si>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</si>
  <si>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</si>
  <si>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</si>
  <si>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</si>
  <si>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</si>
  <si>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</si>
  <si>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</si>
  <si>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</si>
  <si>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</si>
  <si>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</si>
  <si>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</si>
  <si>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</si>
  <si>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</si>
  <si>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</si>
  <si>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</si>
  <si>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</si>
  <si>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</si>
  <si>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</si>
  <si>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</si>
  <si>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</si>
  <si>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</si>
  <si>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</si>
  <si>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</si>
  <si>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</si>
  <si>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</si>
  <si>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</si>
  <si>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</si>
  <si>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</si>
  <si>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</si>
  <si>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</si>
  <si>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</si>
  <si>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</si>
  <si>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</si>
  <si>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</si>
  <si>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</si>
  <si>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</si>
  <si>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</si>
  <si>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</si>
  <si>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</si>
  <si>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</si>
  <si>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</si>
  <si>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</si>
  <si>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</si>
  <si>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</si>
  <si>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</si>
  <si>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</si>
  <si>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</si>
  <si>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</si>
  <si>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</si>
  <si>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</si>
  <si>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</si>
  <si>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</si>
  <si>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</si>
  <si>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</si>
  <si>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</si>
  <si>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</si>
  <si>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</si>
  <si>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</si>
  <si>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</si>
  <si>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</si>
  <si>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</si>
  <si>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</si>
  <si>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</si>
  <si>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</si>
  <si>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</si>
  <si>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</si>
  <si>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</si>
  <si>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</si>
  <si>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</si>
  <si>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</si>
  <si>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</si>
  <si>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</si>
  <si>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</si>
  <si>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</si>
  <si>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</si>
  <si>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</si>
  <si>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</si>
  <si>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</si>
  <si>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</si>
  <si>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</si>
  <si>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</si>
  <si>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</si>
  <si>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</si>
  <si>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</si>
  <si>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</si>
  <si>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</si>
  <si>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</si>
  <si>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</si>
  <si>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</si>
  <si>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</si>
  <si>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</si>
  <si>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</si>
  <si>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</si>
  <si>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</si>
  <si>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</si>
  <si>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</si>
  <si>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</si>
  <si>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</si>
  <si>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</si>
  <si>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</si>
  <si>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</si>
  <si>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</si>
  <si>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</si>
  <si>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</si>
  <si>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</si>
  <si>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</si>
  <si>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</si>
  <si>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</si>
  <si>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</si>
  <si>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</si>
  <si>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</si>
  <si>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</si>
  <si>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</si>
  <si>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</si>
  <si>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</si>
  <si>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</si>
  <si>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</si>
  <si>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</si>
  <si>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</si>
  <si>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</si>
  <si>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</si>
  <si>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</si>
  <si>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</si>
  <si>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</si>
  <si>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</si>
  <si>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</si>
  <si>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</si>
  <si>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</si>
  <si>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</si>
  <si>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</si>
  <si>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</si>
  <si>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</si>
  <si>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</si>
  <si>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</si>
  <si>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</si>
  <si>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</si>
  <si>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</si>
  <si>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</si>
  <si>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</si>
  <si>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</si>
  <si>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</si>
  <si>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</si>
  <si>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</si>
  <si>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</si>
  <si>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</si>
  <si>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</si>
  <si>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</si>
  <si>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</si>
  <si>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</si>
  <si>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</si>
  <si>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</si>
  <si>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</si>
  <si>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</si>
  <si>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</si>
  <si>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</si>
  <si>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</si>
  <si>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</si>
  <si>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</si>
  <si>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</si>
  <si>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</si>
  <si>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</si>
  <si>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</si>
  <si>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</si>
  <si>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</si>
  <si>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</si>
  <si>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</si>
  <si>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</si>
  <si>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</si>
  <si>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</si>
  <si>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</si>
  <si>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</si>
  <si>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</si>
  <si>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</si>
  <si>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</si>
  <si>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</si>
  <si>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</si>
  <si>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</si>
  <si>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</si>
  <si>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</si>
  <si>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</si>
  <si>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</si>
  <si>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</si>
  <si>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</si>
  <si>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</si>
  <si>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</si>
  <si>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</si>
  <si>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</si>
  <si>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</si>
  <si>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</si>
  <si>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</si>
  <si>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</si>
  <si>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</si>
  <si>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</si>
  <si>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</si>
  <si>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</si>
  <si>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</si>
  <si>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</si>
  <si>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</si>
  <si>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</si>
  <si>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</si>
  <si>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</si>
  <si>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</si>
  <si>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</si>
  <si>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</si>
  <si>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</si>
  <si>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</si>
  <si>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</si>
  <si>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</si>
  <si>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</si>
  <si>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</si>
  <si>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</si>
  <si>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</si>
  <si>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</si>
  <si>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</si>
  <si>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</si>
  <si>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</si>
  <si>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</si>
  <si>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</si>
  <si>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</si>
  <si>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</si>
  <si>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</si>
  <si>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</si>
  <si>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</si>
  <si>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</si>
  <si>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</si>
  <si>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</si>
  <si>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</si>
  <si>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</si>
  <si>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</si>
  <si>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</si>
  <si>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</si>
  <si>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</si>
  <si>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</si>
  <si>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</si>
  <si>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</si>
  <si>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</si>
  <si>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</si>
  <si>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</si>
  <si>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</si>
  <si>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</si>
  <si>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</si>
  <si>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</si>
  <si>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</si>
  <si>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</si>
  <si>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</si>
  <si>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</si>
  <si>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</si>
  <si>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</si>
  <si>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</si>
  <si>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</si>
  <si>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</si>
  <si>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</si>
  <si>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</si>
  <si>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</si>
  <si>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</si>
  <si>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</si>
  <si>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</si>
  <si>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</si>
  <si>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</si>
  <si>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</si>
  <si>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</si>
  <si>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</si>
  <si>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</si>
  <si>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</si>
  <si>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</si>
  <si>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</si>
  <si>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</si>
  <si>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</si>
  <si>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</si>
  <si>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</si>
  <si>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</si>
  <si>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</si>
  <si>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</si>
  <si>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</si>
  <si>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</si>
  <si>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</si>
  <si>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</si>
  <si>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</si>
  <si>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</si>
  <si>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</si>
  <si>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</si>
  <si>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</si>
  <si>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</si>
  <si>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</si>
  <si>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</si>
  <si>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</si>
  <si>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</si>
  <si>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</si>
  <si>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</si>
  <si>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</si>
  <si>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</si>
  <si>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</si>
  <si>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</si>
  <si>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</si>
  <si>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</si>
  <si>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</si>
  <si>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</si>
  <si>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</si>
  <si>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</si>
  <si>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</si>
  <si>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</si>
  <si>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</si>
  <si>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</si>
  <si>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</si>
  <si>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</si>
  <si>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</si>
  <si>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</si>
  <si>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</si>
  <si>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</si>
  <si>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</si>
  <si>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</si>
  <si>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</si>
  <si>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</si>
  <si>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</si>
  <si>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</si>
  <si>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</si>
  <si>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</si>
  <si>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</si>
  <si>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</si>
  <si>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</si>
  <si>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</si>
  <si>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</si>
  <si>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</si>
  <si>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</si>
  <si>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</si>
  <si>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</si>
  <si>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</si>
  <si>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</si>
  <si>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</si>
  <si>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</si>
  <si>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</si>
  <si>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</si>
  <si>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</si>
  <si>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</si>
  <si>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</si>
  <si>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</si>
  <si>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</si>
  <si>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</si>
  <si>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</si>
  <si>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</si>
  <si>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</si>
  <si>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</si>
  <si>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</si>
  <si>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</si>
  <si>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</si>
  <si>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</si>
  <si>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</si>
  <si>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</si>
  <si>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</si>
  <si>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</si>
  <si>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</si>
  <si>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</si>
  <si>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</si>
  <si>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</si>
  <si>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</si>
  <si>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</si>
  <si>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</si>
  <si>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</si>
  <si>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</si>
  <si>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</si>
  <si>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</si>
  <si>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</si>
  <si>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</si>
  <si>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</si>
  <si>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</si>
  <si>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</si>
  <si>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</si>
  <si>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</si>
  <si>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</si>
  <si>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</si>
  <si>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</si>
  <si>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</si>
  <si>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</si>
  <si>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</si>
  <si>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</si>
  <si>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</si>
  <si>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</si>
  <si>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</si>
  <si>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</si>
  <si>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</si>
  <si>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</si>
  <si>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</si>
  <si>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</si>
  <si>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</si>
  <si>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</si>
  <si>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</si>
  <si>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</si>
  <si>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</si>
  <si>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</si>
  <si>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</si>
  <si>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</si>
  <si>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</si>
  <si>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</si>
  <si>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</si>
  <si>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</si>
  <si>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</si>
  <si>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</si>
  <si>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</si>
  <si>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</si>
  <si>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</si>
  <si>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</si>
  <si>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</si>
  <si>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</si>
  <si>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</si>
  <si>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</si>
  <si>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</si>
  <si>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</si>
  <si>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</si>
  <si>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</si>
  <si>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</si>
  <si>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</si>
  <si>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</si>
  <si>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</si>
  <si>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</si>
  <si>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</si>
  <si>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</si>
  <si>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</si>
  <si>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</si>
  <si>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</si>
  <si>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</si>
  <si>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</si>
  <si>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</si>
  <si>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</si>
  <si>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</si>
  <si>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</si>
  <si>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</si>
  <si>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</si>
  <si>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</si>
  <si>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</si>
  <si>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</si>
  <si>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</si>
  <si>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</si>
  <si>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</si>
  <si>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</si>
  <si>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</si>
  <si>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</si>
  <si>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</si>
  <si>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</si>
  <si>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</si>
  <si>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</si>
  <si>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</si>
  <si>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</si>
  <si>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</si>
  <si>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</si>
  <si>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</si>
  <si>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</si>
  <si>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</si>
  <si>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</si>
  <si>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</si>
  <si>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</si>
  <si>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</si>
  <si>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</si>
  <si>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</si>
  <si>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</si>
  <si>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</si>
  <si>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</si>
  <si>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</si>
  <si>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</si>
  <si>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</si>
  <si>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</si>
  <si>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</si>
  <si>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</si>
  <si>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</si>
  <si>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</si>
  <si>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</si>
  <si>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</si>
  <si>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</si>
  <si>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</si>
  <si>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</si>
  <si>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</si>
  <si>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</si>
  <si>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</si>
  <si>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</si>
  <si>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</si>
  <si>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</si>
  <si>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</si>
  <si>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</si>
  <si>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</si>
  <si>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</si>
  <si>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</si>
  <si>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</si>
  <si>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</si>
  <si>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</si>
  <si>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</si>
  <si>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</si>
  <si>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</si>
  <si>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</si>
  <si>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</si>
  <si>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</si>
  <si>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</si>
  <si>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</si>
  <si>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</si>
  <si>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</si>
  <si>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</si>
  <si>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</si>
  <si>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</si>
  <si>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</si>
  <si>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</si>
  <si>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</si>
  <si>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</si>
  <si>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</si>
  <si>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</si>
  <si>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</si>
  <si>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</si>
  <si>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</si>
  <si>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</si>
  <si>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</si>
  <si>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</si>
  <si>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</si>
  <si>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</si>
  <si>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</si>
  <si>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</si>
  <si>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</si>
  <si>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</si>
  <si>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</si>
  <si>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</si>
  <si>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</si>
  <si>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</si>
  <si>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</si>
  <si>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</si>
  <si>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</si>
  <si>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</si>
  <si>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</si>
  <si>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</si>
  <si>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</si>
  <si>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</si>
  <si>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</si>
  <si>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</si>
  <si>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</si>
  <si>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</si>
  <si>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</si>
  <si>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</si>
  <si>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</si>
  <si>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</si>
  <si>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</si>
  <si>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</si>
  <si>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</si>
  <si>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</si>
  <si>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</si>
  <si>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</si>
  <si>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</si>
  <si>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</si>
  <si>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</si>
  <si>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</si>
  <si>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</si>
  <si>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</si>
  <si>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</si>
  <si>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</si>
  <si>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</si>
  <si>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</si>
  <si>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</si>
  <si>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</si>
  <si>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</si>
  <si>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</si>
  <si>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</si>
  <si>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</si>
  <si>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</si>
  <si>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</si>
  <si>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</si>
  <si>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</si>
  <si>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</si>
  <si>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</si>
  <si>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</si>
  <si>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</si>
  <si>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</si>
  <si>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</si>
  <si>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</si>
  <si>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</si>
  <si>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</si>
  <si>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</si>
  <si>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</si>
  <si>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</si>
  <si>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</si>
  <si>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</si>
  <si>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</si>
  <si>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</si>
  <si>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</si>
  <si>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</si>
  <si>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</si>
  <si>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</si>
  <si>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</si>
  <si>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</si>
  <si>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</si>
  <si>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</si>
  <si>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</si>
  <si>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</si>
  <si>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</si>
  <si>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</si>
  <si>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</si>
  <si>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</si>
  <si>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</si>
  <si>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</si>
  <si>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</si>
  <si>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</si>
  <si>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</si>
  <si>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</si>
  <si>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</si>
  <si>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</si>
  <si>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</si>
  <si>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</si>
  <si>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</si>
  <si>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</si>
  <si>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</si>
  <si>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</si>
  <si>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</si>
  <si>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</si>
  <si>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</si>
  <si>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</si>
  <si>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</si>
  <si>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</si>
  <si>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</si>
  <si>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</si>
  <si>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</si>
  <si>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</si>
  <si>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</si>
  <si>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</si>
  <si>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</si>
  <si>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</si>
  <si>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</si>
  <si>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</si>
  <si>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</si>
  <si>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</si>
  <si>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</si>
  <si>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</si>
  <si>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</si>
  <si>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</si>
  <si>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</si>
  <si>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</si>
  <si>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</si>
  <si>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</si>
  <si>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</si>
  <si>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</si>
  <si>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</si>
  <si>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</si>
  <si>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</si>
  <si>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</si>
  <si>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</si>
  <si>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</si>
  <si>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</si>
  <si>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</si>
  <si>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</si>
  <si>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</si>
  <si>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</si>
  <si>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</si>
  <si>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</si>
  <si>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</si>
  <si>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</si>
  <si>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</si>
  <si>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</si>
  <si>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</si>
  <si>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</si>
  <si>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</si>
  <si>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</si>
  <si>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</si>
  <si>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</si>
  <si>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</si>
  <si>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</si>
  <si>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</si>
  <si>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</si>
  <si>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</si>
  <si>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</si>
  <si>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</si>
  <si>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</si>
  <si>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</si>
  <si>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</si>
  <si>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</si>
  <si>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</si>
  <si>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</si>
  <si>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</si>
  <si>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</si>
  <si>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</si>
  <si>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</si>
  <si>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</si>
  <si>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</si>
  <si>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</si>
  <si>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</si>
  <si>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</si>
  <si>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</si>
  <si>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</si>
  <si>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</si>
  <si>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</si>
  <si>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</si>
  <si>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</si>
  <si>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</si>
  <si>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</si>
  <si>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</si>
  <si>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</si>
  <si>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</si>
  <si>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</si>
  <si>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</si>
  <si>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</si>
  <si>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</si>
  <si>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</si>
  <si>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</si>
  <si>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</si>
  <si>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</si>
  <si>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</si>
  <si>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</si>
  <si>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</si>
  <si>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</si>
  <si>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</si>
  <si>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</si>
  <si>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</si>
  <si>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</si>
  <si>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</si>
  <si>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</si>
  <si>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</si>
  <si>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</si>
  <si>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</si>
  <si>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</si>
  <si>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</si>
  <si>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</si>
  <si>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</si>
  <si>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</si>
  <si>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</si>
  <si>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</si>
  <si>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</si>
  <si>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</si>
  <si>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</si>
  <si>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</si>
  <si>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</si>
  <si>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</si>
  <si>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</si>
  <si>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</si>
  <si>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</si>
  <si>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</si>
  <si>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</si>
  <si>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</si>
  <si>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</si>
  <si>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</si>
  <si>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</si>
  <si>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</si>
  <si>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</si>
  <si>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</si>
  <si>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</si>
  <si>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</si>
  <si>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</si>
  <si>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</si>
  <si>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</si>
  <si>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</si>
  <si>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</si>
  <si>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</si>
  <si>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</si>
  <si>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</si>
  <si>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</si>
  <si>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</si>
  <si>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</si>
  <si>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</si>
  <si>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</si>
  <si>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</si>
  <si>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</si>
  <si>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</si>
  <si>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</si>
  <si>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</si>
  <si>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</si>
  <si>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</si>
  <si>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</si>
  <si>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</si>
  <si>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</si>
  <si>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</si>
  <si>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</si>
  <si>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</si>
  <si>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</si>
  <si>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</si>
  <si>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</si>
  <si>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</si>
  <si>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</si>
  <si>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</si>
  <si>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</si>
  <si>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</si>
  <si>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</si>
  <si>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</si>
  <si>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</si>
  <si>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</si>
  <si>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</si>
  <si>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</si>
  <si>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</si>
  <si>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</si>
  <si>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</si>
  <si>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</si>
  <si>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</si>
  <si>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</si>
  <si>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</si>
  <si>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</si>
  <si>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</si>
  <si>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</si>
  <si>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</si>
  <si>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</si>
  <si>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</si>
  <si>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</si>
  <si>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</si>
  <si>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</si>
  <si>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</si>
  <si>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</si>
  <si>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</si>
  <si>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</si>
  <si>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</si>
  <si>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</si>
  <si>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</si>
  <si>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</si>
  <si>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</si>
  <si>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</si>
  <si>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</si>
  <si>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</si>
  <si>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</si>
  <si>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</si>
  <si>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</si>
  <si>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</si>
  <si>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</si>
  <si>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</si>
  <si>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</si>
  <si>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</si>
  <si>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</si>
  <si>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</si>
  <si>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</si>
  <si>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</si>
  <si>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</si>
  <si>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</si>
  <si>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</si>
  <si>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</si>
  <si>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</si>
  <si>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</si>
  <si>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</si>
  <si>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</si>
  <si>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</si>
  <si>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</si>
  <si>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</si>
  <si>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</si>
  <si>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</si>
  <si>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</si>
  <si>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</si>
  <si>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</si>
  <si>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</si>
  <si>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</si>
  <si>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</si>
  <si>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</si>
  <si>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</si>
  <si>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</si>
  <si>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</si>
  <si>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</si>
  <si>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</si>
  <si>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</si>
  <si>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</si>
  <si>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</si>
  <si>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</si>
  <si>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</si>
  <si>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</si>
  <si>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</si>
  <si>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</si>
  <si>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</si>
  <si>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</si>
  <si>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</si>
  <si>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</si>
  <si>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</si>
  <si>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</si>
  <si>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</si>
  <si>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</si>
  <si>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</si>
  <si>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</si>
  <si>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</si>
  <si>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</si>
  <si>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</si>
  <si>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</si>
  <si>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</si>
  <si>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</si>
  <si>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</si>
  <si>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</si>
  <si>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</si>
  <si>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</si>
  <si>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</si>
  <si>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</si>
  <si>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</si>
  <si>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</si>
  <si>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</si>
  <si>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</si>
  <si>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</si>
  <si>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</si>
  <si>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</si>
  <si>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</si>
  <si>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</si>
  <si>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</si>
  <si>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</si>
  <si>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</si>
  <si>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</si>
  <si>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</si>
  <si>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</si>
  <si>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</si>
  <si>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</si>
  <si>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</si>
  <si>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</si>
  <si>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</si>
  <si>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</si>
  <si>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</si>
  <si>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</si>
  <si>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</si>
  <si>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</si>
  <si>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</si>
  <si>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</si>
  <si>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</si>
  <si>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</si>
  <si>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</si>
  <si>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</si>
  <si>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</si>
  <si>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</si>
  <si>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</si>
  <si>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</si>
  <si>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</si>
  <si>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</si>
  <si>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</si>
  <si>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</si>
  <si>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</si>
  <si>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</si>
  <si>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</si>
  <si>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</si>
  <si>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</si>
  <si>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</si>
  <si>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</si>
  <si>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</si>
  <si>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</si>
  <si>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</si>
  <si>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</si>
  <si>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</si>
  <si>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</si>
  <si>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</si>
  <si>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</si>
  <si>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</si>
  <si>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</si>
  <si>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</si>
  <si>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</si>
  <si>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</si>
  <si>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</si>
  <si>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</si>
  <si>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</si>
  <si>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</si>
  <si>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</si>
  <si>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</si>
  <si>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</si>
  <si>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</si>
  <si>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</si>
  <si>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</si>
  <si>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</si>
  <si>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</si>
  <si>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</si>
  <si>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</si>
  <si>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</si>
  <si>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</si>
  <si>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</si>
  <si>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</si>
  <si>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</si>
  <si>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</si>
  <si>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</si>
  <si>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</si>
  <si>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</si>
  <si>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</si>
  <si>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</si>
  <si>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</si>
  <si>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</si>
  <si>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</si>
  <si>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</si>
  <si>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</si>
  <si>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</si>
  <si>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</si>
  <si>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</si>
  <si>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</si>
  <si>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</si>
  <si>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</si>
  <si>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</si>
  <si>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</si>
  <si>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</si>
  <si>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</si>
  <si>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</si>
  <si>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</si>
  <si>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</si>
  <si>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</si>
  <si>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</si>
  <si>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</si>
  <si>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</si>
  <si>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</si>
  <si>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</si>
  <si>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</si>
  <si>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</si>
  <si>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</si>
  <si>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</si>
  <si>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</si>
  <si>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</si>
  <si>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</si>
  <si>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</si>
  <si>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</si>
  <si>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</si>
  <si>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</si>
  <si>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</si>
  <si>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</si>
  <si>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</si>
  <si>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</si>
  <si>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</si>
  <si>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</si>
  <si>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</si>
  <si>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</si>
  <si>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</si>
  <si>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</si>
  <si>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</si>
  <si>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</si>
  <si>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</si>
  <si>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</si>
  <si>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</si>
  <si>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</si>
  <si>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</si>
  <si>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</si>
  <si>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</si>
  <si>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</si>
  <si>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</si>
  <si>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</si>
  <si>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</si>
  <si>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</si>
  <si>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</si>
  <si>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</si>
  <si>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</si>
  <si>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</si>
  <si>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</si>
  <si>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</si>
  <si>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</si>
  <si>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</si>
  <si>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</si>
  <si>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</si>
  <si>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</si>
  <si>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</si>
  <si>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</si>
  <si>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</si>
  <si>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</si>
  <si>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</si>
  <si>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</si>
  <si>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</si>
  <si>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</si>
  <si>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</si>
  <si>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</si>
  <si>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</si>
  <si>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</si>
  <si>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</si>
  <si>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</si>
  <si>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</si>
  <si>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</si>
  <si>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</si>
  <si>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</si>
  <si>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</si>
  <si>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</si>
  <si>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</si>
  <si>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</si>
  <si>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</si>
  <si>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</si>
  <si>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</si>
  <si>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</si>
  <si>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</si>
  <si>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</si>
  <si>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</si>
  <si>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</si>
  <si>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</si>
  <si>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</si>
  <si>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</si>
  <si>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</si>
  <si>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</si>
  <si>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</si>
  <si>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</si>
  <si>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</si>
  <si>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</si>
  <si>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</si>
  <si>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</si>
  <si>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</si>
  <si>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</si>
  <si>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</si>
  <si>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</si>
  <si>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</si>
  <si>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</si>
  <si>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</si>
  <si>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</si>
  <si>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</si>
  <si>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</si>
  <si>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</si>
  <si>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</si>
  <si>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</si>
  <si>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</si>
  <si>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</si>
  <si>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</si>
  <si>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</si>
  <si>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</si>
  <si>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</si>
  <si>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</si>
  <si>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</si>
  <si>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</si>
  <si>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</si>
  <si>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</si>
  <si>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</si>
  <si>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</si>
  <si>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</si>
  <si>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</si>
  <si>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</si>
  <si>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</si>
  <si>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</si>
  <si>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</si>
  <si>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</si>
  <si>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</si>
  <si>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</si>
  <si>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</si>
  <si>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</si>
  <si>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</si>
  <si>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</si>
  <si>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</si>
  <si>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</si>
  <si>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</si>
  <si>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</si>
  <si>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</si>
  <si>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</si>
  <si>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</si>
  <si>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</si>
  <si>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</si>
  <si>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</si>
  <si>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</si>
  <si>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</si>
  <si>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</si>
  <si>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</si>
  <si>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</si>
  <si>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</si>
  <si>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</si>
  <si>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</si>
  <si>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</si>
  <si>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</si>
  <si>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</si>
  <si>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</si>
  <si>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</si>
  <si>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</si>
  <si>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</si>
  <si>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</si>
  <si>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</si>
  <si>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</si>
  <si>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</si>
  <si>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</si>
  <si>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</si>
  <si>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</si>
  <si>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</si>
  <si>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</si>
  <si>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</si>
  <si>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</si>
  <si>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</si>
  <si>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</si>
  <si>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</si>
  <si>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</si>
  <si>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</si>
  <si>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</si>
  <si>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</si>
  <si>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</si>
  <si>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</si>
  <si>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</si>
  <si>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</si>
  <si>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</si>
  <si>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</si>
  <si>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</si>
  <si>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</si>
  <si>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</si>
  <si>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</si>
  <si>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</si>
  <si>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</si>
  <si>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</si>
  <si>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</si>
  <si>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</si>
  <si>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</si>
  <si>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</si>
  <si>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</si>
  <si>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</si>
  <si>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</si>
  <si>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</si>
  <si>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</si>
  <si>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</si>
  <si>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</si>
  <si>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</si>
  <si>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</si>
  <si>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</si>
  <si>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</si>
  <si>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</si>
  <si>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</si>
  <si>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</si>
  <si>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</si>
  <si>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</si>
  <si>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</si>
  <si>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</si>
  <si>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</si>
  <si>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</si>
  <si>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</si>
  <si>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</si>
  <si>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</si>
  <si>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</si>
  <si>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</si>
  <si>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</si>
  <si>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</si>
  <si>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</si>
  <si>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</si>
  <si>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</si>
  <si>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</si>
  <si>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</si>
  <si>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</si>
  <si>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</si>
  <si>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</si>
  <si>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</si>
  <si>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</si>
  <si>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</si>
  <si>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</si>
  <si>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</si>
  <si>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</si>
  <si>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</si>
  <si>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</si>
  <si>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</si>
  <si>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</si>
  <si>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</si>
  <si>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</si>
  <si>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</si>
  <si>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</si>
  <si>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</si>
  <si>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</si>
  <si>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</si>
  <si>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</si>
  <si>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</si>
  <si>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</si>
  <si>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</si>
  <si>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</si>
  <si>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</si>
  <si>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</si>
  <si>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</si>
  <si>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</si>
  <si>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</si>
  <si>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</si>
  <si>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</si>
  <si>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</si>
  <si>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</si>
  <si>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</si>
  <si>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</si>
  <si>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</si>
  <si>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</si>
  <si>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</si>
  <si>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</si>
  <si>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</si>
  <si>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</si>
  <si>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</si>
  <si>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</si>
  <si>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</si>
  <si>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</si>
  <si>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</si>
  <si>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</si>
  <si>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</si>
  <si>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</si>
  <si>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</si>
  <si>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</si>
  <si>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</si>
  <si>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</si>
  <si>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</si>
  <si>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</si>
  <si>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</si>
  <si>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</si>
  <si>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</si>
  <si>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</si>
  <si>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</si>
  <si>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</si>
  <si>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</si>
  <si>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</si>
  <si>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</si>
  <si>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</si>
  <si>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</si>
  <si>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</si>
  <si>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</si>
  <si>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</si>
  <si>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</si>
  <si>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</si>
  <si>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</si>
  <si>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</si>
  <si>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</si>
  <si>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</si>
  <si>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</si>
  <si>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</si>
  <si>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</si>
  <si>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</si>
  <si>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</si>
  <si>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</si>
  <si>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</si>
  <si>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</si>
  <si>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</si>
  <si>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</si>
  <si>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</si>
  <si>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</si>
  <si>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</si>
  <si>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</si>
  <si>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</si>
  <si>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</si>
  <si>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</si>
  <si>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</si>
  <si>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</si>
  <si>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</si>
  <si>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</si>
  <si>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</si>
  <si>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</si>
  <si>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</si>
  <si>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</si>
  <si>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</si>
  <si>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</si>
  <si>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</si>
  <si>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</si>
  <si>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</si>
  <si>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</si>
  <si>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</si>
  <si>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</si>
  <si>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</si>
  <si>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</si>
  <si>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</si>
  <si>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</si>
  <si>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</si>
  <si>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</si>
  <si>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</si>
  <si>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</si>
  <si>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</si>
  <si>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</si>
  <si>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</si>
  <si>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</si>
  <si>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</si>
  <si>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</si>
  <si>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</si>
  <si>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</si>
  <si>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</si>
  <si>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</si>
  <si>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</si>
  <si>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</si>
  <si>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</si>
  <si>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</si>
  <si>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</si>
  <si>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</si>
  <si>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</si>
  <si>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</si>
  <si>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</si>
  <si>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</si>
  <si>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</si>
  <si>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</si>
  <si>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</si>
  <si>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</si>
  <si>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</si>
  <si>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</si>
  <si>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</si>
  <si>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</si>
  <si>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</si>
  <si>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</si>
  <si>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</si>
  <si>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</si>
  <si>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</si>
  <si>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</si>
  <si>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</si>
  <si>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</si>
  <si>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</si>
  <si>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</si>
  <si>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</si>
  <si>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</si>
  <si>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</si>
  <si>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</si>
  <si>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</si>
  <si>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</si>
  <si>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</si>
  <si>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</si>
  <si>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</si>
  <si>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</si>
  <si>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</si>
  <si>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</si>
  <si>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</si>
  <si>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</si>
  <si>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</si>
  <si>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</si>
  <si>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</si>
  <si>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</si>
  <si>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</si>
  <si>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</si>
  <si>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</si>
  <si>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</si>
  <si>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</si>
  <si>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</si>
  <si>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</si>
  <si>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</si>
  <si>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</si>
  <si>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</si>
  <si>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</si>
  <si>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</si>
  <si>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</si>
  <si>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</si>
  <si>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</si>
  <si>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</si>
  <si>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</si>
  <si>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</si>
  <si>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</si>
  <si>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</si>
  <si>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</si>
  <si>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</si>
  <si>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</si>
  <si>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</si>
  <si>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</si>
  <si>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</si>
  <si>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</si>
  <si>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</si>
  <si>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</si>
  <si>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</si>
  <si>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</si>
  <si>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</si>
  <si>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</si>
  <si>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</si>
  <si>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</si>
  <si>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</si>
  <si>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</si>
  <si>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</si>
  <si>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</si>
  <si>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</si>
  <si>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</si>
  <si>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</si>
  <si>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</si>
  <si>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</si>
  <si>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</si>
  <si>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</si>
  <si>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</si>
  <si>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</si>
  <si>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</si>
  <si>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</si>
  <si>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</si>
  <si>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</si>
  <si>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</si>
  <si>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</si>
  <si>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</si>
  <si>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</si>
  <si>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</si>
  <si>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</si>
  <si>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</si>
  <si>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</si>
  <si>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</si>
  <si>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</si>
  <si>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</si>
  <si>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</si>
  <si>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</si>
  <si>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</si>
  <si>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</si>
  <si>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</si>
  <si>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</si>
  <si>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</si>
  <si>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</si>
  <si>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</si>
  <si>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</si>
  <si>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</si>
  <si>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</si>
  <si>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</si>
  <si>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</si>
  <si>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</si>
  <si>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</si>
  <si>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</si>
  <si>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</si>
  <si>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</si>
  <si>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</si>
  <si>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</si>
  <si>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</si>
  <si>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</si>
  <si>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</si>
  <si>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</si>
  <si>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</si>
  <si>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</si>
  <si>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</si>
  <si>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</si>
  <si>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</si>
  <si>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</si>
  <si>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</si>
  <si>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</si>
  <si>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</si>
  <si>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</si>
  <si>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</si>
  <si>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</si>
  <si>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</si>
  <si>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</si>
  <si>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</si>
  <si>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</si>
  <si>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</si>
  <si>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</si>
  <si>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</si>
  <si>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</si>
  <si>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</si>
  <si>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</si>
  <si>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</si>
  <si>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</si>
  <si>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</si>
  <si>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</si>
  <si>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</si>
  <si>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</si>
  <si>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</si>
  <si>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</si>
  <si>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</si>
  <si>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</si>
  <si>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</si>
  <si>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</si>
  <si>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</si>
  <si>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</si>
  <si>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</si>
  <si>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</si>
  <si>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</si>
  <si>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</si>
  <si>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</si>
  <si>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</si>
  <si>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</si>
  <si>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</si>
  <si>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</si>
  <si>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</si>
  <si>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</si>
  <si>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</si>
  <si>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</si>
  <si>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</si>
  <si>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</si>
  <si>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</si>
  <si>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</si>
  <si>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</si>
  <si>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</si>
  <si>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</si>
  <si>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</si>
  <si>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</si>
  <si>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</si>
  <si>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</si>
  <si>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</si>
  <si>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</si>
  <si>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</si>
  <si>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</si>
  <si>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</si>
  <si>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</si>
  <si>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</si>
  <si>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</si>
  <si>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</si>
  <si>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</si>
  <si>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</si>
  <si>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</si>
  <si>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</si>
  <si>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</si>
  <si>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</si>
  <si>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</si>
  <si>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</si>
  <si>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</si>
  <si>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</si>
  <si>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</si>
  <si>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</si>
  <si>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</si>
  <si>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</si>
  <si>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</si>
  <si>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</si>
  <si>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</si>
  <si>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</si>
  <si>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</si>
  <si>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</si>
  <si>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</si>
  <si>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</si>
  <si>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</si>
  <si>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</si>
  <si>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</si>
  <si>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</si>
  <si>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</si>
  <si>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</si>
  <si>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</si>
  <si>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</si>
  <si>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</si>
  <si>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</si>
  <si>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</si>
  <si>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</si>
  <si>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</si>
  <si>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</si>
  <si>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</si>
  <si>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</si>
  <si>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</si>
  <si>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</si>
  <si>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</si>
  <si>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</si>
  <si>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</si>
  <si>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</si>
  <si>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</si>
  <si>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</si>
  <si>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</si>
  <si>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</si>
  <si>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</si>
  <si>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</si>
  <si>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</si>
  <si>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</si>
  <si>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</si>
  <si>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</si>
  <si>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</si>
  <si>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</si>
  <si>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</si>
  <si>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</si>
  <si>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</si>
  <si>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</si>
  <si>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</si>
  <si>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</si>
  <si>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</si>
  <si>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</si>
  <si>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</si>
  <si>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</si>
  <si>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</si>
  <si>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</si>
  <si>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</si>
  <si>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</si>
  <si>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</si>
  <si>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</si>
  <si>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</si>
  <si>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</si>
  <si>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</si>
  <si>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</si>
  <si>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</si>
  <si>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</si>
  <si>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</si>
  <si>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</si>
  <si>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</si>
  <si>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</si>
  <si>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</si>
  <si>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</si>
  <si>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</si>
  <si>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</si>
  <si>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</si>
  <si>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</si>
  <si>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</si>
  <si>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</si>
  <si>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</si>
  <si>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</si>
  <si>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</si>
  <si>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</si>
  <si>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</si>
  <si>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</si>
  <si>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</si>
  <si>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</si>
  <si>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</si>
  <si>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</si>
  <si>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</si>
  <si>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</si>
  <si>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</si>
  <si>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</si>
  <si>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</si>
  <si>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</si>
  <si>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</si>
  <si>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</si>
  <si>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</si>
  <si>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</si>
  <si>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</si>
  <si>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</si>
  <si>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</si>
  <si>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</si>
  <si>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</si>
  <si>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</si>
  <si>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</si>
  <si>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</si>
  <si>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</si>
  <si>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</si>
  <si>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</si>
  <si>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</si>
  <si>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</si>
  <si>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</si>
  <si>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</si>
  <si>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</si>
  <si>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</si>
  <si>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</si>
  <si>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</si>
  <si>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</si>
  <si>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</si>
  <si>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</si>
  <si>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</si>
  <si>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</si>
  <si>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</si>
  <si>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</si>
  <si>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</si>
  <si>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</si>
  <si>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</si>
  <si>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</si>
  <si>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</si>
  <si>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</si>
  <si>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</si>
  <si>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</si>
  <si>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</si>
  <si>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</si>
  <si>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</si>
  <si>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</si>
  <si>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</si>
  <si>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</si>
  <si>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</si>
  <si>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</si>
  <si>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</si>
  <si>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</si>
  <si>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</si>
  <si>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</si>
  <si>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</si>
  <si>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</si>
  <si>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</si>
  <si>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</si>
  <si>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</si>
  <si>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</si>
  <si>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</si>
  <si>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</si>
  <si>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</si>
  <si>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</si>
  <si>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</si>
  <si>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</si>
  <si>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</si>
  <si>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</si>
  <si>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</si>
  <si>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</si>
  <si>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</si>
  <si>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</si>
  <si>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</si>
  <si>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</si>
  <si>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</si>
  <si>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</si>
  <si>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</si>
  <si>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</si>
  <si>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</si>
  <si>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</si>
  <si>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</si>
  <si>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</si>
  <si>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</si>
  <si>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</si>
  <si>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</si>
  <si>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</si>
  <si>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</si>
  <si>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</si>
  <si>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</si>
  <si>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</si>
  <si>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</si>
  <si>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</si>
  <si>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</si>
  <si>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</si>
  <si>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</si>
  <si>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</si>
  <si>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</si>
  <si>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</si>
  <si>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</si>
  <si>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</si>
  <si>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</si>
  <si>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</si>
  <si>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</si>
  <si>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</si>
  <si>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</si>
  <si>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</si>
  <si>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</si>
  <si>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</si>
  <si>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</si>
  <si>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</si>
  <si>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</si>
  <si>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</si>
  <si>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</si>
  <si>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</si>
  <si>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</si>
  <si>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</si>
  <si>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</si>
  <si>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</si>
  <si>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</si>
  <si>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</si>
  <si>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</si>
  <si>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</si>
  <si>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</si>
  <si>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</si>
  <si>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</si>
  <si>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</si>
  <si>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</si>
  <si>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</si>
  <si>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</si>
  <si>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</si>
  <si>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</si>
  <si>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</si>
  <si>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</si>
  <si>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</si>
  <si>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</si>
  <si>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</si>
  <si>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</si>
  <si>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</si>
  <si>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</si>
  <si>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</si>
  <si>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</si>
  <si>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</si>
  <si>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</si>
  <si>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</si>
  <si>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</si>
  <si>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</si>
  <si>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</si>
  <si>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</si>
  <si>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</si>
  <si>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</si>
  <si>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</si>
  <si>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</si>
  <si>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</si>
  <si>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</si>
  <si>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</si>
  <si>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</si>
  <si>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</si>
  <si>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</si>
  <si>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</si>
  <si>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</si>
  <si>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</si>
  <si>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</si>
  <si>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</si>
  <si>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</si>
  <si>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</si>
  <si>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</si>
  <si>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</si>
  <si>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</si>
  <si>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</si>
  <si>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</si>
  <si>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</si>
  <si>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</si>
  <si>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</si>
  <si>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</si>
  <si>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</si>
  <si>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</si>
  <si>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</si>
  <si>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</si>
  <si>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</si>
  <si>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</si>
  <si>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</si>
  <si>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</si>
  <si>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</si>
  <si>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</si>
  <si>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</si>
  <si>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</si>
  <si>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</si>
  <si>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</si>
  <si>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</si>
  <si>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</si>
  <si>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</si>
  <si>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</si>
  <si>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</si>
  <si>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</si>
  <si>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</si>
  <si>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</si>
  <si>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</si>
  <si>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</si>
  <si>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</si>
  <si>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</si>
  <si>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</si>
  <si>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</si>
  <si>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</si>
  <si>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</si>
  <si>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</si>
  <si>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</si>
  <si>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</si>
  <si>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</si>
  <si>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</si>
  <si>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</si>
  <si>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</si>
  <si>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</si>
  <si>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</si>
  <si>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</si>
  <si>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</si>
  <si>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</si>
  <si>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</si>
  <si>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</si>
  <si>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</si>
  <si>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</si>
  <si>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</si>
  <si>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</si>
  <si>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</si>
  <si>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</si>
  <si>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</si>
  <si>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</si>
  <si>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</si>
  <si>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</si>
  <si>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</si>
  <si>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</si>
  <si>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</si>
  <si>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</si>
  <si>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</si>
  <si>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</si>
  <si>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</si>
  <si>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</si>
  <si>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</si>
  <si>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</si>
  <si>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</si>
  <si>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</si>
  <si>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</si>
  <si>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</si>
  <si>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</si>
  <si>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</si>
  <si>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</si>
  <si>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</si>
  <si>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</si>
  <si>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</si>
  <si>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</si>
  <si>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</si>
  <si>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</si>
  <si>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</si>
  <si>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</si>
  <si>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</si>
  <si>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</si>
  <si>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</si>
  <si>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</si>
  <si>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</si>
  <si>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</si>
  <si>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</si>
  <si>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</si>
  <si>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</si>
  <si>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</si>
  <si>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</si>
  <si>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</si>
  <si>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</si>
  <si>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</si>
  <si>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</si>
  <si>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</si>
  <si>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</si>
  <si>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</si>
  <si>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</si>
  <si>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</si>
  <si>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</si>
  <si>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</si>
  <si>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</si>
  <si>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</si>
  <si>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</si>
  <si>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</si>
  <si>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</si>
  <si>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</si>
  <si>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</si>
  <si>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</si>
  <si>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</si>
  <si>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</si>
  <si>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</si>
  <si>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</si>
  <si>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</si>
  <si>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</si>
  <si>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</si>
  <si>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</si>
  <si>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</si>
  <si>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</si>
  <si>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</si>
  <si>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</si>
  <si>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</si>
  <si>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</si>
  <si>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</si>
  <si>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</si>
  <si>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</si>
  <si>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</si>
  <si>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</si>
  <si>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</si>
  <si>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</si>
  <si>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</si>
  <si>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</si>
  <si>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</si>
  <si>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</si>
  <si>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</si>
  <si>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</si>
  <si>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</si>
  <si>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</si>
  <si>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</si>
  <si>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</si>
  <si>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</si>
  <si>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</si>
  <si>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</si>
  <si>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</si>
  <si>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</si>
  <si>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</si>
  <si>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</si>
  <si>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</si>
  <si>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</si>
  <si>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</si>
  <si>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</si>
  <si>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</si>
  <si>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</si>
  <si>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</si>
  <si>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</si>
  <si>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</si>
  <si>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</si>
  <si>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</si>
  <si>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</si>
  <si>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</si>
  <si>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</si>
  <si>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</si>
  <si>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</si>
  <si>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</si>
  <si>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</si>
  <si>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</si>
  <si>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</si>
  <si>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</si>
  <si>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</si>
  <si>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</si>
  <si>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</si>
  <si>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</si>
  <si>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</si>
  <si>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</si>
  <si>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</si>
  <si>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</si>
  <si>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</si>
  <si>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</si>
  <si>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</si>
  <si>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</si>
  <si>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</si>
  <si>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</si>
  <si>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</si>
  <si>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</si>
  <si>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</si>
  <si>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</si>
  <si>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</si>
  <si>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</si>
  <si>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</si>
  <si>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</si>
  <si>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</si>
  <si>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</si>
  <si>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</si>
  <si>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</si>
  <si>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</si>
  <si>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</si>
  <si>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</si>
  <si>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</si>
  <si>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</si>
  <si>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</si>
  <si>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</si>
  <si>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</si>
  <si>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</si>
  <si>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</si>
  <si>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</si>
  <si>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</si>
  <si>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</si>
  <si>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</si>
  <si>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</si>
  <si>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</si>
  <si>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</si>
  <si>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</si>
  <si>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</si>
  <si>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</si>
  <si>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</si>
  <si>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</si>
  <si>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</si>
  <si>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</si>
  <si>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</si>
  <si>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</si>
  <si>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</si>
  <si>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</si>
  <si>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</si>
  <si>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</si>
  <si>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</si>
  <si>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</si>
  <si>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</si>
  <si>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</si>
  <si>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</si>
  <si>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</si>
  <si>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</si>
  <si>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</si>
  <si>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</si>
  <si>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</si>
  <si>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</si>
  <si>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</si>
  <si>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</si>
  <si>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</si>
  <si>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</si>
  <si>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</si>
  <si>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</si>
  <si>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</si>
  <si>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</si>
  <si>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</si>
  <si>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Parent Category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</si>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</sst>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5-415F-A53D-E17AB179F99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C5-415F-A53D-E17AB179F99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C5-415F-A53D-E17AB179F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677696"/>
        <c:axId val="1179673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C5-415F-A53D-E17AB179F99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C5-415F-A53D-E17AB179F99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C5-415F-A53D-E17AB179F99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C5-415F-A53D-E17AB179F993}"/>
                  </c:ext>
                </c:extLst>
              </c15:ser>
            </c15:filteredLineSeries>
          </c:ext>
        </c:extLst>
      </c:lineChart>
      <c:catAx>
        <c:axId val="117967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73536"/>
        <c:crosses val="autoZero"/>
        <c:auto val="1"/>
        <c:lblAlgn val="ctr"/>
        <c:lblOffset val="100"/>
        <c:noMultiLvlLbl val="0"/>
      </c:catAx>
      <c:valAx>
        <c:axId val="11796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67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B-4AAD-A70B-E549F94AF10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B-4AAD-A70B-E549F94AF10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B-4AAD-A70B-E549F94AF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197472"/>
        <c:axId val="1388316752"/>
      </c:lineChart>
      <c:catAx>
        <c:axId val="12491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16752"/>
        <c:crosses val="autoZero"/>
        <c:auto val="1"/>
        <c:lblAlgn val="ctr"/>
        <c:lblOffset val="100"/>
        <c:noMultiLvlLbl val="0"/>
      </c:catAx>
      <c:valAx>
        <c:axId val="13883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1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9-4AD4-A32B-A772A831EE1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9-4AD4-A32B-A772A831EE1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9-4AD4-A32B-A772A831EE1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9-4AD4-A32B-A772A831E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310272"/>
        <c:axId val="1249311104"/>
      </c:lineChart>
      <c:catAx>
        <c:axId val="12493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11104"/>
        <c:crosses val="autoZero"/>
        <c:auto val="1"/>
        <c:lblAlgn val="ctr"/>
        <c:lblOffset val="100"/>
        <c:noMultiLvlLbl val="0"/>
      </c:catAx>
      <c:valAx>
        <c:axId val="124931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D-40FC-9803-D4618D9D63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D-40FC-9803-D4618D9D63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D-40FC-9803-D4618D9D63E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D-40FC-9803-D4618D9D6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131391"/>
        <c:axId val="501132223"/>
      </c:barChart>
      <c:catAx>
        <c:axId val="50113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32223"/>
        <c:crosses val="autoZero"/>
        <c:auto val="1"/>
        <c:lblAlgn val="ctr"/>
        <c:lblOffset val="100"/>
        <c:noMultiLvlLbl val="0"/>
      </c:catAx>
      <c:valAx>
        <c:axId val="5011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3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9-441C-9C71-1EAC579737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9-441C-9C71-1EAC579737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9-441C-9C71-1EAC579737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9-441C-9C71-1EAC5797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619631"/>
        <c:axId val="311111919"/>
      </c:barChart>
      <c:catAx>
        <c:axId val="5766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11919"/>
        <c:crosses val="autoZero"/>
        <c:auto val="1"/>
        <c:lblAlgn val="ctr"/>
        <c:lblOffset val="100"/>
        <c:noMultiLvlLbl val="0"/>
      </c:catAx>
      <c:valAx>
        <c:axId val="3111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14</xdr:row>
      <xdr:rowOff>8626</xdr:rowOff>
    </xdr:from>
    <xdr:to>
      <xdr:col>12</xdr:col>
      <xdr:colOff>500332</xdr:colOff>
      <xdr:row>39</xdr:row>
      <xdr:rowOff>51758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2FDB0-4797-4B03-BD7C-CFDCCCA7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754811</xdr:colOff>
      <xdr:row>2</xdr:row>
      <xdr:rowOff>155275</xdr:rowOff>
    </xdr:from>
    <xdr:to>
      <xdr:col>16</xdr:col>
      <xdr:colOff>25879</xdr:colOff>
      <xdr:row>24</xdr:row>
      <xdr:rowOff>94890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DB199-C415-4A1F-A6D6-D11706A3E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47445</xdr:colOff>
      <xdr:row>1</xdr:row>
      <xdr:rowOff>86263</xdr:rowOff>
    </xdr:from>
    <xdr:to>
      <xdr:col>14</xdr:col>
      <xdr:colOff>271732</xdr:colOff>
      <xdr:row>16</xdr:row>
      <xdr:rowOff>112143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253B4-251F-4DD6-8BB2-C3E6E3AB3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21566</xdr:colOff>
      <xdr:row>2</xdr:row>
      <xdr:rowOff>8626</xdr:rowOff>
    </xdr:from>
    <xdr:to>
      <xdr:col>15</xdr:col>
      <xdr:colOff>245853</xdr:colOff>
      <xdr:row>17</xdr:row>
      <xdr:rowOff>34505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E0774-5E5D-4906-9295-1E737B80B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4312</xdr:colOff>
      <xdr:row>0</xdr:row>
      <xdr:rowOff>172528</xdr:rowOff>
    </xdr:from>
    <xdr:to>
      <xdr:col>14</xdr:col>
      <xdr:colOff>228599</xdr:colOff>
      <xdr:row>16</xdr:row>
      <xdr:rowOff>17253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2B65D-5A73-4FD9-AD6F-05D68DF8E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lafria,Michelle" refreshedDate="44314.513629166664" createdVersion="6" refreshedVersion="6" minRefreshableVersion="3" recordCount="4114" xr:uid="{6067050A-87D9-4FDC-8391-5E116507A9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lafria,Michelle" refreshedDate="44314.632260300925" createdVersion="6" refreshedVersion="6" minRefreshableVersion="3" recordCount="4114" xr:uid="{BB550FEC-88E4-4A8F-9645-F37623AC05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86A96-A820-4AFF-B05A-2588EA6F93B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E2324-5F02-4D3A-BF57-4D1D0DD06E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A9919-58E4-4E9C-A9F8-663CBA9675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3D923-29D7-4011-9127-5443F5E8E4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="95" zoomScaleNormal="95" workbookViewId="0">
      <pane ySplit="521" topLeftCell="A522" activePane="bottomLeft" state="frozen"/>
      <selection pane="bottomLeft" activeCell="K2" sqref="K2"/>
    </sheetView>
  </sheetViews>
  <sheetFormatPr defaultColWidth="8.875" defaultRowHeight="14.3" x14ac:dyDescent="0.25"/>
  <cols>
    <col min="2" max="2" width="38.5" style="3" customWidth="1"/>
    <col min="3" max="3" width="40.375" style="3" customWidth="1"/>
    <col min="4" max="4" width="15.625" style="6" bestFit="1" customWidth="1"/>
    <col min="5" max="5" width="16.5" style="8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7.875" customWidth="1"/>
    <col min="11" max="11" width="15.5" customWidth="1"/>
    <col min="12" max="12" width="24.5" customWidth="1"/>
    <col min="13" max="13" width="36.5" customWidth="1"/>
    <col min="14" max="14" width="41.125" customWidth="1"/>
    <col min="15" max="15" width="17.625" bestFit="1" customWidth="1"/>
    <col min="16" max="16" width="16.5" bestFit="1" customWidth="1"/>
    <col min="17" max="17" width="14.75" bestFit="1" customWidth="1"/>
    <col min="18" max="18" width="15.5" bestFit="1" customWidth="1"/>
    <col min="19" max="19" width="22.375" style="15" bestFit="1" customWidth="1"/>
    <col min="20" max="20" width="21" style="15" bestFit="1" customWidth="1"/>
    <col min="21" max="21" width="5.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8401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42.8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5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2.8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8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8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55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8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8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2.8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8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57.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8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8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8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8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8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5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8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8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8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8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8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8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8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8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8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8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5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8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8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7.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8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8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8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8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8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8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8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8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8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5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8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8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8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8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8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8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8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8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8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2.8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8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8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8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8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8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8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8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8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8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8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6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8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8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8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8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8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8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8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8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8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8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8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8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8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8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8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8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2.8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8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8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8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8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5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8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8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8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8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8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8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8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8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8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8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8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8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8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8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8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5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8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8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8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8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8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8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8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8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8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8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8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8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8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5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8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8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8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8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5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8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2.8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8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8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8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8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8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8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8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5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8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8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8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8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7.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8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8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8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8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8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8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5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5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8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8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8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8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8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2.8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7.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8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8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8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8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8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8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8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8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8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8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8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8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8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8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7.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8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8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8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8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8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8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8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8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8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8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8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7.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8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8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8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5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8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8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8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8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8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8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8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8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55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8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8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8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8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8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8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8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8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8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8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8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8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5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8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2.8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8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8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5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8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8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8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8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8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8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8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8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8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8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8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8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8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8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8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5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8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8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8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5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8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8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8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1.349999999999994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8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8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8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5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8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8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8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8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8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8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8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8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8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8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8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8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8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2.8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8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8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8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8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8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8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8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8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8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8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8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8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8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8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8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8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8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8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8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8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8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8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8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8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8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8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8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8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8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8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8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2.8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2.8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7.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8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8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8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8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8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8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8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8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8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8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8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8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5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8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8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8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8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8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8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8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8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8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2.8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8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8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8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8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8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2.8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8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8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8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8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8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8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8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57.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8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8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8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8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8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8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8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8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8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8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8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8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8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8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8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8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8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8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8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8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8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8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5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8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8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8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8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8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8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8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8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8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8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8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8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8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8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2.8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8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8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8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8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8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8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8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8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8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5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8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8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8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8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8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8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5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8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8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8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8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5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8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8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8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8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8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2.8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8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8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8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8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8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8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8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8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8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8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8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8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8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8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8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8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8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8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8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8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5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8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8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5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8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7.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8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8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8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8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8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8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8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5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8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8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8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8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8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8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2.8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8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8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8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8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8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8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8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8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8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8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8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8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8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8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8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8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5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8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8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7.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8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8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8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8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8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8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8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8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5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8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8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8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8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2.8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5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8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8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7.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8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2.8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8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8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349999999999994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8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8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8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5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8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8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5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8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8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8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8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8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5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8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8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8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8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8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5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8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8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8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8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8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5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8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8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8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8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8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8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8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8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8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8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2.8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8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5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8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2.8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8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2.8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8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5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8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8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5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8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8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8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8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8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8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8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8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8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8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8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8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8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8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8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8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8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8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8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8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8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8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7.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8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8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8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5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8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8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8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8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8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8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2.8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8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5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8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8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8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8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8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8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8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8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55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8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8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8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5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8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8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8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8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8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8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8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8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8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8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8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8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8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5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8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8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2.8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8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8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8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8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5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8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2.8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8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55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8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8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8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8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8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8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8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8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8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8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8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8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8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8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8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8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8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8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8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8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8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8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8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8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8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8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8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2.8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8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8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8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8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8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8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8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8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8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8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8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5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8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8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8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8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8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8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8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8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8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8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8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5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8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8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8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8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5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8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5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8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8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5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8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8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2.8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8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8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8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8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8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2.8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8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8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8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7.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8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8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8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8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5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8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8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8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5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8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8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2.8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8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8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8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8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8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8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8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8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8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7.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8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8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8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5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8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8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8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8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8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8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8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8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8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8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8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8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8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8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8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8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7.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8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2.8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8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8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8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8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8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5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8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8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8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8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8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8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8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8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8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8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8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8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8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8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8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5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8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8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8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8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8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8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8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8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8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8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8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8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8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2.8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8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8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8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5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8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8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8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8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8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2.8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8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5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8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8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8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8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8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5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8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8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8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8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8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8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8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8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8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8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8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349999999999994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8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8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55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8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349999999999994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8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8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8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5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8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8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8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8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8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2.8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8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8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8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8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8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8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8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8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8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2.8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8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8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5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8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8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2.8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8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8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5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8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8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8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8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8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8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8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8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8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8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8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8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8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8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8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8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5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8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8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8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7.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8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8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8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8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8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8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8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8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8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8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8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8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8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8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8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8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8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2.8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8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8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8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55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8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8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8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8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8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8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8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5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8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8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8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8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8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8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8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8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8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8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8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8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2.8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8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8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2.8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8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8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8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7.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8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8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8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8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8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8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8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8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8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8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8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8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8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8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8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8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8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8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5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5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5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55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8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8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8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8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8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8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8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8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8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8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8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8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8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8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8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2.8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55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8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8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8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8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8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8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2.8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55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8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8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8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8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8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8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8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5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8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8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8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8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8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8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8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8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8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8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5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8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8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5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8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7.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8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5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2.8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8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8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8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5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2.8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5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8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8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8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8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8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8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8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8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8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8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8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7.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2.8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8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8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8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8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8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2.8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8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8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8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8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8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8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8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8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2.8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8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2.8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8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5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8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8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8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8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8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8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8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5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8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8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8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8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2.8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8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8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8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8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8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1.349999999999994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8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8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5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8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8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8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8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8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8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8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8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8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5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8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8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5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8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8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8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8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8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5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8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8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8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8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8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8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8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8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8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8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7.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8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8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8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8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8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8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8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8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8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5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8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8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8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8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2.8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8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8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8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8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8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8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2.8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8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8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8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8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8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5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8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8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8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8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8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8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8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8.55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8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8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5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2.8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8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8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8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8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5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8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8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8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8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8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8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7.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8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8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8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8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8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8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8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5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8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8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2.8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8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8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8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8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8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5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8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8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8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8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8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8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8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8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8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7.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8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8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2.8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7.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8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8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8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8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8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8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8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8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8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5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8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8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8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8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7.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5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8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8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5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5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8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8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8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5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8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2.8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8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8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8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8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8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8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8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8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8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8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8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8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8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8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8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8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7.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8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8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8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8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8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8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8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8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8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8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8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8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8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8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8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8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8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8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8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8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8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8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8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8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5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8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8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8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8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2.8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8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8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8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8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7.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8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8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8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8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8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5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8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8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8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8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8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8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8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8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8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8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8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8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8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8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8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8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8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8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8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8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8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8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8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5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8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5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5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8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5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8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8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8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8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8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2.8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8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8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8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8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8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8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2.8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8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8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8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8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2.8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8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5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8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8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8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2.8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8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8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5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8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8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8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8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2.8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8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8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5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8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8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5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8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5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8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8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8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8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8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2.8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8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8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8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8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7.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8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8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8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2.8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8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2.8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8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8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8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5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2.8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8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8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8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8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5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7.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2.8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8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5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8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8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8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55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8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8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8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57.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8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7.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8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349999999999994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8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8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8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55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8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2.8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8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8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8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8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8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8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8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8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8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8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8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8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8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8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8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5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8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8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2.8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8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5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8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8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8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8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8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8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8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8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8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8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8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8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8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5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8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8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8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8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5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8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5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55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8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8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8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8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8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8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8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8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8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8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8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8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8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8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8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8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8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8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8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8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8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8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8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8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8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2.8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8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8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8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8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5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8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8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2.8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8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8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8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8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5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8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8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8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8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8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8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8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8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8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8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8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8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5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8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8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8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8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8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8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5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55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8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8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8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5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8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8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6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8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8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8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8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7.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8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8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8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2.8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5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8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8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8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8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8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8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8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8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8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8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7.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8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8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2.8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8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2.8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8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5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8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7.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8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8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8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8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8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8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8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8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8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5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8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8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8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8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8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8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8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8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8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8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8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8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8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8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5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8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8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5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8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8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8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55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8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8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2.8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8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8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8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8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8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8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8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8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8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8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8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8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8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8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8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5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8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8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8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8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8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5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8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8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5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8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8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8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8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8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8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8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8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8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8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8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8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8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57.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8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5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8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8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8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5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8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8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8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2.8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8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5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8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8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5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8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8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8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8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8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8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8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2.8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8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8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8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8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8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5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8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8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8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8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8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8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8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8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8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8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8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8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5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8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5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8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8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8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8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7.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8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8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8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5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8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8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8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8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8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8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8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8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8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8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8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8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8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8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8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5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8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8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8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8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8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8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8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8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8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8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8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8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8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5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8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8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8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8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8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8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8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8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8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5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8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8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8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8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8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8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8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8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8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8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5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8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2.8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8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8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2.8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5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8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8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55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8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8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8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8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5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8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8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2.8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8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8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8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5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8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8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5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8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8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8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8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8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8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8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7.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8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7.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8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8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2.8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8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7.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8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8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8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8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5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8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8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5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8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8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5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8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8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5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8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8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8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8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8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8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8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1.349999999999994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8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8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8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8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8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8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8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8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8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8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7.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8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8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5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5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8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8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5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8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8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8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8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8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8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8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8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8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7.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7.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8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5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8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8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8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8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8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8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8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8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8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8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8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8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8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8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8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8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8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8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8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8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2.8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8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8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8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8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8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8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8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8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8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8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2.8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5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8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5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8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8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8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2.8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8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8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8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8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8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8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8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8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8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8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8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8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7.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8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8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8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8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8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8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8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8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8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8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5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8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8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5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8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8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8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5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8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8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2.8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8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8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8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8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8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8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5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8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8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8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8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8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8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8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2.8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8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8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8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8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8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8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8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8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8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8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8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8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8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8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8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8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8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8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8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8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8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8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8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5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8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8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8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8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5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2.8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8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8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8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8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8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57.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8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8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8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8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2.8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8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8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8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5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8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8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8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8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2.8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8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8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8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8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8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7.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8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8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7.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8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8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8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8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8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8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8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8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8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8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8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8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8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2.8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2.8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8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8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8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8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8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8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8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5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5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8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5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8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5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8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5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8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7.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8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8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8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8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8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5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5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8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8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8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8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8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8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8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8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8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8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8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8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8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8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8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8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2.8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8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8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2.8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8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8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8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5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8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5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8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8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8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8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2.8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8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8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8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8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8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8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5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8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8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8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2.8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8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8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8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8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8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8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8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8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8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8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8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8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8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8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8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8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8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8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8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8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8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8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8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8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8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8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8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8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8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8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8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8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8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8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8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8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8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8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8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8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8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8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2.8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8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8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2.8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5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8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8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8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8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8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8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8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8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8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8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8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8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5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8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8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8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8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5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8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8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5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8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8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8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8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8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8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8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8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5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8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8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8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2.8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8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5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8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8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8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8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8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8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8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8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8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8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8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8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8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8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8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8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8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8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2.8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8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8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8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8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8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8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8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8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7.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8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8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8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8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5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8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8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8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8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8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8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8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8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8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8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8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8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5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8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8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8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7.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8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8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8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8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8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8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8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8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8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8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8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5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2.8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5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8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8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8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8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8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8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8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8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8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5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8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8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8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8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5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8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8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8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8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1.349999999999994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8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8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8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8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8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8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7.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8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2.8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8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5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2.8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8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7.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8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8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8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8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8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2.8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5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8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8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8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8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8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8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8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8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8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2.8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8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8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8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5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8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8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8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5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8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8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8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8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8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8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8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8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8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8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8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8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8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8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8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8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8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8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5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8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8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5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8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7.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8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8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8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8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8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8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8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8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8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8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8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8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8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8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8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8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8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8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8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8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8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2.8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8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8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8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2.8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8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8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2.8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8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8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8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8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8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8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8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8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8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8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8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8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8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8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8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8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8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8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8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2.8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8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8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8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8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8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8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8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2.8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8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8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8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8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8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8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8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2.8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8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8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5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8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8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8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8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8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8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8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5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8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8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8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8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8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8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8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8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8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8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8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7.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8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8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8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5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8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8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8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8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8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8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8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8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8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8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8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8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8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8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8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8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8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8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8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8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8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8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8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8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8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8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8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8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8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8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8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8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8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8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8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8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8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8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8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8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8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8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8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5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8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8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8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5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8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8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8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8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8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2.8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8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8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8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8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8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8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8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8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8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8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8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8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8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5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8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7.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5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8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2.8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8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8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8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8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8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8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8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8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8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7.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8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8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8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8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8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5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8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8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349999999999994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8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8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1.349999999999994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8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8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8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8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5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8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8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8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8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8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5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2.8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8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8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8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8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8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8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8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5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8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8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8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7.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8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8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8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8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2.8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8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5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8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8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8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8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8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8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8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8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8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2.8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8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8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8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2.8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8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8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8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7.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8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8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5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8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8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8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8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8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2.8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8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8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8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8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8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8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8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8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2.8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349999999999994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8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8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7.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8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5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5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8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8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8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8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5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8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8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8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2.8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8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5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8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8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8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8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8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8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8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5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5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8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8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8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8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5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8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5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8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8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8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8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2.8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8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8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8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8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8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8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8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8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8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8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8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7.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8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8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8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2.8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8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8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8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8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8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8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8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8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8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7.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5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8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8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8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8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2.8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5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8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8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8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8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5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8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8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8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8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8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8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8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8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5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8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8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2.8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8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8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8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8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8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5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8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8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2.8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8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8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8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8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2.8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8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8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8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5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2.8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8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8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8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8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8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8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8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8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8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8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8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8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7.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8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8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5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8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7.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349999999999994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8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8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8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8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8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8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8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8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8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8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8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8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8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8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8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5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8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8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8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8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8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349999999999994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8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5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7.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8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8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8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8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8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8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8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8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2.8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8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8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8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8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8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8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8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5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2.8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8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8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8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8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8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8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8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8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8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8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8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8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8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8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8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2.8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5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8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8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8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8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8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8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8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8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5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8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8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8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8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8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8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8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8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8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8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8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8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8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8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2.8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8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5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8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5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8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8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8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8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8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8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2.8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8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8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8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8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8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8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8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8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8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8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8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8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8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8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8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8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8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8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8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8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8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8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8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7.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8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8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8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5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8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8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8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8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8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8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8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5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8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8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8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8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8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8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8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8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5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8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8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8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7.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8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8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8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2.8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8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8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8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8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8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8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7.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8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8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8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8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8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8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8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8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8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8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8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8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8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8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8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8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8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8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8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8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8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8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8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6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8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8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8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8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8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8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8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8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8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8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8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8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8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2.8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8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8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8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8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8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8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8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8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8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2.8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8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8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8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8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8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8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8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8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8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8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8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8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8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8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8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8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8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8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8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8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8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8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4.1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8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8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8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8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8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8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8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8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8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5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8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8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8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8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8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8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8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8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8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8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6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2.8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8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8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8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8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8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8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8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7.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5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8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5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8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8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5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8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8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8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8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5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8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8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8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8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8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2.8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8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8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8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8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8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8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8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8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5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349999999999994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8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8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8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8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8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8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8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5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8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5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8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349999999999994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8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8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8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8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8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8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5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2.8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8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8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8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8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8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8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5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8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8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8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8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8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55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8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8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8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8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8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8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8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8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8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8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2.8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8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8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8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8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8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8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8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8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8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8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8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5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8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8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8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8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8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5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8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8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8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8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8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8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8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5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5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2.8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8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8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8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8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8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5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5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5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8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8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8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8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8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8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8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8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8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8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5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8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2.8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8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8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8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8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8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5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8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8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6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8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8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8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8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8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8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5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5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8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8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5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8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8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8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8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8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8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8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5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8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5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8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2.8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5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5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8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8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8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8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8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8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8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349999999999994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8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8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5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5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8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8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8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8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8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2.8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8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8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8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5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8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8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8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8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8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8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8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8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8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8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5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8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8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8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8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8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8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8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8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8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8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8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8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8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8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8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5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8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8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2.8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8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8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8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8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8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8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5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8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8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5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8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8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7.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5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8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8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8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5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8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5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8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8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8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8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8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8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8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5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8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8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8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8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7.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8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8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5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7.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7.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8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8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8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2.8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8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8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55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2.8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8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2.8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7.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8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8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8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8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8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8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8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8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8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8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8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8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8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8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8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8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8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8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8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8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8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8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8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8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8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8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8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8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8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8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8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8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5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8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8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8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8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8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8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8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8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8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8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8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8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7.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8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8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8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8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8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8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8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8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8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8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8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8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8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8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2.8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8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8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8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5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8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8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5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8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8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8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8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8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8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8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8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55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8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8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8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8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8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8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8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8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8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8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8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8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8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5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8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8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8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5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8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8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8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8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8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8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8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8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2.8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8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5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8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8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8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8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8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8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8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8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7.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8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8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8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8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8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8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8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8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8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2.8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8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8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8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8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2.8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8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2.8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8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8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8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8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8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8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8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8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8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8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8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8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8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8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8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8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8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8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8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2.8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8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2.8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8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2.8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8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8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8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8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8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8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8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8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8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8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8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8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A6A23A65-42C5-4DBF-9C1B-77D2FF2EC1DB}"/>
  <conditionalFormatting sqref="F1:F1048576">
    <cfRule type="cellIs" dxfId="3" priority="1" operator="equal">
      <formula>"live"</formula>
    </cfRule>
    <cfRule type="cellIs" dxfId="2" priority="2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3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BC0-95FD-4C86-90C0-44588D8D36B7}">
  <dimension ref="A1:H13"/>
  <sheetViews>
    <sheetView workbookViewId="0">
      <selection activeCell="K7" sqref="K7"/>
    </sheetView>
  </sheetViews>
  <sheetFormatPr defaultRowHeight="14.3" x14ac:dyDescent="0.25"/>
  <cols>
    <col min="1" max="1" width="16.75" bestFit="1" customWidth="1"/>
    <col min="2" max="2" width="17.25" bestFit="1" customWidth="1"/>
    <col min="3" max="3" width="13.5" bestFit="1" customWidth="1"/>
    <col min="4" max="4" width="16.125" bestFit="1" customWidth="1"/>
    <col min="5" max="5" width="12.625" bestFit="1" customWidth="1"/>
    <col min="6" max="6" width="19.875" style="20" bestFit="1" customWidth="1"/>
    <col min="7" max="7" width="16.125" style="20" bestFit="1" customWidth="1"/>
    <col min="8" max="8" width="18.875" style="20" bestFit="1" customWidth="1"/>
  </cols>
  <sheetData>
    <row r="1" spans="1:8" x14ac:dyDescent="0.25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25">
      <c r="A2" t="s">
        <v>8406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8407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COUNTIFS(Kickstarter!$F:$F,"=canceled",Kickstarter!$D:$D,"&gt;=1000",Kickstarter!$D:$D,"&lt;=4999",Kickstarter!$R:$R,"=plays")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8408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COUNTIFS(Kickstarter!$F:$F,"=canceled",Kickstarter!$D:$D,"&gt;=10000",Kickstarter!$D:$D,"&lt;=14999",Kickstarter!$R:$R,"=plays")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COUNTIFS(Kickstarter!$F:$F,"=canceled",Kickstarter!$D:$D,"&gt;=20000",Kickstarter!$D:$D,"&lt;=24999",Kickstarter!$R:$R,"=plays")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8413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8417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8414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8415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8416</v>
      </c>
      <c r="B13">
        <f>COUNTIFS(Kickstarter!$F:$F,"=successful",Kickstarter!$D:$D,"&gt;50000",Kickstarter!$R:$R,"=plays")</f>
        <v>2</v>
      </c>
      <c r="C13">
        <f>COUNTIFS(Kickstarter!$F:$F,"=failed",Kickstarter!$D:$D,"&gt;50000",Kickstarter!$R:$R,"=plays")</f>
        <v>10</v>
      </c>
      <c r="D13">
        <f>COUNTIFS(Kickstarter!$F:$F,"=canceled",Kickstarter!$D:$D,"&gt;50000",Kickstarter!$R:$R,"=plays")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07C5-0A7C-4D1B-927A-75C9ADA02550}">
  <dimension ref="A1:E18"/>
  <sheetViews>
    <sheetView workbookViewId="0">
      <selection activeCell="Q16" sqref="Q16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8.375" bestFit="1" customWidth="1"/>
    <col min="5" max="6" width="11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BC196-E324-423B-A9EA-022F121E7ED9}">
  <dimension ref="A1:C15"/>
  <sheetViews>
    <sheetView workbookViewId="0">
      <selection activeCell="C13" sqref="C13"/>
    </sheetView>
  </sheetViews>
  <sheetFormatPr defaultRowHeight="14.3" x14ac:dyDescent="0.25"/>
  <cols>
    <col min="1" max="1" width="25.875" bestFit="1" customWidth="1"/>
    <col min="2" max="2" width="10.125" style="16" bestFit="1" customWidth="1"/>
    <col min="3" max="3" width="9.875" style="16" bestFit="1" customWidth="1"/>
  </cols>
  <sheetData>
    <row r="1" spans="1:3" x14ac:dyDescent="0.25">
      <c r="B1" s="16" t="s">
        <v>8388</v>
      </c>
      <c r="C1" s="16" t="s">
        <v>8389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8391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8393</v>
      </c>
      <c r="B7" s="16" t="e">
        <f>B5-B6</f>
        <v>#REF!</v>
      </c>
      <c r="C7" s="16" t="e">
        <f>C5-C6</f>
        <v>#REF!</v>
      </c>
    </row>
    <row r="10" spans="1:3" x14ac:dyDescent="0.25">
      <c r="A10" t="s">
        <v>8386</v>
      </c>
      <c r="B10" s="16" t="e">
        <f>AVERAGE(#REF!)</f>
        <v>#REF!</v>
      </c>
      <c r="C10" s="16" t="e">
        <f>AVERAGE(#REF!)</f>
        <v>#REF!</v>
      </c>
    </row>
    <row r="11" spans="1:3" x14ac:dyDescent="0.25">
      <c r="A11" t="s">
        <v>8387</v>
      </c>
      <c r="B11" s="16" t="e">
        <f>MEDIAN(#REF!)</f>
        <v>#REF!</v>
      </c>
      <c r="C11" s="16" t="e">
        <f>MEDIAN(#REF!)</f>
        <v>#REF!</v>
      </c>
    </row>
    <row r="12" spans="1:3" x14ac:dyDescent="0.25">
      <c r="A12" t="s">
        <v>8394</v>
      </c>
      <c r="B12" s="16" t="e">
        <f>_xlfn.STDEV.P(#REF!)</f>
        <v>#REF!</v>
      </c>
      <c r="C12" s="16" t="e">
        <f>_xlfn.STDEV.P(#REF!)</f>
        <v>#REF!</v>
      </c>
    </row>
    <row r="13" spans="1:3" x14ac:dyDescent="0.25">
      <c r="A13" t="s">
        <v>8395</v>
      </c>
      <c r="B13" s="16" t="e">
        <f>_xlfn.QUARTILE.EXC(#REF!, 3)</f>
        <v>#REF!</v>
      </c>
      <c r="C13" s="16" t="e">
        <f>_xlfn.QUARTILE.EXC(#REF!, 3)</f>
        <v>#REF!</v>
      </c>
    </row>
    <row r="14" spans="1:3" x14ac:dyDescent="0.25">
      <c r="A14" t="s">
        <v>8396</v>
      </c>
      <c r="B14" s="16" t="e">
        <f>_xlfn.QUARTILE.EXC(#REF!, 1)</f>
        <v>#REF!</v>
      </c>
      <c r="C14" s="16" t="e">
        <f>_xlfn.QUARTILE.EXC(#REF!, 1)</f>
        <v>#REF!</v>
      </c>
    </row>
    <row r="15" spans="1:3" x14ac:dyDescent="0.25">
      <c r="A15" t="s">
        <v>8397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5477-D539-4CA9-A3F4-F23588ADE9B9}">
  <dimension ref="A1:F6"/>
  <sheetViews>
    <sheetView workbookViewId="0">
      <selection activeCell="E12" sqref="E12"/>
    </sheetView>
  </sheetViews>
  <sheetFormatPr defaultRowHeight="14.3" x14ac:dyDescent="0.25"/>
  <cols>
    <col min="1" max="1" width="29.875" bestFit="1" customWidth="1"/>
    <col min="2" max="2" width="117.75" bestFit="1" customWidth="1"/>
    <col min="3" max="3" width="8.875" style="8" bestFit="1" customWidth="1"/>
    <col min="4" max="4" width="9" style="8"/>
    <col min="5" max="5" width="15.5" bestFit="1" customWidth="1"/>
    <col min="6" max="6" width="16.375" bestFit="1" customWidth="1"/>
  </cols>
  <sheetData>
    <row r="1" spans="1:6" x14ac:dyDescent="0.25">
      <c r="A1" t="s">
        <v>8380</v>
      </c>
      <c r="B1" t="s">
        <v>4110</v>
      </c>
      <c r="C1" s="8" t="s">
        <v>8381</v>
      </c>
      <c r="D1" s="8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Kickstarter!B:E,3, FALSE)</f>
        <v>2000</v>
      </c>
      <c r="D2" s="8">
        <f>VLOOKUP(A2, Kickstarter!B:E,4,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Kickstarter!B:E,3, FALSE)</f>
        <v>2000</v>
      </c>
      <c r="D3" s="8">
        <f>VLOOKUP(A3, Kickstarter!B:E,4,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Kickstarter!B:E,3, FALSE)</f>
        <v>1500</v>
      </c>
      <c r="D4" s="8">
        <f>VLOOKUP(A4, Kickstarter!B:E,4,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Kickstarter!B:E,3, FALSE)</f>
        <v>1000</v>
      </c>
      <c r="D5" s="8">
        <f>VLOOKUP(A5, Kickstarter!B:E,4,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Kickstarter!B:E,3, FALSE)</f>
        <v>4000</v>
      </c>
      <c r="D6" s="8">
        <f>VLOOKUP(A6, Kickstarter!B:E,4,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3E066-357D-4B63-88C8-AC078520B96C}">
  <dimension ref="A1:F17"/>
  <sheetViews>
    <sheetView workbookViewId="0">
      <selection activeCell="G31" sqref="G31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7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7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7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7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7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7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7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7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7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7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7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7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46371-D9CC-4A0B-BE90-2486A907F319}">
  <dimension ref="A1:F47"/>
  <sheetViews>
    <sheetView workbookViewId="0">
      <selection activeCell="I26" sqref="I26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3700E-C115-498C-919D-17BDDFB4C2AF}">
  <dimension ref="A1:F14"/>
  <sheetViews>
    <sheetView workbookViewId="0">
      <selection activeCell="F29" sqref="F29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Villafria,Michelle</cp:lastModifiedBy>
  <dcterms:created xsi:type="dcterms:W3CDTF">2017-04-20T15:17:24Z</dcterms:created>
  <dcterms:modified xsi:type="dcterms:W3CDTF">2021-05-03T20:17:17Z</dcterms:modified>
</cp:coreProperties>
</file>