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larryjones/professional/projects/think-bayes-clj/think-bayes-clj/test/think_bayes/"/>
    </mc:Choice>
  </mc:AlternateContent>
  <bookViews>
    <workbookView xWindow="0" yWindow="460" windowWidth="28800" windowHeight="16620" tabRatio="500" activeTab="1"/>
  </bookViews>
  <sheets>
    <sheet name="cookies" sheetId="1" r:id="rId1"/>
    <sheet name="dic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G20" i="2"/>
  <c r="G16" i="2"/>
  <c r="G17" i="2"/>
  <c r="G18" i="2"/>
  <c r="G19" i="2"/>
  <c r="G21" i="2"/>
  <c r="H20" i="2"/>
  <c r="J20" i="2"/>
  <c r="H16" i="2"/>
  <c r="J16" i="2"/>
  <c r="H17" i="2"/>
  <c r="J17" i="2"/>
  <c r="H18" i="2"/>
  <c r="J18" i="2"/>
  <c r="H19" i="2"/>
  <c r="J19" i="2"/>
  <c r="J21" i="2"/>
  <c r="K20" i="2"/>
  <c r="M20" i="2"/>
  <c r="K16" i="2"/>
  <c r="M16" i="2"/>
  <c r="K17" i="2"/>
  <c r="M17" i="2"/>
  <c r="K18" i="2"/>
  <c r="M18" i="2"/>
  <c r="K19" i="2"/>
  <c r="M19" i="2"/>
  <c r="M21" i="2"/>
  <c r="N20" i="2"/>
  <c r="B28" i="2"/>
  <c r="D28" i="2"/>
  <c r="N16" i="2"/>
  <c r="B24" i="2"/>
  <c r="D24" i="2"/>
  <c r="N17" i="2"/>
  <c r="B25" i="2"/>
  <c r="D25" i="2"/>
  <c r="N18" i="2"/>
  <c r="B26" i="2"/>
  <c r="D26" i="2"/>
  <c r="N19" i="2"/>
  <c r="B27" i="2"/>
  <c r="D27" i="2"/>
  <c r="D29" i="2"/>
  <c r="E28" i="2"/>
  <c r="G28" i="2"/>
  <c r="E24" i="2"/>
  <c r="G24" i="2"/>
  <c r="E25" i="2"/>
  <c r="G25" i="2"/>
  <c r="E26" i="2"/>
  <c r="G26" i="2"/>
  <c r="E27" i="2"/>
  <c r="G27" i="2"/>
  <c r="G29" i="2"/>
  <c r="H28" i="2"/>
  <c r="J28" i="2"/>
  <c r="H27" i="2"/>
  <c r="J27" i="2"/>
  <c r="H26" i="2"/>
  <c r="J26" i="2"/>
  <c r="H25" i="2"/>
  <c r="J25" i="2"/>
  <c r="H24" i="2"/>
  <c r="J24" i="2"/>
  <c r="I28" i="2"/>
  <c r="I27" i="2"/>
  <c r="I26" i="2"/>
  <c r="I25" i="2"/>
  <c r="I24" i="2"/>
  <c r="F28" i="2"/>
  <c r="F27" i="2"/>
  <c r="F26" i="2"/>
  <c r="F25" i="2"/>
  <c r="F24" i="2"/>
  <c r="C25" i="2"/>
  <c r="C26" i="2"/>
  <c r="C27" i="2"/>
  <c r="C28" i="2"/>
  <c r="C24" i="2"/>
  <c r="F16" i="2"/>
  <c r="F17" i="2"/>
  <c r="F18" i="2"/>
  <c r="F19" i="2"/>
  <c r="F20" i="2"/>
  <c r="I16" i="2"/>
  <c r="I17" i="2"/>
  <c r="I18" i="2"/>
  <c r="I19" i="2"/>
  <c r="I20" i="2"/>
  <c r="L16" i="2"/>
  <c r="L17" i="2"/>
  <c r="L18" i="2"/>
  <c r="L19" i="2"/>
  <c r="L20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D21" i="2"/>
  <c r="J29" i="2"/>
  <c r="K28" i="2"/>
  <c r="K27" i="2"/>
  <c r="K26" i="2"/>
  <c r="K25" i="2"/>
  <c r="K24" i="2"/>
  <c r="C7" i="2"/>
  <c r="C8" i="2"/>
  <c r="C9" i="2"/>
  <c r="C10" i="2"/>
  <c r="C11" i="2"/>
  <c r="B8" i="2"/>
  <c r="B9" i="2"/>
  <c r="B10" i="2"/>
  <c r="B11" i="2"/>
  <c r="B7" i="2"/>
  <c r="D7" i="2"/>
  <c r="D8" i="2"/>
  <c r="D9" i="2"/>
  <c r="D10" i="2"/>
  <c r="D11" i="2"/>
  <c r="D12" i="2"/>
  <c r="E8" i="2"/>
  <c r="E9" i="2"/>
  <c r="E10" i="2"/>
  <c r="E11" i="2"/>
  <c r="E7" i="2"/>
  <c r="I18" i="1"/>
  <c r="F18" i="1"/>
  <c r="I17" i="1"/>
  <c r="B17" i="1"/>
  <c r="C17" i="1"/>
  <c r="D17" i="1"/>
  <c r="B18" i="1"/>
  <c r="C18" i="1"/>
  <c r="D18" i="1"/>
  <c r="D19" i="1"/>
  <c r="E17" i="1"/>
  <c r="F17" i="1"/>
  <c r="G17" i="1"/>
  <c r="E18" i="1"/>
  <c r="G18" i="1"/>
  <c r="G19" i="1"/>
  <c r="H17" i="1"/>
  <c r="J17" i="1"/>
  <c r="H18" i="1"/>
  <c r="J18" i="1"/>
  <c r="J19" i="1"/>
  <c r="K18" i="1"/>
  <c r="K17" i="1"/>
  <c r="I5" i="1"/>
  <c r="B5" i="1"/>
  <c r="C5" i="1"/>
  <c r="D5" i="1"/>
  <c r="B6" i="1"/>
  <c r="C6" i="1"/>
  <c r="D6" i="1"/>
  <c r="D7" i="1"/>
  <c r="E5" i="1"/>
  <c r="F5" i="1"/>
  <c r="G5" i="1"/>
  <c r="E6" i="1"/>
  <c r="F6" i="1"/>
  <c r="G6" i="1"/>
  <c r="G7" i="1"/>
  <c r="H5" i="1"/>
  <c r="J5" i="1"/>
  <c r="I6" i="1"/>
  <c r="H6" i="1"/>
  <c r="J6" i="1"/>
  <c r="J7" i="1"/>
  <c r="K6" i="1"/>
  <c r="K5" i="1"/>
  <c r="B12" i="1"/>
  <c r="C12" i="1"/>
  <c r="D12" i="1"/>
  <c r="B11" i="1"/>
  <c r="C11" i="1"/>
  <c r="D11" i="1"/>
  <c r="D13" i="1"/>
  <c r="E12" i="1"/>
  <c r="E11" i="1"/>
</calcChain>
</file>

<file path=xl/sharedStrings.xml><?xml version="1.0" encoding="utf-8"?>
<sst xmlns="http://schemas.openxmlformats.org/spreadsheetml/2006/main" count="59" uniqueCount="12">
  <si>
    <t>Hypotheses</t>
  </si>
  <si>
    <t>Priors</t>
  </si>
  <si>
    <t>Likelihood(vanilla)</t>
  </si>
  <si>
    <t>Posteriors</t>
  </si>
  <si>
    <t>Products</t>
  </si>
  <si>
    <t>Bowl 1</t>
  </si>
  <si>
    <t>Bowl 2</t>
  </si>
  <si>
    <t>Likelihood (chocolate)</t>
  </si>
  <si>
    <t>Likelihood(chocolate)</t>
  </si>
  <si>
    <t>Cookies Test</t>
  </si>
  <si>
    <t>Cookies eat test</t>
  </si>
  <si>
    <t>Dice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</si>
</sst>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?/???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showRuler="0" workbookViewId="0">
      <selection activeCell="A15" sqref="A15:E19"/>
    </sheetView>
  </sheetViews>
  <sheetFormatPr baseColWidth="10" defaultRowHeight="16" x14ac:dyDescent="0.2"/>
  <cols>
    <col min="2" max="2" width="10.83203125" style="1"/>
    <col min="3" max="3" width="15.83203125" style="1" bestFit="1" customWidth="1"/>
    <col min="4" max="4" width="8.33203125" style="1" bestFit="1" customWidth="1"/>
    <col min="5" max="5" width="9.33203125" style="1" bestFit="1" customWidth="1"/>
    <col min="6" max="6" width="18.5" bestFit="1" customWidth="1"/>
    <col min="9" max="9" width="15.83203125" bestFit="1" customWidth="1"/>
  </cols>
  <sheetData>
    <row r="3" spans="1:11" x14ac:dyDescent="0.2">
      <c r="A3" t="s">
        <v>9</v>
      </c>
    </row>
    <row r="4" spans="1:11" x14ac:dyDescent="0.2">
      <c r="A4" t="s">
        <v>0</v>
      </c>
      <c r="B4" s="1" t="s">
        <v>1</v>
      </c>
      <c r="C4" s="1" t="s">
        <v>2</v>
      </c>
      <c r="D4" s="1" t="s">
        <v>4</v>
      </c>
      <c r="E4" s="1" t="s">
        <v>3</v>
      </c>
      <c r="F4" s="1" t="s">
        <v>8</v>
      </c>
      <c r="G4" s="1" t="s">
        <v>4</v>
      </c>
      <c r="H4" s="1" t="s">
        <v>3</v>
      </c>
      <c r="I4" s="1" t="s">
        <v>2</v>
      </c>
      <c r="J4" s="1" t="s">
        <v>4</v>
      </c>
      <c r="K4" s="1" t="s">
        <v>3</v>
      </c>
    </row>
    <row r="5" spans="1:11" x14ac:dyDescent="0.2">
      <c r="A5" t="s">
        <v>5</v>
      </c>
      <c r="B5" s="1">
        <f>1/2</f>
        <v>0.5</v>
      </c>
      <c r="C5" s="1">
        <f>3/4</f>
        <v>0.75</v>
      </c>
      <c r="D5" s="1">
        <f>B5*C5</f>
        <v>0.375</v>
      </c>
      <c r="E5" s="1">
        <f>D5/D$7</f>
        <v>0.6</v>
      </c>
      <c r="F5" s="1">
        <f>1/4</f>
        <v>0.25</v>
      </c>
      <c r="G5" s="1">
        <f>E5*F5</f>
        <v>0.15</v>
      </c>
      <c r="H5" s="1">
        <f>G5/G$7</f>
        <v>0.4285714285714286</v>
      </c>
      <c r="I5" s="1">
        <f>3/4</f>
        <v>0.75</v>
      </c>
      <c r="J5" s="1">
        <f>H5*I5</f>
        <v>0.32142857142857145</v>
      </c>
      <c r="K5" s="1">
        <f>J5/J$7</f>
        <v>0.52941176470588236</v>
      </c>
    </row>
    <row r="6" spans="1:11" x14ac:dyDescent="0.2">
      <c r="A6" t="s">
        <v>6</v>
      </c>
      <c r="B6" s="1">
        <f>1/2</f>
        <v>0.5</v>
      </c>
      <c r="C6" s="1">
        <f>1/2</f>
        <v>0.5</v>
      </c>
      <c r="D6" s="1">
        <f>B6*C6</f>
        <v>0.25</v>
      </c>
      <c r="E6" s="1">
        <f>D6/D$7</f>
        <v>0.4</v>
      </c>
      <c r="F6" s="1">
        <f>1/2</f>
        <v>0.5</v>
      </c>
      <c r="G6" s="1">
        <f>E6*F6</f>
        <v>0.2</v>
      </c>
      <c r="H6" s="1">
        <f>G6/G$7</f>
        <v>0.57142857142857151</v>
      </c>
      <c r="I6" s="1">
        <f>1/2</f>
        <v>0.5</v>
      </c>
      <c r="J6" s="1">
        <f>H6*I6</f>
        <v>0.28571428571428575</v>
      </c>
      <c r="K6" s="1">
        <f>J6/J$7</f>
        <v>0.47058823529411764</v>
      </c>
    </row>
    <row r="7" spans="1:11" x14ac:dyDescent="0.2">
      <c r="D7" s="1">
        <f>SUM(D5:D6)</f>
        <v>0.625</v>
      </c>
      <c r="F7" s="1"/>
      <c r="G7" s="1">
        <f>SUM(G5:G6)</f>
        <v>0.35</v>
      </c>
      <c r="H7" s="1"/>
      <c r="I7" s="1"/>
      <c r="J7" s="1">
        <f>SUM(J5:J6)</f>
        <v>0.60714285714285721</v>
      </c>
      <c r="K7" s="1"/>
    </row>
    <row r="9" spans="1:11" x14ac:dyDescent="0.2">
      <c r="A9" t="s">
        <v>9</v>
      </c>
    </row>
    <row r="10" spans="1:11" x14ac:dyDescent="0.2">
      <c r="A10" t="s">
        <v>0</v>
      </c>
      <c r="B10" s="1" t="s">
        <v>1</v>
      </c>
      <c r="C10" s="1" t="s">
        <v>7</v>
      </c>
      <c r="D10" s="1" t="s">
        <v>4</v>
      </c>
      <c r="E10" s="1" t="s">
        <v>3</v>
      </c>
    </row>
    <row r="11" spans="1:11" x14ac:dyDescent="0.2">
      <c r="A11" t="s">
        <v>5</v>
      </c>
      <c r="B11" s="1">
        <f>1/2</f>
        <v>0.5</v>
      </c>
      <c r="C11" s="1">
        <f>1/4</f>
        <v>0.25</v>
      </c>
      <c r="D11" s="1">
        <f>B11*C11</f>
        <v>0.125</v>
      </c>
      <c r="E11" s="1">
        <f>D11/D$13</f>
        <v>0.33333333333333331</v>
      </c>
    </row>
    <row r="12" spans="1:11" x14ac:dyDescent="0.2">
      <c r="A12" t="s">
        <v>6</v>
      </c>
      <c r="B12" s="1">
        <f>1/2</f>
        <v>0.5</v>
      </c>
      <c r="C12" s="1">
        <f>1/2</f>
        <v>0.5</v>
      </c>
      <c r="D12" s="1">
        <f>B12*C12</f>
        <v>0.25</v>
      </c>
      <c r="E12" s="1">
        <f>D12/D$13</f>
        <v>0.66666666666666663</v>
      </c>
    </row>
    <row r="13" spans="1:11" x14ac:dyDescent="0.2">
      <c r="D13" s="1">
        <f>SUM(D11:D12)</f>
        <v>0.375</v>
      </c>
    </row>
    <row r="15" spans="1:11" x14ac:dyDescent="0.2">
      <c r="A15" t="s">
        <v>10</v>
      </c>
    </row>
    <row r="16" spans="1:11" x14ac:dyDescent="0.2">
      <c r="A16" t="s">
        <v>0</v>
      </c>
      <c r="B16" s="1" t="s">
        <v>1</v>
      </c>
      <c r="C16" s="1" t="s">
        <v>2</v>
      </c>
      <c r="D16" s="1" t="s">
        <v>4</v>
      </c>
      <c r="E16" s="1" t="s">
        <v>3</v>
      </c>
      <c r="F16" s="1" t="s">
        <v>8</v>
      </c>
      <c r="G16" s="1" t="s">
        <v>4</v>
      </c>
      <c r="H16" s="1" t="s">
        <v>3</v>
      </c>
      <c r="I16" s="1" t="s">
        <v>2</v>
      </c>
      <c r="J16" s="1" t="s">
        <v>4</v>
      </c>
      <c r="K16" s="1" t="s">
        <v>3</v>
      </c>
    </row>
    <row r="17" spans="1:11" x14ac:dyDescent="0.2">
      <c r="A17" t="s">
        <v>5</v>
      </c>
      <c r="B17" s="1">
        <f>1/2</f>
        <v>0.5</v>
      </c>
      <c r="C17" s="1">
        <f>30/40</f>
        <v>0.75</v>
      </c>
      <c r="D17" s="1">
        <f>B17*C17</f>
        <v>0.375</v>
      </c>
      <c r="E17" s="1">
        <f>D17/D$19</f>
        <v>0.6</v>
      </c>
      <c r="F17" s="1">
        <f>10/39</f>
        <v>0.25641025641025639</v>
      </c>
      <c r="G17" s="1">
        <f>E17*F17</f>
        <v>0.15384615384615383</v>
      </c>
      <c r="H17" s="1">
        <f>G17/G$19</f>
        <v>0.4285714285714286</v>
      </c>
      <c r="I17" s="1">
        <f>29/38</f>
        <v>0.76315789473684215</v>
      </c>
      <c r="J17" s="1">
        <f>H17*I17</f>
        <v>0.3270676691729324</v>
      </c>
      <c r="K17" s="1">
        <f>J17/J$19</f>
        <v>0.53374233128834347</v>
      </c>
    </row>
    <row r="18" spans="1:11" x14ac:dyDescent="0.2">
      <c r="A18" t="s">
        <v>6</v>
      </c>
      <c r="B18" s="1">
        <f>1/2</f>
        <v>0.5</v>
      </c>
      <c r="C18" s="1">
        <f>1/2</f>
        <v>0.5</v>
      </c>
      <c r="D18" s="1">
        <f>B18*C18</f>
        <v>0.25</v>
      </c>
      <c r="E18" s="1">
        <f>D18/D$19</f>
        <v>0.4</v>
      </c>
      <c r="F18" s="1">
        <f>20/39</f>
        <v>0.51282051282051277</v>
      </c>
      <c r="G18" s="1">
        <f>E18*F18</f>
        <v>0.20512820512820512</v>
      </c>
      <c r="H18" s="1">
        <f>G18/G$19</f>
        <v>0.57142857142857151</v>
      </c>
      <c r="I18" s="1">
        <f>19/38</f>
        <v>0.5</v>
      </c>
      <c r="J18" s="1">
        <f>H18*I18</f>
        <v>0.28571428571428575</v>
      </c>
      <c r="K18" s="1">
        <f>J18/J$19</f>
        <v>0.46625766871165636</v>
      </c>
    </row>
    <row r="19" spans="1:11" x14ac:dyDescent="0.2">
      <c r="D19" s="1">
        <f>SUM(D17:D18)</f>
        <v>0.625</v>
      </c>
      <c r="F19" s="1"/>
      <c r="G19" s="1">
        <f>SUM(G17:G18)</f>
        <v>0.35897435897435892</v>
      </c>
      <c r="H19" s="1"/>
      <c r="I19" s="1"/>
      <c r="J19" s="1">
        <f>SUM(J17:J18)</f>
        <v>0.61278195488721821</v>
      </c>
      <c r="K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29"/>
  <sheetViews>
    <sheetView tabSelected="1" showRuler="0" workbookViewId="0">
      <selection activeCell="K28" sqref="K28"/>
    </sheetView>
  </sheetViews>
  <sheetFormatPr baseColWidth="10" defaultRowHeight="16" x14ac:dyDescent="0.2"/>
  <cols>
    <col min="2" max="2" width="9.33203125" bestFit="1" customWidth="1"/>
    <col min="3" max="14" width="12.1640625" bestFit="1" customWidth="1"/>
  </cols>
  <sheetData>
    <row r="5" spans="1:14" x14ac:dyDescent="0.2">
      <c r="A5" t="s">
        <v>11</v>
      </c>
      <c r="B5" s="1"/>
      <c r="C5" s="1"/>
      <c r="D5" s="1"/>
      <c r="E5" s="1"/>
    </row>
    <row r="6" spans="1:14" x14ac:dyDescent="0.2">
      <c r="A6" t="s">
        <v>0</v>
      </c>
      <c r="B6" s="1" t="s">
        <v>1</v>
      </c>
      <c r="C6" s="1">
        <v>6</v>
      </c>
      <c r="D6" s="1" t="s">
        <v>4</v>
      </c>
      <c r="E6" s="1" t="s">
        <v>3</v>
      </c>
    </row>
    <row r="7" spans="1:14" x14ac:dyDescent="0.2">
      <c r="A7">
        <v>4</v>
      </c>
      <c r="B7" s="1">
        <f>1/5</f>
        <v>0.2</v>
      </c>
      <c r="C7" s="1">
        <f>IF(C6&gt;A7,0,1/A7)</f>
        <v>0</v>
      </c>
      <c r="D7" s="1">
        <f>B7*C7</f>
        <v>0</v>
      </c>
      <c r="E7" s="1">
        <f>D7/D$12</f>
        <v>0</v>
      </c>
    </row>
    <row r="8" spans="1:14" x14ac:dyDescent="0.2">
      <c r="A8">
        <v>6</v>
      </c>
      <c r="B8" s="1">
        <f t="shared" ref="B8:B11" si="0">1/5</f>
        <v>0.2</v>
      </c>
      <c r="C8" s="1">
        <f t="shared" ref="C8:C11" si="1">IF(C7&gt;A8,0,1/A8)</f>
        <v>0.16666666666666666</v>
      </c>
      <c r="D8" s="1">
        <f t="shared" ref="D8:D11" si="2">B8*C8</f>
        <v>3.3333333333333333E-2</v>
      </c>
      <c r="E8" s="1">
        <f t="shared" ref="E8:E11" si="3">D8/D$12</f>
        <v>0.39215686274509809</v>
      </c>
    </row>
    <row r="9" spans="1:14" x14ac:dyDescent="0.2">
      <c r="A9">
        <v>8</v>
      </c>
      <c r="B9" s="1">
        <f t="shared" si="0"/>
        <v>0.2</v>
      </c>
      <c r="C9" s="1">
        <f t="shared" si="1"/>
        <v>0.125</v>
      </c>
      <c r="D9" s="1">
        <f t="shared" si="2"/>
        <v>2.5000000000000001E-2</v>
      </c>
      <c r="E9" s="1">
        <f t="shared" si="3"/>
        <v>0.29411764705882359</v>
      </c>
    </row>
    <row r="10" spans="1:14" x14ac:dyDescent="0.2">
      <c r="A10">
        <v>12</v>
      </c>
      <c r="B10" s="1">
        <f t="shared" si="0"/>
        <v>0.2</v>
      </c>
      <c r="C10" s="1">
        <f t="shared" si="1"/>
        <v>8.3333333333333329E-2</v>
      </c>
      <c r="D10" s="1">
        <f t="shared" si="2"/>
        <v>1.6666666666666666E-2</v>
      </c>
      <c r="E10" s="1">
        <f t="shared" si="3"/>
        <v>0.19607843137254904</v>
      </c>
    </row>
    <row r="11" spans="1:14" x14ac:dyDescent="0.2">
      <c r="A11">
        <v>20</v>
      </c>
      <c r="B11" s="1">
        <f t="shared" si="0"/>
        <v>0.2</v>
      </c>
      <c r="C11" s="1">
        <f t="shared" si="1"/>
        <v>0.05</v>
      </c>
      <c r="D11" s="1">
        <f t="shared" si="2"/>
        <v>1.0000000000000002E-2</v>
      </c>
      <c r="E11" s="1">
        <f t="shared" si="3"/>
        <v>0.11764705882352945</v>
      </c>
    </row>
    <row r="12" spans="1:14" x14ac:dyDescent="0.2">
      <c r="D12" s="1">
        <f>SUM(D7:D11)</f>
        <v>8.4999999999999992E-2</v>
      </c>
      <c r="E12" s="1"/>
    </row>
    <row r="14" spans="1:14" x14ac:dyDescent="0.2">
      <c r="A14" t="s">
        <v>11</v>
      </c>
      <c r="B14" s="1"/>
      <c r="C14" s="1"/>
      <c r="D14" s="1"/>
      <c r="E14" s="1"/>
    </row>
    <row r="15" spans="1:14" x14ac:dyDescent="0.2">
      <c r="A15" t="s">
        <v>0</v>
      </c>
      <c r="B15" s="1" t="s">
        <v>1</v>
      </c>
      <c r="C15" s="1">
        <v>6</v>
      </c>
      <c r="D15" s="1" t="s">
        <v>4</v>
      </c>
      <c r="E15" s="1" t="s">
        <v>3</v>
      </c>
      <c r="F15" s="1">
        <v>6</v>
      </c>
      <c r="G15" s="1" t="s">
        <v>4</v>
      </c>
      <c r="H15" s="1" t="s">
        <v>3</v>
      </c>
      <c r="I15" s="1">
        <v>8</v>
      </c>
      <c r="J15" s="1" t="s">
        <v>4</v>
      </c>
      <c r="K15" s="1" t="s">
        <v>3</v>
      </c>
      <c r="L15" s="1">
        <v>7</v>
      </c>
      <c r="M15" s="1" t="s">
        <v>4</v>
      </c>
      <c r="N15" s="1" t="s">
        <v>3</v>
      </c>
    </row>
    <row r="16" spans="1:14" x14ac:dyDescent="0.2">
      <c r="A16">
        <v>4</v>
      </c>
      <c r="B16" s="2">
        <f>1/5</f>
        <v>0.2</v>
      </c>
      <c r="C16" s="2">
        <f>IF(C$15&gt;$A16,0,1/$A16)</f>
        <v>0</v>
      </c>
      <c r="D16" s="2">
        <f>B16*C16</f>
        <v>0</v>
      </c>
      <c r="E16" s="2">
        <f>D16/D$21</f>
        <v>0</v>
      </c>
      <c r="F16" s="2">
        <f>IF(F$15&gt;$A16,0,1/$A16)</f>
        <v>0</v>
      </c>
      <c r="G16" s="2">
        <f>E16*F16</f>
        <v>0</v>
      </c>
      <c r="H16" s="2">
        <f>G16/G$21</f>
        <v>0</v>
      </c>
      <c r="I16" s="2">
        <f>IF(I$15&gt;$A16,0,1/$A16)</f>
        <v>0</v>
      </c>
      <c r="J16" s="2">
        <f>H16*I16</f>
        <v>0</v>
      </c>
      <c r="K16" s="2">
        <f>J16/J$21</f>
        <v>0</v>
      </c>
      <c r="L16" s="2">
        <f>IF(L$15&gt;$A16,0,1/$A16)</f>
        <v>0</v>
      </c>
      <c r="M16" s="2">
        <f>K16*L16</f>
        <v>0</v>
      </c>
      <c r="N16" s="2">
        <f>M16/M$21</f>
        <v>0</v>
      </c>
    </row>
    <row r="17" spans="1:20" x14ac:dyDescent="0.2">
      <c r="A17">
        <v>6</v>
      </c>
      <c r="B17" s="2">
        <f t="shared" ref="B17:B20" si="4">1/5</f>
        <v>0.2</v>
      </c>
      <c r="C17" s="2">
        <f t="shared" ref="C17:C20" si="5">IF(C$15&gt;$A17,0,1/$A17)</f>
        <v>0.16666666666666666</v>
      </c>
      <c r="D17" s="2">
        <f t="shared" ref="D17:D20" si="6">B17*C17</f>
        <v>3.3333333333333333E-2</v>
      </c>
      <c r="E17" s="2">
        <f>D17/D$21</f>
        <v>0.39215686274509809</v>
      </c>
      <c r="F17" s="2">
        <f t="shared" ref="F17:F21" si="7">IF(F$15&gt;$A17,0,1/$A17)</f>
        <v>0.16666666666666666</v>
      </c>
      <c r="G17" s="2">
        <f t="shared" ref="G17:G21" si="8">E17*F17</f>
        <v>6.535947712418301E-2</v>
      </c>
      <c r="H17" s="2">
        <f>G17/G$21</f>
        <v>0.52562417871222067</v>
      </c>
      <c r="I17" s="2">
        <f t="shared" ref="I17:I21" si="9">IF(I$15&gt;$A17,0,1/$A17)</f>
        <v>0</v>
      </c>
      <c r="J17" s="2">
        <f t="shared" ref="J17:J21" si="10">H17*I17</f>
        <v>0</v>
      </c>
      <c r="K17" s="2">
        <f>J17/J$21</f>
        <v>0</v>
      </c>
      <c r="L17" s="2">
        <f t="shared" ref="L17:L21" si="11">IF(L$15&gt;$A17,0,1/$A17)</f>
        <v>0</v>
      </c>
      <c r="M17" s="2">
        <f t="shared" ref="M17:M21" si="12">K17*L17</f>
        <v>0</v>
      </c>
      <c r="N17" s="2">
        <f>M17/M$21</f>
        <v>0</v>
      </c>
    </row>
    <row r="18" spans="1:20" x14ac:dyDescent="0.2">
      <c r="A18">
        <v>8</v>
      </c>
      <c r="B18" s="2">
        <f t="shared" si="4"/>
        <v>0.2</v>
      </c>
      <c r="C18" s="2">
        <f t="shared" si="5"/>
        <v>0.125</v>
      </c>
      <c r="D18" s="2">
        <f t="shared" si="6"/>
        <v>2.5000000000000001E-2</v>
      </c>
      <c r="E18" s="2">
        <f t="shared" ref="E18:E20" si="13">D18/D$21</f>
        <v>0.29411764705882359</v>
      </c>
      <c r="F18" s="2">
        <f t="shared" si="7"/>
        <v>0.125</v>
      </c>
      <c r="G18" s="2">
        <f t="shared" si="8"/>
        <v>3.6764705882352949E-2</v>
      </c>
      <c r="H18" s="2">
        <f t="shared" ref="H18:H20" si="14">G18/G$21</f>
        <v>0.29566360052562418</v>
      </c>
      <c r="I18" s="2">
        <f t="shared" si="9"/>
        <v>0.125</v>
      </c>
      <c r="J18" s="2">
        <f t="shared" si="10"/>
        <v>3.6957950065703023E-2</v>
      </c>
      <c r="K18" s="2">
        <f t="shared" ref="K18:K20" si="15">J18/J$21</f>
        <v>0.73513395774341106</v>
      </c>
      <c r="L18" s="2">
        <f t="shared" si="11"/>
        <v>0.125</v>
      </c>
      <c r="M18" s="2">
        <f t="shared" si="12"/>
        <v>9.1891744717926382E-2</v>
      </c>
      <c r="N18" s="2">
        <f>M18/M$21</f>
        <v>0.81757400558776516</v>
      </c>
    </row>
    <row r="19" spans="1:20" x14ac:dyDescent="0.2">
      <c r="A19">
        <v>12</v>
      </c>
      <c r="B19" s="2">
        <f t="shared" si="4"/>
        <v>0.2</v>
      </c>
      <c r="C19" s="2">
        <f t="shared" si="5"/>
        <v>8.3333333333333329E-2</v>
      </c>
      <c r="D19" s="2">
        <f t="shared" si="6"/>
        <v>1.6666666666666666E-2</v>
      </c>
      <c r="E19" s="2">
        <f t="shared" si="13"/>
        <v>0.19607843137254904</v>
      </c>
      <c r="F19" s="2">
        <f t="shared" si="7"/>
        <v>8.3333333333333329E-2</v>
      </c>
      <c r="G19" s="2">
        <f t="shared" si="8"/>
        <v>1.6339869281045753E-2</v>
      </c>
      <c r="H19" s="2">
        <f t="shared" si="14"/>
        <v>0.13140604467805517</v>
      </c>
      <c r="I19" s="2">
        <f t="shared" si="9"/>
        <v>8.3333333333333329E-2</v>
      </c>
      <c r="J19" s="2">
        <f t="shared" si="10"/>
        <v>1.0950503723171263E-2</v>
      </c>
      <c r="K19" s="2">
        <f t="shared" si="15"/>
        <v>0.21781746896101062</v>
      </c>
      <c r="L19" s="2">
        <f t="shared" si="11"/>
        <v>8.3333333333333329E-2</v>
      </c>
      <c r="M19" s="2">
        <f t="shared" si="12"/>
        <v>1.8151455746750884E-2</v>
      </c>
      <c r="N19" s="2">
        <f>M19/M$21</f>
        <v>0.16149609986918811</v>
      </c>
    </row>
    <row r="20" spans="1:20" x14ac:dyDescent="0.2">
      <c r="A20">
        <v>20</v>
      </c>
      <c r="B20" s="2">
        <f t="shared" si="4"/>
        <v>0.2</v>
      </c>
      <c r="C20" s="2">
        <f t="shared" si="5"/>
        <v>0.05</v>
      </c>
      <c r="D20" s="2">
        <f t="shared" si="6"/>
        <v>1.0000000000000002E-2</v>
      </c>
      <c r="E20" s="2">
        <f t="shared" si="13"/>
        <v>0.11764705882352945</v>
      </c>
      <c r="F20" s="2">
        <f t="shared" si="7"/>
        <v>0.05</v>
      </c>
      <c r="G20" s="2">
        <f t="shared" si="8"/>
        <v>5.8823529411764731E-3</v>
      </c>
      <c r="H20" s="2">
        <f t="shared" si="14"/>
        <v>4.7306176084099885E-2</v>
      </c>
      <c r="I20" s="2">
        <f t="shared" si="9"/>
        <v>0.05</v>
      </c>
      <c r="J20" s="2">
        <f t="shared" si="10"/>
        <v>2.3653088042049943E-3</v>
      </c>
      <c r="K20" s="2">
        <f t="shared" si="15"/>
        <v>4.7048573295578322E-2</v>
      </c>
      <c r="L20" s="2">
        <f t="shared" si="11"/>
        <v>0.05</v>
      </c>
      <c r="M20" s="2">
        <f t="shared" si="12"/>
        <v>2.3524286647789161E-3</v>
      </c>
      <c r="N20" s="2">
        <f>M20/M$21</f>
        <v>2.0929894543046793E-2</v>
      </c>
    </row>
    <row r="21" spans="1:20" x14ac:dyDescent="0.2">
      <c r="B21" s="2"/>
      <c r="C21" s="2"/>
      <c r="D21" s="2">
        <f>SUM(D16:D20)</f>
        <v>8.4999999999999992E-2</v>
      </c>
      <c r="E21" s="2"/>
      <c r="F21" s="2"/>
      <c r="G21" s="2">
        <f>SUM(G16:G20)</f>
        <v>0.12434640522875819</v>
      </c>
      <c r="H21" s="2"/>
      <c r="I21" s="2"/>
      <c r="J21" s="2">
        <f>SUM(J16:J20)</f>
        <v>5.027376259307928E-2</v>
      </c>
      <c r="K21" s="2"/>
      <c r="L21" s="2"/>
      <c r="M21" s="2">
        <f>SUM(M16:M20)</f>
        <v>0.11239562912945618</v>
      </c>
      <c r="N21" s="2"/>
    </row>
    <row r="22" spans="1:20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2">
      <c r="B23" s="1" t="s">
        <v>3</v>
      </c>
      <c r="C23" s="1">
        <v>7</v>
      </c>
      <c r="D23" s="1" t="s">
        <v>4</v>
      </c>
      <c r="E23" s="1" t="s">
        <v>3</v>
      </c>
      <c r="F23" s="1">
        <v>5</v>
      </c>
      <c r="G23" s="1" t="s">
        <v>4</v>
      </c>
      <c r="H23" s="1" t="s">
        <v>3</v>
      </c>
      <c r="I23" s="1">
        <v>4</v>
      </c>
      <c r="J23" s="1" t="s">
        <v>4</v>
      </c>
      <c r="K23" s="1" t="s">
        <v>3</v>
      </c>
    </row>
    <row r="24" spans="1:20" x14ac:dyDescent="0.2">
      <c r="A24">
        <v>4</v>
      </c>
      <c r="B24" s="2">
        <f>N16</f>
        <v>0</v>
      </c>
      <c r="C24" s="2">
        <f>IF(C$23&gt;$A24,0,1/$A24)</f>
        <v>0</v>
      </c>
      <c r="D24" s="2">
        <f>B24*C24</f>
        <v>0</v>
      </c>
      <c r="E24" s="2">
        <f>D24/D$29</f>
        <v>0</v>
      </c>
      <c r="F24" s="2">
        <f>IF(F$23&gt;$A24,0,1/$A24)</f>
        <v>0</v>
      </c>
      <c r="G24" s="2">
        <f>E24*F24</f>
        <v>0</v>
      </c>
      <c r="H24" s="2">
        <f>G24/G$29</f>
        <v>0</v>
      </c>
      <c r="I24" s="2">
        <f>IF(I$23&gt;$A24,0,1/$A24)</f>
        <v>0.25</v>
      </c>
      <c r="J24" s="2">
        <f>H24*I24</f>
        <v>0</v>
      </c>
      <c r="K24" s="2">
        <f>J24/J$29</f>
        <v>0</v>
      </c>
    </row>
    <row r="25" spans="1:20" x14ac:dyDescent="0.2">
      <c r="A25">
        <v>6</v>
      </c>
      <c r="B25" s="2">
        <f t="shared" ref="B25:B28" si="16">N17</f>
        <v>0</v>
      </c>
      <c r="C25" s="2">
        <f t="shared" ref="C25:C28" si="17">IF(C$23&gt;$A25,0,1/$A25)</f>
        <v>0</v>
      </c>
      <c r="D25" s="2">
        <f t="shared" ref="D25:D28" si="18">B25*C25</f>
        <v>0</v>
      </c>
      <c r="E25" s="2">
        <f>D25/D$29</f>
        <v>0</v>
      </c>
      <c r="F25" s="2">
        <f t="shared" ref="F25:F28" si="19">IF(F$23&gt;$A25,0,1/$A25)</f>
        <v>0.16666666666666666</v>
      </c>
      <c r="G25" s="2">
        <f t="shared" ref="G25:G28" si="20">E25*F25</f>
        <v>0</v>
      </c>
      <c r="H25" s="2">
        <f>G25/G$29</f>
        <v>0</v>
      </c>
      <c r="I25" s="2">
        <f t="shared" ref="I25:I28" si="21">IF(I$23&gt;$A25,0,1/$A25)</f>
        <v>0.16666666666666666</v>
      </c>
      <c r="J25" s="2">
        <f t="shared" ref="J25:J28" si="22">H25*I25</f>
        <v>0</v>
      </c>
      <c r="K25" s="2">
        <f>J25/J$29</f>
        <v>0</v>
      </c>
    </row>
    <row r="26" spans="1:20" x14ac:dyDescent="0.2">
      <c r="A26">
        <v>8</v>
      </c>
      <c r="B26" s="2">
        <f t="shared" si="16"/>
        <v>0.81757400558776516</v>
      </c>
      <c r="C26" s="2">
        <f t="shared" si="17"/>
        <v>0.125</v>
      </c>
      <c r="D26" s="2">
        <f t="shared" si="18"/>
        <v>0.10219675069847065</v>
      </c>
      <c r="E26" s="2">
        <f>D26/D$29</f>
        <v>0.87571253449514574</v>
      </c>
      <c r="F26" s="2">
        <f t="shared" si="19"/>
        <v>0.125</v>
      </c>
      <c r="G26" s="2">
        <f t="shared" si="20"/>
        <v>0.10946406681189322</v>
      </c>
      <c r="H26" s="2">
        <f>G26/G$29</f>
        <v>0.91584527196901</v>
      </c>
      <c r="I26" s="2">
        <f t="shared" si="21"/>
        <v>0.125</v>
      </c>
      <c r="J26" s="2">
        <f t="shared" si="22"/>
        <v>0.11448065899612625</v>
      </c>
      <c r="K26" s="2">
        <f>J26/J$29</f>
        <v>0.94324845367221266</v>
      </c>
    </row>
    <row r="27" spans="1:20" x14ac:dyDescent="0.2">
      <c r="A27">
        <v>12</v>
      </c>
      <c r="B27" s="2">
        <f t="shared" si="16"/>
        <v>0.16149609986918811</v>
      </c>
      <c r="C27" s="2">
        <f t="shared" si="17"/>
        <v>8.3333333333333329E-2</v>
      </c>
      <c r="D27" s="2">
        <f t="shared" si="18"/>
        <v>1.3458008322432342E-2</v>
      </c>
      <c r="E27" s="2">
        <f>D27/D$29</f>
        <v>0.11532016915162407</v>
      </c>
      <c r="F27" s="2">
        <f t="shared" si="19"/>
        <v>8.3333333333333329E-2</v>
      </c>
      <c r="G27" s="2">
        <f t="shared" si="20"/>
        <v>9.6100140959686723E-3</v>
      </c>
      <c r="H27" s="2">
        <f>G27/G$29</f>
        <v>8.0403425797004949E-2</v>
      </c>
      <c r="I27" s="2">
        <f t="shared" si="21"/>
        <v>8.3333333333333329E-2</v>
      </c>
      <c r="J27" s="2">
        <f t="shared" si="22"/>
        <v>6.7002854830837451E-3</v>
      </c>
      <c r="K27" s="2">
        <f>J27/J$29</f>
        <v>5.5206128061290875E-2</v>
      </c>
    </row>
    <row r="28" spans="1:20" x14ac:dyDescent="0.2">
      <c r="A28">
        <v>20</v>
      </c>
      <c r="B28" s="2">
        <f t="shared" si="16"/>
        <v>2.0929894543046793E-2</v>
      </c>
      <c r="C28" s="2">
        <f t="shared" si="17"/>
        <v>0.05</v>
      </c>
      <c r="D28" s="2">
        <f t="shared" si="18"/>
        <v>1.0464947271523397E-3</v>
      </c>
      <c r="E28" s="2">
        <f>D28/D$29</f>
        <v>8.9672963532302936E-3</v>
      </c>
      <c r="F28" s="2">
        <f t="shared" si="19"/>
        <v>0.05</v>
      </c>
      <c r="G28" s="2">
        <f t="shared" si="20"/>
        <v>4.483648176615147E-4</v>
      </c>
      <c r="H28" s="2">
        <f>G28/G$29</f>
        <v>3.7513022339850655E-3</v>
      </c>
      <c r="I28" s="2">
        <f t="shared" si="21"/>
        <v>0.05</v>
      </c>
      <c r="J28" s="2">
        <f t="shared" si="22"/>
        <v>1.8756511169925328E-4</v>
      </c>
      <c r="K28" s="2">
        <f>J28/J$29</f>
        <v>1.5454182664965536E-3</v>
      </c>
    </row>
    <row r="29" spans="1:20" x14ac:dyDescent="0.2">
      <c r="B29" s="2"/>
      <c r="C29" s="2"/>
      <c r="D29" s="2">
        <f>SUM(D24:D28)</f>
        <v>0.11670125374805532</v>
      </c>
      <c r="E29" s="2"/>
      <c r="F29" s="2"/>
      <c r="G29" s="2">
        <f>SUM(G24:G28)</f>
        <v>0.11952244572552341</v>
      </c>
      <c r="H29" s="2"/>
      <c r="I29" s="2"/>
      <c r="J29" s="2">
        <f>SUM(J24:J28)</f>
        <v>0.12136850959090924</v>
      </c>
      <c r="K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cookies</vt:lpstr>
      <vt:lpstr>dice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2016-11-23T03:05:57Z</dcterms:created>
  <dcterms:modified xsi:type="dcterms:W3CDTF">2016-11-25T03:32:37Z</dcterms:modified>
</cp:coreProperties>
</file>