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D:\wamp\www\Fortest\asm_journal\excel\"/>
    </mc:Choice>
  </mc:AlternateContent>
  <xr:revisionPtr revIDLastSave="0" documentId="13_ncr:1_{4FEB5B8B-DD24-452A-9146-74EA28AAFB88}" xr6:coauthVersionLast="46" xr6:coauthVersionMax="46" xr10:uidLastSave="{00000000-0000-0000-0000-000000000000}"/>
  <bookViews>
    <workbookView xWindow="-120" yWindow="-120" windowWidth="29040" windowHeight="15840" firstSheet="1" activeTab="1" xr2:uid="{00000000-000D-0000-FFFF-FFFF00000000}"/>
  </bookViews>
  <sheets>
    <sheet name="Цепочки " sheetId="2" state="hidden" r:id="rId1"/>
    <sheet name="Прайс клиники ( стоматология) " sheetId="3" r:id="rId2"/>
    <sheet name="Автоприемы по отделениям " sheetId="11" state="hidden" r:id="rId3"/>
    <sheet name="Прайс " sheetId="12" state="hidden" r:id="rId4"/>
    <sheet name="Пародонтологи+" sheetId="14" state="hidden" r:id="rId5"/>
    <sheet name="Анестезиологи" sheetId="20" state="hidden" r:id="rId6"/>
    <sheet name="Все на 4х, все на 6ти " sheetId="21" state="hidden" r:id="rId7"/>
    <sheet name="Ортодонты" sheetId="23" state="hidden" r:id="rId8"/>
    <sheet name="детская стоматология" sheetId="24" state="hidden" r:id="rId9"/>
    <sheet name="памятка" sheetId="26" state="hidden" r:id="rId10"/>
    <sheet name="архив" sheetId="27" state="hidden" r:id="rId11"/>
    <sheet name="чек ап" sheetId="28" state="hidden" r:id="rId12"/>
  </sheets>
  <calcPr calcId="181029" refMode="R1C1"/>
</workbook>
</file>

<file path=xl/calcChain.xml><?xml version="1.0" encoding="utf-8"?>
<calcChain xmlns="http://schemas.openxmlformats.org/spreadsheetml/2006/main">
  <c r="D19" i="28" l="1"/>
  <c r="D9" i="28"/>
  <c r="D5" i="28"/>
  <c r="C32" i="27"/>
  <c r="C21" i="27"/>
  <c r="C9" i="27"/>
  <c r="G191" i="23"/>
  <c r="F191" i="23" s="1" a="1"/>
  <c r="F191" i="23" s="1"/>
  <c r="G190" i="23"/>
  <c r="F190" i="23" s="1" a="1"/>
  <c r="F190" i="23" s="1"/>
  <c r="G189" i="23"/>
  <c r="F189" i="23" s="1" a="1"/>
  <c r="F189" i="23" s="1"/>
  <c r="G188" i="23"/>
  <c r="F188" i="23" s="1" a="1"/>
  <c r="F188" i="23" s="1"/>
  <c r="G187" i="23"/>
  <c r="H187" i="23" s="1"/>
  <c r="G186" i="23"/>
  <c r="F186" i="23" s="1" a="1"/>
  <c r="F186" i="23" s="1"/>
  <c r="G185" i="23"/>
  <c r="F185" i="23" s="1" a="1"/>
  <c r="F185" i="23" s="1"/>
  <c r="G184" i="23"/>
  <c r="F184" i="23" s="1" a="1"/>
  <c r="F184" i="23" s="1"/>
  <c r="G183" i="23"/>
  <c r="H183" i="23" s="1"/>
  <c r="G182" i="23"/>
  <c r="H182" i="23" s="1"/>
  <c r="G181" i="23"/>
  <c r="H181" i="23" s="1"/>
  <c r="G180" i="23"/>
  <c r="F180" i="23" s="1" a="1"/>
  <c r="F180" i="23" s="1"/>
  <c r="G178" i="23"/>
  <c r="H178" i="23" s="1"/>
  <c r="G177" i="23"/>
  <c r="H177" i="23" s="1"/>
  <c r="G176" i="23"/>
  <c r="H176" i="23" s="1"/>
  <c r="G175" i="23"/>
  <c r="F175" i="23" s="1" a="1"/>
  <c r="F175" i="23" s="1"/>
  <c r="G174" i="23"/>
  <c r="H174" i="23" s="1"/>
  <c r="G173" i="23"/>
  <c r="H173" i="23" s="1"/>
  <c r="G172" i="23"/>
  <c r="H172" i="23" s="1"/>
  <c r="G171" i="23"/>
  <c r="F171" i="23" s="1" a="1"/>
  <c r="F171" i="23" s="1"/>
  <c r="G170" i="23"/>
  <c r="H170" i="23" s="1"/>
  <c r="G169" i="23"/>
  <c r="H169" i="23" s="1"/>
  <c r="G168" i="23"/>
  <c r="H168" i="23" s="1"/>
  <c r="G167" i="23"/>
  <c r="F167" i="23" s="1" a="1"/>
  <c r="F167" i="23" s="1"/>
  <c r="G166" i="23"/>
  <c r="H166" i="23" s="1"/>
  <c r="G165" i="23"/>
  <c r="H165" i="23" s="1"/>
  <c r="G164" i="23"/>
  <c r="H164" i="23" s="1"/>
  <c r="G163" i="23"/>
  <c r="F163" i="23" s="1" a="1"/>
  <c r="F163" i="23" s="1"/>
  <c r="G162" i="23"/>
  <c r="H162" i="23" s="1"/>
  <c r="G161" i="23"/>
  <c r="H161" i="23" s="1"/>
  <c r="G160" i="23"/>
  <c r="H160" i="23" s="1"/>
  <c r="G159" i="23"/>
  <c r="F159" i="23" s="1" a="1"/>
  <c r="F159" i="23" s="1"/>
  <c r="G158" i="23"/>
  <c r="H158" i="23" s="1"/>
  <c r="H157" i="23"/>
  <c r="F157" i="23" a="1"/>
  <c r="F157" i="23" s="1"/>
  <c r="G156" i="23"/>
  <c r="G155" i="23"/>
  <c r="F155" i="23" s="1" a="1"/>
  <c r="F155" i="23" s="1"/>
  <c r="G154" i="23"/>
  <c r="F154" i="23" s="1" a="1"/>
  <c r="F154" i="23" s="1"/>
  <c r="G153" i="23"/>
  <c r="F153" i="23" s="1" a="1"/>
  <c r="F153" i="23" s="1"/>
  <c r="G152" i="23"/>
  <c r="G151" i="23"/>
  <c r="G150" i="23"/>
  <c r="F150" i="23" s="1" a="1"/>
  <c r="F150" i="23" s="1"/>
  <c r="G149" i="23"/>
  <c r="F149" i="23" s="1" a="1"/>
  <c r="F149" i="23" s="1"/>
  <c r="G148" i="23"/>
  <c r="G147" i="23"/>
  <c r="G146" i="23"/>
  <c r="F146" i="23" s="1" a="1"/>
  <c r="F146" i="23" s="1"/>
  <c r="G145" i="23"/>
  <c r="F145" i="23" s="1" a="1"/>
  <c r="F145" i="23" s="1"/>
  <c r="G144" i="23"/>
  <c r="G143" i="23"/>
  <c r="G142" i="23"/>
  <c r="F142" i="23" s="1" a="1"/>
  <c r="F142" i="23" s="1"/>
  <c r="G141" i="23"/>
  <c r="F141" i="23" s="1" a="1"/>
  <c r="F141" i="23" s="1"/>
  <c r="G140" i="23"/>
  <c r="F140" i="23" s="1" a="1"/>
  <c r="F140" i="23" s="1"/>
  <c r="G139" i="23"/>
  <c r="G138" i="23"/>
  <c r="F138" i="23" s="1" a="1"/>
  <c r="F138" i="23" s="1"/>
  <c r="G137" i="23"/>
  <c r="F137" i="23" s="1" a="1"/>
  <c r="F137" i="23" s="1"/>
  <c r="G136" i="23"/>
  <c r="F136" i="23" s="1" a="1"/>
  <c r="F136" i="23" s="1"/>
  <c r="G135" i="23"/>
  <c r="G134" i="23"/>
  <c r="F134" i="23" s="1" a="1"/>
  <c r="F134" i="23" s="1"/>
  <c r="G133" i="23"/>
  <c r="F133" i="23" s="1" a="1"/>
  <c r="F133" i="23" s="1"/>
  <c r="G132" i="23"/>
  <c r="F132" i="23" s="1" a="1"/>
  <c r="F132" i="23" s="1"/>
  <c r="G131" i="23"/>
  <c r="G130" i="23"/>
  <c r="F130" i="23" s="1" a="1"/>
  <c r="F130" i="23" s="1"/>
  <c r="G129" i="23"/>
  <c r="F129" i="23" s="1" a="1"/>
  <c r="F129" i="23" s="1"/>
  <c r="G128" i="23"/>
  <c r="F128" i="23" s="1" a="1"/>
  <c r="F128" i="23" s="1"/>
  <c r="G127" i="23"/>
  <c r="G126" i="23"/>
  <c r="F126" i="23" s="1" a="1"/>
  <c r="F126" i="23" s="1"/>
  <c r="G125" i="23"/>
  <c r="F125" i="23" s="1" a="1"/>
  <c r="F125" i="23" s="1"/>
  <c r="G124" i="23"/>
  <c r="F124" i="23" s="1" a="1"/>
  <c r="F124" i="23" s="1"/>
  <c r="G123" i="23"/>
  <c r="G122" i="23"/>
  <c r="F122" i="23" s="1" a="1"/>
  <c r="F122" i="23" s="1"/>
  <c r="G121" i="23"/>
  <c r="F121" i="23" s="1" a="1"/>
  <c r="F121" i="23" s="1"/>
  <c r="G120" i="23"/>
  <c r="F120" i="23" s="1" a="1"/>
  <c r="F120" i="23" s="1"/>
  <c r="G119" i="23"/>
  <c r="G118" i="23"/>
  <c r="F118" i="23" s="1" a="1"/>
  <c r="F118" i="23" s="1"/>
  <c r="G117" i="23"/>
  <c r="F117" i="23" s="1" a="1"/>
  <c r="F117" i="23" s="1"/>
  <c r="G116" i="23"/>
  <c r="F116" i="23" s="1" a="1"/>
  <c r="F116" i="23" s="1"/>
  <c r="G115" i="23"/>
  <c r="G114" i="23"/>
  <c r="F114" i="23" s="1" a="1"/>
  <c r="F114" i="23" s="1"/>
  <c r="G113" i="23"/>
  <c r="F113" i="23" s="1" a="1"/>
  <c r="F113" i="23" s="1"/>
  <c r="G112" i="23"/>
  <c r="F112" i="23" s="1" a="1"/>
  <c r="F112" i="23" s="1"/>
  <c r="G111" i="23"/>
  <c r="G110" i="23"/>
  <c r="F110" i="23" s="1" a="1"/>
  <c r="F110" i="23" s="1"/>
  <c r="G109" i="23"/>
  <c r="F109" i="23" s="1" a="1"/>
  <c r="F109" i="23" s="1"/>
  <c r="G108" i="23"/>
  <c r="F108" i="23" s="1" a="1"/>
  <c r="F108" i="23" s="1"/>
  <c r="G107" i="23"/>
  <c r="G106" i="23"/>
  <c r="F106" i="23" s="1" a="1"/>
  <c r="F106" i="23" s="1"/>
  <c r="G105" i="23"/>
  <c r="F105" i="23" s="1" a="1"/>
  <c r="F105" i="23" s="1"/>
  <c r="G104" i="23"/>
  <c r="F104" i="23" s="1" a="1"/>
  <c r="F104" i="23" s="1"/>
  <c r="G103" i="23"/>
  <c r="G102" i="23"/>
  <c r="F102" i="23" s="1" a="1"/>
  <c r="F102" i="23" s="1"/>
  <c r="H101" i="23"/>
  <c r="F101" i="23" a="1"/>
  <c r="F101" i="23" s="1"/>
  <c r="G100" i="23"/>
  <c r="H100" i="23" s="1"/>
  <c r="G99" i="23"/>
  <c r="G98" i="23"/>
  <c r="F98" i="23" s="1" a="1"/>
  <c r="F98" i="23" s="1"/>
  <c r="G97" i="23"/>
  <c r="H97" i="23" s="1"/>
  <c r="G96" i="23"/>
  <c r="H96" i="23" s="1"/>
  <c r="G95" i="23"/>
  <c r="G94" i="23"/>
  <c r="F94" i="23" s="1" a="1"/>
  <c r="F94" i="23" s="1"/>
  <c r="G93" i="23"/>
  <c r="H93" i="23" s="1"/>
  <c r="G92" i="23"/>
  <c r="H92" i="23" s="1"/>
  <c r="G91" i="23"/>
  <c r="G90" i="23"/>
  <c r="F90" i="23" s="1" a="1"/>
  <c r="F90" i="23" s="1"/>
  <c r="G89" i="23"/>
  <c r="H89" i="23" s="1"/>
  <c r="G88" i="23"/>
  <c r="H88" i="23" s="1"/>
  <c r="G87" i="23"/>
  <c r="G86" i="23"/>
  <c r="F86" i="23" s="1" a="1"/>
  <c r="F86" i="23" s="1"/>
  <c r="G85" i="23"/>
  <c r="G84" i="23"/>
  <c r="H84" i="23" s="1"/>
  <c r="G83" i="23"/>
  <c r="H83" i="23" s="1"/>
  <c r="G82" i="23"/>
  <c r="F82" i="23" s="1" a="1"/>
  <c r="F82" i="23" s="1"/>
  <c r="G81" i="23"/>
  <c r="H81" i="23" s="1"/>
  <c r="G80" i="23"/>
  <c r="F80" i="23" s="1" a="1"/>
  <c r="F80" i="23" s="1"/>
  <c r="G79" i="23"/>
  <c r="G78" i="23"/>
  <c r="H78" i="23" s="1"/>
  <c r="G77" i="23"/>
  <c r="F77" i="23" s="1" a="1"/>
  <c r="F77" i="23" s="1"/>
  <c r="G76" i="23"/>
  <c r="F76" i="23" s="1" a="1"/>
  <c r="F76" i="23" s="1"/>
  <c r="G75" i="23"/>
  <c r="G74" i="23"/>
  <c r="H74" i="23" s="1"/>
  <c r="G73" i="23"/>
  <c r="F73" i="23" s="1" a="1"/>
  <c r="F73" i="23" s="1"/>
  <c r="G72" i="23"/>
  <c r="F72" i="23" s="1" a="1"/>
  <c r="F72" i="23" s="1"/>
  <c r="G71" i="23"/>
  <c r="G70" i="23"/>
  <c r="H70" i="23" s="1"/>
  <c r="G69" i="23"/>
  <c r="F69" i="23" s="1" a="1"/>
  <c r="F69" i="23" s="1"/>
  <c r="G68" i="23"/>
  <c r="F68" i="23" s="1" a="1"/>
  <c r="F68" i="23" s="1"/>
  <c r="G67" i="23"/>
  <c r="G66" i="23"/>
  <c r="H66" i="23" s="1"/>
  <c r="G65" i="23"/>
  <c r="F65" i="23" s="1" a="1"/>
  <c r="F65" i="23" s="1"/>
  <c r="G64" i="23"/>
  <c r="F64" i="23" s="1" a="1"/>
  <c r="F64" i="23" s="1"/>
  <c r="G63" i="23"/>
  <c r="G62" i="23"/>
  <c r="H62" i="23" s="1"/>
  <c r="G61" i="23"/>
  <c r="H61" i="23" s="1"/>
  <c r="G60" i="23"/>
  <c r="F60" i="23" s="1" a="1"/>
  <c r="F60" i="23" s="1"/>
  <c r="G59" i="23"/>
  <c r="G58" i="23"/>
  <c r="H58" i="23" s="1"/>
  <c r="G57" i="23"/>
  <c r="F57" i="23" s="1" a="1"/>
  <c r="F57" i="23" s="1"/>
  <c r="G56" i="23"/>
  <c r="F56" i="23" s="1" a="1"/>
  <c r="F56" i="23" s="1"/>
  <c r="G55" i="23"/>
  <c r="F55" i="23" s="1" a="1"/>
  <c r="F55" i="23" s="1"/>
  <c r="G54" i="23"/>
  <c r="F54" i="23" s="1" a="1"/>
  <c r="F54" i="23" s="1"/>
  <c r="G53" i="23"/>
  <c r="F53" i="23" s="1" a="1"/>
  <c r="F53" i="23" s="1"/>
  <c r="G52" i="23"/>
  <c r="F52" i="23" s="1" a="1"/>
  <c r="F52" i="23" s="1"/>
  <c r="G51" i="23"/>
  <c r="F51" i="23" s="1" a="1"/>
  <c r="F51" i="23" s="1"/>
  <c r="G50" i="23"/>
  <c r="F50" i="23" s="1" a="1"/>
  <c r="F50" i="23" s="1"/>
  <c r="G49" i="23"/>
  <c r="H49" i="23" s="1"/>
  <c r="G48" i="23"/>
  <c r="F48" i="23" s="1" a="1"/>
  <c r="F48" i="23" s="1"/>
  <c r="G47" i="23"/>
  <c r="F47" i="23" s="1" a="1"/>
  <c r="F47" i="23" s="1"/>
  <c r="G46" i="23"/>
  <c r="F46" i="23" s="1" a="1"/>
  <c r="F46" i="23" s="1"/>
  <c r="H45" i="23"/>
  <c r="E45" i="23" s="1"/>
  <c r="F45" i="23" a="1"/>
  <c r="F45" i="23" s="1"/>
  <c r="G44" i="23"/>
  <c r="H44" i="23" s="1"/>
  <c r="G43" i="23"/>
  <c r="H43" i="23" s="1"/>
  <c r="G42" i="23"/>
  <c r="H42" i="23" s="1"/>
  <c r="G41" i="23"/>
  <c r="G40" i="23"/>
  <c r="H40" i="23" s="1"/>
  <c r="G39" i="23"/>
  <c r="H39" i="23" s="1"/>
  <c r="G38" i="23"/>
  <c r="F38" i="23" s="1" a="1"/>
  <c r="F38" i="23" s="1"/>
  <c r="G37" i="23"/>
  <c r="F37" i="23" s="1" a="1"/>
  <c r="F37" i="23" s="1"/>
  <c r="G36" i="23"/>
  <c r="H36" i="23" s="1"/>
  <c r="E36" i="23" s="1"/>
  <c r="G35" i="23"/>
  <c r="H35" i="23" s="1"/>
  <c r="E35" i="23" s="1"/>
  <c r="G34" i="23"/>
  <c r="F34" i="23" s="1" a="1"/>
  <c r="F34" i="23" s="1"/>
  <c r="G33" i="23"/>
  <c r="F33" i="23" s="1" a="1"/>
  <c r="F33" i="23" s="1"/>
  <c r="G32" i="23"/>
  <c r="F32" i="23" s="1" a="1"/>
  <c r="F32" i="23" s="1"/>
  <c r="G31" i="23"/>
  <c r="F31" i="23" s="1" a="1"/>
  <c r="F31" i="23" s="1"/>
  <c r="G30" i="23"/>
  <c r="G29" i="23"/>
  <c r="F29" i="23" s="1" a="1"/>
  <c r="F29" i="23" s="1"/>
  <c r="G28" i="23"/>
  <c r="F28" i="23" s="1" a="1"/>
  <c r="F28" i="23" s="1"/>
  <c r="G27" i="23"/>
  <c r="F27" i="23" s="1" a="1"/>
  <c r="F27" i="23" s="1"/>
  <c r="G26" i="23"/>
  <c r="H26" i="23" s="1"/>
  <c r="G25" i="23"/>
  <c r="H25" i="23" s="1"/>
  <c r="G24" i="23"/>
  <c r="H24" i="23" s="1"/>
  <c r="G23" i="23"/>
  <c r="F23" i="23" s="1" a="1"/>
  <c r="F23" i="23" s="1"/>
  <c r="G22" i="23"/>
  <c r="H22" i="23" s="1"/>
  <c r="G21" i="23"/>
  <c r="H21" i="23" s="1"/>
  <c r="G20" i="23"/>
  <c r="F20" i="23" s="1" a="1"/>
  <c r="F20" i="23" s="1"/>
  <c r="G19" i="23"/>
  <c r="F19" i="23" s="1" a="1"/>
  <c r="F19" i="23" s="1"/>
  <c r="G18" i="23"/>
  <c r="H18" i="23" s="1"/>
  <c r="E18" i="23" s="1"/>
  <c r="G17" i="23"/>
  <c r="H17" i="23" s="1"/>
  <c r="E17" i="23" s="1"/>
  <c r="G16" i="23"/>
  <c r="F16" i="23" s="1" a="1"/>
  <c r="F16" i="23" s="1"/>
  <c r="G15" i="23"/>
  <c r="H15" i="23" s="1"/>
  <c r="E15" i="23" s="1"/>
  <c r="G14" i="23"/>
  <c r="H14" i="23" s="1"/>
  <c r="E14" i="23" s="1"/>
  <c r="G13" i="23"/>
  <c r="F13" i="23" s="1" a="1"/>
  <c r="F13" i="23" s="1"/>
  <c r="G12" i="23"/>
  <c r="F12" i="23" s="1" a="1"/>
  <c r="F12" i="23" s="1"/>
  <c r="G11" i="23"/>
  <c r="F11" i="23" s="1" a="1"/>
  <c r="F11" i="23" s="1"/>
  <c r="G10" i="23"/>
  <c r="F10" i="23" s="1" a="1"/>
  <c r="F10" i="23" s="1"/>
  <c r="G9" i="23"/>
  <c r="F9" i="23" s="1" a="1"/>
  <c r="F9" i="23" s="1"/>
  <c r="G8" i="23"/>
  <c r="F8" i="23" s="1" a="1"/>
  <c r="F8" i="23" s="1"/>
  <c r="G7" i="23"/>
  <c r="H7" i="23" s="1"/>
  <c r="G6" i="23"/>
  <c r="F6" i="23" s="1" a="1"/>
  <c r="F6" i="23" s="1"/>
  <c r="G5" i="23"/>
  <c r="F5" i="23" s="1" a="1"/>
  <c r="F5" i="23" s="1"/>
  <c r="G4" i="23"/>
  <c r="F4" i="23" s="1" a="1"/>
  <c r="F4" i="23" s="1"/>
  <c r="G3" i="23"/>
  <c r="H3" i="23" s="1"/>
  <c r="E3" i="23" s="1"/>
  <c r="H2" i="23"/>
  <c r="F2" i="23" a="1"/>
  <c r="F2" i="23" s="1"/>
  <c r="G17" i="21"/>
  <c r="H17" i="21" s="1"/>
  <c r="E17" i="21" s="1"/>
  <c r="G16" i="21"/>
  <c r="F16" i="21" s="1" a="1"/>
  <c r="F16" i="21" s="1"/>
  <c r="E13" i="21"/>
  <c r="E12" i="21"/>
  <c r="G11" i="21"/>
  <c r="H11" i="21" s="1"/>
  <c r="E11" i="21" s="1"/>
  <c r="G10" i="21"/>
  <c r="F10" i="21" s="1" a="1"/>
  <c r="F10" i="21" s="1"/>
  <c r="G9" i="21"/>
  <c r="F9" i="21" s="1" a="1"/>
  <c r="F9" i="21" s="1"/>
  <c r="G8" i="21"/>
  <c r="H8" i="21" s="1"/>
  <c r="G7" i="21"/>
  <c r="H7" i="21" s="1"/>
  <c r="G6" i="21"/>
  <c r="F6" i="21" s="1" a="1"/>
  <c r="F6" i="21" s="1"/>
  <c r="G4" i="21"/>
  <c r="G3" i="21"/>
  <c r="G2" i="21"/>
  <c r="G190" i="12"/>
  <c r="G114" i="14"/>
  <c r="F114" i="14" s="1" a="1"/>
  <c r="F114" i="14" s="1"/>
  <c r="G113" i="14"/>
  <c r="F113" i="14" s="1" a="1"/>
  <c r="F113" i="14" s="1"/>
  <c r="G112" i="14"/>
  <c r="F112" i="14" s="1" a="1"/>
  <c r="F112" i="14" s="1"/>
  <c r="G111" i="14"/>
  <c r="H111" i="14" s="1"/>
  <c r="G110" i="14"/>
  <c r="F110" i="14" s="1" a="1"/>
  <c r="F110" i="14" s="1"/>
  <c r="I109" i="14"/>
  <c r="G109" i="14"/>
  <c r="F109" i="14" s="1" a="1"/>
  <c r="F109" i="14" s="1"/>
  <c r="I108" i="14"/>
  <c r="G108" i="14"/>
  <c r="H108" i="14" s="1"/>
  <c r="G107" i="14"/>
  <c r="H107" i="14" s="1"/>
  <c r="G105" i="14"/>
  <c r="F105" i="14" s="1" a="1"/>
  <c r="F105" i="14" s="1"/>
  <c r="I104" i="14"/>
  <c r="G104" i="14"/>
  <c r="F104" i="14" s="1" a="1"/>
  <c r="F104" i="14" s="1"/>
  <c r="G103" i="14"/>
  <c r="H103" i="14" s="1"/>
  <c r="G102" i="14"/>
  <c r="H102" i="14" s="1"/>
  <c r="I101" i="14"/>
  <c r="G101" i="14"/>
  <c r="H101" i="14" s="1"/>
  <c r="G100" i="14"/>
  <c r="H100" i="14" s="1"/>
  <c r="G99" i="14"/>
  <c r="F99" i="14" s="1" a="1"/>
  <c r="F99" i="14" s="1"/>
  <c r="I98" i="14"/>
  <c r="G98" i="14"/>
  <c r="I97" i="14"/>
  <c r="G97" i="14"/>
  <c r="F97" i="14" s="1" a="1"/>
  <c r="F97" i="14" s="1"/>
  <c r="G96" i="14"/>
  <c r="F96" i="14" s="1" a="1"/>
  <c r="F96" i="14" s="1"/>
  <c r="G95" i="14"/>
  <c r="H95" i="14" s="1"/>
  <c r="I94" i="14"/>
  <c r="G94" i="14"/>
  <c r="F94" i="14" s="1" a="1"/>
  <c r="F94" i="14" s="1"/>
  <c r="G93" i="14"/>
  <c r="F93" i="14" s="1" a="1"/>
  <c r="F93" i="14" s="1"/>
  <c r="G92" i="14"/>
  <c r="F92" i="14" s="1" a="1"/>
  <c r="F92" i="14" s="1"/>
  <c r="G91" i="14"/>
  <c r="F91" i="14" s="1" a="1"/>
  <c r="F91" i="14" s="1"/>
  <c r="G90" i="14"/>
  <c r="F90" i="14" s="1" a="1"/>
  <c r="F90" i="14" s="1"/>
  <c r="E90" i="14"/>
  <c r="G89" i="14"/>
  <c r="F89" i="14" s="1" a="1"/>
  <c r="F89" i="14" s="1"/>
  <c r="G88" i="14"/>
  <c r="F88" i="14" s="1" a="1"/>
  <c r="F88" i="14" s="1"/>
  <c r="G87" i="14"/>
  <c r="H87" i="14" s="1"/>
  <c r="G86" i="14"/>
  <c r="H86" i="14" s="1"/>
  <c r="G85" i="14"/>
  <c r="H85" i="14" s="1"/>
  <c r="G84" i="14"/>
  <c r="H84" i="14" s="1"/>
  <c r="G83" i="14"/>
  <c r="G82" i="14"/>
  <c r="F82" i="14" s="1" a="1"/>
  <c r="F82" i="14" s="1"/>
  <c r="G81" i="14"/>
  <c r="G80" i="14"/>
  <c r="F80" i="14" s="1" a="1"/>
  <c r="F80" i="14" s="1"/>
  <c r="G79" i="14"/>
  <c r="G78" i="14"/>
  <c r="F78" i="14" s="1" a="1"/>
  <c r="F78" i="14" s="1"/>
  <c r="G77" i="14"/>
  <c r="H77" i="14" s="1"/>
  <c r="G76" i="14"/>
  <c r="H76" i="14" s="1"/>
  <c r="G75" i="14"/>
  <c r="H75" i="14" s="1"/>
  <c r="G74" i="14"/>
  <c r="H74" i="14" s="1"/>
  <c r="G73" i="14"/>
  <c r="H73" i="14" s="1"/>
  <c r="G72" i="14"/>
  <c r="H72" i="14" s="1"/>
  <c r="H71" i="14"/>
  <c r="F71" i="14" a="1"/>
  <c r="F71" i="14" s="1"/>
  <c r="G70" i="14"/>
  <c r="I69" i="14"/>
  <c r="G69" i="14"/>
  <c r="F69" i="14" s="1" a="1"/>
  <c r="F69" i="14" s="1"/>
  <c r="G68" i="14"/>
  <c r="F68" i="14" s="1" a="1"/>
  <c r="F68" i="14" s="1"/>
  <c r="G67" i="14"/>
  <c r="F67" i="14" s="1" a="1"/>
  <c r="F67" i="14" s="1"/>
  <c r="H65" i="14"/>
  <c r="F65" i="14" a="1"/>
  <c r="F65" i="14" s="1"/>
  <c r="G64" i="14"/>
  <c r="F64" i="14" s="1" a="1"/>
  <c r="F64" i="14" s="1"/>
  <c r="G63" i="14"/>
  <c r="F63" i="14" s="1" a="1"/>
  <c r="F63" i="14" s="1"/>
  <c r="G62" i="14"/>
  <c r="F62" i="14" s="1" a="1"/>
  <c r="F62" i="14" s="1"/>
  <c r="G61" i="14"/>
  <c r="H61" i="14" s="1"/>
  <c r="G60" i="14"/>
  <c r="F60" i="14" s="1" a="1"/>
  <c r="F60" i="14" s="1"/>
  <c r="G59" i="14"/>
  <c r="F59" i="14" s="1" a="1"/>
  <c r="F59" i="14" s="1"/>
  <c r="G58" i="14"/>
  <c r="H58" i="14" s="1"/>
  <c r="G57" i="14"/>
  <c r="H57" i="14" s="1"/>
  <c r="G56" i="14"/>
  <c r="H56" i="14" s="1"/>
  <c r="G55" i="14"/>
  <c r="F55" i="14" s="1" a="1"/>
  <c r="F55" i="14" s="1"/>
  <c r="G54" i="14"/>
  <c r="F54" i="14" s="1" a="1"/>
  <c r="F54" i="14" s="1"/>
  <c r="G53" i="14"/>
  <c r="H53" i="14" s="1"/>
  <c r="G52" i="14"/>
  <c r="F52" i="14" s="1" a="1"/>
  <c r="F52" i="14" s="1"/>
  <c r="G51" i="14"/>
  <c r="F51" i="14" s="1" a="1"/>
  <c r="F51" i="14" s="1"/>
  <c r="G50" i="14"/>
  <c r="H50" i="14" s="1"/>
  <c r="G49" i="14"/>
  <c r="H49" i="14" s="1"/>
  <c r="G48" i="14"/>
  <c r="F48" i="14" s="1" a="1"/>
  <c r="F48" i="14" s="1"/>
  <c r="G47" i="14"/>
  <c r="F47" i="14" s="1" a="1"/>
  <c r="F47" i="14" s="1"/>
  <c r="G46" i="14"/>
  <c r="F46" i="14" s="1" a="1"/>
  <c r="F46" i="14" s="1"/>
  <c r="G45" i="14"/>
  <c r="H45" i="14" s="1"/>
  <c r="G44" i="14"/>
  <c r="G43" i="14"/>
  <c r="G42" i="14"/>
  <c r="G41" i="14"/>
  <c r="F41" i="14" s="1" a="1"/>
  <c r="F41" i="14" s="1"/>
  <c r="G40" i="14"/>
  <c r="H40" i="14" s="1"/>
  <c r="G39" i="14"/>
  <c r="H39" i="14" s="1"/>
  <c r="I37" i="14"/>
  <c r="G37" i="14"/>
  <c r="G36" i="14"/>
  <c r="I35" i="14"/>
  <c r="G35" i="14"/>
  <c r="G34" i="14"/>
  <c r="I33" i="14"/>
  <c r="G33" i="14"/>
  <c r="F33" i="14" s="1" a="1"/>
  <c r="F33" i="14" s="1"/>
  <c r="G32" i="14"/>
  <c r="F32" i="14" s="1" a="1"/>
  <c r="F32" i="14" s="1"/>
  <c r="G31" i="14"/>
  <c r="H31" i="14" s="1"/>
  <c r="G30" i="14"/>
  <c r="H30" i="14" s="1"/>
  <c r="G29" i="14"/>
  <c r="F29" i="14" s="1" a="1"/>
  <c r="F29" i="14" s="1"/>
  <c r="G27" i="14"/>
  <c r="H27" i="14" s="1"/>
  <c r="G26" i="14"/>
  <c r="F26" i="14" s="1" a="1"/>
  <c r="F26" i="14" s="1"/>
  <c r="G24" i="14"/>
  <c r="F24" i="14" s="1" a="1"/>
  <c r="F24" i="14" s="1"/>
  <c r="G23" i="14"/>
  <c r="H23" i="14" s="1"/>
  <c r="G22" i="14"/>
  <c r="H22" i="14" s="1"/>
  <c r="G21" i="14"/>
  <c r="H21" i="14" s="1"/>
  <c r="G20" i="14"/>
  <c r="F20" i="14" s="1" a="1"/>
  <c r="F20" i="14" s="1"/>
  <c r="G19" i="14"/>
  <c r="H19" i="14" s="1"/>
  <c r="G17" i="14"/>
  <c r="H17" i="14" s="1"/>
  <c r="E17" i="14" s="1"/>
  <c r="C17" i="14" s="1"/>
  <c r="G16" i="14"/>
  <c r="F16" i="14" s="1" a="1"/>
  <c r="F16" i="14" s="1"/>
  <c r="G15" i="14"/>
  <c r="F15" i="14" s="1" a="1"/>
  <c r="F15" i="14" s="1"/>
  <c r="G14" i="14"/>
  <c r="H14" i="14" s="1"/>
  <c r="G13" i="14"/>
  <c r="H13" i="14" s="1"/>
  <c r="G12" i="14"/>
  <c r="F12" i="14" s="1" a="1"/>
  <c r="F12" i="14" s="1"/>
  <c r="G11" i="14"/>
  <c r="G10" i="14"/>
  <c r="G9" i="14"/>
  <c r="G8" i="14"/>
  <c r="G7" i="14"/>
  <c r="G6" i="14"/>
  <c r="G5" i="14"/>
  <c r="G4" i="14"/>
  <c r="G3" i="14"/>
  <c r="F497" i="12"/>
  <c r="F496" i="12"/>
  <c r="F495" i="12"/>
  <c r="F494" i="12"/>
  <c r="F493" i="12"/>
  <c r="F475" i="12"/>
  <c r="F474" i="12"/>
  <c r="F473" i="12"/>
  <c r="F471" i="12"/>
  <c r="F470" i="12"/>
  <c r="F469" i="12"/>
  <c r="F467" i="12"/>
  <c r="F466" i="12"/>
  <c r="F465" i="12"/>
  <c r="F463" i="12"/>
  <c r="F462" i="12"/>
  <c r="F461" i="12"/>
  <c r="F452" i="12"/>
  <c r="F451" i="12"/>
  <c r="F450" i="12"/>
  <c r="F445" i="12"/>
  <c r="F444" i="12"/>
  <c r="F443" i="12"/>
  <c r="F442" i="12"/>
  <c r="F441" i="12"/>
  <c r="F439" i="12"/>
  <c r="F438" i="12"/>
  <c r="F436" i="12"/>
  <c r="F435" i="12"/>
  <c r="F434" i="12"/>
  <c r="F433" i="12"/>
  <c r="F419" i="12"/>
  <c r="F408" i="12"/>
  <c r="F407" i="12"/>
  <c r="F405" i="12"/>
  <c r="F403" i="12"/>
  <c r="F402" i="12"/>
  <c r="F372" i="12"/>
  <c r="F366" i="12"/>
  <c r="F359" i="12"/>
  <c r="F356" i="12"/>
  <c r="F352" i="12"/>
  <c r="F351" i="12"/>
  <c r="F348" i="12"/>
  <c r="F346" i="12"/>
  <c r="F344" i="12"/>
  <c r="F342" i="12"/>
  <c r="F341" i="12"/>
  <c r="G339" i="12"/>
  <c r="F339" i="12"/>
  <c r="F338" i="12"/>
  <c r="F337" i="12"/>
  <c r="F336" i="12"/>
  <c r="F335" i="12"/>
  <c r="F333" i="12"/>
  <c r="F332" i="12"/>
  <c r="F331" i="12"/>
  <c r="F329" i="12"/>
  <c r="F326" i="12"/>
  <c r="F311" i="12"/>
  <c r="F310" i="12"/>
  <c r="F309" i="12"/>
  <c r="F308" i="12"/>
  <c r="F301" i="12"/>
  <c r="F300" i="12"/>
  <c r="F295" i="12"/>
  <c r="F293" i="12"/>
  <c r="F291" i="12"/>
  <c r="F290" i="12"/>
  <c r="F289" i="12"/>
  <c r="F288" i="12"/>
  <c r="F271" i="12"/>
  <c r="F270" i="12"/>
  <c r="F269" i="12"/>
  <c r="F267" i="12"/>
  <c r="F266" i="12"/>
  <c r="F262" i="12"/>
  <c r="F261" i="12"/>
  <c r="F257" i="12"/>
  <c r="F256" i="12"/>
  <c r="F254" i="12"/>
  <c r="F252" i="12"/>
  <c r="F251" i="12"/>
  <c r="F242" i="12"/>
  <c r="F239" i="12"/>
  <c r="F235" i="12"/>
  <c r="F233" i="12"/>
  <c r="F232" i="12"/>
  <c r="F231" i="12"/>
  <c r="F230" i="12"/>
  <c r="F229" i="12"/>
  <c r="F228" i="12"/>
  <c r="F227" i="12"/>
  <c r="F226" i="12"/>
  <c r="F225" i="12"/>
  <c r="F224" i="12"/>
  <c r="F223" i="12"/>
  <c r="F222" i="12"/>
  <c r="F221" i="12"/>
  <c r="F220" i="12"/>
  <c r="F219" i="12"/>
  <c r="F203" i="12"/>
  <c r="F202" i="12"/>
  <c r="F201" i="12"/>
  <c r="F200" i="12"/>
  <c r="F198" i="12"/>
  <c r="F197" i="12"/>
  <c r="F196" i="12"/>
  <c r="F195" i="12"/>
  <c r="F194" i="12"/>
  <c r="F193" i="12"/>
  <c r="F190" i="12"/>
  <c r="F189" i="12"/>
  <c r="F188" i="12"/>
  <c r="F187" i="12"/>
  <c r="F184" i="12"/>
  <c r="F183" i="12"/>
  <c r="F182" i="12"/>
  <c r="F181" i="12"/>
  <c r="F180" i="12"/>
  <c r="F179" i="12"/>
  <c r="F178" i="12"/>
  <c r="F177" i="12"/>
  <c r="F176" i="12"/>
  <c r="F175" i="12"/>
  <c r="F174" i="12"/>
  <c r="F173" i="12"/>
  <c r="F170" i="12"/>
  <c r="F169" i="12"/>
  <c r="F168" i="12"/>
  <c r="F166" i="12"/>
  <c r="F164" i="12"/>
  <c r="F162" i="12"/>
  <c r="F161" i="12"/>
  <c r="F159" i="12"/>
  <c r="F157" i="12"/>
  <c r="F156" i="12"/>
  <c r="F141" i="12"/>
  <c r="F137" i="12"/>
  <c r="F136" i="12"/>
  <c r="F135" i="12"/>
  <c r="F131" i="12"/>
  <c r="F130" i="12"/>
  <c r="F129" i="12"/>
  <c r="F127" i="12"/>
  <c r="G126" i="12"/>
  <c r="F125" i="12"/>
  <c r="F114" i="12"/>
  <c r="F113" i="12"/>
  <c r="F112" i="12"/>
  <c r="F108" i="12"/>
  <c r="F103" i="12"/>
  <c r="F101" i="12"/>
  <c r="F97" i="12"/>
  <c r="F93" i="12"/>
  <c r="F86" i="12"/>
  <c r="F74" i="12"/>
  <c r="F73" i="12"/>
  <c r="F71" i="12"/>
  <c r="F70" i="12"/>
  <c r="F69" i="12"/>
  <c r="F68" i="12"/>
  <c r="F67" i="12"/>
  <c r="F181" i="23" l="1" a="1"/>
  <c r="F181" i="23" s="1"/>
  <c r="F187" i="23" a="1"/>
  <c r="F187" i="23" s="1"/>
  <c r="H23" i="23"/>
  <c r="F168" i="23" a="1"/>
  <c r="F168" i="23" s="1"/>
  <c r="H98" i="23"/>
  <c r="H46" i="23"/>
  <c r="E46" i="23" s="1"/>
  <c r="H48" i="23"/>
  <c r="H50" i="23"/>
  <c r="H57" i="23"/>
  <c r="E57" i="23" s="1"/>
  <c r="H134" i="23"/>
  <c r="F36" i="23" a="1"/>
  <c r="F36" i="23" s="1"/>
  <c r="F17" i="14" a="1"/>
  <c r="F17" i="14" s="1"/>
  <c r="F21" i="14" a="1"/>
  <c r="F21" i="14" s="1"/>
  <c r="F30" i="14" a="1"/>
  <c r="F30" i="14" s="1"/>
  <c r="H94" i="23"/>
  <c r="F162" i="23" a="1"/>
  <c r="F162" i="23" s="1"/>
  <c r="H64" i="14"/>
  <c r="H67" i="14"/>
  <c r="H113" i="14"/>
  <c r="H27" i="23"/>
  <c r="H73" i="23"/>
  <c r="H109" i="14"/>
  <c r="H52" i="14"/>
  <c r="F87" i="14" a="1"/>
  <c r="F87" i="14" s="1"/>
  <c r="H92" i="14"/>
  <c r="H10" i="21"/>
  <c r="H86" i="23"/>
  <c r="H110" i="23"/>
  <c r="H16" i="14"/>
  <c r="E16" i="14" s="1"/>
  <c r="C16" i="14" s="1"/>
  <c r="F57" i="14" a="1"/>
  <c r="F57" i="14" s="1"/>
  <c r="H88" i="14"/>
  <c r="H112" i="14"/>
  <c r="H19" i="23"/>
  <c r="H69" i="23"/>
  <c r="H90" i="23"/>
  <c r="H102" i="23"/>
  <c r="H122" i="23"/>
  <c r="H138" i="23"/>
  <c r="H141" i="23"/>
  <c r="F160" i="23" a="1"/>
  <c r="F160" i="23" s="1"/>
  <c r="H6" i="21"/>
  <c r="H126" i="23"/>
  <c r="F172" i="23" a="1"/>
  <c r="F172" i="23" s="1"/>
  <c r="F178" i="23" a="1"/>
  <c r="F178" i="23" s="1"/>
  <c r="F13" i="14" a="1"/>
  <c r="F13" i="14" s="1"/>
  <c r="F58" i="14" a="1"/>
  <c r="F58" i="14" s="1"/>
  <c r="H89" i="14"/>
  <c r="F66" i="23" a="1"/>
  <c r="F66" i="23" s="1"/>
  <c r="H114" i="23"/>
  <c r="F164" i="23" a="1"/>
  <c r="F164" i="23" s="1"/>
  <c r="F170" i="23" a="1"/>
  <c r="F170" i="23" s="1"/>
  <c r="F176" i="23" a="1"/>
  <c r="F176" i="23" s="1"/>
  <c r="H12" i="14"/>
  <c r="H26" i="14"/>
  <c r="E26" i="14" s="1"/>
  <c r="C26" i="14" s="1"/>
  <c r="F22" i="23" a="1"/>
  <c r="F22" i="23" s="1"/>
  <c r="F26" i="23" a="1"/>
  <c r="F26" i="23" s="1"/>
  <c r="F84" i="23" a="1"/>
  <c r="F84" i="23" s="1"/>
  <c r="F89" i="23" a="1"/>
  <c r="F89" i="23" s="1"/>
  <c r="F93" i="23" a="1"/>
  <c r="F93" i="23" s="1"/>
  <c r="F97" i="23" a="1"/>
  <c r="F97" i="23" s="1"/>
  <c r="H60" i="14"/>
  <c r="H149" i="23"/>
  <c r="F21" i="23" a="1"/>
  <c r="F21" i="23" s="1"/>
  <c r="F25" i="23" a="1"/>
  <c r="F25" i="23" s="1"/>
  <c r="F88" i="23" a="1"/>
  <c r="F88" i="23" s="1"/>
  <c r="F92" i="23" a="1"/>
  <c r="F92" i="23" s="1"/>
  <c r="F96" i="23" a="1"/>
  <c r="F96" i="23" s="1"/>
  <c r="F100" i="23" a="1"/>
  <c r="F100" i="23" s="1"/>
  <c r="H106" i="23"/>
  <c r="H118" i="23"/>
  <c r="F103" i="14" a="1"/>
  <c r="F103" i="14" s="1"/>
  <c r="F111" i="14" a="1"/>
  <c r="F111" i="14" s="1"/>
  <c r="H130" i="23"/>
  <c r="H145" i="23"/>
  <c r="F158" i="23" a="1"/>
  <c r="F158" i="23" s="1"/>
  <c r="F166" i="23" a="1"/>
  <c r="F166" i="23" s="1"/>
  <c r="F174" i="23" a="1"/>
  <c r="F174" i="23" s="1"/>
  <c r="F183" i="23" a="1"/>
  <c r="F183" i="23" s="1"/>
  <c r="F14" i="14" a="1"/>
  <c r="F14" i="14" s="1"/>
  <c r="F19" i="14" a="1"/>
  <c r="F19" i="14" s="1"/>
  <c r="F23" i="14" a="1"/>
  <c r="F23" i="14" s="1"/>
  <c r="F31" i="14" a="1"/>
  <c r="F31" i="14" s="1"/>
  <c r="F40" i="14" a="1"/>
  <c r="F40" i="14" s="1"/>
  <c r="H48" i="14"/>
  <c r="F53" i="14" a="1"/>
  <c r="F53" i="14" s="1"/>
  <c r="F56" i="14" a="1"/>
  <c r="F56" i="14" s="1"/>
  <c r="H59" i="14"/>
  <c r="F61" i="14" a="1"/>
  <c r="F61" i="14" s="1"/>
  <c r="H62" i="14"/>
  <c r="H69" i="14"/>
  <c r="F86" i="14" a="1"/>
  <c r="F86" i="14" s="1"/>
  <c r="H90" i="14"/>
  <c r="H97" i="14"/>
  <c r="F102" i="14" a="1"/>
  <c r="F102" i="14" s="1"/>
  <c r="H105" i="14"/>
  <c r="H110" i="14"/>
  <c r="F7" i="21" a="1"/>
  <c r="F7" i="21" s="1"/>
  <c r="H9" i="21"/>
  <c r="H6" i="23"/>
  <c r="F14" i="23" a="1"/>
  <c r="F14" i="23" s="1"/>
  <c r="F17" i="23" a="1"/>
  <c r="F17" i="23" s="1"/>
  <c r="H20" i="23"/>
  <c r="F24" i="23" a="1"/>
  <c r="F24" i="23" s="1"/>
  <c r="H56" i="23"/>
  <c r="F58" i="23" a="1"/>
  <c r="F58" i="23" s="1"/>
  <c r="F61" i="23" a="1"/>
  <c r="F61" i="23" s="1"/>
  <c r="H65" i="23"/>
  <c r="H77" i="23"/>
  <c r="F81" i="23" a="1"/>
  <c r="F81" i="23" s="1"/>
  <c r="F83" i="23" a="1"/>
  <c r="F83" i="23" s="1"/>
  <c r="H185" i="23"/>
  <c r="F22" i="14" a="1"/>
  <c r="F22" i="14" s="1"/>
  <c r="F27" i="14" a="1"/>
  <c r="F27" i="14" s="1"/>
  <c r="F45" i="14" a="1"/>
  <c r="F45" i="14" s="1"/>
  <c r="F50" i="14" a="1"/>
  <c r="F50" i="14" s="1"/>
  <c r="H63" i="14"/>
  <c r="H80" i="14"/>
  <c r="H94" i="14"/>
  <c r="F74" i="23" a="1"/>
  <c r="F74" i="23" s="1"/>
  <c r="H186" i="23"/>
  <c r="H68" i="14"/>
  <c r="F70" i="14" a="1"/>
  <c r="F70" i="14" s="1"/>
  <c r="H70" i="14"/>
  <c r="H82" i="14"/>
  <c r="H96" i="14"/>
  <c r="H99" i="14"/>
  <c r="F108" i="14" a="1"/>
  <c r="F108" i="14" s="1"/>
  <c r="F8" i="21" a="1"/>
  <c r="F8" i="21" s="1"/>
  <c r="H59" i="23"/>
  <c r="F59" i="23" a="1"/>
  <c r="F59" i="23" s="1"/>
  <c r="H75" i="23"/>
  <c r="F75" i="23" a="1"/>
  <c r="F75" i="23" s="1"/>
  <c r="F151" i="23" a="1"/>
  <c r="F151" i="23" s="1"/>
  <c r="H151" i="23"/>
  <c r="H16" i="21"/>
  <c r="E16" i="21" s="1"/>
  <c r="H4" i="23"/>
  <c r="E4" i="23" s="1"/>
  <c r="F15" i="23" a="1"/>
  <c r="F15" i="23" s="1"/>
  <c r="H16" i="23"/>
  <c r="E16" i="23" s="1"/>
  <c r="F18" i="23" a="1"/>
  <c r="F18" i="23" s="1"/>
  <c r="F30" i="23" a="1"/>
  <c r="F30" i="23" s="1"/>
  <c r="H30" i="23"/>
  <c r="H47" i="23"/>
  <c r="F49" i="23" a="1"/>
  <c r="F49" i="23" s="1"/>
  <c r="H51" i="23"/>
  <c r="F62" i="23" a="1"/>
  <c r="F62" i="23" s="1"/>
  <c r="H71" i="23"/>
  <c r="F71" i="23" a="1"/>
  <c r="F71" i="23" s="1"/>
  <c r="F78" i="23" a="1"/>
  <c r="F78" i="23" s="1"/>
  <c r="H87" i="23"/>
  <c r="F87" i="23" a="1"/>
  <c r="F87" i="23" s="1"/>
  <c r="F91" i="23" a="1"/>
  <c r="F91" i="23" s="1"/>
  <c r="H91" i="23"/>
  <c r="H95" i="23"/>
  <c r="F95" i="23" a="1"/>
  <c r="F95" i="23" s="1"/>
  <c r="F99" i="23" a="1"/>
  <c r="F99" i="23" s="1"/>
  <c r="H99" i="23"/>
  <c r="F144" i="23" a="1"/>
  <c r="F144" i="23" s="1"/>
  <c r="H144" i="23"/>
  <c r="H20" i="14"/>
  <c r="E19" i="14" s="1"/>
  <c r="C19" i="14" s="1"/>
  <c r="H24" i="14"/>
  <c r="E21" i="14" s="1"/>
  <c r="C21" i="14" s="1"/>
  <c r="H29" i="14"/>
  <c r="E29" i="14" s="1"/>
  <c r="C29" i="14" s="1"/>
  <c r="H32" i="14"/>
  <c r="H41" i="14"/>
  <c r="E39" i="14" s="1"/>
  <c r="H54" i="14"/>
  <c r="F98" i="14" a="1"/>
  <c r="F98" i="14" s="1"/>
  <c r="H98" i="14"/>
  <c r="H78" i="14"/>
  <c r="F81" i="14" a="1"/>
  <c r="F81" i="14" s="1"/>
  <c r="H81" i="14"/>
  <c r="H91" i="14"/>
  <c r="H93" i="14"/>
  <c r="H104" i="14"/>
  <c r="E104" i="14" s="1"/>
  <c r="F107" i="14" a="1"/>
  <c r="F107" i="14" s="1"/>
  <c r="H114" i="14"/>
  <c r="H41" i="23"/>
  <c r="E39" i="23" s="1"/>
  <c r="F41" i="23" a="1"/>
  <c r="F41" i="23" s="1"/>
  <c r="H67" i="23"/>
  <c r="F67" i="23" a="1"/>
  <c r="F67" i="23" s="1"/>
  <c r="H85" i="23"/>
  <c r="F85" i="23" a="1"/>
  <c r="F85" i="23" s="1"/>
  <c r="H15" i="14"/>
  <c r="H46" i="14"/>
  <c r="H51" i="14"/>
  <c r="F83" i="14" a="1"/>
  <c r="F83" i="14" s="1"/>
  <c r="H83" i="14"/>
  <c r="H33" i="14"/>
  <c r="F39" i="14" a="1"/>
  <c r="F39" i="14" s="1"/>
  <c r="H47" i="14"/>
  <c r="F49" i="14" a="1"/>
  <c r="F49" i="14" s="1"/>
  <c r="H55" i="14"/>
  <c r="F79" i="14" a="1"/>
  <c r="F79" i="14" s="1"/>
  <c r="H79" i="14"/>
  <c r="H5" i="23"/>
  <c r="F7" i="23" a="1"/>
  <c r="F7" i="23" s="1"/>
  <c r="F40" i="23" a="1"/>
  <c r="F40" i="23" s="1"/>
  <c r="F42" i="23" a="1"/>
  <c r="F42" i="23" s="1"/>
  <c r="F44" i="23" a="1"/>
  <c r="F44" i="23" s="1"/>
  <c r="H52" i="23"/>
  <c r="E52" i="23" s="1"/>
  <c r="H63" i="23"/>
  <c r="F63" i="23" a="1"/>
  <c r="F63" i="23" s="1"/>
  <c r="F70" i="23" a="1"/>
  <c r="F70" i="23" s="1"/>
  <c r="H79" i="23"/>
  <c r="F79" i="23" a="1"/>
  <c r="F79" i="23" s="1"/>
  <c r="F148" i="23" a="1"/>
  <c r="F148" i="23" s="1"/>
  <c r="H148" i="23"/>
  <c r="H159" i="23"/>
  <c r="F161" i="23" a="1"/>
  <c r="F161" i="23" s="1"/>
  <c r="H163" i="23"/>
  <c r="F165" i="23" a="1"/>
  <c r="F165" i="23" s="1"/>
  <c r="H167" i="23"/>
  <c r="F169" i="23" a="1"/>
  <c r="F169" i="23" s="1"/>
  <c r="H171" i="23"/>
  <c r="F173" i="23" a="1"/>
  <c r="F173" i="23" s="1"/>
  <c r="H175" i="23"/>
  <c r="F177" i="23" a="1"/>
  <c r="F177" i="23" s="1"/>
  <c r="H180" i="23"/>
  <c r="F182" i="23" a="1"/>
  <c r="F182" i="23" s="1"/>
  <c r="H184" i="23"/>
  <c r="H188" i="23"/>
  <c r="H189" i="23"/>
  <c r="H190" i="23"/>
  <c r="H191" i="23"/>
  <c r="H153" i="23"/>
  <c r="H155" i="23"/>
  <c r="E100" i="14"/>
  <c r="E84" i="14"/>
  <c r="C84" i="14" s="1"/>
  <c r="H4" i="14"/>
  <c r="F4" i="14" a="1"/>
  <c r="F4" i="14" s="1"/>
  <c r="H9" i="14"/>
  <c r="F9" i="14" a="1"/>
  <c r="F9" i="14" s="1"/>
  <c r="H11" i="14"/>
  <c r="F11" i="14" a="1"/>
  <c r="F11" i="14" s="1"/>
  <c r="H34" i="14"/>
  <c r="F34" i="14" a="1"/>
  <c r="F34" i="14" s="1"/>
  <c r="F42" i="14" a="1"/>
  <c r="F42" i="14" s="1"/>
  <c r="H42" i="14"/>
  <c r="F44" i="14" a="1"/>
  <c r="F44" i="14" s="1"/>
  <c r="H44" i="14"/>
  <c r="E72" i="14"/>
  <c r="C72" i="14" s="1"/>
  <c r="F6" i="14" a="1"/>
  <c r="F6" i="14" s="1"/>
  <c r="H6" i="14"/>
  <c r="F36" i="14" a="1"/>
  <c r="F36" i="14" s="1"/>
  <c r="H36" i="14"/>
  <c r="H3" i="14"/>
  <c r="F3" i="14" a="1"/>
  <c r="F3" i="14" s="1"/>
  <c r="H8" i="14"/>
  <c r="F8" i="14" a="1"/>
  <c r="F8" i="14" s="1"/>
  <c r="H10" i="14"/>
  <c r="F10" i="14" a="1"/>
  <c r="F10" i="14" s="1"/>
  <c r="H35" i="14"/>
  <c r="F35" i="14" a="1"/>
  <c r="F35" i="14" s="1"/>
  <c r="F43" i="14" a="1"/>
  <c r="F43" i="14" s="1"/>
  <c r="H43" i="14"/>
  <c r="F5" i="14" a="1"/>
  <c r="F5" i="14" s="1"/>
  <c r="H5" i="14"/>
  <c r="E5" i="14" s="1"/>
  <c r="C5" i="14" s="1"/>
  <c r="F7" i="14" a="1"/>
  <c r="F7" i="14" s="1"/>
  <c r="H7" i="14"/>
  <c r="F37" i="14" a="1"/>
  <c r="F37" i="14" s="1"/>
  <c r="H37" i="14"/>
  <c r="F72" i="14" a="1"/>
  <c r="F72" i="14" s="1"/>
  <c r="F73" i="14" a="1"/>
  <c r="F73" i="14" s="1"/>
  <c r="F74" i="14" a="1"/>
  <c r="F74" i="14" s="1"/>
  <c r="F75" i="14" a="1"/>
  <c r="F75" i="14" s="1"/>
  <c r="F76" i="14" a="1"/>
  <c r="F76" i="14" s="1"/>
  <c r="F77" i="14" a="1"/>
  <c r="F77" i="14" s="1"/>
  <c r="F84" i="14" a="1"/>
  <c r="F84" i="14" s="1"/>
  <c r="F85" i="14" a="1"/>
  <c r="F85" i="14" s="1"/>
  <c r="F95" i="14" a="1"/>
  <c r="F95" i="14" s="1"/>
  <c r="F100" i="14" a="1"/>
  <c r="F100" i="14" s="1"/>
  <c r="F101" i="14" a="1"/>
  <c r="F101" i="14" s="1"/>
  <c r="F3" i="21" a="1"/>
  <c r="F3" i="21" s="1"/>
  <c r="H3" i="21"/>
  <c r="F4" i="21" a="1"/>
  <c r="F4" i="21" s="1"/>
  <c r="H4" i="21"/>
  <c r="F2" i="21" a="1"/>
  <c r="F2" i="21" s="1"/>
  <c r="H2" i="21"/>
  <c r="F107" i="23" a="1"/>
  <c r="F107" i="23" s="1"/>
  <c r="H107" i="23"/>
  <c r="F115" i="23" a="1"/>
  <c r="F115" i="23" s="1"/>
  <c r="H115" i="23"/>
  <c r="F123" i="23" a="1"/>
  <c r="F123" i="23" s="1"/>
  <c r="H123" i="23"/>
  <c r="F131" i="23" a="1"/>
  <c r="F131" i="23" s="1"/>
  <c r="H131" i="23"/>
  <c r="F139" i="23" a="1"/>
  <c r="F139" i="23" s="1"/>
  <c r="H139" i="23"/>
  <c r="F11" i="21" a="1"/>
  <c r="F11" i="21" s="1"/>
  <c r="F17" i="21" a="1"/>
  <c r="F17" i="21" s="1"/>
  <c r="F3" i="23" a="1"/>
  <c r="F3" i="23" s="1"/>
  <c r="H8" i="23"/>
  <c r="H9" i="23"/>
  <c r="H10" i="23"/>
  <c r="H11" i="23"/>
  <c r="H12" i="23"/>
  <c r="H13" i="23"/>
  <c r="H29" i="23"/>
  <c r="H33" i="23"/>
  <c r="H34" i="23"/>
  <c r="E34" i="23" s="1"/>
  <c r="H37" i="23"/>
  <c r="E37" i="23" s="1"/>
  <c r="H38" i="23"/>
  <c r="E38" i="23" s="1"/>
  <c r="H55" i="23"/>
  <c r="H60" i="23"/>
  <c r="H64" i="23"/>
  <c r="H68" i="23"/>
  <c r="H72" i="23"/>
  <c r="H76" i="23"/>
  <c r="H80" i="23"/>
  <c r="H104" i="23"/>
  <c r="H109" i="23"/>
  <c r="H112" i="23"/>
  <c r="H117" i="23"/>
  <c r="H120" i="23"/>
  <c r="H125" i="23"/>
  <c r="H128" i="23"/>
  <c r="H133" i="23"/>
  <c r="H136" i="23"/>
  <c r="F143" i="23" a="1"/>
  <c r="F143" i="23" s="1"/>
  <c r="H143" i="23"/>
  <c r="F152" i="23" a="1"/>
  <c r="F152" i="23" s="1"/>
  <c r="H152" i="23"/>
  <c r="F156" i="23" a="1"/>
  <c r="F156" i="23" s="1"/>
  <c r="H156" i="23"/>
  <c r="H28" i="23"/>
  <c r="H32" i="23"/>
  <c r="H54" i="23"/>
  <c r="H82" i="23"/>
  <c r="F103" i="23" a="1"/>
  <c r="F103" i="23" s="1"/>
  <c r="H103" i="23"/>
  <c r="F111" i="23" a="1"/>
  <c r="F111" i="23" s="1"/>
  <c r="H111" i="23"/>
  <c r="F119" i="23" a="1"/>
  <c r="F119" i="23" s="1"/>
  <c r="H119" i="23"/>
  <c r="F127" i="23" a="1"/>
  <c r="F127" i="23" s="1"/>
  <c r="H127" i="23"/>
  <c r="F135" i="23" a="1"/>
  <c r="F135" i="23" s="1"/>
  <c r="H135" i="23"/>
  <c r="F147" i="23" a="1"/>
  <c r="F147" i="23" s="1"/>
  <c r="H147" i="23"/>
  <c r="H31" i="23"/>
  <c r="F35" i="23" a="1"/>
  <c r="F35" i="23" s="1"/>
  <c r="F39" i="23" a="1"/>
  <c r="F39" i="23" s="1"/>
  <c r="F43" i="23" a="1"/>
  <c r="F43" i="23" s="1"/>
  <c r="H53" i="23"/>
  <c r="H105" i="23"/>
  <c r="H108" i="23"/>
  <c r="H113" i="23"/>
  <c r="H116" i="23"/>
  <c r="H121" i="23"/>
  <c r="H124" i="23"/>
  <c r="H129" i="23"/>
  <c r="H132" i="23"/>
  <c r="H137" i="23"/>
  <c r="H140" i="23"/>
  <c r="H142" i="23"/>
  <c r="H146" i="23"/>
  <c r="H150" i="23"/>
  <c r="H154" i="23"/>
  <c r="E12" i="14" l="1"/>
  <c r="E19" i="23"/>
  <c r="E50" i="14"/>
  <c r="C50" i="14" s="1"/>
  <c r="E107" i="14"/>
  <c r="C107" i="14" s="1"/>
  <c r="E111" i="14"/>
  <c r="C111" i="14" s="1"/>
  <c r="E86" i="14"/>
  <c r="E78" i="14"/>
  <c r="C78" i="14" s="1"/>
  <c r="E45" i="14"/>
  <c r="E92" i="14"/>
  <c r="E6" i="21"/>
  <c r="E32" i="14"/>
  <c r="C32" i="14" s="1"/>
  <c r="E96" i="14"/>
  <c r="E67" i="14"/>
  <c r="C67" i="14" s="1"/>
  <c r="E2" i="21"/>
  <c r="C2" i="21" s="1"/>
  <c r="E3" i="14"/>
  <c r="C3" i="14" s="1"/>
  <c r="E36" i="14"/>
  <c r="E8" i="14"/>
  <c r="C8" i="14" s="1"/>
  <c r="E28" i="23"/>
  <c r="E42" i="14"/>
  <c r="E8" i="23"/>
  <c r="C39" i="14" l="1"/>
</calcChain>
</file>

<file path=xl/sharedStrings.xml><?xml version="1.0" encoding="utf-8"?>
<sst xmlns="http://schemas.openxmlformats.org/spreadsheetml/2006/main" count="3508" uniqueCount="2285">
  <si>
    <t>Ретинированный зуб</t>
  </si>
  <si>
    <t xml:space="preserve">Сверхкомплектный зуб </t>
  </si>
  <si>
    <t xml:space="preserve">Отсутствует зачаток постоянного зуба </t>
  </si>
  <si>
    <t xml:space="preserve">Травма зуба </t>
  </si>
  <si>
    <t xml:space="preserve">Требуется перелечивание </t>
  </si>
  <si>
    <t>Абсцесс</t>
  </si>
  <si>
    <t xml:space="preserve">Налет Пристли </t>
  </si>
  <si>
    <t xml:space="preserve">Поддесневые зубные отложения </t>
  </si>
  <si>
    <t xml:space="preserve">Клиновидный дефект ( тер) </t>
  </si>
  <si>
    <t xml:space="preserve">Требуется физиолечение </t>
  </si>
  <si>
    <t>Разрушенность 70%</t>
  </si>
  <si>
    <t xml:space="preserve">Дефект искуственной коронки </t>
  </si>
  <si>
    <t xml:space="preserve">Глубокие фиссуры </t>
  </si>
  <si>
    <t xml:space="preserve">Скол </t>
  </si>
  <si>
    <t xml:space="preserve">Требуется установка мостовидного протеза </t>
  </si>
  <si>
    <t xml:space="preserve">Интактная коронка </t>
  </si>
  <si>
    <t xml:space="preserve">Пародонтит </t>
  </si>
  <si>
    <t xml:space="preserve">Воспаленная десна </t>
  </si>
  <si>
    <t xml:space="preserve">Рецессия </t>
  </si>
  <si>
    <t>Экзостоз</t>
  </si>
  <si>
    <t xml:space="preserve">Проблемы СОПР </t>
  </si>
  <si>
    <t xml:space="preserve">Периимплантит </t>
  </si>
  <si>
    <t xml:space="preserve">Аномалия размеров и формы зубов </t>
  </si>
  <si>
    <t xml:space="preserve">Аномалия положения зубов( одна челюсть) </t>
  </si>
  <si>
    <t>Анкилоз зубов</t>
  </si>
  <si>
    <t xml:space="preserve">Заболевание ВНЧС </t>
  </si>
  <si>
    <t xml:space="preserve">Нарушение размеров челюстей </t>
  </si>
  <si>
    <t>Нарушение смыкания челюстей</t>
  </si>
  <si>
    <t xml:space="preserve">Пациент со несъемным одночелюстным аппратом </t>
  </si>
  <si>
    <t xml:space="preserve">Пациент с частичной брекет-системой </t>
  </si>
  <si>
    <t xml:space="preserve">Пациент с ретейнером </t>
  </si>
  <si>
    <t xml:space="preserve">Ретинированные зубы </t>
  </si>
  <si>
    <t>Требуется протезирование All-on</t>
  </si>
  <si>
    <t>Требуется прием ортодонта</t>
  </si>
  <si>
    <t>Требуется прием пародонтолога</t>
  </si>
  <si>
    <t>Реставрация/восстановление зуба пломбой</t>
  </si>
  <si>
    <t xml:space="preserve">Дефект пломбы ( все поверхности ) </t>
  </si>
  <si>
    <t xml:space="preserve">Кариес </t>
  </si>
  <si>
    <t xml:space="preserve">Кариозная полость ( все поверхности) </t>
  </si>
  <si>
    <t xml:space="preserve">Пломба ( все поверхности ) </t>
  </si>
  <si>
    <t>Съемные протезы</t>
  </si>
  <si>
    <t xml:space="preserve">зуб отсутствует </t>
  </si>
  <si>
    <t xml:space="preserve">Ретинированный зуб </t>
  </si>
  <si>
    <t>Периостит</t>
  </si>
  <si>
    <t>Лечение при перикороните</t>
  </si>
  <si>
    <t>Перикоронит</t>
  </si>
  <si>
    <t>Короткая уздечка</t>
  </si>
  <si>
    <t>Альвеолит, коррекция альвеолярного отростка</t>
  </si>
  <si>
    <t xml:space="preserve">альвеолит </t>
  </si>
  <si>
    <t>Лечение пульпита</t>
  </si>
  <si>
    <t xml:space="preserve">Пульпит </t>
  </si>
  <si>
    <t xml:space="preserve">Начальный пульпит ( все поверхности) </t>
  </si>
  <si>
    <t>Снятие ортопедической конструкции</t>
  </si>
  <si>
    <t xml:space="preserve">Мост пациента ( начало, конец, середина) </t>
  </si>
  <si>
    <t xml:space="preserve">Искусственный зуб </t>
  </si>
  <si>
    <t>Пародонтологическое лечение</t>
  </si>
  <si>
    <t>Пародонтит</t>
  </si>
  <si>
    <t>Подвижность 1, 2, 3</t>
  </si>
  <si>
    <t>Культевая вкладка</t>
  </si>
  <si>
    <t xml:space="preserve">вылеченный канал </t>
  </si>
  <si>
    <t>Коронки на своих зубах</t>
  </si>
  <si>
    <t>Разрушенность 50, 70%</t>
  </si>
  <si>
    <t xml:space="preserve">Клиновидный дефект ( тер) ( пар) </t>
  </si>
  <si>
    <t xml:space="preserve">Вылеченный канал </t>
  </si>
  <si>
    <t xml:space="preserve">Культевая вкладка пациента </t>
  </si>
  <si>
    <t xml:space="preserve">Пломба -кариес ( все поверхности) </t>
  </si>
  <si>
    <t xml:space="preserve">Временная пломба ( все поверхности) </t>
  </si>
  <si>
    <t>Стираемость</t>
  </si>
  <si>
    <t xml:space="preserve">Флюороз, гипоплазия </t>
  </si>
  <si>
    <t>Восстановление после лечения каналов.</t>
  </si>
  <si>
    <t>Герметизация</t>
  </si>
  <si>
    <t>Снятие зубных отложений/ Профессиональная гигиена</t>
  </si>
  <si>
    <t xml:space="preserve">Зубные отложения </t>
  </si>
  <si>
    <t>Налет Пристли</t>
  </si>
  <si>
    <t>Физиологическая смена прикуса</t>
  </si>
  <si>
    <t>Коронки на молочные зубы</t>
  </si>
  <si>
    <t>Зубы после серебрения</t>
  </si>
  <si>
    <t xml:space="preserve">зуб после серебрения </t>
  </si>
  <si>
    <t>Пациент с ретейнером</t>
  </si>
  <si>
    <t>Консультация анестезиолога</t>
  </si>
  <si>
    <t>Съемный протез (пациента)</t>
  </si>
  <si>
    <t xml:space="preserve">Протез пациента </t>
  </si>
  <si>
    <t>Пластика десны</t>
  </si>
  <si>
    <t xml:space="preserve">Экзостоз </t>
  </si>
  <si>
    <t>Лечение периодонтита</t>
  </si>
  <si>
    <t xml:space="preserve">Периодонтит </t>
  </si>
  <si>
    <t xml:space="preserve">Киста </t>
  </si>
  <si>
    <t>Резекция верхушки корня</t>
  </si>
  <si>
    <t>Мелкое преддверие полости рта/ вестибулопластика</t>
  </si>
  <si>
    <t xml:space="preserve">Мелкое преддверие полсти рта </t>
  </si>
  <si>
    <t>Клиновидный дефект (тер)</t>
  </si>
  <si>
    <t>Ортодонтическая диагностика .</t>
  </si>
  <si>
    <t xml:space="preserve">Пациент со съемным одночелюстным аппаратом </t>
  </si>
  <si>
    <t>Брекет-система</t>
  </si>
  <si>
    <t>Снятие брекет-системы, ретенция.</t>
  </si>
  <si>
    <t xml:space="preserve">Пациент с брекет-системой </t>
  </si>
  <si>
    <t>Требуется удаление зуба</t>
  </si>
  <si>
    <t xml:space="preserve">Кариес эмали ( все поверхности) </t>
  </si>
  <si>
    <t xml:space="preserve">Стриаемость </t>
  </si>
  <si>
    <t xml:space="preserve">Коронка пациента </t>
  </si>
  <si>
    <t xml:space="preserve">Дистопированный зуб </t>
  </si>
  <si>
    <t>Имплантация</t>
  </si>
  <si>
    <t>Коронки на имплантах</t>
  </si>
  <si>
    <t xml:space="preserve">Имплантат ( пациента) </t>
  </si>
  <si>
    <t xml:space="preserve">абатмент ( пациента) </t>
  </si>
  <si>
    <t xml:space="preserve">Пациент с несъемным одночелюстным аппаратом </t>
  </si>
  <si>
    <t xml:space="preserve">Пациент со съемным двучелюстным аппаратом </t>
  </si>
  <si>
    <t xml:space="preserve">Пациент с несъемным двучелюстным аппаратом </t>
  </si>
  <si>
    <t>Лечение при кариесе эмали/флюорозе/чувствительности/клинов. дефектах</t>
  </si>
  <si>
    <t xml:space="preserve">клиновидный дефект </t>
  </si>
  <si>
    <t xml:space="preserve">Требуется профилактика </t>
  </si>
  <si>
    <t>Мостовидный протез на своих зубах</t>
  </si>
  <si>
    <t xml:space="preserve">Интакная коронка </t>
  </si>
  <si>
    <t>Мостовидные протезы на имплантатах</t>
  </si>
  <si>
    <t>Установлен имплантат</t>
  </si>
  <si>
    <t xml:space="preserve">Требуется установка мостовидного протеза на имплантатах </t>
  </si>
  <si>
    <t>Временная коронка на имплантах</t>
  </si>
  <si>
    <t>Удаление/ревизия имплантата</t>
  </si>
  <si>
    <t>Вскрытие пародонтального абсцесса</t>
  </si>
  <si>
    <t xml:space="preserve">Пародонтальный абсцесс </t>
  </si>
  <si>
    <t>Отбеливание</t>
  </si>
  <si>
    <t xml:space="preserve">требуется отбеливание </t>
  </si>
  <si>
    <t>Физиолечение</t>
  </si>
  <si>
    <t>Лечение начального пульпита</t>
  </si>
  <si>
    <t>Перелечивание</t>
  </si>
  <si>
    <t>Диагностика при пульпите/периодонтите</t>
  </si>
  <si>
    <t xml:space="preserve">Периодонтт </t>
  </si>
  <si>
    <t>Диагностика по поверхностям</t>
  </si>
  <si>
    <t>кариес</t>
  </si>
  <si>
    <t>Извлечение культевой вкладки</t>
  </si>
  <si>
    <t xml:space="preserve">Культевая вкладка ( пациента) </t>
  </si>
  <si>
    <t>Вкладки/виниры</t>
  </si>
  <si>
    <t xml:space="preserve">Пломба-кариес ( все поверхности) </t>
  </si>
  <si>
    <t>Разрушенность 50 %</t>
  </si>
  <si>
    <t>Клиновидный дефект</t>
  </si>
  <si>
    <t>Эндоотбеливание</t>
  </si>
  <si>
    <t xml:space="preserve">изменение цвета коронки </t>
  </si>
  <si>
    <t>Фиксация коронки пациента</t>
  </si>
  <si>
    <t xml:space="preserve">Искуссвенная коронка( пациента) </t>
  </si>
  <si>
    <t>Гнатология</t>
  </si>
  <si>
    <t xml:space="preserve">стираемость </t>
  </si>
  <si>
    <t>Элайнеры</t>
  </si>
  <si>
    <t>Съемные аппараты</t>
  </si>
  <si>
    <t>Несъемные аппараты</t>
  </si>
  <si>
    <t>Держатель места</t>
  </si>
  <si>
    <t>Ортодонтическое вытяжение зуба /экструзия</t>
  </si>
  <si>
    <t>Шинирование при травме</t>
  </si>
  <si>
    <t>Удаление стенки зуба</t>
  </si>
  <si>
    <t>Консультация по имплантации</t>
  </si>
  <si>
    <t>Удаление сверхкомплектного зуба</t>
  </si>
  <si>
    <t>Физиопроцедуры</t>
  </si>
  <si>
    <t>Хирургический шаблон</t>
  </si>
  <si>
    <t>Костные пластики</t>
  </si>
  <si>
    <t>Брекет-система на обе челюсти</t>
  </si>
  <si>
    <t>Брекет-система на одну челюсть</t>
  </si>
  <si>
    <t>Установка формирователя.</t>
  </si>
  <si>
    <t>Пародонтологическая диагностика</t>
  </si>
  <si>
    <t>Vector-терапия</t>
  </si>
  <si>
    <t>Плазмолифтинг</t>
  </si>
  <si>
    <t>Лечение заболеваний СОПР</t>
  </si>
  <si>
    <t xml:space="preserve">Заболевания Сопр </t>
  </si>
  <si>
    <t>Периочип</t>
  </si>
  <si>
    <t xml:space="preserve">пародонтит </t>
  </si>
  <si>
    <t>Хирургическое лечение заболеваний пародонта</t>
  </si>
  <si>
    <t>Шинирование при заболеваниях пародонта</t>
  </si>
  <si>
    <t>Первичное эндолечение</t>
  </si>
  <si>
    <t>Повторное эндолечение</t>
  </si>
  <si>
    <t>Инструкция по работе с таблицей - работаем в данном документе он-лайн!</t>
  </si>
  <si>
    <t xml:space="preserve">1. </t>
  </si>
  <si>
    <t xml:space="preserve">Внимательно просмотрите весь прайс до конца. </t>
  </si>
  <si>
    <t xml:space="preserve">2. </t>
  </si>
  <si>
    <t xml:space="preserve">Столбик В и С, F  защищены от редактирования- там изменить ничего нельзя, это может сделать только создатель документа. </t>
  </si>
  <si>
    <t>3.</t>
  </si>
  <si>
    <t xml:space="preserve">Столбик D-наименование можно менять, если  суть услуги та же , но немного другая формулировка? если  то что изменили - помечайте желтым . </t>
  </si>
  <si>
    <t>4.</t>
  </si>
  <si>
    <t>Те позиции которые вам не нужны отмечаем красным цветом</t>
  </si>
  <si>
    <t>5.</t>
  </si>
  <si>
    <t xml:space="preserve">Столбик E- цены ставите какие нужно, помечать ничего не надо. </t>
  </si>
  <si>
    <t>6.</t>
  </si>
  <si>
    <t xml:space="preserve">Обратите внимание, что не должно быть услуг с одинаковыми наименованиями, но разных по цене, наименования должны отличаться. </t>
  </si>
  <si>
    <t xml:space="preserve">7. </t>
  </si>
  <si>
    <t>Если есть какие то вопросы или  нужно что то добавить - пишем комментарий к нужной ячейке. Важно! Пишем именно комментарии через верхнюю панель инструментов( уточните у своего менеджера как это делается!) Комменатри приходят в виде уведомлений на почту создателя документа и вы максимально быстро получите ответ на свой вопрос (В рабочие дни с 8 до 17 по МСК. )</t>
  </si>
  <si>
    <t>8.</t>
  </si>
  <si>
    <t xml:space="preserve">Только после того как переработан прайс и в него внесены изменения пишем своему менеджеру о том, что работа с прайсом закончена! </t>
  </si>
  <si>
    <t xml:space="preserve">9. </t>
  </si>
  <si>
    <t xml:space="preserve">Наша команда прайс чистит, готовит под него медблок и открываеи редактирование остальных листов. Переходим к остальным листам и работаем с ними по инструкции в конце данного листа . Все вопросы так же через комментарии. </t>
  </si>
  <si>
    <t xml:space="preserve">10. </t>
  </si>
  <si>
    <t xml:space="preserve">Как только работа с медблоком заканчивается Вы пишете письменно в чате внедрения свое согласование для проектного менеджера. Редактирование всех листов закрывается и документ отдается в настройку- это отразится в названии документа. </t>
  </si>
  <si>
    <t xml:space="preserve">Номенклатура </t>
  </si>
  <si>
    <t>https://www.garant.ru/products/ipo/prime/doc/71705302/</t>
  </si>
  <si>
    <t>Код услуги</t>
  </si>
  <si>
    <t>Код услуги по номенклатуре</t>
  </si>
  <si>
    <t>Наименование услуги</t>
  </si>
  <si>
    <t>Стоимость услуги</t>
  </si>
  <si>
    <t>Прием, консультация</t>
  </si>
  <si>
    <t>0</t>
  </si>
  <si>
    <t>1.1</t>
  </si>
  <si>
    <t>B01.065.007</t>
  </si>
  <si>
    <t>Приём (осмотр, консультация) врача-стоматолога первичный</t>
  </si>
  <si>
    <t>1.2</t>
  </si>
  <si>
    <t>B01.065.008</t>
  </si>
  <si>
    <t>1.3</t>
  </si>
  <si>
    <t>B01.063.001</t>
  </si>
  <si>
    <t>1.4</t>
  </si>
  <si>
    <t>B01.063.002</t>
  </si>
  <si>
    <t>B01.063.002.003</t>
  </si>
  <si>
    <t>1.5</t>
  </si>
  <si>
    <t>B01.066.001</t>
  </si>
  <si>
    <t> 300</t>
  </si>
  <si>
    <t>1.6</t>
  </si>
  <si>
    <t>B01.066.002</t>
  </si>
  <si>
    <t>1.7</t>
  </si>
  <si>
    <t>B01.067.001</t>
  </si>
  <si>
    <t>1.8</t>
  </si>
  <si>
    <t>B01.067.002</t>
  </si>
  <si>
    <t>1.9</t>
  </si>
  <si>
    <t>1.10</t>
  </si>
  <si>
    <t>Диагностические  методы исследования</t>
  </si>
  <si>
    <t>1</t>
  </si>
  <si>
    <t>2.1</t>
  </si>
  <si>
    <t>А06.07.003</t>
  </si>
  <si>
    <t>Прицельная внутриротовая контактная рентгенография</t>
  </si>
  <si>
    <t>2.2.1</t>
  </si>
  <si>
    <t>А06.07.004.001</t>
  </si>
  <si>
    <t>Ортопантомография (1/2)</t>
  </si>
  <si>
    <t>2.2.2</t>
  </si>
  <si>
    <t>А06.07.004.002</t>
  </si>
  <si>
    <t>Ортопантомография</t>
  </si>
  <si>
    <t>2.3.1</t>
  </si>
  <si>
    <t>А06.07.004.003</t>
  </si>
  <si>
    <t>2.3.2</t>
  </si>
  <si>
    <t>А06.07.004.004</t>
  </si>
  <si>
    <t>2.4</t>
  </si>
  <si>
    <t xml:space="preserve">Запись снимка ортопантомографии на  CD диск  </t>
  </si>
  <si>
    <t>2.5</t>
  </si>
  <si>
    <t>Общие виды работ</t>
  </si>
  <si>
    <t>3.1</t>
  </si>
  <si>
    <t xml:space="preserve">A01.07.001 </t>
  </si>
  <si>
    <t>Сбор анамнеза и жалоб при патологии полости рта</t>
  </si>
  <si>
    <t> 100</t>
  </si>
  <si>
    <t>3.2</t>
  </si>
  <si>
    <t>A02.07.005.001</t>
  </si>
  <si>
    <t>Термодиагностика зуба</t>
  </si>
  <si>
    <t>3.3</t>
  </si>
  <si>
    <t>3.4</t>
  </si>
  <si>
    <t>А14.07.008</t>
  </si>
  <si>
    <t>Обучение гигиене полости рта и зубов индивидуальное, подбор средств и предметов гигиены полости рта</t>
  </si>
  <si>
    <t>3.10</t>
  </si>
  <si>
    <t>Анестезия</t>
  </si>
  <si>
    <t>4.1</t>
  </si>
  <si>
    <t>В01.003.004.001</t>
  </si>
  <si>
    <t>Аппликационная анестезия</t>
  </si>
  <si>
    <t>4.2</t>
  </si>
  <si>
    <t>Местная анестезия (проводниковая, инфильтрационная)</t>
  </si>
  <si>
    <t>4.3</t>
  </si>
  <si>
    <t>В01.003.004.003</t>
  </si>
  <si>
    <t>Профилактика и гигиена</t>
  </si>
  <si>
    <t>5.1</t>
  </si>
  <si>
    <t>5.1.2</t>
  </si>
  <si>
    <t>A11.07.012.002</t>
  </si>
  <si>
    <t>Глубокое фторирование эмали зуба, покрытие десенситайзером  «Admira protect» (1зуб)</t>
  </si>
  <si>
    <t>5.3</t>
  </si>
  <si>
    <t>A11.07.022</t>
  </si>
  <si>
    <t>Аппликация лекарственного препарата на слизистую оболочку полости рта (Метрагил Дента, Ваготил  и т.д.)</t>
  </si>
  <si>
    <t>5.4</t>
  </si>
  <si>
    <t>A16.07.050.001</t>
  </si>
  <si>
    <t>A16.07.050.002</t>
  </si>
  <si>
    <t>A16.07.050.003</t>
  </si>
  <si>
    <t>A16.07.050.004</t>
  </si>
  <si>
    <t>A16.07.050.005</t>
  </si>
  <si>
    <t>5.6</t>
  </si>
  <si>
    <t>5.7</t>
  </si>
  <si>
    <t>5.8</t>
  </si>
  <si>
    <t>A16.07.051.002</t>
  </si>
  <si>
    <t>6.1</t>
  </si>
  <si>
    <t>Лечение кариеса</t>
  </si>
  <si>
    <t>A16.07.025.001</t>
  </si>
  <si>
    <t>Избирательное полирование зуба</t>
  </si>
  <si>
    <t>6.1.1.2</t>
  </si>
  <si>
    <t>А16.07.025.002</t>
  </si>
  <si>
    <t>Избирательное пришлифовывание пломбы</t>
  </si>
  <si>
    <t>Сошлифовывание твердых тканей зуба</t>
  </si>
  <si>
    <t>Медикаментозная обработка кариозной полости</t>
  </si>
  <si>
    <t>6.1.3.4</t>
  </si>
  <si>
    <t>A16.07.091.005</t>
  </si>
  <si>
    <t>A17.07.003</t>
  </si>
  <si>
    <t>А16.07.002.002.01</t>
  </si>
  <si>
    <t>6.2</t>
  </si>
  <si>
    <t>A16.07.008.005</t>
  </si>
  <si>
    <t>6.2.6</t>
  </si>
  <si>
    <t>A16.07.009</t>
  </si>
  <si>
    <t>Пульпотомия (ампутация коронковой пульпы)</t>
  </si>
  <si>
    <t>A16.07.010.002</t>
  </si>
  <si>
    <t>6.2.8</t>
  </si>
  <si>
    <t>A16.07.057</t>
  </si>
  <si>
    <t>Запечатывание фиссуры зуба герметиком</t>
  </si>
  <si>
    <t>А16.07.030.010</t>
  </si>
  <si>
    <t>6.2.11.3</t>
  </si>
  <si>
    <t>А16.07.030.011</t>
  </si>
  <si>
    <t>Установка временной пломбы ("Vitremer", "Clip", "Tempfill")</t>
  </si>
  <si>
    <t>6.2.12.1</t>
  </si>
  <si>
    <t>6.2.12.2</t>
  </si>
  <si>
    <t>6.3</t>
  </si>
  <si>
    <t>A16.07.030.004</t>
  </si>
  <si>
    <t>A16.07.030.005</t>
  </si>
  <si>
    <t>A16.07.030.001</t>
  </si>
  <si>
    <t>A16.07.030.002</t>
  </si>
  <si>
    <t>A16.07.030.003</t>
  </si>
  <si>
    <t>А16.07.082.005</t>
  </si>
  <si>
    <t>7.1</t>
  </si>
  <si>
    <t>7.2</t>
  </si>
  <si>
    <t>7.3</t>
  </si>
  <si>
    <t>7.4</t>
  </si>
  <si>
    <t>Пластика уздечки верхней губы, нижней губы</t>
  </si>
  <si>
    <t>Пластика уздечки верхней губы, нижней губы лазерная</t>
  </si>
  <si>
    <t>Пластика уздечки языка лазерная (френулопластика)</t>
  </si>
  <si>
    <t>7.5</t>
  </si>
  <si>
    <t>7.6</t>
  </si>
  <si>
    <t>7.7</t>
  </si>
  <si>
    <t>7.8</t>
  </si>
  <si>
    <t>7.10</t>
  </si>
  <si>
    <t>7.11</t>
  </si>
  <si>
    <t>Кюретаж лунки зуба после удаления</t>
  </si>
  <si>
    <t>A16.07.027.002</t>
  </si>
  <si>
    <t>A16.07.027.004</t>
  </si>
  <si>
    <t>Аппликация лекарственного препарата на слизистую оболочку полости рта</t>
  </si>
  <si>
    <t>8.1</t>
  </si>
  <si>
    <t>8.2</t>
  </si>
  <si>
    <t xml:space="preserve">допуслуга </t>
  </si>
  <si>
    <t>8.3</t>
  </si>
  <si>
    <t>8.4</t>
  </si>
  <si>
    <t>8.5</t>
  </si>
  <si>
    <t>8.6</t>
  </si>
  <si>
    <t>8.7</t>
  </si>
  <si>
    <t>8.8</t>
  </si>
  <si>
    <t>8.9</t>
  </si>
  <si>
    <t>8.10</t>
  </si>
  <si>
    <t>8.11</t>
  </si>
  <si>
    <t>8.12</t>
  </si>
  <si>
    <t>A16.07.055.002</t>
  </si>
  <si>
    <t>8.13</t>
  </si>
  <si>
    <t>8.14</t>
  </si>
  <si>
    <t>8.15</t>
  </si>
  <si>
    <t>8.16</t>
  </si>
  <si>
    <t>A16.07.053.009</t>
  </si>
  <si>
    <t>A02.07.010.002</t>
  </si>
  <si>
    <t>A02.07.010.003</t>
  </si>
  <si>
    <t>A16.07.047.001</t>
  </si>
  <si>
    <t>A16.07.047.002</t>
  </si>
  <si>
    <t>A16.07.047.003</t>
  </si>
  <si>
    <t>A16.07.047.004</t>
  </si>
  <si>
    <t>A16.07.047.005</t>
  </si>
  <si>
    <t>A16.07.047.007</t>
  </si>
  <si>
    <t>A16.07.048.001</t>
  </si>
  <si>
    <t>A16.07.048.002</t>
  </si>
  <si>
    <t>A16.07.048.003</t>
  </si>
  <si>
    <t>A16.07.048.004</t>
  </si>
  <si>
    <t>A16.07.048.005</t>
  </si>
  <si>
    <t>A16.07.048.006</t>
  </si>
  <si>
    <t>A16.07.048.007</t>
  </si>
  <si>
    <t>A16.07.048.008</t>
  </si>
  <si>
    <t>A16.07.048.009</t>
  </si>
  <si>
    <t>A16.07.048.010</t>
  </si>
  <si>
    <t>A16.07.048.011</t>
  </si>
  <si>
    <t>A16.07.048.012</t>
  </si>
  <si>
    <t>9.6</t>
  </si>
  <si>
    <t>A16.07.048.013</t>
  </si>
  <si>
    <t>9.7</t>
  </si>
  <si>
    <t>9.8</t>
  </si>
  <si>
    <t>A16.07.053.003</t>
  </si>
  <si>
    <t>10.1</t>
  </si>
  <si>
    <t>Изготовление индивидуальной ложки</t>
  </si>
  <si>
    <t>10.2</t>
  </si>
  <si>
    <t>10.3</t>
  </si>
  <si>
    <t>A16.07.053.006</t>
  </si>
  <si>
    <t>10.4</t>
  </si>
  <si>
    <t>A16.07.006.002</t>
  </si>
  <si>
    <t>10.5</t>
  </si>
  <si>
    <t>10.6</t>
  </si>
  <si>
    <t>A16.07.053.007</t>
  </si>
  <si>
    <t>A16.07.053.008</t>
  </si>
  <si>
    <t>А23.07.002.006</t>
  </si>
  <si>
    <t>11.1</t>
  </si>
  <si>
    <t>11.2</t>
  </si>
  <si>
    <t>11.3</t>
  </si>
  <si>
    <t>11.4</t>
  </si>
  <si>
    <t>11.5</t>
  </si>
  <si>
    <t>11.6</t>
  </si>
  <si>
    <t>11.7</t>
  </si>
  <si>
    <t>11.8</t>
  </si>
  <si>
    <t>11.9</t>
  </si>
  <si>
    <t>11.10</t>
  </si>
  <si>
    <t>11.11</t>
  </si>
  <si>
    <t>11.12</t>
  </si>
  <si>
    <t>11.13</t>
  </si>
  <si>
    <t>11.14</t>
  </si>
  <si>
    <t>11.15</t>
  </si>
  <si>
    <t>11.16</t>
  </si>
  <si>
    <t>11.17</t>
  </si>
  <si>
    <t>11.18</t>
  </si>
  <si>
    <t>11.19</t>
  </si>
  <si>
    <t>11.20</t>
  </si>
  <si>
    <t>11.21</t>
  </si>
  <si>
    <t>12.1</t>
  </si>
  <si>
    <t>12.1.1</t>
  </si>
  <si>
    <t>B01.064.003.001</t>
  </si>
  <si>
    <t>Приём (осмотр, консультация) врача-стоматолога детского первичный</t>
  </si>
  <si>
    <t>12.1.2</t>
  </si>
  <si>
    <t>B01.064.004</t>
  </si>
  <si>
    <t>Приём (осмотр, консультация) врача-стоматолога детского повторный</t>
  </si>
  <si>
    <t> 0</t>
  </si>
  <si>
    <t>12.1.3</t>
  </si>
  <si>
    <t>B01.064.003.002</t>
  </si>
  <si>
    <t>Профилактический прием (осмотр, консультация) врача-стоматолога детского (в т.ч. с предоставлением справки)</t>
  </si>
  <si>
    <t>12.2</t>
  </si>
  <si>
    <t>12.2.1</t>
  </si>
  <si>
    <t>12.2.2</t>
  </si>
  <si>
    <t>12.2.3</t>
  </si>
  <si>
    <t>12.2.6</t>
  </si>
  <si>
    <t>12.3</t>
  </si>
  <si>
    <t>12.3.1</t>
  </si>
  <si>
    <t>12.3.2</t>
  </si>
  <si>
    <t>12.3.3</t>
  </si>
  <si>
    <t>12.3.4</t>
  </si>
  <si>
    <t>B04.065.006.003</t>
  </si>
  <si>
    <t>Наложение оптрагейта, квикдама, коффердама, одноразового роторасширителя</t>
  </si>
  <si>
    <t>12.3.5</t>
  </si>
  <si>
    <t>Набор стоматологический одноразовый стерильный</t>
  </si>
  <si>
    <t>12.4</t>
  </si>
  <si>
    <t>12.4.1</t>
  </si>
  <si>
    <t>Аппликационная анестезия.</t>
  </si>
  <si>
    <t>12.4.2</t>
  </si>
  <si>
    <t>В01.003.004.004</t>
  </si>
  <si>
    <t>Местная анестезия (проводниковая, инфильтрационная).</t>
  </si>
  <si>
    <t>12.5</t>
  </si>
  <si>
    <t>12.5.1</t>
  </si>
  <si>
    <t>12.5.2</t>
  </si>
  <si>
    <t>12.5.3</t>
  </si>
  <si>
    <t>A11.07.012.003</t>
  </si>
  <si>
    <r>
      <rPr>
        <sz val="12"/>
        <color theme="1"/>
        <rFont val="Times New Roman"/>
      </rPr>
      <t>Глубокое фторирование эмали зуба "Глуфторед"</t>
    </r>
    <r>
      <rPr>
        <b/>
        <sz val="12"/>
        <color theme="1"/>
        <rFont val="Times New Roman"/>
      </rPr>
      <t xml:space="preserve"> </t>
    </r>
    <r>
      <rPr>
        <sz val="12"/>
        <color theme="1"/>
        <rFont val="Times New Roman"/>
      </rPr>
      <t>(1 зуб)</t>
    </r>
  </si>
  <si>
    <t>12.5.4</t>
  </si>
  <si>
    <t>A11.07.012.004</t>
  </si>
  <si>
    <t>Глубокое фторирование (ременелизирующая терапия) 1 челюсть</t>
  </si>
  <si>
    <t>12.5.5</t>
  </si>
  <si>
    <t>A11.07.023</t>
  </si>
  <si>
    <t xml:space="preserve">Применение метода серебрения зуба (1 сеанс) </t>
  </si>
  <si>
    <t>12.5.6</t>
  </si>
  <si>
    <t>A16.07.051.003</t>
  </si>
  <si>
    <t>Профессиональная гигиена полости рта и зубов (1 челюсть)</t>
  </si>
  <si>
    <t>12.5.7</t>
  </si>
  <si>
    <t>12.6</t>
  </si>
  <si>
    <t>12.6.1</t>
  </si>
  <si>
    <t>Избирательное полировка скола зуба</t>
  </si>
  <si>
    <t>12.6.2.1</t>
  </si>
  <si>
    <t>A16.07.091.002</t>
  </si>
  <si>
    <t>Снятие пломбы (дети)</t>
  </si>
  <si>
    <t>12.6.2.2</t>
  </si>
  <si>
    <t>Применение матрицы и клиньев (один зуб), ретракционной нити, ретрактор Optra Gate</t>
  </si>
  <si>
    <t>12.6.2.3</t>
  </si>
  <si>
    <t>A16.07.091.006</t>
  </si>
  <si>
    <t>Механическая и медикаментозная обработка кариозной полости зуба</t>
  </si>
  <si>
    <t>12.6.2.4</t>
  </si>
  <si>
    <t>A16.07.091.007</t>
  </si>
  <si>
    <t>Предварительная очистка зуба (дети)</t>
  </si>
  <si>
    <t>12.6.2</t>
  </si>
  <si>
    <t>Избирательное пришлифовывание твёрдых тканей зуба</t>
  </si>
  <si>
    <t>12.6.3</t>
  </si>
  <si>
    <t>А16.07.082.009</t>
  </si>
  <si>
    <t>Шлифовка/полировка пломбы</t>
  </si>
  <si>
    <t>12.6.4</t>
  </si>
  <si>
    <t>А16.07.057</t>
  </si>
  <si>
    <t>Лечение кариеса в стадии пятна без препарирования с помощью ICON (1 зуб)</t>
  </si>
  <si>
    <t>12.6.5</t>
  </si>
  <si>
    <t>12.6.5.1</t>
  </si>
  <si>
    <t>А16.07.002.002.04</t>
  </si>
  <si>
    <t>Восстановление зуба пломбой (1 поверхность) "Vitremer"</t>
  </si>
  <si>
    <t>12.6.5.2</t>
  </si>
  <si>
    <r>
      <rPr>
        <sz val="12"/>
        <color theme="1"/>
        <rFont val="Times New Roman"/>
      </rPr>
      <t>А16.07.002.002.05</t>
    </r>
  </si>
  <si>
    <t>Восстановление зуба пломбой (2 поверхности) "Vitremer"</t>
  </si>
  <si>
    <t>12.6.5.3</t>
  </si>
  <si>
    <r>
      <rPr>
        <sz val="12"/>
        <color theme="1"/>
        <rFont val="Times New Roman"/>
      </rPr>
      <t>А16.07.002.002.06</t>
    </r>
  </si>
  <si>
    <t>Восстановление зуба пломбой (3 поверхности) "Vitremer"</t>
  </si>
  <si>
    <t>12.6.5.4</t>
  </si>
  <si>
    <r>
      <rPr>
        <sz val="12"/>
        <color theme="1"/>
        <rFont val="Times New Roman"/>
      </rPr>
      <t>А16.07.002.002.07</t>
    </r>
  </si>
  <si>
    <t>Восстановление зуба пломбой (полное восстановление) "Vitremer"</t>
  </si>
  <si>
    <t>12.6.5.5</t>
  </si>
  <si>
    <r>
      <rPr>
        <sz val="12"/>
        <color theme="1"/>
        <rFont val="Times New Roman"/>
      </rPr>
      <t>А16.07.002.002.08</t>
    </r>
  </si>
  <si>
    <t>Восстановление зуба пломбой (1 поверхность) "Twinky Star" (белая)</t>
  </si>
  <si>
    <t>12.6.5.6</t>
  </si>
  <si>
    <r>
      <rPr>
        <sz val="12"/>
        <color theme="1"/>
        <rFont val="Times New Roman"/>
      </rPr>
      <t>А16.07.002.002.09</t>
    </r>
  </si>
  <si>
    <t>Восстановление зуба пломбой (2 поверхности) "Twinky Star" (белая)</t>
  </si>
  <si>
    <t>12.6.5.7</t>
  </si>
  <si>
    <r>
      <rPr>
        <sz val="12"/>
        <color theme="1"/>
        <rFont val="Times New Roman"/>
      </rPr>
      <t>А16.07.002.002.10</t>
    </r>
  </si>
  <si>
    <t>Восстановление зуба пломбой (3 поверхности) "Twinky Star" (белая)</t>
  </si>
  <si>
    <t>12.6.5.8</t>
  </si>
  <si>
    <r>
      <rPr>
        <sz val="12"/>
        <color theme="1"/>
        <rFont val="Times New Roman"/>
      </rPr>
      <t>А16.07.002.002.11</t>
    </r>
  </si>
  <si>
    <t>Восстановление зуба пломбой (1 поверхность) "Twinky Star" (цветная)</t>
  </si>
  <si>
    <t>12.6.5.9</t>
  </si>
  <si>
    <r>
      <rPr>
        <sz val="12"/>
        <color theme="1"/>
        <rFont val="Times New Roman"/>
      </rPr>
      <t>А16.07.002.002.12</t>
    </r>
  </si>
  <si>
    <t>Восстановление зуба пломбой (2 поверхности) "Twinky Star" (цветная)</t>
  </si>
  <si>
    <t>12.6.5.10</t>
  </si>
  <si>
    <r>
      <rPr>
        <sz val="12"/>
        <color theme="1"/>
        <rFont val="Times New Roman"/>
      </rPr>
      <t>А16.07.002.002.13</t>
    </r>
  </si>
  <si>
    <t>Восстановление зуба пломбой (3 поверхности) "Twinky Star" (цветная)</t>
  </si>
  <si>
    <t>6.2.12.10</t>
  </si>
  <si>
    <r>
      <rPr>
        <sz val="12"/>
        <color theme="1"/>
        <rFont val="Times New Roman"/>
      </rPr>
      <t>А16.07.002.002.14</t>
    </r>
  </si>
  <si>
    <t>Постановка изолирующей подкладки  "Ionoseal", "Сavalite", "Ionosit", "Vitrebond", "Vitremer", "Aqua-Prep"</t>
  </si>
  <si>
    <t>6.2.12.20</t>
  </si>
  <si>
    <r>
      <rPr>
        <sz val="12"/>
        <color theme="1"/>
        <rFont val="Times New Roman"/>
      </rPr>
      <t>А16.07.002.002.15</t>
    </r>
  </si>
  <si>
    <t xml:space="preserve">Постановка изолирующей подкладки </t>
  </si>
  <si>
    <t>6.1.7.2</t>
  </si>
  <si>
    <t>Временное пломбирование лекарственным препаратом корневого канала ("Calasept", "Metapex")</t>
  </si>
  <si>
    <t>12.7</t>
  </si>
  <si>
    <t>12.7.1</t>
  </si>
  <si>
    <t>Экстирпация пульпы (дети)</t>
  </si>
  <si>
    <t>12.7.2</t>
  </si>
  <si>
    <t>A16.07.092.002</t>
  </si>
  <si>
    <t>Трепанация зуба (дети)</t>
  </si>
  <si>
    <t>12.7.3</t>
  </si>
  <si>
    <t>Наложение безмышьяковистой пасты ( "Depulpin")</t>
  </si>
  <si>
    <t>12.7.4.1</t>
  </si>
  <si>
    <t>A16.07.008.004.005</t>
  </si>
  <si>
    <t>Пломбирование корневого канала зуба "Резорцин-Формалин", "Фортфенан" (один канал) Д</t>
  </si>
  <si>
    <t>12.7.4.2</t>
  </si>
  <si>
    <r>
      <rPr>
        <sz val="12"/>
        <color theme="1"/>
        <rFont val="Times New Roman"/>
      </rPr>
      <t>A16.07.008.004.006</t>
    </r>
  </si>
  <si>
    <t>12.7.4.3</t>
  </si>
  <si>
    <r>
      <rPr>
        <sz val="12"/>
        <color theme="1"/>
        <rFont val="Times New Roman"/>
      </rPr>
      <t>A16.07.008.004.007</t>
    </r>
  </si>
  <si>
    <t>12.7.4.4</t>
  </si>
  <si>
    <r>
      <rPr>
        <sz val="12"/>
        <color theme="1"/>
        <rFont val="Times New Roman"/>
      </rPr>
      <t>A16.07.008.004.009</t>
    </r>
  </si>
  <si>
    <t>Пломбирование лекарственными препаратами при пульпите молочного зуба
( "Рудент", "Pulpotec", "ПроРут")</t>
  </si>
  <si>
    <t>12.7.4.5</t>
  </si>
  <si>
    <t>12.8</t>
  </si>
  <si>
    <t>12.8.1</t>
  </si>
  <si>
    <t>А16.07.001.004.001</t>
  </si>
  <si>
    <t xml:space="preserve">Удаление молочного зуба </t>
  </si>
  <si>
    <t>12.8.2</t>
  </si>
  <si>
    <t>А16.07.016.002.001</t>
  </si>
  <si>
    <t>12.8.3</t>
  </si>
  <si>
    <t>A16.07.091.006.001</t>
  </si>
  <si>
    <t>Механическая и медикаментозная обработка лунки</t>
  </si>
  <si>
    <t>12.8.4</t>
  </si>
  <si>
    <t>А16.07.042.001</t>
  </si>
  <si>
    <t>12.8.5</t>
  </si>
  <si>
    <t>А16.07.043.001</t>
  </si>
  <si>
    <t>12.8.6</t>
  </si>
  <si>
    <t>А16.07.044.001</t>
  </si>
  <si>
    <t xml:space="preserve">Только после того, как завершена работа с прайсом переходим к работе на остальных листах. Это медицинский блок, разделенный на отделения. </t>
  </si>
  <si>
    <t xml:space="preserve">1. Внимательно смотрим  перечень отделений. Если какие то отделения вам не нужны напишите  свеху на этом листе- не нужно. </t>
  </si>
  <si>
    <t xml:space="preserve">2. Для клиник где нет выделенных гигиенистов нужно указать какие отделения проводят приемы по гигиене- так же напишите это на листе Гигиенисты сверху. </t>
  </si>
  <si>
    <t xml:space="preserve">3. Видеоинструкция по работе с медблоком </t>
  </si>
  <si>
    <t>ч.1</t>
  </si>
  <si>
    <t>https://youtu.be/KH9swNY1gsY</t>
  </si>
  <si>
    <t>ч.2</t>
  </si>
  <si>
    <t>https://youtu.be/7ONuTL1BfU0</t>
  </si>
  <si>
    <t>ч.3</t>
  </si>
  <si>
    <t>4. Если есть какие то вопросы- пишем комментарий к нужной ячейке. Важно! Пишем именно комментарии через верхнюю панель инструментов( уточните у своего менеджера как это делается!) Комменатрии приходят в виде уведомлений на почту создателя документа и вы максимально быстро получите ответ на свой вопрос (В рабочие дни с 8 до 17 по МСК. )</t>
  </si>
  <si>
    <t xml:space="preserve">5. На этапе проработки медицинского блока так же вносятся корректировки в прайс. Пожалуйста, проведите работу над медблоком  совместно со своими специалистами, чтобы потом протколы и внесенные в них услуги не были для них полной неожиданностью. </t>
  </si>
  <si>
    <t xml:space="preserve">7. После завершения работы над медблоком доступ к редактированию на всех листах закрывается. </t>
  </si>
  <si>
    <t>B01.001.001</t>
  </si>
  <si>
    <t>Прием (осмотр, консультация) врача-гинеколога первичный</t>
  </si>
  <si>
    <t>B01.001.002</t>
  </si>
  <si>
    <t>Прием (осмотр, консультация) врача-гинеколога повторный</t>
  </si>
  <si>
    <t>B01.001.001.003</t>
  </si>
  <si>
    <t>А11.28.006</t>
  </si>
  <si>
    <t>A03.20.001</t>
  </si>
  <si>
    <t>Кольпоскопия</t>
  </si>
  <si>
    <t>A04.20.001.002</t>
  </si>
  <si>
    <t>Ультразвуковое исследование органов малого таза у женщин трансвагинально</t>
  </si>
  <si>
    <t>А04.22.001</t>
  </si>
  <si>
    <t>Ультразвуковое исследование щитовидной железы и паращитовидных желез</t>
  </si>
  <si>
    <t>А04.20.002</t>
  </si>
  <si>
    <t xml:space="preserve"> </t>
  </si>
  <si>
    <t>Пародонтологи</t>
  </si>
  <si>
    <t>Терапевты</t>
  </si>
  <si>
    <t>Первичная консультация анестезиология</t>
  </si>
  <si>
    <t>Повторная консультация анестезиолога</t>
  </si>
  <si>
    <t>Хирурги</t>
  </si>
  <si>
    <t>Приёмы</t>
  </si>
  <si>
    <t>Услуги</t>
  </si>
  <si>
    <t>Консультация врача-ортодонта</t>
  </si>
  <si>
    <t>Код Клинки</t>
  </si>
  <si>
    <t>Решение</t>
  </si>
  <si>
    <t>стоимость услуги</t>
  </si>
  <si>
    <t>состав комплексной услуги</t>
  </si>
  <si>
    <t>код услуг согласно номенклатуре</t>
  </si>
  <si>
    <t>наименование услуги</t>
  </si>
  <si>
    <t>ЛЕЧЕНИЕ КАРИЕСА</t>
  </si>
  <si>
    <t>А02.07.005</t>
  </si>
  <si>
    <t>А16.07.082</t>
  </si>
  <si>
    <t>A16.07.091.004</t>
  </si>
  <si>
    <t>А16.07.025.001</t>
  </si>
  <si>
    <t>3.13</t>
  </si>
  <si>
    <t xml:space="preserve">без услуг </t>
  </si>
  <si>
    <t>Временное протезирование</t>
  </si>
  <si>
    <t>Постоянные коронки</t>
  </si>
  <si>
    <t>Коронки на импланты</t>
  </si>
  <si>
    <t xml:space="preserve">Прием </t>
  </si>
  <si>
    <t>Проблема</t>
  </si>
  <si>
    <t xml:space="preserve">Время в мин </t>
  </si>
  <si>
    <t>Прием терапевта- пломба/реставрация.</t>
  </si>
  <si>
    <t>Требуется консультация терапевта</t>
  </si>
  <si>
    <t>Тест- прием терапевта пломба/реставрация</t>
  </si>
  <si>
    <t>Лечение каналов 1ч</t>
  </si>
  <si>
    <t>Требуется лечение каналов 1ч</t>
  </si>
  <si>
    <t>Профгигиена 1ч (т)</t>
  </si>
  <si>
    <t>Требуется профгигиена 1ч (т)</t>
  </si>
  <si>
    <t>Восстановление зуба пломбой 1ч</t>
  </si>
  <si>
    <t>Требуется восстановление зуба пломбой 1ч</t>
  </si>
  <si>
    <t>Дет. стоматология</t>
  </si>
  <si>
    <t>Профгигиена 30мин</t>
  </si>
  <si>
    <t>Требуется профгигиена 30мин</t>
  </si>
  <si>
    <t>Восстановление зуба пломбой 30мин</t>
  </si>
  <si>
    <t>Требуется восстановление зуба пломбой 30мин</t>
  </si>
  <si>
    <t>Гигиенисты</t>
  </si>
  <si>
    <t>Гигиена</t>
  </si>
  <si>
    <t>Требуется гигиена</t>
  </si>
  <si>
    <t>Профгигиена 1ч</t>
  </si>
  <si>
    <t>Требуется профгигиена 1ч</t>
  </si>
  <si>
    <t>Профгигиена 1,5ч</t>
  </si>
  <si>
    <t>Требуется профгигиена 1,5ч</t>
  </si>
  <si>
    <t>Контроль 30мин</t>
  </si>
  <si>
    <t xml:space="preserve">Требуется контроль </t>
  </si>
  <si>
    <t>Отбеливание 2ч</t>
  </si>
  <si>
    <t>Требуется отбеливание</t>
  </si>
  <si>
    <t>Ортодонты</t>
  </si>
  <si>
    <t>Прием ортодонта 15 мин</t>
  </si>
  <si>
    <t xml:space="preserve">Прием ортодонта </t>
  </si>
  <si>
    <t>Прием ортодонта 30 мин</t>
  </si>
  <si>
    <t>Прием ортодонта 45 мин</t>
  </si>
  <si>
    <t>Фиксация брекет-системы 1,5ч</t>
  </si>
  <si>
    <t>Снятие брекет-системы 1ч</t>
  </si>
  <si>
    <t>Прием пародонтолога 1ч</t>
  </si>
  <si>
    <t>Прием пародонтолога 45мин</t>
  </si>
  <si>
    <t>Прием пародонтолога 30мин</t>
  </si>
  <si>
    <t>Прием пародонтолога 15мин</t>
  </si>
  <si>
    <t>Отбеливание 2ч (п)</t>
  </si>
  <si>
    <t>Удаление зуба</t>
  </si>
  <si>
    <t>алож</t>
  </si>
  <si>
    <t xml:space="preserve">код </t>
  </si>
  <si>
    <t>Номенклатура</t>
  </si>
  <si>
    <t xml:space="preserve">Наименование услуги </t>
  </si>
  <si>
    <t xml:space="preserve">ссылки на решение на соответствующем листе </t>
  </si>
  <si>
    <t xml:space="preserve">Раздел 1.Консультационные приемы- в номенклатуре приемы разделены на первичный и повторный и у каждого из специалистов свой код. Поэтому внимательно посмотрите доктора каких специализации у вас принимают. Сделать одну консультацию на всех по номенклатуре не получится. </t>
  </si>
  <si>
    <t>лист автоприемы</t>
  </si>
  <si>
    <t xml:space="preserve">1.0 </t>
  </si>
  <si>
    <t>B01.065.001</t>
  </si>
  <si>
    <t>Прием (осмотр, консультация)  врача-стоматолога-терапевта первичный (главного врача)</t>
  </si>
  <si>
    <t xml:space="preserve">Прием (осмотр, консультация) врача-стоматолога-ортопеда первичный, заведующего отделением  </t>
  </si>
  <si>
    <t>Прием (осмотр, консультация) врача-стоматолога-терапевта первичный</t>
  </si>
  <si>
    <t>B01.065.002</t>
  </si>
  <si>
    <t>Прием (осмотр, консультация) врача-стоматолога-терапевта повторный</t>
  </si>
  <si>
    <t>Прием (осмотр, консультация) врача-стоматолога (пародонтолога) первичный</t>
  </si>
  <si>
    <t>Прием (осмотр, консультация) врача-стоматолога (пародонтолога) повторный</t>
  </si>
  <si>
    <t>Прием (осмотр, консультация) врача-стоматолога-ортопеда первичный</t>
  </si>
  <si>
    <t>Прием (осмотр, консультация) врача-стоматолога-ортопеда повторный</t>
  </si>
  <si>
    <t>Прием (осмотр, консультация) врача-стоматолога-хирурга первичный</t>
  </si>
  <si>
    <t>1.8а</t>
  </si>
  <si>
    <t>Прием (осмотр, консультация) врача-стоматолога-хирурга первичный. АКЦИЯ- пациентам сделавшим полное КТ</t>
  </si>
  <si>
    <t>Прием (осмотр, консультация) врача-стоматолога-хирурга повторный, в т.ч осмотры и перевязки после операции пациентов клиники</t>
  </si>
  <si>
    <t>Прием (осмотр, консультация) врача-стоматолога-хирурга повторный, в т.ч осмотры и перевязки после операции пациентов других клиник</t>
  </si>
  <si>
    <t>1.13</t>
  </si>
  <si>
    <t>Прием (осмотр, консультация) врача-ортодонта первичный</t>
  </si>
  <si>
    <t>1.14</t>
  </si>
  <si>
    <t>Прием (осмотр, консультация) врача-ортодонта повторный</t>
  </si>
  <si>
    <t>1.15</t>
  </si>
  <si>
    <t>B01.064.003</t>
  </si>
  <si>
    <t>Прием (осмотр, консультация) врача-стоматолога детского первичный</t>
  </si>
  <si>
    <t>1.16</t>
  </si>
  <si>
    <t>Прием (осмотр, консультация) врача-стоматолога детского повторный</t>
  </si>
  <si>
    <t>1.17</t>
  </si>
  <si>
    <t>В001.003.001</t>
  </si>
  <si>
    <t>Осмотр, консультация врачом-анестезиологом-реаниматологом первичный</t>
  </si>
  <si>
    <t>1.18</t>
  </si>
  <si>
    <t>В001.003.003</t>
  </si>
  <si>
    <t>Осмотр, консультация врачом-анестезиологом-реаниматологом повторный</t>
  </si>
  <si>
    <t>1.19</t>
  </si>
  <si>
    <t>B01.065.005</t>
  </si>
  <si>
    <t>Прием (осмотр, консультация) гигиениста стоматологического первичный</t>
  </si>
  <si>
    <t>1.20</t>
  </si>
  <si>
    <t>B01.065.006</t>
  </si>
  <si>
    <t>Прием (осмотр, консультация) гигиениста стоматологического повторный</t>
  </si>
  <si>
    <t>1.21</t>
  </si>
  <si>
    <t>B04.065.005</t>
  </si>
  <si>
    <t>Диспансерный прием (осмотр, консультация) врача стоматолога</t>
  </si>
  <si>
    <t>1.22</t>
  </si>
  <si>
    <t>B04.065.006</t>
  </si>
  <si>
    <t>Профилактический прием (осмотр, консультация) врача стоматолога</t>
  </si>
  <si>
    <t>1.23</t>
  </si>
  <si>
    <t>B04.070.001</t>
  </si>
  <si>
    <t>Школа психологической профилактики для пациентов и родственников. Ознакомительный визит в клинику без лечения для пациентов, 
впервые посещающих стоматолога и их родителей</t>
  </si>
  <si>
    <t>1.24</t>
  </si>
  <si>
    <t>А02.07.004</t>
  </si>
  <si>
    <t xml:space="preserve">Антропометрические исследования( фотопротокол) </t>
  </si>
  <si>
    <t>1.25</t>
  </si>
  <si>
    <t>А02.07.011</t>
  </si>
  <si>
    <t>Аксиография верхне-нижнего челюстного сустава</t>
  </si>
  <si>
    <t>1.26</t>
  </si>
  <si>
    <t>А02.07.001.001</t>
  </si>
  <si>
    <t xml:space="preserve">Осмотр полости рта с помощью дополнительных инструментов( Кофердамм) </t>
  </si>
  <si>
    <t>1.27</t>
  </si>
  <si>
    <t>А02.07.001.002</t>
  </si>
  <si>
    <t xml:space="preserve">Осмотр полости рта с помощью дополнительных инструментов( OptraGate ) </t>
  </si>
  <si>
    <t>1.28</t>
  </si>
  <si>
    <t>А02.07.001.003</t>
  </si>
  <si>
    <t xml:space="preserve">Осмотр полости рта с помощью дополнительных инструментов( DryTips ) </t>
  </si>
  <si>
    <t>Раздел 2. Рентгенологическая диагностика</t>
  </si>
  <si>
    <t>A06.07.012</t>
  </si>
  <si>
    <t>Радиовизиография</t>
  </si>
  <si>
    <t xml:space="preserve">дополнительная услуга </t>
  </si>
  <si>
    <t>2.1а</t>
  </si>
  <si>
    <t>Радиовизиография ( с инструментами)</t>
  </si>
  <si>
    <t>2.1б</t>
  </si>
  <si>
    <t>Радиовизиография ( контроль)</t>
  </si>
  <si>
    <t>2.2</t>
  </si>
  <si>
    <t>A06.07.004</t>
  </si>
  <si>
    <t>2.3</t>
  </si>
  <si>
    <t>A06.07.013</t>
  </si>
  <si>
    <t>Компьютерная томография челюстно-лицевой области</t>
  </si>
  <si>
    <t>A06.07.013.001</t>
  </si>
  <si>
    <t>Компьютерная томография челюстно-лицевой области для детей до 18 лет (2 челюсти)</t>
  </si>
  <si>
    <t>A06.07.013.002</t>
  </si>
  <si>
    <t>Компьютерная томография челюстно-лицевой области сегмент</t>
  </si>
  <si>
    <t>2.6</t>
  </si>
  <si>
    <t>A06.07.006</t>
  </si>
  <si>
    <t>Телерентгенография челюстей</t>
  </si>
  <si>
    <t>2.7</t>
  </si>
  <si>
    <t>А06.30.002.007</t>
  </si>
  <si>
    <t>Описание и интерпретация рентгенографических изображений (телерентгенограммы)*</t>
  </si>
  <si>
    <t>2.8</t>
  </si>
  <si>
    <t>А06.30.002.008</t>
  </si>
  <si>
    <t>Описание и интерпретация компьютерных томограмм (до 5-ти зубов )*</t>
  </si>
  <si>
    <t>2.9</t>
  </si>
  <si>
    <t>А06.30.002.009</t>
  </si>
  <si>
    <t>Описание и интерпретация компьютерных томограмм (каждый следующий зуб)*</t>
  </si>
  <si>
    <t>2.10</t>
  </si>
  <si>
    <t>A06.04.015</t>
  </si>
  <si>
    <t xml:space="preserve">Томография височно-нижнечелюстного сустава ( один сустав в одном положении) </t>
  </si>
  <si>
    <t>2.11</t>
  </si>
  <si>
    <t>A06.04.020</t>
  </si>
  <si>
    <t>Компьютерная томография височно-нижнечелюстных суставов (две томограммы одного сустава в открытом и закрытом положении - две томограммы)</t>
  </si>
  <si>
    <t>2.12</t>
  </si>
  <si>
    <t>Запись рентгенологического исследования на диск</t>
  </si>
  <si>
    <t xml:space="preserve">Раздел 3. Анестезия местная </t>
  </si>
  <si>
    <t>B01.003.004.004</t>
  </si>
  <si>
    <t xml:space="preserve">Аппликационная анестезия </t>
  </si>
  <si>
    <t>B01.003.004.005</t>
  </si>
  <si>
    <t xml:space="preserve">Инфильтрационная анестезия </t>
  </si>
  <si>
    <t>B01.003.004.002</t>
  </si>
  <si>
    <t>Проводниковая анестезия</t>
  </si>
  <si>
    <t>B01.003.004.001</t>
  </si>
  <si>
    <t>Местная анестезия( Электронная анестезия )</t>
  </si>
  <si>
    <t>Раздел 4 . Гигиена и физиотерапия- данный раздел позволяет проводить снятие зубных отложений. Если в клинике нет выделенного гигиениста, пожалуйста, напишите в комментарии к этой строчке доктора каких отделений  у вас делают гигиену.</t>
  </si>
  <si>
    <t xml:space="preserve"> Решения на листе Гигиенисты </t>
  </si>
  <si>
    <t>А16.07.051.001</t>
  </si>
  <si>
    <t>Профессиональная гигиена полости рта и зубов Norma*</t>
  </si>
  <si>
    <t>А16.07.051.002</t>
  </si>
  <si>
    <t>Профессиональная гигиена полости рта и зубов Paro*</t>
  </si>
  <si>
    <t>А16.07.051.003</t>
  </si>
  <si>
    <t>Профессиональная гигиена полости рта и зубо  Smokie*</t>
  </si>
  <si>
    <t>4.4</t>
  </si>
  <si>
    <t>А16.07.051.004</t>
  </si>
  <si>
    <t>Профессиональная гигиена полости рта и зубов  Orto*</t>
  </si>
  <si>
    <t>4.5</t>
  </si>
  <si>
    <t>А16.07.051.005</t>
  </si>
  <si>
    <t>Профессиональная гигиена полости рта и зубов. (в области одной челюсти)</t>
  </si>
  <si>
    <t>4.6</t>
  </si>
  <si>
    <t>А16.07.051.006</t>
  </si>
  <si>
    <t>Профессиональная гигиена полости рта и зубов. ( в области одного зуба)</t>
  </si>
  <si>
    <t>4.7</t>
  </si>
  <si>
    <t>А16.07.051.007</t>
  </si>
  <si>
    <t>Профессиональная гигиена полости рта и зубов по карте Daimond*</t>
  </si>
  <si>
    <t>4.8</t>
  </si>
  <si>
    <t>А16.07.051.008</t>
  </si>
  <si>
    <t>Профессиональная гигиена полости рта и зубов. Контрольная чистка пародонтологического пациента</t>
  </si>
  <si>
    <t>4.9</t>
  </si>
  <si>
    <t>A16.07.020.001</t>
  </si>
  <si>
    <t>Удаление наддесневых и поддесневых зубных отложений в области зуба ручным методом (1 зуб)</t>
  </si>
  <si>
    <t xml:space="preserve">допуслуга к приемам по гигиене </t>
  </si>
  <si>
    <t>4.10</t>
  </si>
  <si>
    <t>А11.07.024.001</t>
  </si>
  <si>
    <t>Местное применение реминерализующих препаратов в области одного зуба (фтор-лак, бифлюорит)</t>
  </si>
  <si>
    <t>4.11</t>
  </si>
  <si>
    <t>А11.07.024.002</t>
  </si>
  <si>
    <t xml:space="preserve">Местное применение реминерализующих препаратов в области  зуба  (кабинетная профилактика фтор-содержащим гелем на все зубы) </t>
  </si>
  <si>
    <t>4.12</t>
  </si>
  <si>
    <t>А11.07.024.003</t>
  </si>
  <si>
    <t xml:space="preserve">Местное применение реминерализующих препаратов  в области  зуба (аппликация геля R.O.C.S. на все зубы) </t>
  </si>
  <si>
    <t>4.13</t>
  </si>
  <si>
    <t>А11.07.024.004</t>
  </si>
  <si>
    <t>Местное применение реминерализующих препаратов в области одного зуба по карте клиента</t>
  </si>
  <si>
    <t>4.14</t>
  </si>
  <si>
    <t>А11.07.012.001</t>
  </si>
  <si>
    <t>Глубокое фторирование твердых тканей зубов (эмаль-ликвид) 1зуб</t>
  </si>
  <si>
    <t>4.15</t>
  </si>
  <si>
    <t>А11.07.012.002</t>
  </si>
  <si>
    <t>Глубокое фторирование твердых тканей зубов (Varnish) 1 зуб</t>
  </si>
  <si>
    <t>4.16</t>
  </si>
  <si>
    <t>А23.07.002.074</t>
  </si>
  <si>
    <t>Индивидуальная капа для домашнего отбеливания, реминерализации (1 шт)</t>
  </si>
  <si>
    <t>4.17</t>
  </si>
  <si>
    <t>4.18</t>
  </si>
  <si>
    <t>А14.07.008.001</t>
  </si>
  <si>
    <t>Обучение гигиене полости рта и зубов индивидуальное</t>
  </si>
  <si>
    <t>4.19</t>
  </si>
  <si>
    <t>А14.07.008.002</t>
  </si>
  <si>
    <t>Обучение гигиене полости рта и зубов индивидуальное, подбор средств и предметов гигиены полости рта для пациентов с брекетами</t>
  </si>
  <si>
    <t>4.20</t>
  </si>
  <si>
    <t>A22.07.003.002</t>
  </si>
  <si>
    <t>Лазерная физиотерапия челюстно-лицевой области излучением красной области спектра (1 посещение)</t>
  </si>
  <si>
    <t>4.21</t>
  </si>
  <si>
    <t>A22.07.003.003</t>
  </si>
  <si>
    <t>Лазерная физиотерапия челюстно-лицевой области излучением инфракрасной области спектра (1 посещение)</t>
  </si>
  <si>
    <t>4.22</t>
  </si>
  <si>
    <t>A17.07.005</t>
  </si>
  <si>
    <t>Магнитотерапия при патологии полости рта и зубов (1 посещение)</t>
  </si>
  <si>
    <t>4.23</t>
  </si>
  <si>
    <t>Лазерная физиотерапия челюстно-лицевой области (Сочетанная терапия ик-лазер+магнит ,1 посещение)</t>
  </si>
  <si>
    <t>4.24</t>
  </si>
  <si>
    <t>A17.07.001</t>
  </si>
  <si>
    <t>Электрофорез лекарственных препаратов при патологии полости рта и зубов (1 посещение)</t>
  </si>
  <si>
    <t xml:space="preserve">*Процедура профессиональная гигиена  включает в себя комплексную чистку всей полости рта.
 Включает в себя   обучение гигиене, снятие зубных отложений с применением ультразвука, 
обработку Air-Flow, полировку щеткой и пастой всех зубов. </t>
  </si>
  <si>
    <r>
      <rPr>
        <b/>
        <sz val="12"/>
        <color rgb="FF000000"/>
        <rFont val="Times New Roman"/>
      </rPr>
      <t xml:space="preserve">Раздел 5. Пародонтология. 
Данный раздел включает в себя </t>
    </r>
    <r>
      <rPr>
        <b/>
        <i/>
        <sz val="14"/>
        <color rgb="FF000000"/>
        <rFont val="Times New Roman"/>
      </rPr>
      <t>консервативные</t>
    </r>
    <r>
      <rPr>
        <b/>
        <sz val="12"/>
        <color rgb="FF000000"/>
        <rFont val="Times New Roman"/>
      </rPr>
      <t xml:space="preserve"> методы лечения заболеваний пародонта. Если в клинике нет выделенного пародонтолога, пожалуйста, напишите комментарием к данной ячейке врачи каких отделений будут оказывать эти услуги. Открытый кюретаж и лоскутная есть у хирургов в разделе 10.</t>
    </r>
  </si>
  <si>
    <t>A12.07.002</t>
  </si>
  <si>
    <r>
      <rPr>
        <sz val="12"/>
        <color theme="1"/>
        <rFont val="Times New Roman"/>
      </rPr>
      <t>Компьютерная диагностика заболеваний пародонта с использованием электронных зондирующих устройств - Florida Probe</t>
    </r>
    <r>
      <rPr>
        <b/>
        <sz val="12"/>
        <color theme="1"/>
        <rFont val="Times New Roman"/>
      </rPr>
      <t xml:space="preserve"> (при необходимости заменяется на одонтопародонтограмму)</t>
    </r>
  </si>
  <si>
    <t xml:space="preserve">при необходимости заменяется на одонтопародонтограмму </t>
  </si>
  <si>
    <t>5.2</t>
  </si>
  <si>
    <t>A12.07.003</t>
  </si>
  <si>
    <t>Определение индексов гигиены полости рта</t>
  </si>
  <si>
    <t xml:space="preserve">допуслуга к приемам </t>
  </si>
  <si>
    <t>A22.07.001.003</t>
  </si>
  <si>
    <t>Ультразвуковая обработка патологических зубодесневых карманов всей полости рта</t>
  </si>
  <si>
    <t>5.5</t>
  </si>
  <si>
    <t>A22.07.001.001</t>
  </si>
  <si>
    <t>Ультразвуковая обработка патологических зубодесневых карманов Vector, первичный в области 1 зуба</t>
  </si>
  <si>
    <t>A22.07.001.002</t>
  </si>
  <si>
    <t>Ультразвуковая обработка патологических зубодесневых карманов Vector, вторичный в области 1 зуба</t>
  </si>
  <si>
    <t>A11.07.010.001</t>
  </si>
  <si>
    <t>Введение лекарственных препаратов в пародонтальный карман в области 1 зуба</t>
  </si>
  <si>
    <t>A11.07.010.002</t>
  </si>
  <si>
    <t>Введение лекарственных препаратов в пародонтальный карман (турунды) в области 1 зуба</t>
  </si>
  <si>
    <t>5.9</t>
  </si>
  <si>
    <t>A11.07.010.003</t>
  </si>
  <si>
    <t>Введение лекарственных препаратов в пародонтальный карман (периочип) в области 1 зуба</t>
  </si>
  <si>
    <t>5.10</t>
  </si>
  <si>
    <t>A11.07.010.004</t>
  </si>
  <si>
    <t>Введение лекарственных препаратов в пародонтальный карман (орошение аппликаций, инстилляции) в области 1 зуба</t>
  </si>
  <si>
    <t>5.11</t>
  </si>
  <si>
    <t>A11.07.010.005</t>
  </si>
  <si>
    <t>Введение лекарственных препаратов в пародонтальный карман( Лечение Fotosan в области 1 зуба)</t>
  </si>
  <si>
    <t>5.12</t>
  </si>
  <si>
    <t>A11.07.010.006</t>
  </si>
  <si>
    <t>Введение лекарственных препаратов в пародонтальный карман (Коллапан) в области 1 зуба</t>
  </si>
  <si>
    <t>5.13</t>
  </si>
  <si>
    <t>5.14</t>
  </si>
  <si>
    <t>A11.07.022.002</t>
  </si>
  <si>
    <t>Аппликация саморассасывающегося лекарственного препарата на слизистую оболочку полости рта (Диплен)</t>
  </si>
  <si>
    <t>5.15</t>
  </si>
  <si>
    <t>A11.07.011.001</t>
  </si>
  <si>
    <t>Инъекционное введение лекарственных препаратов в челюстно-лицевую область</t>
  </si>
  <si>
    <t>5.16</t>
  </si>
  <si>
    <t>А06.12.012.002</t>
  </si>
  <si>
    <t>Артериально-стимулированный венозный забор крови (для плазмолифтинга)</t>
  </si>
  <si>
    <t>5.17</t>
  </si>
  <si>
    <t>A16.07.025</t>
  </si>
  <si>
    <t>Избирательное пришлифовывание твердых тканей зубов (1 зуб)</t>
  </si>
  <si>
    <t>5.18</t>
  </si>
  <si>
    <t>Глубокое фторирование (эмаль-ликвид) 1 зуб</t>
  </si>
  <si>
    <t>5.19</t>
  </si>
  <si>
    <t>Глубокое фторирование (Varnish) 1 зуб</t>
  </si>
  <si>
    <t>5.20</t>
  </si>
  <si>
    <t>A16.07.039</t>
  </si>
  <si>
    <t>Закрытый кюретаж при заболеваниях пародонта в области зуба (1го зуба)</t>
  </si>
  <si>
    <t>5.22</t>
  </si>
  <si>
    <t>A16.07.019</t>
  </si>
  <si>
    <t>Временное шинирование при заболеваниях пародонта с помощью стекловолоконных материалов (в области 1-го зуба)</t>
  </si>
  <si>
    <t>5.23</t>
  </si>
  <si>
    <t>A15.07.003.001</t>
  </si>
  <si>
    <t>Наложение лечебной повязки при заболеваниях слизистой оболочки полости рта и пародонта в области одной челюсти. Первичное посещение</t>
  </si>
  <si>
    <t>5.24</t>
  </si>
  <si>
    <t>A15.07.003.002</t>
  </si>
  <si>
    <t>Наложение лечебной повязки при заболеваниях слизистой оболочки полости рта и пародонта в области одной челюсти. Повторное посещение</t>
  </si>
  <si>
    <t>5.26</t>
  </si>
  <si>
    <t>5.27</t>
  </si>
  <si>
    <t>Профессиональная гигиена полости рта и зубов (Контрольная чистка зубов у  пародонтологического пациента)</t>
  </si>
  <si>
    <t>5.28</t>
  </si>
  <si>
    <t xml:space="preserve">Местное применение реминерализующих препаратов в области одного зуба (фтор-лак, бифлюорит) </t>
  </si>
  <si>
    <t>Раздел 6. Взрослая терапия</t>
  </si>
  <si>
    <t>6.0</t>
  </si>
  <si>
    <t>A11.07.023.001</t>
  </si>
  <si>
    <t>Применение импрегнационного метода лечения  кариеса в стадии белого пятна "I con"</t>
  </si>
  <si>
    <t>A22.07.002</t>
  </si>
  <si>
    <t xml:space="preserve">Ультразвуковое удаление наддесневых и поддесневых зубных отложений ( 1 зуб) </t>
  </si>
  <si>
    <t>A16.07.002.019</t>
  </si>
  <si>
    <r>
      <rPr>
        <sz val="12"/>
        <color theme="1"/>
        <rFont val="Times New Roman"/>
      </rPr>
      <t xml:space="preserve">Восстановление зуба пломбой с использованием материалов из фотополимеров с применением </t>
    </r>
    <r>
      <rPr>
        <b/>
        <sz val="12"/>
        <color theme="1"/>
        <rFont val="Times New Roman"/>
      </rPr>
      <t>микроскопа 1 час</t>
    </r>
  </si>
  <si>
    <t>***</t>
  </si>
  <si>
    <t xml:space="preserve">Услуги 6.2-6.11- вариант при использовании классификации Блэка на разных группах зубов , вариант по поверхностям см ниже </t>
  </si>
  <si>
    <t>A16.07.002.020</t>
  </si>
  <si>
    <t>Восстановление зуба пломбой I,VIкл по Блэку  на молярах  с использованием материалов из фотополимеров</t>
  </si>
  <si>
    <t>A16.07.002.021</t>
  </si>
  <si>
    <t>Восстановление зуба пломбой I,VI кл.по Блэку на премолярах с использованием материалов из фотополимеров</t>
  </si>
  <si>
    <t>6.5</t>
  </si>
  <si>
    <t>A16.07.002.022</t>
  </si>
  <si>
    <t>Восстановление зуба пломбой с нарушением контактного пункта II Кл.по Блэку на молярах с использованием материалов из фотополимеров</t>
  </si>
  <si>
    <t>6.6</t>
  </si>
  <si>
    <t>A16.07.002.023</t>
  </si>
  <si>
    <t>Восстановление зуба пломбой с нарушением контактного пункта II Кл.по Блэку на премолярах с использованием материалов из фотополимеров</t>
  </si>
  <si>
    <t>6.7</t>
  </si>
  <si>
    <t>A16.07.002.024</t>
  </si>
  <si>
    <t>Восстановление зуба пломбой с нарушением контактного пункта III Кл.по Блэку с использованием материалов из фотополимеров</t>
  </si>
  <si>
    <t>6.8</t>
  </si>
  <si>
    <t>A16.07.002.012</t>
  </si>
  <si>
    <t>Восстановление зуба пломбой IV кл.по Блэку с использованием материалов из фотополимеров</t>
  </si>
  <si>
    <t>6.9</t>
  </si>
  <si>
    <t>A16.07.002.025</t>
  </si>
  <si>
    <t>Восстановление зуба пломбой V кл.по Блэку с использованием материалов из фотополимеров</t>
  </si>
  <si>
    <t>6.10</t>
  </si>
  <si>
    <t>А16.07.002.013</t>
  </si>
  <si>
    <t>Восстановление зуба пломбой частичное при подготовке к эндодонтическому лечению (наложение изолирующей системы)</t>
  </si>
  <si>
    <t>6.11</t>
  </si>
  <si>
    <t>А16.07.002.014</t>
  </si>
  <si>
    <t>Восстановление зуба пломбой с использованием стоматологических цементов временное на период наблюдения или ортодонтического лечения</t>
  </si>
  <si>
    <t>6.12</t>
  </si>
  <si>
    <t>A16.07.002.009</t>
  </si>
  <si>
    <t>Наложение временной пломбы (Парасепт, Цемион)</t>
  </si>
  <si>
    <t>6.13</t>
  </si>
  <si>
    <t>A16.07.082.001</t>
  </si>
  <si>
    <t>Сошлифовывание твердых тканей зуба диагностическое</t>
  </si>
  <si>
    <t>6.14</t>
  </si>
  <si>
    <t>A16.07.082.002</t>
  </si>
  <si>
    <t>Сошлифовывание твердых тканей зуба при подготовке под керамическую вкладку CEREC</t>
  </si>
  <si>
    <t>6.15</t>
  </si>
  <si>
    <t>A16.07.082.003</t>
  </si>
  <si>
    <t>Сошлифовывание твердых тканей зуба с целью эндоревизии</t>
  </si>
  <si>
    <t>6.16</t>
  </si>
  <si>
    <t>Инструментальная и медикаментозная обработка корневого канала, применение микроскопа (1 час)</t>
  </si>
  <si>
    <t>6.17</t>
  </si>
  <si>
    <t>Инструментальная и медикаментозная обработка хорошо проходимого корневого канала</t>
  </si>
  <si>
    <t xml:space="preserve">Применяется при пульпите </t>
  </si>
  <si>
    <t>6.18</t>
  </si>
  <si>
    <t>Инструментальная и медикаментозная обработка плохо проходимого корневого канала</t>
  </si>
  <si>
    <t xml:space="preserve">Применяется при периодонтите </t>
  </si>
  <si>
    <t>6.19</t>
  </si>
  <si>
    <t>A16.07.094</t>
  </si>
  <si>
    <t>Удаление внутриканального штифта/вкладки</t>
  </si>
  <si>
    <t>6.20</t>
  </si>
  <si>
    <t>Инструментальная и медикаментозная обработка канала с извлечением инородного тела</t>
  </si>
  <si>
    <t>6.21</t>
  </si>
  <si>
    <t>Временное пломбирование лекарственным препаратом корневого канала</t>
  </si>
  <si>
    <t xml:space="preserve">Применяется при лечении каналов в 2 посещения </t>
  </si>
  <si>
    <t>6.22</t>
  </si>
  <si>
    <t>Распломбировка корневого канала ранее леченного фосфат-цементом, резорцин-формальдегидным методом</t>
  </si>
  <si>
    <t xml:space="preserve">Применяется в приемах по перелечиванию </t>
  </si>
  <si>
    <t>6.23</t>
  </si>
  <si>
    <t>Сложная распломбировка корневого канала ранее леченного фосфат-цементом, резорцин-формальдегидным методом</t>
  </si>
  <si>
    <t>6.24</t>
  </si>
  <si>
    <t>A16.07.008.004</t>
  </si>
  <si>
    <t>Закрытие вскрытой точки (МТА)</t>
  </si>
  <si>
    <t>6.25</t>
  </si>
  <si>
    <t>A16.07.008.003</t>
  </si>
  <si>
    <t>Закрытие перфорации стенки корневого канала зуба МТА</t>
  </si>
  <si>
    <t>6.26</t>
  </si>
  <si>
    <t>Пломбирование корневого канала зуба, применение микроскопа (1 час)</t>
  </si>
  <si>
    <t>6.27</t>
  </si>
  <si>
    <t>А16.07.008.002</t>
  </si>
  <si>
    <t>Пломбирование корневого канала зуба гуттаперчевыми штифтами</t>
  </si>
  <si>
    <t xml:space="preserve">Применяется при лечении каналов </t>
  </si>
  <si>
    <t>6.28</t>
  </si>
  <si>
    <t>A16.07.008.006</t>
  </si>
  <si>
    <t>Пломбирование корневого канала зуба термопластифицированной гуттаперчей</t>
  </si>
  <si>
    <t>6.29</t>
  </si>
  <si>
    <t>Диатермокоагуляция при патологии полости рта и зубов</t>
  </si>
  <si>
    <t>6.30</t>
  </si>
  <si>
    <t>A11.07.027</t>
  </si>
  <si>
    <t>Наложение девитализирующей пасты</t>
  </si>
  <si>
    <t>6.40</t>
  </si>
  <si>
    <t>6.41</t>
  </si>
  <si>
    <t>6.42</t>
  </si>
  <si>
    <t>6.43</t>
  </si>
  <si>
    <t>A16.07.002.026</t>
  </si>
  <si>
    <t>Восстановление зуба пломбировочными материалами с использованием анкерных штифтов( восстановление зуба под коронку на стекловолокне)</t>
  </si>
  <si>
    <t>6.44</t>
  </si>
  <si>
    <t>A16.07.031.001</t>
  </si>
  <si>
    <t>Восстановление зуба пломбировочными материалами с использованием анкерных штифтов( восстановление зуба в полную анатомию на стекловолокне)</t>
  </si>
  <si>
    <t>6.45</t>
  </si>
  <si>
    <t>A16.07.031.002</t>
  </si>
  <si>
    <t>Восстановление зуба пломбировочными материалами с использованием анкерных штифтов (фиксация дополнительного штифта)</t>
  </si>
  <si>
    <t>6.46</t>
  </si>
  <si>
    <t>A16.07.002.033</t>
  </si>
  <si>
    <t>Восстановление зуба пломбой ( билдап под коронку )</t>
  </si>
  <si>
    <t>6.46а</t>
  </si>
  <si>
    <t>A16.07.002.034</t>
  </si>
  <si>
    <t xml:space="preserve">Восстановление зуба пломбой ( в полную анатомию) </t>
  </si>
  <si>
    <t>6.47</t>
  </si>
  <si>
    <t>A16.07.005</t>
  </si>
  <si>
    <t xml:space="preserve">Восстановление целостности зубного ряда несъемными мостовидными протезами ( мериленд- протез изготовленный в полости рта , 1 единица) </t>
  </si>
  <si>
    <t>6.48</t>
  </si>
  <si>
    <t>A16.07.003.003</t>
  </si>
  <si>
    <t xml:space="preserve">Восстановление зуба вкладками, виниром, полукоронкой ( Компонир) </t>
  </si>
  <si>
    <t>Лечение с микроскопом</t>
  </si>
  <si>
    <t>6.50</t>
  </si>
  <si>
    <t>A16.07.002.027</t>
  </si>
  <si>
    <t>Восстановление зуба пломбой I,VIкл по Блэку  на молярах  с использованием материалов из фотополимеров
 с  применением микроскопа</t>
  </si>
  <si>
    <t>6.51</t>
  </si>
  <si>
    <t>A16.07.002.028</t>
  </si>
  <si>
    <t xml:space="preserve">Восстановление зуба пломбой I,VI кл.по Блэку на премолярах с использованием материалов из фотополимеров
 с применением микроскопа </t>
  </si>
  <si>
    <t>6.52</t>
  </si>
  <si>
    <t>A16.07.002.029</t>
  </si>
  <si>
    <t xml:space="preserve">Восстановление зуба пломбой с нарушением контактного пункта II Кл.по Блэку на молярах с использованием 
материалов из фотополимеров с применением микроскопа </t>
  </si>
  <si>
    <t>6.53</t>
  </si>
  <si>
    <t>A16.07.002.030</t>
  </si>
  <si>
    <t xml:space="preserve">Восстановление зуба пломбой с нарушением контактного пункта II Кл.по Блэку на премолярах с использованием
 материалов из фотополимеров  с применением микроскопа </t>
  </si>
  <si>
    <t>6.54</t>
  </si>
  <si>
    <t>A16.07.002.031</t>
  </si>
  <si>
    <t xml:space="preserve">Восстановление зуба пломбой с нарушением контактного пункта III Кл.по Блэку с использованием материалов 
из фотополимеров  с применением микроскопа </t>
  </si>
  <si>
    <t>6.55</t>
  </si>
  <si>
    <t>A16.07.002.032</t>
  </si>
  <si>
    <t xml:space="preserve">Восстановление зуба пломбой IV кл.по Блэку  с использованием материалов из фотополимеров  
с применением микроскопа </t>
  </si>
  <si>
    <t>6.56</t>
  </si>
  <si>
    <t xml:space="preserve">Восстановление зуба пломбой V кл.по Блэку с  использованием материалов из фотополимеров  
с применением микроскопа </t>
  </si>
  <si>
    <t>6.57</t>
  </si>
  <si>
    <t>A16.07.002.100</t>
  </si>
  <si>
    <t>Восстановление зуба пломбой( фиксация зубного украшения на 1 зуб,Скайс )</t>
  </si>
  <si>
    <t>прием только связанный !</t>
  </si>
  <si>
    <t>услуги 6.60-6.71 Вариант при использовании поверхностей</t>
  </si>
  <si>
    <t>6.60</t>
  </si>
  <si>
    <t>A16.07.002.014</t>
  </si>
  <si>
    <t>Восстановление зуба пломбой. (Реставрация центральной группы зубов (1 поверхность)</t>
  </si>
  <si>
    <t>6.61</t>
  </si>
  <si>
    <t>A16.07.002.015</t>
  </si>
  <si>
    <t>Восстановление зуба пломбой. (Реставрация центральной группы зубов (2 поверхности)</t>
  </si>
  <si>
    <t>6.62</t>
  </si>
  <si>
    <t>A16.07.002.016</t>
  </si>
  <si>
    <t>Восстановление зуба пломбой. (Реставрация центральной группы зубов (3 поверхности)</t>
  </si>
  <si>
    <t>6.63</t>
  </si>
  <si>
    <t>A16.07.002.017</t>
  </si>
  <si>
    <t>Восстановление зуба пломбой. (Реставрация центральной группы зубов разрушение более 1/2 поверхности зуба</t>
  </si>
  <si>
    <t>6.64</t>
  </si>
  <si>
    <t>A16.07.002.018</t>
  </si>
  <si>
    <t>Восстановление зуба пломбой. Реставрация премоляра (1 поверхность)</t>
  </si>
  <si>
    <t>6.65</t>
  </si>
  <si>
    <t>Восстановление зуба пломбой. Реставрация премоляра (2 поверхности)</t>
  </si>
  <si>
    <t>6.66</t>
  </si>
  <si>
    <t>Восстановление зуба пломбой. Реставрация премоляра (3 поверхности)</t>
  </si>
  <si>
    <t>6.67</t>
  </si>
  <si>
    <t>Восстановление зуба пломбой. Реставрация премоляра разрушение более 1/2 поверхности зуба</t>
  </si>
  <si>
    <t>6.68</t>
  </si>
  <si>
    <t>Восстановление зуба пломбой. Реставрация моляра (1 поверхность)</t>
  </si>
  <si>
    <t>6.69</t>
  </si>
  <si>
    <t>Восстановление зуба пломбой. Реставрация моляра (2 поверхности)</t>
  </si>
  <si>
    <t>6.70</t>
  </si>
  <si>
    <t>Восстановление зуба пломбой. Реставрация моляра (3 поверхности)</t>
  </si>
  <si>
    <t>6.71</t>
  </si>
  <si>
    <t>Восстановление зуба пломбой. Реставрация моляра разрушение более 1/2</t>
  </si>
  <si>
    <t xml:space="preserve">6.80-6.85 Вариант  по глубине кариозной полости. </t>
  </si>
  <si>
    <t>6.80</t>
  </si>
  <si>
    <t>Восстановление зуба пломбой.( при лечении поверхностного кариеса)</t>
  </si>
  <si>
    <t>6.81</t>
  </si>
  <si>
    <t>Восстановление зуба пломбой.( при лечении среднего кариеса)</t>
  </si>
  <si>
    <t>6.82</t>
  </si>
  <si>
    <t>Восстановление зуба пломбой. (при лечении глубокого кариеса )</t>
  </si>
  <si>
    <t>6.83</t>
  </si>
  <si>
    <t>Восстановление зуба пломбой. ( после лечение каналов -центральная группа зубов)</t>
  </si>
  <si>
    <t>6.84</t>
  </si>
  <si>
    <t>Восстановление зуба пломбой. ( после лечение каналов -премоляры)</t>
  </si>
  <si>
    <t>6.85</t>
  </si>
  <si>
    <t>Восстановление зуба пломбой. ( после лечение каналов -моляры)</t>
  </si>
  <si>
    <t xml:space="preserve">Комплексные услуги не являются обязательными. 
Комплексная услуга единая и ее стоимость устнавливается клиникой. Если вы доэтого не пользовались подобными услугами и они вам не нужны просто отмечайте красным.Все расчеты по лечению каналов будут набираться из отдельных услуг представленных ранее.  
Если вы их оставляете, то все расчеты по лечению каналов будут рассчитываться комплексными услугами. </t>
  </si>
  <si>
    <t>6.101-6.104 комплексные услуги- настраиваются как на пульпит, так и на первичный периодонтит</t>
  </si>
  <si>
    <t>6.101</t>
  </si>
  <si>
    <t xml:space="preserve">
A06.07.012
B01.003.004.005
A16.07.030.001
А16.07.008.002
A16.07.002.009</t>
  </si>
  <si>
    <t xml:space="preserve">Первичное эндодонтическое лечение - однокорневой зуб без стоимости штифта и пломбы, все посещения
Радиовизиография
Инфильтрационная анестезия 
Инструментальная и медикаментозная обработка хорошо проходимого корневого канала
Пломбирование корневого канала зуба гуттаперчивыми штифтами
Наложение временной пломбы </t>
  </si>
  <si>
    <t>6.102</t>
  </si>
  <si>
    <t xml:space="preserve">Первичное эндодонтическое лечение - двухкорневой зуб без стоимости штифта и пломбы,все посещения
Радиовизиография
Инфильтрационная анестезия 
Инструментальная и медикаментозная обработка хорошо проходимого корневого канала (2шт)
Пломбирование корневого канала зуба гуттаперчивыми штифтами (2шт)
Наложение временной пломбы </t>
  </si>
  <si>
    <t>6.103</t>
  </si>
  <si>
    <t xml:space="preserve">Первичное эндодонтическое лечение - трехкорневой зуб без стоимости штифта и пломбы, все посещения
Радиовизиография
Инфильтрационная анестезия 
Инструментальная и медикаментозная обработка хорошо проходимого корневого канала (3шт)
Пломбирование корневого канала зуба гуттаперчивыми штифтами (3шт)
Наложение временной пломбы </t>
  </si>
  <si>
    <t>6.104</t>
  </si>
  <si>
    <t xml:space="preserve">Первичное эндодонтическое лечение - четырехкорневой зуб без стоимости штифта и пломбы, все посещения
Радиовизиография
Инфильтрационная анестезия 
Инструментальная и медикаментозная обработка хорошо проходимого корневого канала (4шт)
Пломбирование корневого канала зуба гуттаперчивыми штифтами (4шт)
Наложение временной пломбы </t>
  </si>
  <si>
    <t xml:space="preserve">6.105-6.107 комплексные услуги настраиваются на периодонтит с распломбировкой- в зубной формуле это проблема требует перелечивания </t>
  </si>
  <si>
    <t>6.105</t>
  </si>
  <si>
    <t xml:space="preserve">
A06.07.012
B01.003.004.005
A16.07.082.002
A16.07.030.002
А16.07.008.002
A16.07.002.009</t>
  </si>
  <si>
    <t xml:space="preserve">Повторное эндодонтическое лечение - однокорневой зуб без стоимости штифта и пломбы, все посещения
Радиовизиография
Инфильтрационная анестезия 
Распломбировка корневого канала ранее леченного фосфат-цементом, резорцин-формальдегидным методом
Инструментальная и медикаментозная обработка плохо проходимого корневого канала
Пломбирование корневого канала зуба гуттаперчивыми штифтами
Наложение временной пломбы </t>
  </si>
  <si>
    <t>6.106</t>
  </si>
  <si>
    <t xml:space="preserve">Повторное эндодонтическое лечение - двухкорневой зуб без стоимости штифта и пломбы, все посещения
Радиовизиография
Инфильтрационная анестезия 
Распломбировка корневого канала ранее леченного фосфат-цементом, резорцин-формальдегидным методом
Инструментальная и медикаментозная обработка плохо проходимого корневого канала (2шт)
Пломбирование корневого канала зуба гуттаперчивыми штифтами (2шт)
Наложение временной пломбы </t>
  </si>
  <si>
    <t>6.107</t>
  </si>
  <si>
    <t xml:space="preserve">Повторное эндодонтическое лечение -трехкорневой зуб без стоимости штифта и пломбы, все посещения
Радиовизиография
Инфильтрационная анестезия 
Распломбировка корневого канала ранее леченного фосфат-цементом, резорцин-формальдегидным методом
Инструментальная и медикаментозная обработка плохо проходимого корневого канала (3шт)
Пломбирование корневого канала зуба гуттаперчивыми штифтами (3шт)
Наложение временной пломбы </t>
  </si>
  <si>
    <t>6.108</t>
  </si>
  <si>
    <t xml:space="preserve">Повторное эндодонтическое лечение -четырехкорневой зуб без стоимости штифта и пломбы, все посещения
Радиовизиография
Инфильтрационная анестезия 
Распломбировка корневого канала ранее леченного фосфат-цементом, резорцин-формальдегидным методом
Инструментальная и медикаментозная обработка плохо проходимого корневого канала (3шт)
Пломбирование корневого канала зуба гуттаперчивыми штифтами (3шт)
Наложение временной пломбы </t>
  </si>
  <si>
    <t>Раздел 7. Анестезиология</t>
  </si>
  <si>
    <t xml:space="preserve">Все приемы анестезиологов связаны с нужными приемами стоматологов. Они не имеют отдельных решений в зубной формуле. </t>
  </si>
  <si>
    <t>В001.003.004.014</t>
  </si>
  <si>
    <t>Анестезиологическое пособие (Седация закисью азота при лечении 1 час (дети)</t>
  </si>
  <si>
    <t>В001.003.004.015</t>
  </si>
  <si>
    <t>Анестезиологическое пособие (Седация закисью азота при лечении 1 час (взрослые)</t>
  </si>
  <si>
    <t>В001.003.004.016</t>
  </si>
  <si>
    <t>Анестезиологическое пособие(Седация закисью азота до 30 мин)</t>
  </si>
  <si>
    <t>В001.003.004.017</t>
  </si>
  <si>
    <t>Анестезиологическое пособие (Седация закисью азота с пропофолом 1 час (взрослые)</t>
  </si>
  <si>
    <t>В001.003.004.018</t>
  </si>
  <si>
    <t>Анестезиологическое пособие (Седация севораном при лечении 1 час (взрослые)</t>
  </si>
  <si>
    <t>В001.003.004.019</t>
  </si>
  <si>
    <t>Анестезиологическое пособие (Седация севораном при лечении 1 час (дети)</t>
  </si>
  <si>
    <t>В001.003.004.020</t>
  </si>
  <si>
    <t>Анестезиологическое пособие (Седация севораном при лечении каждый последующий час (взрослые)</t>
  </si>
  <si>
    <t>В001.003.004.021</t>
  </si>
  <si>
    <t>Анестезиологическое пособие (Седация севораном при лечении каждый последующий час (дети)</t>
  </si>
  <si>
    <t>7.9</t>
  </si>
  <si>
    <t>В001.003.004.022</t>
  </si>
  <si>
    <t>Анестезиологическое пособие (Седация севораном до 30 мин (взрослые)</t>
  </si>
  <si>
    <t>В001.003.004.023</t>
  </si>
  <si>
    <t>Анестезиологическое пособие (Седация севораном до 30 мин (дети)</t>
  </si>
  <si>
    <t>Наблюдение врачом-анестезиологом-реаниматологом</t>
  </si>
  <si>
    <t>Раздел 8. Хирургия зубов и сопутствующие операции</t>
  </si>
  <si>
    <t xml:space="preserve">Решения на листе хирургия </t>
  </si>
  <si>
    <t>A16.07.001</t>
  </si>
  <si>
    <t>Удаление временного зуба простое</t>
  </si>
  <si>
    <t>A16.07.001.004</t>
  </si>
  <si>
    <t>Удаление временного зуба осложненное</t>
  </si>
  <si>
    <t>A16.07.001.005</t>
  </si>
  <si>
    <t>Удаление временного зуба сложное</t>
  </si>
  <si>
    <t>A16.07.001.002</t>
  </si>
  <si>
    <t>Удаление постоянного зуба</t>
  </si>
  <si>
    <t>A16.07.001.007</t>
  </si>
  <si>
    <t>Удаление постоянного зуба с целью дальнейшей имплантации, пъезоскальпелем</t>
  </si>
  <si>
    <t>A16.07.001.003</t>
  </si>
  <si>
    <t>Сложное удаление постоянного зуба с разъединением корней I степени</t>
  </si>
  <si>
    <t>A16.07.001.008</t>
  </si>
  <si>
    <t>Сложное удаление постоянного зуба с разъединением корней II степени (сложное расположение корней)</t>
  </si>
  <si>
    <t>A16.07.001.009</t>
  </si>
  <si>
    <t>Удаление имплантата</t>
  </si>
  <si>
    <t>A16.07.001.010</t>
  </si>
  <si>
    <t>Удаление стенки постоянного зуба</t>
  </si>
  <si>
    <t>A16.07.024.003</t>
  </si>
  <si>
    <t>Операция удаления непрорезовавшегося, дистопированного или сверхкомплектного зуба
Пьезоскальпель Сложное удаление I степени</t>
  </si>
  <si>
    <t>A16.07.024.004</t>
  </si>
  <si>
    <t>Операция удаления непрорезовавшегося, дистопированного или сверхкомплектного зуба
Пьезоскальпель Сложное удаление II степени</t>
  </si>
  <si>
    <t>A16.07.024.005</t>
  </si>
  <si>
    <t>Операция удаления непрорезовавшегося, дистопированного или сверхкомплектного зуба
Пьезоскальпель Сложное удаление III степени</t>
  </si>
  <si>
    <t>A16.07.024.006</t>
  </si>
  <si>
    <t>Операция удаления непрорезовавшегося, дистопированного или сверхкомплектного зуба
Пьезоскальпель Сложное удаление IV степени</t>
  </si>
  <si>
    <t>A16.07.058.001</t>
  </si>
  <si>
    <t>Лечение перикоронита, Иссечение капюшона при перикоронарите</t>
  </si>
  <si>
    <t>A16.07.011</t>
  </si>
  <si>
    <t>Вскрытие подслизистого или поднадкостничного очага воспаления. Вскрытие абсцесса, периостотомия</t>
  </si>
  <si>
    <t>A16.07.012</t>
  </si>
  <si>
    <t>Вскрытие и Дренирование одонтогенного абсцесса. Внутриротовой разрез с дренированием раны (периостит и пр.)</t>
  </si>
  <si>
    <t>8.17</t>
  </si>
  <si>
    <t>A16.07.013.002</t>
  </si>
  <si>
    <t>Отсроченный кюретаж лунки удаленного зуба. Лечение альвеолита (др. клиника)</t>
  </si>
  <si>
    <t>8.18</t>
  </si>
  <si>
    <t>A16.07.096</t>
  </si>
  <si>
    <t>Пластика перфорации верхнечелюстной пазухи. Ушивание перфоративного отверстия</t>
  </si>
  <si>
    <t xml:space="preserve">допуслуга в удаления и операции </t>
  </si>
  <si>
    <t>8.19</t>
  </si>
  <si>
    <t>Остеотомия челюсти. Компактостеотомия.</t>
  </si>
  <si>
    <t>8.20</t>
  </si>
  <si>
    <t>Остеотомия челюсти. Обнажение зачатка зуба, пьезо.</t>
  </si>
  <si>
    <t>8.21</t>
  </si>
  <si>
    <t>A16.07.007.001</t>
  </si>
  <si>
    <t xml:space="preserve">Резекция верхушки корня во фронтальном отделе, пьезо. </t>
  </si>
  <si>
    <t>8.22</t>
  </si>
  <si>
    <t>A16.07.007.002</t>
  </si>
  <si>
    <t xml:space="preserve">Резекция верхушки корня в области премоляров, пьезо. </t>
  </si>
  <si>
    <t>8.23</t>
  </si>
  <si>
    <t>A16.07.007.003</t>
  </si>
  <si>
    <t xml:space="preserve">Резекция верхушки корня в области моляров,в области моляров, пьезо. </t>
  </si>
  <si>
    <t>8.24</t>
  </si>
  <si>
    <t>A16.07.017.002</t>
  </si>
  <si>
    <t xml:space="preserve">Коррекция объема и формы альвеолярного отростка для подготовки к протезированию в обл. 1 зуба (удаление экзостоза) </t>
  </si>
  <si>
    <t>8.25</t>
  </si>
  <si>
    <t>A16.07.059</t>
  </si>
  <si>
    <t>Гемисекция зуба</t>
  </si>
  <si>
    <t>8.26</t>
  </si>
  <si>
    <t>A16.07.059.001</t>
  </si>
  <si>
    <t xml:space="preserve">Ампутация корня </t>
  </si>
  <si>
    <t>8.27</t>
  </si>
  <si>
    <t>A16.07.060</t>
  </si>
  <si>
    <t>Коронарно-радикулярная сепарация</t>
  </si>
  <si>
    <t>8.28</t>
  </si>
  <si>
    <t>A16.07.097.001</t>
  </si>
  <si>
    <t>Наложение шва на слизистую оболочку полости рта. Наложение швов .</t>
  </si>
  <si>
    <t>8.29</t>
  </si>
  <si>
    <t>A16.30.069</t>
  </si>
  <si>
    <t>Снятие послеоперационных швов (лигатур)</t>
  </si>
  <si>
    <t>Раздел 9. Имплантация и сопутствующие операции</t>
  </si>
  <si>
    <t>Хирургические этапы имплантации</t>
  </si>
  <si>
    <t xml:space="preserve"> Система №1 Nobel - наименования системы можно менять! </t>
  </si>
  <si>
    <t xml:space="preserve">в 1 этап </t>
  </si>
  <si>
    <t>9.1</t>
  </si>
  <si>
    <t>A16.07.054.001</t>
  </si>
  <si>
    <t>Внутрикостная дентальная имплантация.(Операция установки имплантата Nobel replase, Швейцария)</t>
  </si>
  <si>
    <t>9.2</t>
  </si>
  <si>
    <t>A16.07.054.002</t>
  </si>
  <si>
    <t>Внутрикостная дентальная имплантация. (Операция установки имплантата Nobel active, Швейцария)</t>
  </si>
  <si>
    <t>9.3</t>
  </si>
  <si>
    <t>A16.07.054.003</t>
  </si>
  <si>
    <t>Внутрикостная дентальная имплантация. (Установка Заглушки Nobel)</t>
  </si>
  <si>
    <t>9.4</t>
  </si>
  <si>
    <t>A16.07.054.004</t>
  </si>
  <si>
    <t>Внутрикостная дентальная имплантация. (Установка Формирователя десны Nobel)</t>
  </si>
  <si>
    <t xml:space="preserve">Система №2  Alfa-Bio наименования системы можно менять! </t>
  </si>
  <si>
    <t>9.5</t>
  </si>
  <si>
    <t>A16.07.054.010</t>
  </si>
  <si>
    <t>Внутрикостная дентальная имплантация. Операция установки имплантата Alfa-Bio DFI</t>
  </si>
  <si>
    <t>A16.07.054.011</t>
  </si>
  <si>
    <t>Внутрикостная дентальная имплантация. Операция установки имплантата Alfa-Bio SPI</t>
  </si>
  <si>
    <t>A16.07.054.012</t>
  </si>
  <si>
    <t>Внутрикостная дентальная имплантация. Установка Заглушки Alfa-Bio</t>
  </si>
  <si>
    <t>A16.07.054.013</t>
  </si>
  <si>
    <t>Внутрикостная дентальная имплантация. Установка Формирователя десны Alfa-Bio</t>
  </si>
  <si>
    <t xml:space="preserve">Система №3 Dentium   наименования системы можно менять! </t>
  </si>
  <si>
    <t>9.10</t>
  </si>
  <si>
    <t>A16.07.054.021</t>
  </si>
  <si>
    <t>Внутрикостная дентальная имплантация. Операция установки имплантата Implantium, Южная Корея</t>
  </si>
  <si>
    <t>9.11</t>
  </si>
  <si>
    <t>A16.07.054.024</t>
  </si>
  <si>
    <t>Внутрикостная дентальная имплантация. Операция установки имплантата Superline, Южная Корея</t>
  </si>
  <si>
    <t>9.12</t>
  </si>
  <si>
    <t>A16.07.054.022</t>
  </si>
  <si>
    <t>Внутрикостная дентальная имплантация. Установка заглушки (Ю.К.)</t>
  </si>
  <si>
    <t>9.13</t>
  </si>
  <si>
    <t>A16.07.054.023</t>
  </si>
  <si>
    <t>Внутрикостная дентальная имплантация. Установка Формирователя десны десны (Implantium, Impra, Superline)</t>
  </si>
  <si>
    <t>Вспомогательные импланты</t>
  </si>
  <si>
    <t>9.14</t>
  </si>
  <si>
    <t>A16.07.054.030</t>
  </si>
  <si>
    <t xml:space="preserve">Внутрикостная дентальная имплантация. Установка мини-импланта </t>
  </si>
  <si>
    <t>9.15</t>
  </si>
  <si>
    <t>A16.07.054.031</t>
  </si>
  <si>
    <t>Внутрикостная дентальная имплантация. Установка импланта ортодонтического</t>
  </si>
  <si>
    <t>Подготовка к имплантации</t>
  </si>
  <si>
    <t>9.16</t>
  </si>
  <si>
    <t>A16.07.055</t>
  </si>
  <si>
    <t xml:space="preserve">Синус-лифтинг (закрытый , костная пластика, остеопластика) </t>
  </si>
  <si>
    <t>9.17</t>
  </si>
  <si>
    <t>Синус-лифтинг ( открытый, костная пластика, остеопластика)</t>
  </si>
  <si>
    <t>9.18</t>
  </si>
  <si>
    <t>A16.07.055.003</t>
  </si>
  <si>
    <t>Костная пластика</t>
  </si>
  <si>
    <t>9.19</t>
  </si>
  <si>
    <t>Винт для костной пластики</t>
  </si>
  <si>
    <t>9.20</t>
  </si>
  <si>
    <t>Остеотомия челюсти. Забор кости</t>
  </si>
  <si>
    <t>9.21</t>
  </si>
  <si>
    <t>A16.07.041.016</t>
  </si>
  <si>
    <t>Костная пластика челюстно-лицевой области с применением биодеградируемых материалов Bio-Oss 0.5г</t>
  </si>
  <si>
    <t>9.22</t>
  </si>
  <si>
    <t>A16.07.041.017</t>
  </si>
  <si>
    <t>костные материалы</t>
  </si>
  <si>
    <t>9.23</t>
  </si>
  <si>
    <t>A16.07.041.018</t>
  </si>
  <si>
    <t>9.24</t>
  </si>
  <si>
    <t>A16.07.041.019</t>
  </si>
  <si>
    <t>9.25</t>
  </si>
  <si>
    <t>A16.07.041.020</t>
  </si>
  <si>
    <t>9.26</t>
  </si>
  <si>
    <t>A16.07.041.007</t>
  </si>
  <si>
    <t>9.27</t>
  </si>
  <si>
    <t>A16.07.041.008</t>
  </si>
  <si>
    <t>9.28</t>
  </si>
  <si>
    <t>A16.07.041.009</t>
  </si>
  <si>
    <t>9.29</t>
  </si>
  <si>
    <t>A16.07.041.010</t>
  </si>
  <si>
    <t>9.30</t>
  </si>
  <si>
    <t>Костная пластика челюстно-лицевой области с применением биодеградируемых материалов A-PRF мембрана</t>
  </si>
  <si>
    <t>9.31</t>
  </si>
  <si>
    <t>А06.12.012.001</t>
  </si>
  <si>
    <t>Артериально-стимулированный венозный забор крови</t>
  </si>
  <si>
    <t>9.32</t>
  </si>
  <si>
    <t xml:space="preserve">Наложение шва на слизистую оболочку полости рта. Наложение швов </t>
  </si>
  <si>
    <t>9.33</t>
  </si>
  <si>
    <t>Раздел 10. Операции на мягких тканях, хирургическая пародонтология</t>
  </si>
  <si>
    <t>A16.07.042</t>
  </si>
  <si>
    <t>Пластика уздечки верхней губы</t>
  </si>
  <si>
    <t>A16.07.043</t>
  </si>
  <si>
    <t>Пластика уздечки нижней губы</t>
  </si>
  <si>
    <t>A16.07.044</t>
  </si>
  <si>
    <t xml:space="preserve">Пластика уздечки языка </t>
  </si>
  <si>
    <t>A16.07.011.001</t>
  </si>
  <si>
    <t>Вскрытие подслизистого или поднадкостничного очага воспаления - пародонтального абсцесса</t>
  </si>
  <si>
    <t>A16.07.090</t>
  </si>
  <si>
    <t>Гингивотомия</t>
  </si>
  <si>
    <t>A16.07.090.001</t>
  </si>
  <si>
    <t>Гингивотомия (Хирургическое удлинение коронковой части зуба)</t>
  </si>
  <si>
    <t>10.7</t>
  </si>
  <si>
    <t>A16.07.026</t>
  </si>
  <si>
    <t>Гингивэктомия</t>
  </si>
  <si>
    <t>10.8</t>
  </si>
  <si>
    <t>A16.07.089</t>
  </si>
  <si>
    <t>Гингивопластика</t>
  </si>
  <si>
    <t>10.9</t>
  </si>
  <si>
    <t>A16.07.089.002</t>
  </si>
  <si>
    <t>Гингивопластика. Устранение рецессии корональным лоскутом (квадрант)</t>
  </si>
  <si>
    <t xml:space="preserve">допуслуга к закрытию рецессий </t>
  </si>
  <si>
    <t>10.10</t>
  </si>
  <si>
    <t>A16.07.089.003</t>
  </si>
  <si>
    <t xml:space="preserve">Гингивопластика .Пластика мягких тканей в области  1 зуба или импланта </t>
  </si>
  <si>
    <t>10.11</t>
  </si>
  <si>
    <t>A16.07.089.004</t>
  </si>
  <si>
    <t>Гингивопластика .Пластика мягких тканей сложная в области 1 зуба или импланта</t>
  </si>
  <si>
    <t>10.12</t>
  </si>
  <si>
    <t>A16.07.089.005</t>
  </si>
  <si>
    <t>Гингивопластика. Устранение рецессии трансплантантом</t>
  </si>
  <si>
    <t>10.13</t>
  </si>
  <si>
    <t>A16.07.045</t>
  </si>
  <si>
    <t>Вестибулопластика (квадрант)</t>
  </si>
  <si>
    <t>10.14</t>
  </si>
  <si>
    <t>A16.07.038</t>
  </si>
  <si>
    <t xml:space="preserve">Открытый кюретаж при заболеваниях пародонта ( в области 1го зуба) </t>
  </si>
  <si>
    <t>10.15</t>
  </si>
  <si>
    <t>A16.07.040</t>
  </si>
  <si>
    <t>Лоскутная операция в полости рта</t>
  </si>
  <si>
    <t>10.16</t>
  </si>
  <si>
    <t>А11.07.026</t>
  </si>
  <si>
    <t>Взятие образца биологического материала из очагов поражения органов полости рта на гистологию</t>
  </si>
  <si>
    <t>10.17</t>
  </si>
  <si>
    <t>A11.07.011.003</t>
  </si>
  <si>
    <t>Инъекционное введение лекарственных препаратов в челюстно-лицевую область.Блокада язычного нерва</t>
  </si>
  <si>
    <t>10.18</t>
  </si>
  <si>
    <t>Наложение шва на слизистую оболочку полости рта .Наложение швов</t>
  </si>
  <si>
    <t>10.19</t>
  </si>
  <si>
    <t xml:space="preserve">Лазерная хирургия </t>
  </si>
  <si>
    <t>10.20</t>
  </si>
  <si>
    <t>A16.07.042.001</t>
  </si>
  <si>
    <r>
      <rPr>
        <sz val="12"/>
        <color theme="1"/>
        <rFont val="Times New Roman"/>
      </rPr>
      <t xml:space="preserve">Пластика уздечки верхней губы </t>
    </r>
    <r>
      <rPr>
        <b/>
        <sz val="12"/>
        <color theme="1"/>
        <rFont val="Times New Roman"/>
      </rPr>
      <t>Lazer</t>
    </r>
  </si>
  <si>
    <t>10.21</t>
  </si>
  <si>
    <t>A16.07.043.001</t>
  </si>
  <si>
    <r>
      <rPr>
        <sz val="12"/>
        <color theme="1"/>
        <rFont val="Times New Roman"/>
      </rPr>
      <t xml:space="preserve">Пластика уздечки нижней губы </t>
    </r>
    <r>
      <rPr>
        <b/>
        <sz val="12"/>
        <color theme="1"/>
        <rFont val="Times New Roman"/>
      </rPr>
      <t>Lazer</t>
    </r>
  </si>
  <si>
    <t>10.22</t>
  </si>
  <si>
    <t>A16.07.044.002</t>
  </si>
  <si>
    <r>
      <rPr>
        <sz val="12"/>
        <color theme="1"/>
        <rFont val="Times New Roman"/>
      </rPr>
      <t xml:space="preserve">Пластика уздечки языка </t>
    </r>
    <r>
      <rPr>
        <b/>
        <sz val="12"/>
        <color theme="1"/>
        <rFont val="Times New Roman"/>
      </rPr>
      <t>Lazer</t>
    </r>
  </si>
  <si>
    <t>10.23</t>
  </si>
  <si>
    <t>A16.07.026.001</t>
  </si>
  <si>
    <t>Гингивоэктомия Lazer</t>
  </si>
  <si>
    <t>10.24</t>
  </si>
  <si>
    <t>A16.07.089.001</t>
  </si>
  <si>
    <t>Гингивопластика Lazer</t>
  </si>
  <si>
    <t>10.25</t>
  </si>
  <si>
    <t>A16.07.045.001</t>
  </si>
  <si>
    <t>Вестибулопластика (квадрант,  Lazer)</t>
  </si>
  <si>
    <t>Раздел 11 Ортопедия</t>
  </si>
  <si>
    <t>Диагностика</t>
  </si>
  <si>
    <t>11.0</t>
  </si>
  <si>
    <t>Снятие оттиска  с одной челюсти - альгинатный, силиконовый “С”</t>
  </si>
  <si>
    <t>11.00</t>
  </si>
  <si>
    <t>Снятие оттиска  с одной челюсти - полиэфирный, силиконовый “А”</t>
  </si>
  <si>
    <t>А23.07.002.027</t>
  </si>
  <si>
    <t>Диагностические не разборные модели (обе челюсти)</t>
  </si>
  <si>
    <t>Диагностические разборные модели (обе челюсти)</t>
  </si>
  <si>
    <t>A16.07.004.004</t>
  </si>
  <si>
    <t>Диагностическое восковое моделирование( Wax-up 1 единица)</t>
  </si>
  <si>
    <t>A02.07.010.004</t>
  </si>
  <si>
    <t>Планирование эстетики, функции при помощи переноса в полость рта диагностического воскового моделирования Mok-up (1 единица)</t>
  </si>
  <si>
    <t>A16.07.004.001</t>
  </si>
  <si>
    <t>Восстановление зуба коронкой ( временной из материала Протемп4 (1 единица)</t>
  </si>
  <si>
    <t>A16.07.004.002</t>
  </si>
  <si>
    <t>Восстановление зуба коронкой (временной изготовленной из Композита (1 единица)</t>
  </si>
  <si>
    <t>A16.07.004.003</t>
  </si>
  <si>
    <t>Восстановление зуба коронкой (временной пластмассовой изготовленной в лаборатории (1 единица)</t>
  </si>
  <si>
    <t>Восстановление зуба коронкой (временной пластмассовой изготовленной методом фрезерования (1 единица)"</t>
  </si>
  <si>
    <t>A16.07.004.005</t>
  </si>
  <si>
    <t>Восстановление зуба коронкой (временной металлопластмассовой изготовленной в лаборатории (1 единица)</t>
  </si>
  <si>
    <t>Ортопедические штифтовые конструкции</t>
  </si>
  <si>
    <t>A16.07.033.001</t>
  </si>
  <si>
    <t>Восстановление зуба коронкой с использованием цельнолитой культевой вкладки (без учета стоимости коронки)
Цельнолитой однокорневой штифт</t>
  </si>
  <si>
    <t>A16.07.033.002</t>
  </si>
  <si>
    <t>Восстановление зуба коронкой с использованием цельнолитой культевой вкладки под коронку пациента. Цельнолитой штифт под коронку пациента</t>
  </si>
  <si>
    <t>A16.07.033.003</t>
  </si>
  <si>
    <t>Восстановление зуба с использованием цельнолитой культевой вкладки с аттачменом под съемный протез (без учета стоимости протеза)
Цельнолитой штифт с аттачменом под Съёмный протез</t>
  </si>
  <si>
    <t>A16.07.033.004</t>
  </si>
  <si>
    <t>Восстановление зуба коронкой с использованием циркониевой вкладки (без учета стоимости коронки).
Цирконевый штифт</t>
  </si>
  <si>
    <t>A16.07.031</t>
  </si>
  <si>
    <t>Восстановление зуба пломбировочными материалами с использованием анкерных штифтов.
Анкерный штифт</t>
  </si>
  <si>
    <t>A16.07.004.006</t>
  </si>
  <si>
    <t>Восстановление зуба коронкой. (Цельнолитая коронка)</t>
  </si>
  <si>
    <t>A16.07.004.007</t>
  </si>
  <si>
    <t>Восстановление зуба коронкой. (Металлокерамическая коронка)</t>
  </si>
  <si>
    <t>A16.07.004.008</t>
  </si>
  <si>
    <t>Восстановление зуба коронкой. (Металлокерамическая коронка с плечом, гирляндой и искусственной десной)</t>
  </si>
  <si>
    <t>A16.07.004.009</t>
  </si>
  <si>
    <t>Восстановление зуба коронкой (керамической)</t>
  </si>
  <si>
    <t>A16.07.003</t>
  </si>
  <si>
    <t>Восстановление зуба вкладками, виниром, полукоронкой керамическими</t>
  </si>
  <si>
    <t>A16.07.004.010</t>
  </si>
  <si>
    <t>Восстановление зуба коронкой (керамической с искусственной десной)</t>
  </si>
  <si>
    <t>допуслуга к керамической коронке</t>
  </si>
  <si>
    <t>A16.07.004.011</t>
  </si>
  <si>
    <t>Восстановление зуба коронкй (керамической с авторским нанесением)</t>
  </si>
  <si>
    <t>11.22</t>
  </si>
  <si>
    <t>A16.07.003.002</t>
  </si>
  <si>
    <t>Восстановление зуба вкладками, виниром, полукоронкой керамическими с авторским нанесением</t>
  </si>
  <si>
    <t>11.23</t>
  </si>
  <si>
    <t>A16.07.004.013</t>
  </si>
  <si>
    <t>Восстановление зуба коронкой (керамической с авторским нанесением и искусственной десной)</t>
  </si>
  <si>
    <t>-</t>
  </si>
  <si>
    <t>11.24</t>
  </si>
  <si>
    <t>Восстановление зуба коронкой( из диоксида циркония в полную анатомию)</t>
  </si>
  <si>
    <t>11.25</t>
  </si>
  <si>
    <t>A16.07.004.014</t>
  </si>
  <si>
    <t>Восстановление зуба коронкой (из диоксида циркония в полную анатомию с искусственной десной)</t>
  </si>
  <si>
    <t>11.26</t>
  </si>
  <si>
    <t>A16.07.004.015</t>
  </si>
  <si>
    <t>Восстановление зуба коронкой (из диоксида циркония с нанесением)</t>
  </si>
  <si>
    <t>11.27</t>
  </si>
  <si>
    <t>A16.07.004.016</t>
  </si>
  <si>
    <t>Восстановление зуба коронкой (из диоксида циркония с нанесениеми искусственной десной)</t>
  </si>
  <si>
    <t>11.28</t>
  </si>
  <si>
    <t>A16.07.004.017</t>
  </si>
  <si>
    <t>Восстановление зуба коронкой (из диоксида циркония с авторским нанесением)</t>
  </si>
  <si>
    <t>11.29</t>
  </si>
  <si>
    <t>A16.07.004.018</t>
  </si>
  <si>
    <t xml:space="preserve">Восстановление зуба коронкой (из диоксида циркония с авторским нанесением и искусственной десной) </t>
  </si>
  <si>
    <t>Съёмные протезы</t>
  </si>
  <si>
    <t>11.30</t>
  </si>
  <si>
    <t>A16.07.035.001</t>
  </si>
  <si>
    <t>Протезирование частичными съемными пластиночными протезами-временный пластмассовый съёмный протез</t>
  </si>
  <si>
    <t>11.31</t>
  </si>
  <si>
    <t>A16.07.035.002</t>
  </si>
  <si>
    <t>Протезирование частичными съемными пластиночными протезами-постоянный пластмассовый частичный съёмный протез</t>
  </si>
  <si>
    <t>11.32</t>
  </si>
  <si>
    <t>A16.07.035.003</t>
  </si>
  <si>
    <t>Протезирование частичными съемными пластиночными протезами-постоянный пластмассовый частичный съёмный протез с нейлоновыми кламмерами</t>
  </si>
  <si>
    <t>11.33</t>
  </si>
  <si>
    <t>A16.07.035.004</t>
  </si>
  <si>
    <t>Протезирование частичными съемными пластиночными протезами-нейлоновый съёмный протез до 4-х зубов</t>
  </si>
  <si>
    <t>11.34</t>
  </si>
  <si>
    <t>A16.07.035.005</t>
  </si>
  <si>
    <t>Протезирование частичными съемными пластиночными протезами нейлоновый съёмный протез более 4-х зубов</t>
  </si>
  <si>
    <t>11.35</t>
  </si>
  <si>
    <t>A16.07.036.001</t>
  </si>
  <si>
    <t xml:space="preserve">Протезирование съемными бюгельными протезами-бюгельный съёмный протез кламмерной фиксации </t>
  </si>
  <si>
    <t>11.36</t>
  </si>
  <si>
    <t>A16.07.036.002</t>
  </si>
  <si>
    <t xml:space="preserve">Протезирование съемными бюгельными протезами-бюгельный съёмный протез замковой  фиксации </t>
  </si>
  <si>
    <t>11.37</t>
  </si>
  <si>
    <t>A16.07.036.003</t>
  </si>
  <si>
    <t xml:space="preserve">Протезирование съемными бюгельными протезами-бюгельный съёмный протез телескопической   фиксации </t>
  </si>
  <si>
    <t>11.38</t>
  </si>
  <si>
    <t>A16.07.023.001</t>
  </si>
  <si>
    <t>Протезирование зубов полными съемными пластиночными протезами -постоянный пластмассовый полный съёмный протез</t>
  </si>
  <si>
    <t>11.39</t>
  </si>
  <si>
    <t>A16.07.023.002</t>
  </si>
  <si>
    <t>Протезирование частичными съемными пластиночными протезами-пластмассовый съёмный протез с фиксацией на аттачменах</t>
  </si>
  <si>
    <t>11.40</t>
  </si>
  <si>
    <t>A16.07.035.009</t>
  </si>
  <si>
    <t>Протезирование частичными съемными пластиночными протезами - разгружающая или диагностическая капа.</t>
  </si>
  <si>
    <t>11.41</t>
  </si>
  <si>
    <t>Диагностические этапы имплантации</t>
  </si>
  <si>
    <t>A23.07.002.061.001</t>
  </si>
  <si>
    <t>Изготовление позиционера.Рентген контрастный шаблон</t>
  </si>
  <si>
    <t>A23.07.002.061.002</t>
  </si>
  <si>
    <t>3Д модель для изготовления позиционера</t>
  </si>
  <si>
    <t>11.42</t>
  </si>
  <si>
    <t>A23.07.002.061.003</t>
  </si>
  <si>
    <t>Изготовление позиционера. Хирургический шаблон</t>
  </si>
  <si>
    <t>11.43</t>
  </si>
  <si>
    <t>A23.07.002.061.004</t>
  </si>
  <si>
    <t>Изготовление позиционера. Гильза в хирургическом шаблоне</t>
  </si>
  <si>
    <t>11.44</t>
  </si>
  <si>
    <t>A16.07.006.001</t>
  </si>
  <si>
    <t xml:space="preserve">Изготовление индивидуальной ложки для протезирования на имплантатах </t>
  </si>
  <si>
    <t>11.45</t>
  </si>
  <si>
    <t>Протезирование зуба с использованием имплантата. Временный абатмент Дентиум</t>
  </si>
  <si>
    <t>11.46</t>
  </si>
  <si>
    <t>A16.07.006.003</t>
  </si>
  <si>
    <t>Протезирование зуба с использованием имплантата. Временный абатмент Альфа Био</t>
  </si>
  <si>
    <t>11.47</t>
  </si>
  <si>
    <t>A16.07.006.004</t>
  </si>
  <si>
    <t>Протезирование зуба с использованием имплантата. Временный абатмент Нобель</t>
  </si>
  <si>
    <t>11.48</t>
  </si>
  <si>
    <t>A16.07.006.005</t>
  </si>
  <si>
    <t>Протезирование зуба с использованием имплантата. Временная  коронка</t>
  </si>
  <si>
    <t>Абатменты</t>
  </si>
  <si>
    <t>11.50</t>
  </si>
  <si>
    <t>A16.07.006.006</t>
  </si>
  <si>
    <t>Протезирование зуба с использованием имплантата. Стандартный титановый абатмент Дентиум</t>
  </si>
  <si>
    <t>11.51</t>
  </si>
  <si>
    <t>A16.07.006.007</t>
  </si>
  <si>
    <t>Протезирование зуба с использованием имплантата. Титановая платформа Дентиум</t>
  </si>
  <si>
    <t>11.52</t>
  </si>
  <si>
    <t>A16.07.006.008</t>
  </si>
  <si>
    <t>Протезирование зуба с использованием имплантата. Индивидуальный титановый абатмент Дентиум</t>
  </si>
  <si>
    <t>11.53</t>
  </si>
  <si>
    <t>A16.07.006.009</t>
  </si>
  <si>
    <t>Протезирование зуба с использованием имплантата. Индивидуальный Циркониевый абатмент Дентиум</t>
  </si>
  <si>
    <t>11.54</t>
  </si>
  <si>
    <t>A16.07.006.010</t>
  </si>
  <si>
    <t>Протезирование зуба с использованием имплантата. Абатмент для винтовой фиксации Дентиум</t>
  </si>
  <si>
    <t>11.55</t>
  </si>
  <si>
    <t>A16.07.006.011</t>
  </si>
  <si>
    <t>Протезирование зуба с использованием имплантата. Шариковый абатмент Дентиум</t>
  </si>
  <si>
    <t>11.56</t>
  </si>
  <si>
    <t>A16.07.006.012</t>
  </si>
  <si>
    <t>Протезирование зуба с использованием имплантата. Абатмент Локатор Дентиум</t>
  </si>
  <si>
    <t>11.57</t>
  </si>
  <si>
    <t>A16.07.006.013</t>
  </si>
  <si>
    <t>Протезирование зуба с использованием имплантата. Стандартный титановый абатмент АльфаБио</t>
  </si>
  <si>
    <t>11.58</t>
  </si>
  <si>
    <t>A16.07.006.014</t>
  </si>
  <si>
    <t>Протезирование зуба с использованием имплантата. Титановая платформа АльфаБио</t>
  </si>
  <si>
    <t>11.59</t>
  </si>
  <si>
    <t>A16.07.006.015</t>
  </si>
  <si>
    <t>Протезирование зуба с использованием имплантата. Индивидуальный титановый абатмент АльфаБио</t>
  </si>
  <si>
    <t>11.60</t>
  </si>
  <si>
    <t>A16.07.006.016</t>
  </si>
  <si>
    <t>Протезирование зуба с использованием имплантата. Индивидуальный Циркониевый абатмент АльфаБто</t>
  </si>
  <si>
    <t>11.61</t>
  </si>
  <si>
    <t>A16.07.006.017</t>
  </si>
  <si>
    <t>Протезирование зуба с использованием имплантата. Абатмент для винтовой фиксации АльфаБио</t>
  </si>
  <si>
    <t>11.62</t>
  </si>
  <si>
    <t>A16.07.006.018</t>
  </si>
  <si>
    <t>Протезирование зуба с использованием имплантата. Шариковый абатмент АльфаБио</t>
  </si>
  <si>
    <t>11.63</t>
  </si>
  <si>
    <t>A16.07.006.019</t>
  </si>
  <si>
    <t>Протезирование зуба с использованием имплантата. Абатмент Локатор АльфаБио</t>
  </si>
  <si>
    <t>11.64</t>
  </si>
  <si>
    <t>A16.07.006.020</t>
  </si>
  <si>
    <t>Протезирование зуба с использованием имплантата. Стандартный титановый абатмент Нобель Реплейс</t>
  </si>
  <si>
    <t>11.65</t>
  </si>
  <si>
    <t>A16.07.006.021</t>
  </si>
  <si>
    <t>Протезирование зуба с использованием имплантата. Титановая платформа Нобель Реплейс</t>
  </si>
  <si>
    <t>11.66</t>
  </si>
  <si>
    <t>A16.07.006.022</t>
  </si>
  <si>
    <t>Протезирование зуба с использованием имплантата. Индивидуальный титановый абатмент Нобель Реплейс</t>
  </si>
  <si>
    <t>11.67</t>
  </si>
  <si>
    <t>A16.07.006.023</t>
  </si>
  <si>
    <t>Протезирование зуба с использованием имплантата. Индивидуальный Циркониевый абатмент Нобель Реплейс</t>
  </si>
  <si>
    <t>11.68</t>
  </si>
  <si>
    <t>A16.07.006.024</t>
  </si>
  <si>
    <t>Протезирование зуба с использованием имплантата. Абатмент для винтовой фиксации Нобель Реплейс</t>
  </si>
  <si>
    <t>11.69</t>
  </si>
  <si>
    <t>A16.07.006.025</t>
  </si>
  <si>
    <t>Протезирование зуба с использованием имплантата. Стандартный титановый абатмент Нобель Актив</t>
  </si>
  <si>
    <t>11.70</t>
  </si>
  <si>
    <t>A16.07.006.026</t>
  </si>
  <si>
    <t>Протезирование зуба с использованием имплантата. Титановая платформа Нобель Актив</t>
  </si>
  <si>
    <t>11.71</t>
  </si>
  <si>
    <t>A16.07.006.027</t>
  </si>
  <si>
    <t>Протезирование зуба с использованием имплантата. Индивидуальный титановый абатмент Нобель Актив</t>
  </si>
  <si>
    <t>11.72</t>
  </si>
  <si>
    <t>A16.07.006.028</t>
  </si>
  <si>
    <t>Протезирование зуба с использованием имплантата. Индивидуальный Циркониевый абатмент Нобель Актив</t>
  </si>
  <si>
    <t>11.73</t>
  </si>
  <si>
    <t>A16.07.006.029</t>
  </si>
  <si>
    <t>Протезирование зуба с использованием имплантата. Абатмент для винтовой фиксации Нобель Актив</t>
  </si>
  <si>
    <t>11.74</t>
  </si>
  <si>
    <t>A16.07.006.030</t>
  </si>
  <si>
    <t xml:space="preserve">Протезирование зуба с использованием имплантата. Балка литая( фрезерованная ) </t>
  </si>
  <si>
    <t>11.75</t>
  </si>
  <si>
    <t>A16.07.006.031</t>
  </si>
  <si>
    <t>Протезирование зуба с использованием имплантата. Балка циркониевая.</t>
  </si>
  <si>
    <t>11.76</t>
  </si>
  <si>
    <t>A16.07.006.032</t>
  </si>
  <si>
    <t xml:space="preserve">Протезирование зуба с использованием имплантата. Мультиюнит </t>
  </si>
  <si>
    <t>11.80</t>
  </si>
  <si>
    <t>A16.07.006.033</t>
  </si>
  <si>
    <t>Протезирование зуба с использованием имплантата. Цельнолитая коронка на имплант</t>
  </si>
  <si>
    <t>11.81</t>
  </si>
  <si>
    <t>A16.07.006.034</t>
  </si>
  <si>
    <t>Протезирование зуба с использованием имплантата. Металлокерамическая коронка на имплант</t>
  </si>
  <si>
    <t>11.82</t>
  </si>
  <si>
    <t>A16.07.006.035</t>
  </si>
  <si>
    <t>Протезирование зуба с использованием имплантата. Металлокерамическая коронка с гирляндой, искусственной десной на имплант</t>
  </si>
  <si>
    <t>11.83</t>
  </si>
  <si>
    <t>A16.07.006.036</t>
  </si>
  <si>
    <t>Протезирование зуба с использованием имплантата. Керамическая коронка на имплант</t>
  </si>
  <si>
    <t>11.84</t>
  </si>
  <si>
    <t>A16.07.006.037</t>
  </si>
  <si>
    <t>Протезирование зуба с использованием имплантата. Керамические коронки с авторским нанесением на имплант</t>
  </si>
  <si>
    <t>11.85</t>
  </si>
  <si>
    <t>A16.07.006.038</t>
  </si>
  <si>
    <t>Протезирование зуба с использованием имплантата. Коронка из диоксида циркония в полную анатомию на имплант</t>
  </si>
  <si>
    <t>11.86</t>
  </si>
  <si>
    <t>A16.07.006.039</t>
  </si>
  <si>
    <t>Протезирование зуба с использованием имплантата. Керамическая коронка на Диоксиде Циркония на имплант</t>
  </si>
  <si>
    <t>11.87</t>
  </si>
  <si>
    <t>A16.07.006.040</t>
  </si>
  <si>
    <t>Протезирование зуба с использованием имплантата. Керамическая коронка на Диоксиде Циркония с авторским нанесением</t>
  </si>
  <si>
    <t xml:space="preserve">Протезы  на имплантатах </t>
  </si>
  <si>
    <t>11.100</t>
  </si>
  <si>
    <t>A16.07.006.041</t>
  </si>
  <si>
    <t xml:space="preserve">Протезирование зубов полными съемными пластиночными протезами c фиксацией на имплантах( временный протез на 4х ) </t>
  </si>
  <si>
    <t>11.101</t>
  </si>
  <si>
    <t>A16.07.006.042</t>
  </si>
  <si>
    <t>Протезирование зубов полными съемными пластиночными протезами c фиксацией на имплантах( постоянный протез  на 4х )</t>
  </si>
  <si>
    <t>11.102</t>
  </si>
  <si>
    <t>A16.07.006.043</t>
  </si>
  <si>
    <t xml:space="preserve">Протезирование зубов полными съемными пластиночными протезами c фиксацией на имплантах( временный протез на 6ти ) </t>
  </si>
  <si>
    <t>11.103</t>
  </si>
  <si>
    <t>A16.07.006.044</t>
  </si>
  <si>
    <t>Протезирование зубов полными съемными пластиночными протезами c фиксацией на имплантах( постоянный протез  на 6ти )</t>
  </si>
  <si>
    <t>Дополнительные процедуры</t>
  </si>
  <si>
    <t>11.110</t>
  </si>
  <si>
    <t>A16.07.049.001</t>
  </si>
  <si>
    <t>Повторная фиксация на постоянный цемент несъемных ортопедических конструкций. (Лютинг)</t>
  </si>
  <si>
    <t>11.111</t>
  </si>
  <si>
    <t>A16.07.049.002</t>
  </si>
  <si>
    <t xml:space="preserve">Повторная фиксация на постоянный цемент несъемных ортопедических конструкций  (Вариолинк) </t>
  </si>
  <si>
    <t>11.112</t>
  </si>
  <si>
    <t>A16.07.093</t>
  </si>
  <si>
    <t>Фиксация внутриканального штифта/вкладки</t>
  </si>
  <si>
    <t>11.113</t>
  </si>
  <si>
    <t>A16.07.053.005</t>
  </si>
  <si>
    <t>Снятие несъемной ортопедической конструкции Штампованной коронки</t>
  </si>
  <si>
    <t>11.114</t>
  </si>
  <si>
    <t>Снятие несъемной ортопедической конструкции Литой коронки</t>
  </si>
  <si>
    <t>11.115</t>
  </si>
  <si>
    <t>Снятие несъемной ортопедической конструкции Металлокерамической коронки</t>
  </si>
  <si>
    <t>11.116</t>
  </si>
  <si>
    <t>Снятие несъемной ортопедической конструкции Керамической, Циркониевой коронки</t>
  </si>
  <si>
    <t>11.117</t>
  </si>
  <si>
    <t>Снятие несъемной ортопедической конструкции коронки с импланта</t>
  </si>
  <si>
    <t>11.118</t>
  </si>
  <si>
    <t>A23.07.002.034</t>
  </si>
  <si>
    <t xml:space="preserve">Перебазировка съемного протеза лабораторным методом. ( в т.ч. починка ) </t>
  </si>
  <si>
    <t>11.119</t>
  </si>
  <si>
    <t>А23.07.002.035</t>
  </si>
  <si>
    <t>Приварка кламмера</t>
  </si>
  <si>
    <t>11.120</t>
  </si>
  <si>
    <t>Фиксирующая чашечка в протезе (1 единица)</t>
  </si>
  <si>
    <t>11.121</t>
  </si>
  <si>
    <t>Фиксирующая чашечка в протезе на имплантах (1единица)</t>
  </si>
  <si>
    <t>11.122</t>
  </si>
  <si>
    <t>А23.07.002.037</t>
  </si>
  <si>
    <t>Починка перелома базиса самотвердеющей пластмассой</t>
  </si>
  <si>
    <t>11.123</t>
  </si>
  <si>
    <t>A16.07.005.001</t>
  </si>
  <si>
    <t xml:space="preserve">Восстановление целостности зубного ряда несъемными мостовидными протезами ( мериленд- протез изготовленный лабораторным способом  , 1 единица) </t>
  </si>
  <si>
    <t>Раздел 12 Детская стоматология</t>
  </si>
  <si>
    <t xml:space="preserve">Решения на листе Детская терапия </t>
  </si>
  <si>
    <t>Профилактика</t>
  </si>
  <si>
    <t>А16.07.020.004</t>
  </si>
  <si>
    <t>Удаление наддесневых зубных отложений (Щетка+паста, проводится перед применением профилактических препаратов)</t>
  </si>
  <si>
    <t>Местное применение реминерализующих препаратов в области одного зуба (фтор-лак/бифлюорит)</t>
  </si>
  <si>
    <t>Местное применение реминерализующих препаратов в области всех зубов- кабинетная профилактика фтор-содержащим гелем</t>
  </si>
  <si>
    <t>A11.07.012</t>
  </si>
  <si>
    <t>Глубокое фторирование твердых тканей зубов (Эмаль-ликвид)</t>
  </si>
  <si>
    <t>Местное применение реминерализующих препаратов в области одного зуба по карте клиента.
*проводится только после снятия налета</t>
  </si>
  <si>
    <t>допуслуга</t>
  </si>
  <si>
    <t>A16.07.057.006</t>
  </si>
  <si>
    <t>Сошлифовывание твердых тканей зуба ( Opalustr)</t>
  </si>
  <si>
    <t>A16.07.057.002</t>
  </si>
  <si>
    <t xml:space="preserve">Запечатывание фиссуры зуба герметиком </t>
  </si>
  <si>
    <t>Лечение молочных зубов</t>
  </si>
  <si>
    <t>Применение метода серебрения зуба</t>
  </si>
  <si>
    <t>12.8а</t>
  </si>
  <si>
    <t>Применение импрегнационного метода лечения  кариеса в стадии белого пятна "I con"/</t>
  </si>
  <si>
    <t>12.9</t>
  </si>
  <si>
    <t>Восстановление молочного зуба пломбой при среднем кариесе с использованием материалов из фотополимеров</t>
  </si>
  <si>
    <t>12.10</t>
  </si>
  <si>
    <t>Восстановление молочного зуба пломбой при глубоком кариесе с использованием материалов из фотополимеров</t>
  </si>
  <si>
    <t>12.11</t>
  </si>
  <si>
    <t>Восстановление молочного  зуба пломбой  после проведенного эндолечения с использованием материалов из фотополимеров</t>
  </si>
  <si>
    <t>12.12</t>
  </si>
  <si>
    <t>Восстановление молочного зуба пломбой временное при среднем кариесе с использованием стоматологических цементов</t>
  </si>
  <si>
    <t xml:space="preserve">допуслуга к лечению среднего кариеса </t>
  </si>
  <si>
    <t>12.13</t>
  </si>
  <si>
    <t>Восстановление молочного зуба пломбой временное при глубоком кариесе с использованием стоматологических цементов</t>
  </si>
  <si>
    <t xml:space="preserve">допуслуга к лечению глубокого кариеса </t>
  </si>
  <si>
    <t>12.14</t>
  </si>
  <si>
    <t>A16.07.002.035</t>
  </si>
  <si>
    <t>Восстановление молочного зуба пломбой временное после проведенного эндолечения с использованием стоматологических цементов</t>
  </si>
  <si>
    <t xml:space="preserve">допуслуга после лечения каналов </t>
  </si>
  <si>
    <t>12.15</t>
  </si>
  <si>
    <t xml:space="preserve">Наложение временной пломбы (детство) </t>
  </si>
  <si>
    <t>12.16</t>
  </si>
  <si>
    <t>A11.07.027.001</t>
  </si>
  <si>
    <t>12.17</t>
  </si>
  <si>
    <t>A16.07.009.002</t>
  </si>
  <si>
    <t xml:space="preserve">Пульпотомия (ампутация коронковой пульпы), девитальная </t>
  </si>
  <si>
    <t>12.22</t>
  </si>
  <si>
    <t>A16.07.009.003</t>
  </si>
  <si>
    <t xml:space="preserve">Пульпотомия (ампутация коронковой пульпы), витальная </t>
  </si>
  <si>
    <t>12.18</t>
  </si>
  <si>
    <t>A16.07.010</t>
  </si>
  <si>
    <t>Экстирпация пульпы</t>
  </si>
  <si>
    <t xml:space="preserve">услуга в лечении пульпитов молочных зубов </t>
  </si>
  <si>
    <t>12.19</t>
  </si>
  <si>
    <t>Инструментальная и медикаментозная обработка корневого канала молочного зуба (детство)</t>
  </si>
  <si>
    <t xml:space="preserve">услуга в лечении пульпитов и периодонтитов молочных зубов </t>
  </si>
  <si>
    <t>12.19(2)</t>
  </si>
  <si>
    <t>Инструментальная и медикаментозная обработка корневого канала молочного зуба (детство)(2шт)</t>
  </si>
  <si>
    <t>12.19(3)</t>
  </si>
  <si>
    <t>Инструментальная и медикаментозная обработка корневого канала молочного зуба  (детство)(3шт)</t>
  </si>
  <si>
    <t>12.20</t>
  </si>
  <si>
    <t>Пломбирование корневого канала молочного зуба пастой</t>
  </si>
  <si>
    <t xml:space="preserve">услуга в лечении периодонтитов молочных зубов </t>
  </si>
  <si>
    <t>12.20 (2)</t>
  </si>
  <si>
    <t>Пломбирование корневого канала молочного зуба пастой (2шт)</t>
  </si>
  <si>
    <t>12.20(3)</t>
  </si>
  <si>
    <t>Пломбирование корневого канала молочного зуба пастой (3шт)</t>
  </si>
  <si>
    <t>12.21</t>
  </si>
  <si>
    <t>A11.07.022.001</t>
  </si>
  <si>
    <t>Аппликация мазевая на слизистую оболочку полости рта</t>
  </si>
  <si>
    <t>12.23</t>
  </si>
  <si>
    <t>Услуги по изготовлению ортопедической конструкции стоматологической
 (держатель места )</t>
  </si>
  <si>
    <t>12.24</t>
  </si>
  <si>
    <t>A16.07.004.050</t>
  </si>
  <si>
    <t>Восстановление зуба коронкой  (Коронка на молочный зуб  металлическая)</t>
  </si>
  <si>
    <t>12.24а</t>
  </si>
  <si>
    <t>A16.07.004.051</t>
  </si>
  <si>
    <t>Восстановление зуба коронкой  (Коронка на молочный зуб (фронтальный) NUSMALE)</t>
  </si>
  <si>
    <t>Удаление молочных зубов</t>
  </si>
  <si>
    <t>12.25</t>
  </si>
  <si>
    <t>12.26</t>
  </si>
  <si>
    <t>12.27</t>
  </si>
  <si>
    <t>Лечение постоянных зубов</t>
  </si>
  <si>
    <t>12.28</t>
  </si>
  <si>
    <t>Восстановление постоянного зуба пломбой при среднем кариесе с использованием материалов из фотополимеров</t>
  </si>
  <si>
    <t>12.29</t>
  </si>
  <si>
    <t>Восстановление постоянного зуба пломбой при глубоком кариесе с использованием материалов из фотополимеров</t>
  </si>
  <si>
    <t>12.30</t>
  </si>
  <si>
    <t>Восстановление постоянного зуба пломбой после проведенного эндолечения с использованием материалов из фотополимеров</t>
  </si>
  <si>
    <t>Лечение каналов постоянных зубов</t>
  </si>
  <si>
    <t>12.31</t>
  </si>
  <si>
    <t>A16.07.009.001</t>
  </si>
  <si>
    <t>Пульпотомия (ампутация коронковой пульпы, при лечении пульпитов постоянных зубов с несформированными корнями)</t>
  </si>
  <si>
    <t>12.32</t>
  </si>
  <si>
    <t>12.33</t>
  </si>
  <si>
    <t>Пломбирование корневого канала зуба (Апексификация МТА)</t>
  </si>
  <si>
    <t>12.34</t>
  </si>
  <si>
    <t xml:space="preserve">услуга при лечении пульпитов  постоянных зубов </t>
  </si>
  <si>
    <t>12.34(2)</t>
  </si>
  <si>
    <t xml:space="preserve">Инструментальная и медикаментозная обработка хорошо проходимого корневого канала (2шт) детство </t>
  </si>
  <si>
    <t>12.34(3)</t>
  </si>
  <si>
    <t xml:space="preserve">Инструментальная и медикаментозная обработка хорошо проходимого корневого канала (3шт) детство </t>
  </si>
  <si>
    <t>12.34(4)</t>
  </si>
  <si>
    <t xml:space="preserve">Инструментальная и медикаментозная обработка хорошо проходимого корневого канала (4шт) детство </t>
  </si>
  <si>
    <t>12.35</t>
  </si>
  <si>
    <t xml:space="preserve">услуга при лечении пульпитов и периодонтитов постоянных зубов </t>
  </si>
  <si>
    <t>12.35(2)</t>
  </si>
  <si>
    <t xml:space="preserve">Временное пломбирование лекарственным препаратом корневого канала (2шт) детство </t>
  </si>
  <si>
    <t>12.35(3)</t>
  </si>
  <si>
    <t xml:space="preserve">Временное пломбирование лекарственным препаратом корневого канала (3шт) детство </t>
  </si>
  <si>
    <t>12.35(4)</t>
  </si>
  <si>
    <t xml:space="preserve">Временное пломбирование лекарственным препаратом корневого канала (4шт) детство </t>
  </si>
  <si>
    <t>12.36</t>
  </si>
  <si>
    <t>A16.07.008.002</t>
  </si>
  <si>
    <t>Пломбирование корневого канала зуба гуттаперчивыми штифтами</t>
  </si>
  <si>
    <t xml:space="preserve">услуга при лечени каналов постоянных зубов </t>
  </si>
  <si>
    <t>12.36(2)</t>
  </si>
  <si>
    <t xml:space="preserve">Пломбирование корневого канала зуба гуттаперчивыми штифтами (2шт) детство </t>
  </si>
  <si>
    <t>12.36(3)</t>
  </si>
  <si>
    <t xml:space="preserve">Пломбирование корневого канала зуба гуттаперчивыми штифтами (3шт) детство </t>
  </si>
  <si>
    <t>12.36(4)</t>
  </si>
  <si>
    <t xml:space="preserve">Пломбирование корневого канала зуба гуттаперчивыми штифтами (4шт) детство </t>
  </si>
  <si>
    <t>12.37</t>
  </si>
  <si>
    <t xml:space="preserve">услуга при лечении каналов постоянных зубов </t>
  </si>
  <si>
    <t xml:space="preserve">Распломбировка корневого канала ранее леченного фосфат-цементом, резорцин-формальдегидным методом (2шт) детство </t>
  </si>
  <si>
    <t xml:space="preserve">Распломбировка корневого канала ранее леченного фосфат-цементом, резорцин-формальдегидным методом (3шт) детство </t>
  </si>
  <si>
    <t xml:space="preserve">Распломбировка корневого канала ранее леченного фосфат-цементом, резорцин-формальдегидным методом (4шт) детство </t>
  </si>
  <si>
    <t>Раздел 13 .Отбеливание</t>
  </si>
  <si>
    <t xml:space="preserve">Решения настраиваются терапевтам, пародонтологам, гигиенистам - уточните кто у вас проводит данные процедуры </t>
  </si>
  <si>
    <t>13.1</t>
  </si>
  <si>
    <t>Профессиональное отбеливание зубов -домашняя система (стартовый набор без учета стоимости кап)</t>
  </si>
  <si>
    <t>13.2</t>
  </si>
  <si>
    <t>Профессиональное отбеливание зубов.Система Opalescence</t>
  </si>
  <si>
    <t>13.3</t>
  </si>
  <si>
    <t>Профессиональное отбеливание зубов. Отбеливание ранее депульпированных зубов со снятием пломбы и частичным распломбировыванием каналов Opalеscence Endo -1 вложение</t>
  </si>
  <si>
    <t>13.4</t>
  </si>
  <si>
    <t>Профессиональное отбеливание зубов(Zoom,Beyond и т.д)</t>
  </si>
  <si>
    <t>13.5</t>
  </si>
  <si>
    <t>Профессиональное отбеливание зубов лазерное</t>
  </si>
  <si>
    <t>13.6</t>
  </si>
  <si>
    <t>Раздел 14. Ортодонтия</t>
  </si>
  <si>
    <t>Все ортодонтические услуги делим на четыре  части, те , которые имеют отношение к диагностике,  съемным аппаратам, к несъемным аппаратам и к брекетам. Вносим их в сответствующий раздел прайса.</t>
  </si>
  <si>
    <t xml:space="preserve">Диагностика </t>
  </si>
  <si>
    <t>14.1</t>
  </si>
  <si>
    <t>A02.07.010.001
A06.07.006
А06.30.002.001</t>
  </si>
  <si>
    <t>Диагностический пакет для пациентов с брекетами: 
исследование на диагностических моделях челюстей, 
измерения ТГР,
 составление индивидуального плана лечения</t>
  </si>
  <si>
    <t>14.2</t>
  </si>
  <si>
    <r>
      <rPr>
        <b/>
        <sz val="12"/>
        <color theme="1"/>
        <rFont val="Times New Roman"/>
      </rPr>
      <t>Диагностический пакет для пациентов со съемными ортодонтическими конструкциями</t>
    </r>
    <r>
      <rPr>
        <b/>
        <sz val="12"/>
        <color theme="1"/>
        <rFont val="Times New Roman"/>
      </rPr>
      <t>: 
исследование на диагностических моделях челюстей, 
составление индивидуального плана лечения</t>
    </r>
  </si>
  <si>
    <t>14.3</t>
  </si>
  <si>
    <t>14.4</t>
  </si>
  <si>
    <t>14.5</t>
  </si>
  <si>
    <t>A23.07.002.027</t>
  </si>
  <si>
    <t>Изготовление контрольной модели - модель диагностическая.</t>
  </si>
  <si>
    <t xml:space="preserve">Коррекция съемными аппаратами вписываем нужные наименования вместо номера. Элайнеры так же относятся к съемным аппаратам. ! </t>
  </si>
  <si>
    <t>14.8</t>
  </si>
  <si>
    <t xml:space="preserve">Ортодонтическая коррекция съемным ортодонтическим аппаратом Аппарат №1.
</t>
  </si>
  <si>
    <t>14.9</t>
  </si>
  <si>
    <t>Ортодонтическая коррекция съемным ортодонтическим аппаратом Аппарат №2.</t>
  </si>
  <si>
    <t>14.10</t>
  </si>
  <si>
    <t>Ортодонтическая коррекция съемным ортодонтическим аппаратом Аппарат №3.</t>
  </si>
  <si>
    <t>14.11</t>
  </si>
  <si>
    <t>Ортодонтическая коррекция съемным ортодонтическим аппаратом Аппарат №</t>
  </si>
  <si>
    <t>14.12</t>
  </si>
  <si>
    <t>14.13</t>
  </si>
  <si>
    <t>A16.07.047.006</t>
  </si>
  <si>
    <t>14.14</t>
  </si>
  <si>
    <t>14.15</t>
  </si>
  <si>
    <t>A16.07.047.008</t>
  </si>
  <si>
    <t>14.16</t>
  </si>
  <si>
    <t>A16.07.047.009</t>
  </si>
  <si>
    <t>14.17</t>
  </si>
  <si>
    <t>A16.07.047.010</t>
  </si>
  <si>
    <t>14.18</t>
  </si>
  <si>
    <t>A16.07.047.011</t>
  </si>
  <si>
    <t>14.19</t>
  </si>
  <si>
    <t>A16.07.047.012</t>
  </si>
  <si>
    <t>14.20</t>
  </si>
  <si>
    <t>A16.07.047.013</t>
  </si>
  <si>
    <t>14.21</t>
  </si>
  <si>
    <t>A16.07.047.014</t>
  </si>
  <si>
    <t>14.22</t>
  </si>
  <si>
    <t>A16.07.047.015</t>
  </si>
  <si>
    <t>14.23</t>
  </si>
  <si>
    <t>A16.07.047.016</t>
  </si>
  <si>
    <t>14.24</t>
  </si>
  <si>
    <t>A16.07.047.017</t>
  </si>
  <si>
    <t>14.25</t>
  </si>
  <si>
    <t>A16.07.047.018</t>
  </si>
  <si>
    <t>14.26</t>
  </si>
  <si>
    <t>A16.07.047.019</t>
  </si>
  <si>
    <t>14.27</t>
  </si>
  <si>
    <t>A16.07.047.020</t>
  </si>
  <si>
    <t>14.28</t>
  </si>
  <si>
    <t>A16.07.047.021</t>
  </si>
  <si>
    <t>14.29</t>
  </si>
  <si>
    <t>A23.07.003.002</t>
  </si>
  <si>
    <t>Припасовка и наложение съемного ортодонтического аппарата</t>
  </si>
  <si>
    <t>14.30</t>
  </si>
  <si>
    <t>A23.07.001.001</t>
  </si>
  <si>
    <t>Коррекция съемного ортодонтического аппарата, активация, наблюдение</t>
  </si>
  <si>
    <t>14.31</t>
  </si>
  <si>
    <t>A23.07.001.002</t>
  </si>
  <si>
    <t>Ремонт ортодонтического аппарата</t>
  </si>
  <si>
    <t>Коррекция несъемными аппаратами - вписываем нужные наименования вместо номера.</t>
  </si>
  <si>
    <t>14.32</t>
  </si>
  <si>
    <t>A16.07.046.001</t>
  </si>
  <si>
    <t xml:space="preserve">Ортодонтическая коррекция несъемным ортодонтическим аппаратом Аппарат №1 </t>
  </si>
  <si>
    <t>14.33</t>
  </si>
  <si>
    <t>A16.07.046.002</t>
  </si>
  <si>
    <t>Ортодонтическая коррекция несъемным ортодонтическим аппаратом Аппарат №</t>
  </si>
  <si>
    <t>14.34</t>
  </si>
  <si>
    <t>A16.07.046.003</t>
  </si>
  <si>
    <t>14.35</t>
  </si>
  <si>
    <t>A16.07.046.004</t>
  </si>
  <si>
    <t>14.36</t>
  </si>
  <si>
    <t>A16.07.046.005</t>
  </si>
  <si>
    <t>14.37</t>
  </si>
  <si>
    <t>A16.07.046.006</t>
  </si>
  <si>
    <t>14.38</t>
  </si>
  <si>
    <t>A16.07.046.007</t>
  </si>
  <si>
    <t>14.39</t>
  </si>
  <si>
    <t>A16.07.046.008</t>
  </si>
  <si>
    <t>Ортодонтическая коррекция с применением брекет-систем.</t>
  </si>
  <si>
    <t>14.43</t>
  </si>
  <si>
    <t xml:space="preserve">Посещение ортодонта (брекеты) </t>
  </si>
  <si>
    <t>14.44</t>
  </si>
  <si>
    <t xml:space="preserve">Ортодонтическая коррекция с применением брекет-систем Система №1 </t>
  </si>
  <si>
    <t>14.45</t>
  </si>
  <si>
    <t>Ортодонтическая коррекция с применением брекет-систем Система №2</t>
  </si>
  <si>
    <t>14.46</t>
  </si>
  <si>
    <t>Ортодонтическая коррекция с применением брекет-систем Система №3</t>
  </si>
  <si>
    <t>14.47</t>
  </si>
  <si>
    <t>Ортодонтическая коррекция с применением брекет-систем Система №4</t>
  </si>
  <si>
    <t>14.48</t>
  </si>
  <si>
    <t>Ортодонтическая коррекция с применением брекет-систем Система №5</t>
  </si>
  <si>
    <t>14.49</t>
  </si>
  <si>
    <t>Ортодонтическая коррекция с применением брекет-систем Система №6</t>
  </si>
  <si>
    <t>14.50</t>
  </si>
  <si>
    <t>Ортодонтическая коррекция с применением брекет-систем Система №7</t>
  </si>
  <si>
    <t>14.51</t>
  </si>
  <si>
    <t>Ортодонтическая коррекция с применением брекет-систем Система №8</t>
  </si>
  <si>
    <t>14.52</t>
  </si>
  <si>
    <t>Ортодонтическая коррекция с применением брекет-систем Система №9</t>
  </si>
  <si>
    <t>14.53</t>
  </si>
  <si>
    <t>Ортодонтическая коррекция с применением брекет-систем Система №10</t>
  </si>
  <si>
    <t>14.54</t>
  </si>
  <si>
    <t>Ортодонтическая коррекция с применением брекет-систем Система №11</t>
  </si>
  <si>
    <t>14.55</t>
  </si>
  <si>
    <t>Ортодонтическая коррекция с применением брекет-систем Система №12</t>
  </si>
  <si>
    <t>14.56</t>
  </si>
  <si>
    <t>Ортодонтическая коррекция с применением брекет-систем Система №13</t>
  </si>
  <si>
    <t>14.57</t>
  </si>
  <si>
    <t>A16.07.048.014</t>
  </si>
  <si>
    <t>Ортодонтическая коррекция с применением брекет-систем Система №14</t>
  </si>
  <si>
    <t>14.58</t>
  </si>
  <si>
    <t>A16.07.048.015</t>
  </si>
  <si>
    <t>Ортодонтическая коррекция с применением брекет-систем Система №15</t>
  </si>
  <si>
    <t>14.59</t>
  </si>
  <si>
    <t>A16.07.048.016</t>
  </si>
  <si>
    <t>Ортодонтическая коррекция с применением брекет-систем Система №16</t>
  </si>
  <si>
    <t>14.60</t>
  </si>
  <si>
    <t>A16.07.048.017</t>
  </si>
  <si>
    <t>Ортодонтическая коррекция с применением брекет-систем Система №17</t>
  </si>
  <si>
    <t>14.61</t>
  </si>
  <si>
    <t>A16.07.048.018</t>
  </si>
  <si>
    <t>Ортодонтическая коррекция с применением брекет-систем Система №18</t>
  </si>
  <si>
    <t>14.62</t>
  </si>
  <si>
    <t>A16.07.048.019</t>
  </si>
  <si>
    <t>Ортодонтическая коррекция с применением брекет-систем Система №19</t>
  </si>
  <si>
    <t>14.63</t>
  </si>
  <si>
    <t>А16.07.048.019</t>
  </si>
  <si>
    <t>Ортодонтическая коррекция с применением брекет-систем Система №20</t>
  </si>
  <si>
    <t>14.64</t>
  </si>
  <si>
    <t>А16.07.048.020</t>
  </si>
  <si>
    <t xml:space="preserve">Ортодонтическая коррекция с применением брекет-систем. Снятие брекетов с одной челюсти. </t>
  </si>
  <si>
    <t>14.65</t>
  </si>
  <si>
    <t>A23.07.001.003</t>
  </si>
  <si>
    <t xml:space="preserve">Ремонт ортодонтического аппарата Починка одного соединения несъемного ретейнера </t>
  </si>
  <si>
    <t>Услуги по обслуживанию ортодонтических аппаратов</t>
  </si>
  <si>
    <t>14.67</t>
  </si>
  <si>
    <t>Коррекция, активация, наблюдение</t>
  </si>
  <si>
    <t>14.68</t>
  </si>
  <si>
    <t>A23.07.001.004</t>
  </si>
  <si>
    <t>Ортодонтический воск (1 уп)</t>
  </si>
  <si>
    <t>14.69</t>
  </si>
  <si>
    <t>A23.07.001.005</t>
  </si>
  <si>
    <t>Смена дуги №1</t>
  </si>
  <si>
    <t>14.70</t>
  </si>
  <si>
    <t>A23.07.001.006</t>
  </si>
  <si>
    <t>Смена дуги №2</t>
  </si>
  <si>
    <t>14.71</t>
  </si>
  <si>
    <t>A23.07.001.008</t>
  </si>
  <si>
    <t>Смена дуги №3</t>
  </si>
  <si>
    <t>14.72</t>
  </si>
  <si>
    <t>A23.07.001.009</t>
  </si>
  <si>
    <t>Смена дуги №4</t>
  </si>
  <si>
    <t>14.73</t>
  </si>
  <si>
    <t>A23.07.001.010</t>
  </si>
  <si>
    <t>Смена лигатур</t>
  </si>
  <si>
    <t>14.74</t>
  </si>
  <si>
    <t>A23.07.001.011</t>
  </si>
  <si>
    <t>Постановка раскрывающей пружины (1 ед)</t>
  </si>
  <si>
    <t>14.75</t>
  </si>
  <si>
    <t>A23.07.001.012</t>
  </si>
  <si>
    <t>Постановка трубки на моляр или замена на новую</t>
  </si>
  <si>
    <t>14.76</t>
  </si>
  <si>
    <t>A23.07.001.013</t>
  </si>
  <si>
    <t>Постановка сепараторов (2 шт)</t>
  </si>
  <si>
    <t>14.77</t>
  </si>
  <si>
    <t>A23.07.001.014</t>
  </si>
  <si>
    <t>Смена эластической цепочки</t>
  </si>
  <si>
    <t>14.78</t>
  </si>
  <si>
    <t>A23.07.001.015</t>
  </si>
  <si>
    <t>Meжчелюстные тяги</t>
  </si>
  <si>
    <t>14.79</t>
  </si>
  <si>
    <t>A23.07.001.007</t>
  </si>
  <si>
    <t>Установка композит окклюзионных накладок</t>
  </si>
  <si>
    <t>14.80</t>
  </si>
  <si>
    <t>A23.07.001.016</t>
  </si>
  <si>
    <t>Переклейка, подклейка вестибулярного брекета</t>
  </si>
  <si>
    <t>14.81</t>
  </si>
  <si>
    <t>A23.07.001.017</t>
  </si>
  <si>
    <t>Переклейка, подклейка лингвального брекета</t>
  </si>
  <si>
    <t>14.82</t>
  </si>
  <si>
    <t>A23.07.001.018</t>
  </si>
  <si>
    <t>Приклейка нового металлического самолигируещего брекета</t>
  </si>
  <si>
    <t>14.83</t>
  </si>
  <si>
    <t>A23.07.001.019</t>
  </si>
  <si>
    <t>Приклейка нового мет классич мини-микробрекета</t>
  </si>
  <si>
    <t>14.84</t>
  </si>
  <si>
    <t>A23.07.001.020</t>
  </si>
  <si>
    <t>Приклейка нового керамического самолигирующего брекета</t>
  </si>
  <si>
    <t>14.85</t>
  </si>
  <si>
    <t>A23.07.001.021</t>
  </si>
  <si>
    <t>Приклейка нового керамического классического брекета</t>
  </si>
  <si>
    <t>14.86</t>
  </si>
  <si>
    <t>A23.07.001.022</t>
  </si>
  <si>
    <t>Приклейка нового лингвального брекета</t>
  </si>
  <si>
    <t>14.87</t>
  </si>
  <si>
    <t>A23.07.001.023</t>
  </si>
  <si>
    <t>Подготовка брекета к повторному приклеиванию</t>
  </si>
  <si>
    <t>14.88</t>
  </si>
  <si>
    <t>A23.07.001.024</t>
  </si>
  <si>
    <t>Фиксация лингвальной кнопки, петли, ушка, накусочного брекета, накусочного брекета от вредных привычек</t>
  </si>
  <si>
    <t>14.89</t>
  </si>
  <si>
    <t>A23.07.002.055</t>
  </si>
  <si>
    <t>Изготовление коронки ортодонтической</t>
  </si>
  <si>
    <t>14.90</t>
  </si>
  <si>
    <t>Снятие, постановка коронки, кольца ортодонтических. Постановка кольца на моляр или замена на новое</t>
  </si>
  <si>
    <t>14.91</t>
  </si>
  <si>
    <t>A16.07.053.004</t>
  </si>
  <si>
    <t>Снятие, постановка коронки, кольца ортодонтических.  Постановка бандажного кольца с небной трубкой</t>
  </si>
  <si>
    <t>14.92</t>
  </si>
  <si>
    <t>Сошлифовывание твердых тканей зуба. Сепарация + фторлак, 1 зуб</t>
  </si>
  <si>
    <t>14.93</t>
  </si>
  <si>
    <t>A16.07.025.002</t>
  </si>
  <si>
    <t>Избирательное пришлифовывание твердых тканей зубов. Пришлифовка + фторлак, 1 зуб</t>
  </si>
  <si>
    <t>14.94</t>
  </si>
  <si>
    <t xml:space="preserve">Ортодонтическая коррекция с применением брекет-систем. Снятие брекетов с одной челюсти. Для пациентов начавших лечение в другой клинике. </t>
  </si>
  <si>
    <t xml:space="preserve">Заключительный этап ортодонтического лечения. </t>
  </si>
  <si>
    <t>14.95</t>
  </si>
  <si>
    <t>A06.07.013
A06.07.006
А06.30.002.001
A23.07.002.027
А16.07.051.001</t>
  </si>
  <si>
    <r>
      <rPr>
        <sz val="12"/>
        <color theme="1"/>
        <rFont val="Times New Roman"/>
      </rPr>
      <t xml:space="preserve">Ортодонтическая коррекция с применением брекет-систем. 
</t>
    </r>
    <r>
      <rPr>
        <b/>
        <sz val="12"/>
        <color theme="1"/>
        <rFont val="Times New Roman"/>
      </rPr>
      <t>Заключительный  этап для пациентов, проходивших лечение в нашей клинике</t>
    </r>
    <r>
      <rPr>
        <sz val="12"/>
        <color theme="1"/>
        <rFont val="Times New Roman"/>
      </rPr>
      <t xml:space="preserve">
КТ полная 
ТРГ с расчетом параметров, 
снятие слепков и контрольных моделей,  
снятие брекет- системы, профессиональная гигиена полости рта после снятия, фиксация несъемного ретейнера </t>
    </r>
    <r>
      <rPr>
        <b/>
        <sz val="12"/>
        <color theme="1"/>
        <rFont val="Times New Roman"/>
      </rPr>
      <t xml:space="preserve">на обе челюсти. </t>
    </r>
  </si>
  <si>
    <t>14.96</t>
  </si>
  <si>
    <r>
      <rPr>
        <sz val="12"/>
        <color theme="1"/>
        <rFont val="Times New Roman"/>
      </rPr>
      <t xml:space="preserve">Ортодонтическая коррекция с применением брекет-систем. 
</t>
    </r>
    <r>
      <rPr>
        <b/>
        <sz val="12"/>
        <color theme="1"/>
        <rFont val="Times New Roman"/>
      </rPr>
      <t>Заключительный  этап</t>
    </r>
    <r>
      <rPr>
        <sz val="12"/>
        <color theme="1"/>
        <rFont val="Times New Roman"/>
      </rPr>
      <t xml:space="preserve"> </t>
    </r>
    <r>
      <rPr>
        <b/>
        <sz val="12"/>
        <color theme="1"/>
        <rFont val="Times New Roman"/>
      </rPr>
      <t>для пациентов, проходивших лечение в нашей клинике</t>
    </r>
    <r>
      <rPr>
        <sz val="12"/>
        <color theme="1"/>
        <rFont val="Times New Roman"/>
      </rPr>
      <t xml:space="preserve">
КТ полная 
ТРГ с расчетом параметров, 
снятие слепков и  и изготовление   контрольных моделей,  
снятие брекет- системы, профессиональная гигиена полости рта после снятия, фиксация несъемного ретейнера  </t>
    </r>
    <r>
      <rPr>
        <b/>
        <sz val="12"/>
        <color theme="1"/>
        <rFont val="Times New Roman"/>
      </rPr>
      <t xml:space="preserve">на одну челюсть. </t>
    </r>
  </si>
  <si>
    <t>14.97</t>
  </si>
  <si>
    <r>
      <rPr>
        <sz val="12"/>
        <color theme="1"/>
        <rFont val="Times New Roman"/>
      </rPr>
      <t xml:space="preserve">Ортодонтическая коррекция с применением брекет-систем. 
</t>
    </r>
    <r>
      <rPr>
        <b/>
        <sz val="12"/>
        <color theme="1"/>
        <rFont val="Times New Roman"/>
      </rPr>
      <t xml:space="preserve">Заключительный </t>
    </r>
    <r>
      <rPr>
        <sz val="12"/>
        <color theme="1"/>
        <rFont val="Times New Roman"/>
      </rPr>
      <t xml:space="preserve"> </t>
    </r>
    <r>
      <rPr>
        <b/>
        <sz val="12"/>
        <color theme="1"/>
        <rFont val="Times New Roman"/>
      </rPr>
      <t xml:space="preserve">этап для пациентов проходивших лечение в других клиниках . </t>
    </r>
    <r>
      <rPr>
        <sz val="12"/>
        <color theme="1"/>
        <rFont val="Times New Roman"/>
      </rPr>
      <t xml:space="preserve">
КТ полная 
ТРГ с расчетом параметров, 
снятие слепков и изготовление контрольных моделей,  
снятие брекет- системы, профессиональная гигиена полости рта после снятия, фиксация несъемного ретейнера </t>
    </r>
    <r>
      <rPr>
        <b/>
        <sz val="12"/>
        <color theme="1"/>
        <rFont val="Times New Roman"/>
      </rPr>
      <t xml:space="preserve">на обе челюсти. </t>
    </r>
  </si>
  <si>
    <t>14.98</t>
  </si>
  <si>
    <r>
      <rPr>
        <sz val="12"/>
        <color theme="1"/>
        <rFont val="Times New Roman"/>
      </rPr>
      <t xml:space="preserve">Ортодонтическая коррекция с применением брекет-систем. 
</t>
    </r>
    <r>
      <rPr>
        <b/>
        <sz val="12"/>
        <color theme="1"/>
        <rFont val="Times New Roman"/>
      </rPr>
      <t>Заключительный  этап</t>
    </r>
    <r>
      <rPr>
        <sz val="12"/>
        <color theme="1"/>
        <rFont val="Times New Roman"/>
      </rPr>
      <t xml:space="preserve"> </t>
    </r>
    <r>
      <rPr>
        <b/>
        <sz val="12"/>
        <color theme="1"/>
        <rFont val="Times New Roman"/>
      </rPr>
      <t xml:space="preserve">для пациентов, проходивших лечение в </t>
    </r>
    <r>
      <rPr>
        <sz val="12"/>
        <color theme="1"/>
        <rFont val="Times New Roman"/>
      </rPr>
      <t xml:space="preserve"> других клиниках . 
ТРГ с расчетом параметров, 
снятие слепков и  и изготовление  контрольных моделей,  
снятие брекет- системы, профессиональная гигиена полости рта после снятия, фиксация несъемного ретейнера  </t>
    </r>
    <r>
      <rPr>
        <b/>
        <sz val="12"/>
        <color theme="1"/>
        <rFont val="Times New Roman"/>
      </rPr>
      <t xml:space="preserve">на одну челюсть. </t>
    </r>
  </si>
  <si>
    <t>14.99</t>
  </si>
  <si>
    <t>A23.07.001.056</t>
  </si>
  <si>
    <t>Услуги по обслуживанию ортодонтических аппаратов .Перебазировка базиса съемного аппарата.</t>
  </si>
  <si>
    <r>
      <rPr>
        <b/>
        <u/>
        <sz val="12"/>
        <color theme="1"/>
        <rFont val="Times New Roman"/>
      </rPr>
      <t>https://youtu.be/NlaaSVR06dg</t>
    </r>
    <r>
      <rPr>
        <b/>
        <u/>
        <sz val="12"/>
        <color theme="1"/>
        <rFont val="Times New Roman"/>
      </rPr>
      <t xml:space="preserve"> видео 4 к сожалению нет. </t>
    </r>
  </si>
  <si>
    <t xml:space="preserve">терапевты </t>
  </si>
  <si>
    <t xml:space="preserve">Профессиональная гигиена </t>
  </si>
  <si>
    <t>Проблемы</t>
  </si>
  <si>
    <t>Решения</t>
  </si>
  <si>
    <t>Требуется диагностический осмотр.                                  Цепочка : Пародонтологическая диагностика. Этап: Диагностика Florida Probe. Отделение: пародонтологи</t>
  </si>
  <si>
    <t xml:space="preserve">Florida Probe ( при необходимости можно заменить на одонтопародонтограмму) </t>
  </si>
  <si>
    <t>Диагностика 1 прием</t>
  </si>
  <si>
    <t>Поддесневые зубные отложения.  Цепочка: Плазмолифтинг</t>
  </si>
  <si>
    <t>Коррекция 
( стоимость зависит от количества зубов)</t>
  </si>
  <si>
    <t>Коррекция 1 прием</t>
  </si>
  <si>
    <t>Пародонтит
Лечение пародонтита</t>
  </si>
  <si>
    <t>Цепочка: Vector-терапия                                                                           Этап: Vector-терапия.                                                                                Пародонтит
Поддесневые зубные отложения
Воспаленная десна
Лечение поддесневых отложений
Лечение воспаленной десны 
Пародонтит
Лечение пародонтита
Воспаленная десна
Лечение воспаленной десны
Периимплантит</t>
  </si>
  <si>
    <t xml:space="preserve">Vector 
( стоимость зависит от количества зубов) </t>
  </si>
  <si>
    <t>Vector 1 прием</t>
  </si>
  <si>
    <t>Vector 2 прием</t>
  </si>
  <si>
    <t>361 362</t>
  </si>
  <si>
    <t xml:space="preserve"> Цепочка: Периочип                                                                                   Подвижность 1
Подвижность 2
Подвижность 3
Лечение подвижности Пародонтит
Лечение пародонтита Воспаленная десна
Лечение воспаленной десны
Периимплантит</t>
  </si>
  <si>
    <t>M-chip 
1) при подвижности
2)при пародонтите
3) при воспаленной десне 
( стоимость зависит от количества зубов)</t>
  </si>
  <si>
    <t>m-chip 1 прием</t>
  </si>
  <si>
    <t>Дочерний Этап к Диагностика Florida Probe.                                     Воспаленная десна
Лечение воспаленной десны
Периимплантит
Лечение СОПР
Пародонтит
Лечение пародонтита</t>
  </si>
  <si>
    <t>Фотосан
( стоимость зависит от количества зубов)</t>
  </si>
  <si>
    <t>Фотосан 1 прием</t>
  </si>
  <si>
    <t>Цепочка: Плазмолифтинг</t>
  </si>
  <si>
    <t>Этап: Плазмолифтинг.                                                                               Пародонтит
Воспаленная десна
Лечение пародонтита
Лечение воспаленной десны
Лечение СОПР</t>
  </si>
  <si>
    <t>Этап: Плазмолифтинг/фотосан.                                                            Пародонтит
Лечение пародонтита</t>
  </si>
  <si>
    <t>Фотосан+плазма 
( стоимость зависит от количества зубов)</t>
  </si>
  <si>
    <t>Фотосан+плазмолифтинг 1 прием</t>
  </si>
  <si>
    <t>Воспаленная десна
Лечение воспаленной десны
Периимплантит</t>
  </si>
  <si>
    <t>Лечение СОПР</t>
  </si>
  <si>
    <t>358 373 374</t>
  </si>
  <si>
    <t>Этап: Лечение СОПР (пародонтологи).       Цепочка: Лечение заболеваний СОПР                                                    Лечение СОПР</t>
  </si>
  <si>
    <t>Инъекция противовоспалительная 
1) при СОПР 
2)при пародонтите
3) при воспаленной десне 
( стоимость зависит от количества сегментов)</t>
  </si>
  <si>
    <t>Инъекция противовоспалительная</t>
  </si>
  <si>
    <t>Цепочка: Хирургическое лечение заболеваний пародонта</t>
  </si>
  <si>
    <t>Этап: Закрытый кюретаж.                                                                             Поддесневые зубные отложения
Лечение поддесневых отложений</t>
  </si>
  <si>
    <t>Кюретаж(закрытый)
( стоимость зависит от количества зубов)</t>
  </si>
  <si>
    <t>Кюретаж закрытый 1 прием</t>
  </si>
  <si>
    <t>Кюретаж(открытый) 
1) при поддесневых отложениях
2)при пародонтите
3) при воспаленной десне 
4)при подвижности
( стоимость зависит от количества зубов)</t>
  </si>
  <si>
    <t>Кюретаж(открытый) 1 прием</t>
  </si>
  <si>
    <t>Кюретаж (открытый) 2 прием</t>
  </si>
  <si>
    <t>Подвижность 1
Подвижность 2
Подвижность 3
Лечение подвижности</t>
  </si>
  <si>
    <t xml:space="preserve">366 367 368,355 </t>
  </si>
  <si>
    <t>Лечение слизистой. Этап: Лечение СОПР (пародонтологи). Цепочка: Лечение заболеваний СОПР</t>
  </si>
  <si>
    <t>Лечение слизистой 
( стоимость зависит от количества зубов)</t>
  </si>
  <si>
    <t>Комплексное лечение слизистой 1 прием</t>
  </si>
  <si>
    <t>Комплексное лечение слизистой 2 прием</t>
  </si>
  <si>
    <t>Комплексное лечение слизистой 3 прием</t>
  </si>
  <si>
    <r>
      <rPr>
        <b/>
        <sz val="10"/>
        <color rgb="FF000000"/>
        <rFont val="Calibri"/>
      </rPr>
      <t>Цепочка: Шинирование при заболеваниях пародонта</t>
    </r>
    <r>
      <rPr>
        <sz val="10"/>
        <color rgb="FF000000"/>
        <rFont val="Calibri"/>
      </rPr>
      <t xml:space="preserve">                                                               Подвижность 1
Подвижность 2
Подвижность 3
Лечение подвижности.                                                                                 Этап: Шинирование. Отделение: пародонтологи</t>
    </r>
  </si>
  <si>
    <t>Шинирование начало</t>
  </si>
  <si>
    <t>Шинирование 1 прием</t>
  </si>
  <si>
    <t>Шинирование 2 прием</t>
  </si>
  <si>
    <t>Шинирование середина</t>
  </si>
  <si>
    <t>Шинирование конец</t>
  </si>
  <si>
    <t>Рецессия</t>
  </si>
  <si>
    <t>Закрытие рецессий</t>
  </si>
  <si>
    <t>Снятие швов (послеоперационный осмотр)</t>
  </si>
  <si>
    <t>Зубные отложения (пародонтология)
Зубные отложения</t>
  </si>
  <si>
    <t xml:space="preserve">Профессиональная гигиена для ДМС
( зависит от количества  зубов) </t>
  </si>
  <si>
    <t>Профессиональная гигиена для ДМС</t>
  </si>
  <si>
    <t xml:space="preserve">Профессиональная гигиена для ДМС ( комплексная) </t>
  </si>
  <si>
    <t>Профессиональная гигиена для ДМС ( комплексная)</t>
  </si>
  <si>
    <t>Клиновидный дефект (пар)
Клиновидный дефект (тер)</t>
  </si>
  <si>
    <t>Профилактика Varnish</t>
  </si>
  <si>
    <t>Поддесневые зубные отложения.                                                        Этап: Комплексное пародонтологическое лечение</t>
  </si>
  <si>
    <t>Комплексное пародонтологическое лечение + подвижность
( комплексное, включает курс процедур, стоимость зависит от количества зубов)</t>
  </si>
  <si>
    <t>Воспаленная десна.                                                                                    Цепочка: Лечение заболеваний СОПР                                                                      Этап: Лечение СОПР (пародонтологи)</t>
  </si>
  <si>
    <t>Пародонтальный абсцесс                                              Цепочка  : Вскрытие пародонтального абсцесса</t>
  </si>
  <si>
    <t xml:space="preserve">Вскрытие пародонтального абсцесса </t>
  </si>
  <si>
    <t xml:space="preserve"> Оттиски под хирургический шаблон </t>
  </si>
  <si>
    <t xml:space="preserve">Фиксация временного протеза </t>
  </si>
  <si>
    <t xml:space="preserve">Оттиски под постоянный протез </t>
  </si>
  <si>
    <t xml:space="preserve">Определение центрального соотношения </t>
  </si>
  <si>
    <t xml:space="preserve">Сдача протеза с балкой </t>
  </si>
  <si>
    <t xml:space="preserve">Коррекция протеза </t>
  </si>
  <si>
    <t xml:space="preserve">Согласование моделировки </t>
  </si>
  <si>
    <t xml:space="preserve">Примерка постановки №1 </t>
  </si>
  <si>
    <t xml:space="preserve">Примерка постановки №2 </t>
  </si>
  <si>
    <t>Наложение безмышьяковистой пасты ( "Depulpin", "Caustinerf")</t>
  </si>
  <si>
    <t>Диагнозы</t>
  </si>
  <si>
    <t>Требуется анестезиологическое пособие (анестезиология) (Код не указан)</t>
  </si>
  <si>
    <t>Консультация анестезиология</t>
  </si>
  <si>
    <t xml:space="preserve">Протез на 4х имплантах </t>
  </si>
  <si>
    <t xml:space="preserve">Прием Хирурга. Установка 4х имплантатов   и мультиюнитов </t>
  </si>
  <si>
    <t>Диагностический этап, слепок, КДМ, описание ТРГ</t>
  </si>
  <si>
    <t>Обсуждение плана лечения</t>
  </si>
  <si>
    <t>Повторный приём с брекет-системой</t>
  </si>
  <si>
    <t>Установка брекет системы 1 этап</t>
  </si>
  <si>
    <t>Установка брекет системы 2 этап</t>
  </si>
  <si>
    <t>Снятие брекет-системы</t>
  </si>
  <si>
    <t>Фиксация нового ретейнера</t>
  </si>
  <si>
    <t>Осмотр на этапе ретенции</t>
  </si>
  <si>
    <t>Починка ретейнера</t>
  </si>
  <si>
    <t>Снятие ретейнеров</t>
  </si>
  <si>
    <t>Съемный двухчелюстной аппарат</t>
  </si>
  <si>
    <t>Съемный аппарат. Диагностический этап, слепок, КДМ, описание ТРГ.</t>
  </si>
  <si>
    <t>Починка съемного аппарата</t>
  </si>
  <si>
    <t>Припасовка съемного аппарата</t>
  </si>
  <si>
    <t>Перебазировка съемного аппарата</t>
  </si>
  <si>
    <t>Съемный одночелюстной аппарат</t>
  </si>
  <si>
    <t>Несъемный аппарат. Слепок, КДМ, аппарат.</t>
  </si>
  <si>
    <t>Починка несъемного аппарата</t>
  </si>
  <si>
    <t>Припасовка несъемного аппарата</t>
  </si>
  <si>
    <t>Перебазировка несъемного аппарата</t>
  </si>
  <si>
    <t>Несъемный одночелюстной аппарат</t>
  </si>
  <si>
    <r>
      <rPr>
        <b/>
        <sz val="24"/>
        <color rgb="FF000000"/>
        <rFont val="Calibri"/>
      </rPr>
      <t xml:space="preserve">Работа ортодонтов  в  системе настраивается по документу.
Данные протоколы приведеныдля примера!
 </t>
    </r>
    <r>
      <rPr>
        <b/>
        <u/>
        <sz val="24"/>
        <color rgb="FF1155CC"/>
        <rFont val="Calibri"/>
      </rPr>
      <t>https://docs.google.com/document/d/1QBE22KW5N3MrgHTSU3Vb-uObWRRKISqdLUWUHu0Wu0c/edit?usp=sharing</t>
    </r>
  </si>
  <si>
    <t xml:space="preserve">съемные аппараты одночелюстные </t>
  </si>
  <si>
    <t>Стираемость
Зуб отсутствует, установлен имплантат
Зуб отсутствует
Аномалия положения зубов
Нарушение смыкания челюстей
Нарушение размеров челюстей
Ретинированные зубы
Требуется ортодонтическое лечение
Cверхкомплектный зуб
Аномалия размеров и формы зубов
Анкилоз зубов
Заболевание ВНЧС</t>
  </si>
  <si>
    <t>Одночелюстной ортодонтический аппарат, слепок, КДМ, Аппарат</t>
  </si>
  <si>
    <t>Припасовка/перебазировка</t>
  </si>
  <si>
    <t>Посещение с пластинкой</t>
  </si>
  <si>
    <t>Перебазировка</t>
  </si>
  <si>
    <t>Починка</t>
  </si>
  <si>
    <t>Брекет система</t>
  </si>
  <si>
    <t>Установка брекет-системы</t>
  </si>
  <si>
    <t>Этап переклейки</t>
  </si>
  <si>
    <t>Рентген диагностика</t>
  </si>
  <si>
    <t>Слепок, КДМ, аппарат</t>
  </si>
  <si>
    <t>Стираемость
Зуб отсутствует, установлен имплантат
Зуб отсутствует
Аномалия положения зубов
Нарушение смыкания челюстей
Нарушение размеров челюстей
Ретинированные зубы
Cверхкомплектный зуб
Аномалия размеров и формы зубов
Анкилоз зубов
Заболевание ВНЧС
Пациент с частичной брекет-системой</t>
  </si>
  <si>
    <t>Частичные брекет системы</t>
  </si>
  <si>
    <t>Стираемость
Зуб отсутствует, установлен имплантат
Зуб отсутствует
Аномалия положения зубов
Нарушение смыкания челюстей
Нарушение размеров челюстей
Ретинированные зубы
Cверхкомплектный зуб
Аномалия размеров и формы зубов
Анкилоз зубов
Заболевание ВНЧС</t>
  </si>
  <si>
    <t>Несъемный двучелюстной аппарат</t>
  </si>
  <si>
    <t>Пациент со съемным одночелюстным аппаратом</t>
  </si>
  <si>
    <t>Прием со съемным одночелюстным аппаратом</t>
  </si>
  <si>
    <t>Осмотр со съемным аппаратом</t>
  </si>
  <si>
    <t>Пациент со съемным одночелюстным аппаратом
Пациент с несъемным одночелюстным аппаратом
Пациент с частичной брекет-системой
Пациент с несъемным двучелюстным аппаратом
Пациент со съемным двучелюстным аппаратом</t>
  </si>
  <si>
    <t>Ортодонтический прием пациента из другой клиники</t>
  </si>
  <si>
    <t>Пациент с несъемным одночелюстным аппаратом</t>
  </si>
  <si>
    <t>Прием с несъемным одночелюстным аппаратом</t>
  </si>
  <si>
    <t>Осмотр с несъемным аппаратом</t>
  </si>
  <si>
    <t>Пациент с несъемным двучелюстным аппаратом</t>
  </si>
  <si>
    <t>Прием с несъемным двучелюстным аппаратом</t>
  </si>
  <si>
    <t xml:space="preserve">Прием со съемным двучелюстным аппаратом
</t>
  </si>
  <si>
    <t>Прием со съемным двучелюстным аппаратом</t>
  </si>
  <si>
    <t>Прием с ретейнером</t>
  </si>
  <si>
    <t>Осмотр с ретейнером</t>
  </si>
  <si>
    <t xml:space="preserve">Детская стоматология
на оказание стоматологических услуг
</t>
  </si>
  <si>
    <t>Спиральная компьютерная ортопантомография (1 сегмент)</t>
  </si>
  <si>
    <t>Спиральная компьютерная ортопантомография</t>
  </si>
  <si>
    <t>12.5.1.1</t>
  </si>
  <si>
    <r>
      <rPr>
        <sz val="11"/>
        <color theme="1"/>
        <rFont val="Times New Roman"/>
      </rPr>
      <t>Глубокое фторирование эмали зуба "Глуфторед"</t>
    </r>
    <r>
      <rPr>
        <b/>
        <sz val="11"/>
        <color theme="1"/>
        <rFont val="Times New Roman"/>
      </rPr>
      <t xml:space="preserve"> </t>
    </r>
    <r>
      <rPr>
        <sz val="11"/>
        <color theme="1"/>
        <rFont val="Times New Roman"/>
      </rPr>
      <t>(1 зуб)</t>
    </r>
  </si>
  <si>
    <t>12.5.1.2</t>
  </si>
  <si>
    <r>
      <rPr>
        <sz val="11"/>
        <color theme="1"/>
        <rFont val="Times New Roman"/>
      </rPr>
      <t>А16.07.002.002.05</t>
    </r>
  </si>
  <si>
    <r>
      <rPr>
        <sz val="11"/>
        <color theme="1"/>
        <rFont val="Times New Roman"/>
      </rPr>
      <t>А16.07.002.002.06</t>
    </r>
  </si>
  <si>
    <r>
      <rPr>
        <sz val="11"/>
        <color theme="1"/>
        <rFont val="Times New Roman"/>
      </rPr>
      <t>А16.07.002.002.07</t>
    </r>
  </si>
  <si>
    <r>
      <rPr>
        <sz val="11"/>
        <color theme="1"/>
        <rFont val="Times New Roman"/>
      </rPr>
      <t>А16.07.002.002.08</t>
    </r>
  </si>
  <si>
    <r>
      <rPr>
        <sz val="11"/>
        <color theme="1"/>
        <rFont val="Times New Roman"/>
      </rPr>
      <t>А16.07.002.002.09</t>
    </r>
  </si>
  <si>
    <r>
      <rPr>
        <sz val="11"/>
        <color theme="1"/>
        <rFont val="Times New Roman"/>
      </rPr>
      <t>А16.07.002.002.10</t>
    </r>
  </si>
  <si>
    <r>
      <rPr>
        <sz val="11"/>
        <color theme="1"/>
        <rFont val="Times New Roman"/>
      </rPr>
      <t>А16.07.002.002.11</t>
    </r>
  </si>
  <si>
    <r>
      <rPr>
        <sz val="11"/>
        <color theme="1"/>
        <rFont val="Times New Roman"/>
      </rPr>
      <t>А16.07.002.002.12</t>
    </r>
  </si>
  <si>
    <r>
      <rPr>
        <sz val="11"/>
        <color theme="1"/>
        <rFont val="Times New Roman"/>
      </rPr>
      <t>А16.07.002.002.13</t>
    </r>
  </si>
  <si>
    <r>
      <rPr>
        <sz val="11"/>
        <color theme="1"/>
        <rFont val="Times New Roman"/>
      </rPr>
      <t>А16.07.002.002.14</t>
    </r>
  </si>
  <si>
    <t>Постановка изолирующей подкладки  "Ionoseal", "Сavalite", "Ionosit", "Vitrebond", "Vitremer", "AQUA-PREP"</t>
  </si>
  <si>
    <r>
      <rPr>
        <sz val="11"/>
        <color theme="1"/>
        <rFont val="Times New Roman"/>
      </rPr>
      <t>А16.07.002.002.15</t>
    </r>
  </si>
  <si>
    <r>
      <rPr>
        <sz val="11"/>
        <color theme="1"/>
        <rFont val="Times New Roman"/>
      </rPr>
      <t>A16.07.008.004.006</t>
    </r>
  </si>
  <si>
    <t>Пломбирование корневого канала зуба "Резорцин-Формалин", "Фортферран" (два канала) Д</t>
  </si>
  <si>
    <r>
      <rPr>
        <sz val="11"/>
        <color theme="1"/>
        <rFont val="Times New Roman"/>
      </rPr>
      <t>A16.07.008.004.007</t>
    </r>
  </si>
  <si>
    <t>Пломбирование корневого канала зуба "Резорцин-Формалин", "Фортферран" (три канала) Д</t>
  </si>
  <si>
    <r>
      <rPr>
        <sz val="11"/>
        <color theme="1"/>
        <rFont val="Times New Roman"/>
      </rPr>
      <t>A16.07.008.004.009</t>
    </r>
  </si>
  <si>
    <t>A16 Тип - оперативное лечение</t>
  </si>
  <si>
    <t>A16.07 Тип - оперативное лечение. Раздел - Полость рта и зубы</t>
  </si>
  <si>
    <t>https://kiberis.ru/?p=75627</t>
  </si>
  <si>
    <r>
      <rPr>
        <i/>
        <u/>
        <sz val="14"/>
        <color rgb="FF000000"/>
        <rFont val="Arial"/>
      </rPr>
      <t>A16.07.019 Временное шинирование при заболеваниях пародонта</t>
    </r>
    <r>
      <rPr>
        <u/>
        <sz val="14"/>
        <color rgb="FF000000"/>
        <rFont val="Arial"/>
      </rPr>
      <t> </t>
    </r>
    <r>
      <rPr>
        <u/>
        <sz val="8"/>
        <color rgb="FF908F8F"/>
        <rFont val="Arial"/>
      </rPr>
      <t>(Выбранный код из номенклатуры мед. услуг)</t>
    </r>
  </si>
  <si>
    <t>http://ksp10.ru/wp-content/uploads/2019/09/terapiya_price.pdf</t>
  </si>
  <si>
    <t>Смежные коды:</t>
  </si>
  <si>
    <t> A16.07.001 Удаление зуба</t>
  </si>
  <si>
    <t> A16.07.002 Восстановление зуба пломбой</t>
  </si>
  <si>
    <t> A16.07.003 Восстановление зуба вкладками, виниром, полукоронкой</t>
  </si>
  <si>
    <t> A16.07.004 Восстановление зуба коронкой</t>
  </si>
  <si>
    <t> A16.07.005 Восстановление целостности зубного ряда несъемными мостовидными протезами</t>
  </si>
  <si>
    <t> A16.07.006 Протезирование зуба с использованием имплантата</t>
  </si>
  <si>
    <t> A16.07.007 Резекция верхушки корня</t>
  </si>
  <si>
    <t> A16.07.008 Пломбирование корневого канала зуба</t>
  </si>
  <si>
    <t> A16.07.009 Пульпотомия (ампутация коронковой пульпы)</t>
  </si>
  <si>
    <t> A16.07.010 Экстирпация пульпы</t>
  </si>
  <si>
    <t> A16.07.011 Вскрытие подслизистого или поднадкостничного очага воспаления в полости рта</t>
  </si>
  <si>
    <t> A16.07.012 Вскрытие и дренирование одонтогенного абсцесса</t>
  </si>
  <si>
    <t> A16.07.013 Отсроченный кюретаж лунки удаленного зуба</t>
  </si>
  <si>
    <t> A16.07.014 Вскрытие и дренирование абсцесса полости рта</t>
  </si>
  <si>
    <t> A16.07.015 Вскрытие и дренирование очага воспаления мягких тканей лица или дна полости рта</t>
  </si>
  <si>
    <t> A16.07.016 Цистотомия или цистэктомия</t>
  </si>
  <si>
    <t> A16.07.017 Пластика альвеолярного отростка</t>
  </si>
  <si>
    <t> A16.07.018 Ортодонтическое скрепление металлической проволокой</t>
  </si>
  <si>
    <t> A16.07.020 Удаление наддесневых и поддесневых зубных отложений</t>
  </si>
  <si>
    <t> A16.07.021 Коррекция прикуса с использованием съемных и несъемных ортопедических конструкций</t>
  </si>
  <si>
    <t> A16.07.022 Контурная пластика лица</t>
  </si>
  <si>
    <t> A16.07.023 Протезирование зубов полными съемными пластиночными протезами</t>
  </si>
  <si>
    <t> A16.07.024 Операция удаления ретинированного, дистопированного или сверхкомплектного зуба</t>
  </si>
  <si>
    <t> A16.07.025 Избирательное пришлифовывание твердых тканей зуба</t>
  </si>
  <si>
    <t> A16.07.026 Гингивэктомия</t>
  </si>
  <si>
    <t> A16.07.027 Остеотомия челюсти</t>
  </si>
  <si>
    <t> A16.07.028 Ортодонтическая коррекция</t>
  </si>
  <si>
    <t> A16.07.029 Удаление аденомы слюнной железы</t>
  </si>
  <si>
    <t> A16.07.030 Инструментальная и медикаментозная обработка корневого канала</t>
  </si>
  <si>
    <t> A16.07.031 Восстановление зуба пломбировочными материалами с использованием анкерных штифтов</t>
  </si>
  <si>
    <t> A16.07.032 Восстановление зуба коронкой с использованием композитной культевой вкладки на анкерном штифте</t>
  </si>
  <si>
    <t> A16.07.033 Восстановление зуба коронкой с использованием цельнолитой культевой вкладки</t>
  </si>
  <si>
    <t> A16.07.034 Восстановление целостности зубного ряда съемными мостовидными протезами</t>
  </si>
  <si>
    <t> A16.07.035 Протезирование частичными съемными пластиночными протезами</t>
  </si>
  <si>
    <t> A16.07.036 Протезирование съемными бюгельными протезами</t>
  </si>
  <si>
    <t> A16.07.037 Постоянное шинирование цельнолитыми съемными конструкциями при заболеваниях пародонта</t>
  </si>
  <si>
    <t> A16.07.038 Открытый кюретаж при заболеваниях пародонта в области зуба</t>
  </si>
  <si>
    <t> A16.07.039 Закрытый кюретаж при заболеваниях пародонта в области зуба</t>
  </si>
  <si>
    <t> A16.07.040 Лоскутная операция в полости рта</t>
  </si>
  <si>
    <t> A16.07.041 Костная пластика челюстно-лицевой области</t>
  </si>
  <si>
    <t> A16.07.042 Пластика уздечки верхней губы</t>
  </si>
  <si>
    <t> A16.07.043 Пластика уздечки нижней губы</t>
  </si>
  <si>
    <t> A16.07.044 Пластика уздечки языка</t>
  </si>
  <si>
    <t> A16.07.045 Вестибулопластика</t>
  </si>
  <si>
    <t> A16.07.046 Ортодонтическая коррекция несъемным ортодонтическим аппаратом</t>
  </si>
  <si>
    <t> A16.07.047 Ортодонтическая коррекция съемным ортодонтическим аппаратом</t>
  </si>
  <si>
    <t> A16.07.048 Ортодонтическая коррекция с применением брекет-систем</t>
  </si>
  <si>
    <t> A16.07.049 Повторная фиксация на постоянный цемент несъемных ортопедических конструкций</t>
  </si>
  <si>
    <t> A16.07.050 Профессиональное отбеливание зубов</t>
  </si>
  <si>
    <t> A16.07.051 Профессиональная гигиена полости рта и зубов</t>
  </si>
  <si>
    <t> A16.07.052 Восстановление зуба штифтовым зубом</t>
  </si>
  <si>
    <t> A16.07.053 Снятие несъемной ортопедической конструкции</t>
  </si>
  <si>
    <t> A16.07.054 Внутрикостная дентальная имплантация</t>
  </si>
  <si>
    <t> A16.07.055 Синус-лифтинг (костная пластика, остеопластика)</t>
  </si>
  <si>
    <t> A16.07.056 Восстановление целостности зубного ряда несъемным консольным протезом</t>
  </si>
  <si>
    <t> A16.07.057 Запечатывание фиссуры зуба герметиком</t>
  </si>
  <si>
    <t> A16.07.058 Лечение перикоронита (промывание, рассечение и/или иссечение капюшона)</t>
  </si>
  <si>
    <t> A16.07.059 Гемисекция зуба</t>
  </si>
  <si>
    <t> A16.07.060 Коронарно-радикулярная сепарация</t>
  </si>
  <si>
    <t> A16.07.061 Хейлопластика</t>
  </si>
  <si>
    <t> A16.07.062 Устранение дефекта наружного носа</t>
  </si>
  <si>
    <t> A16.07.063 Пластика альвеолярного отростка верхней челюсти</t>
  </si>
  <si>
    <t> A16.07.064 Удаление образований околоушной слюнной железы с выделением и сохранением ветвей лицевого нерва</t>
  </si>
  <si>
    <t> A16.07.066 Уранопластика</t>
  </si>
  <si>
    <t> A16.07.067 Удаление слюнной железы</t>
  </si>
  <si>
    <t> A16.07.071 Резекция языка</t>
  </si>
  <si>
    <t> A16.07.072 Реконструкция языка</t>
  </si>
  <si>
    <t> A16.07.074 Резекция полости рта</t>
  </si>
  <si>
    <t> A16.07.075 Формирование оростомы</t>
  </si>
  <si>
    <t> A16.07.076 Резекция твердого неба</t>
  </si>
  <si>
    <t> A16.07.077 Резекция губы</t>
  </si>
  <si>
    <t> A16.07.078 Гемиглосэктомия</t>
  </si>
  <si>
    <t> A16.07.079 Глосэктомия</t>
  </si>
  <si>
    <t> A16.07.080 Резекция околоушной слюнной железы</t>
  </si>
  <si>
    <t> A16.07.081 Резекция ротоглотки</t>
  </si>
  <si>
    <t> A16.07.082 Сошлифовывание твердых тканей зуба</t>
  </si>
  <si>
    <t> A16.07.083 Пластика верхней губы</t>
  </si>
  <si>
    <t> A16.07.084 Пластика нижней губы</t>
  </si>
  <si>
    <t> A16.07.085 Резекция подчелюстной слюнной железы</t>
  </si>
  <si>
    <t> A16.07.086 Пластика мягкого неба</t>
  </si>
  <si>
    <t> A16.07.087 Увулопластика</t>
  </si>
  <si>
    <t> A16.07.088 Иссечение околоушного слюнного свища</t>
  </si>
  <si>
    <t> A16.07.089 Гингивопластика</t>
  </si>
  <si>
    <t> A16.07.090 Гингивотомия</t>
  </si>
  <si>
    <t> A16.07.091 Снятие временной пломбы</t>
  </si>
  <si>
    <t> A16.07.092 Трепанация зуба, искусственной коронки</t>
  </si>
  <si>
    <t> A16.07.093 Фиксация внутриканального штифта/вкладки</t>
  </si>
  <si>
    <t> A16.07.094 Удаление внутриканального штифта/вкладки</t>
  </si>
  <si>
    <t> A16.07.095 Остановка луночного кровотечения без наложения швов</t>
  </si>
  <si>
    <t> A16.07.096 Пластика перфорации верхнечелюстной пазухи</t>
  </si>
  <si>
    <t> A16.07.097 Наложение шва на слизистую оболочку рта</t>
  </si>
  <si>
    <t> A16.07.098 Пластика местными тканями при косой расщелине лица</t>
  </si>
  <si>
    <r>
      <rPr>
        <b/>
        <u/>
        <sz val="12"/>
        <color theme="1"/>
        <rFont val="Times New Roman"/>
      </rPr>
      <t xml:space="preserve">БЛОК № </t>
    </r>
    <r>
      <rPr>
        <sz val="12"/>
        <color theme="1"/>
        <rFont val="Times New Roman"/>
      </rPr>
      <t xml:space="preserve">
</t>
    </r>
    <r>
      <rPr>
        <b/>
        <sz val="12"/>
        <color theme="1"/>
        <rFont val="Times New Roman"/>
      </rPr>
      <t>Кариес</t>
    </r>
    <r>
      <rPr>
        <sz val="12"/>
        <color theme="1"/>
        <rFont val="Times New Roman"/>
      </rPr>
      <t>_пломба стеклоиномер
(1 поверхность)</t>
    </r>
  </si>
  <si>
    <t xml:space="preserve">Восстановление зуба пломбой I,V,VI класс по Блэку с использованием стоматологических материалов из стеклоиномеров (1 поверхность)
</t>
  </si>
  <si>
    <r>
      <rPr>
        <b/>
        <u/>
        <sz val="12"/>
        <color theme="1"/>
        <rFont val="Times New Roman"/>
      </rPr>
      <t xml:space="preserve">БЛОК № </t>
    </r>
    <r>
      <rPr>
        <sz val="12"/>
        <color theme="1"/>
        <rFont val="Times New Roman"/>
      </rPr>
      <t xml:space="preserve">
</t>
    </r>
    <r>
      <rPr>
        <b/>
        <sz val="12"/>
        <color theme="1"/>
        <rFont val="Times New Roman"/>
      </rPr>
      <t>Кариес</t>
    </r>
    <r>
      <rPr>
        <sz val="12"/>
        <color theme="1"/>
        <rFont val="Times New Roman"/>
      </rPr>
      <t>_пломба стеклоиномер
(2 поверхности)</t>
    </r>
  </si>
  <si>
    <t>А16.07.002.002.02</t>
  </si>
  <si>
    <t>Восстановление зуба пломбой
 II, III класс по Блэку  с использованием стоматологических материалов из стеклоиномеров (2 поверхности)</t>
  </si>
  <si>
    <r>
      <rPr>
        <b/>
        <u/>
        <sz val="12"/>
        <color theme="1"/>
        <rFont val="Times New Roman"/>
      </rPr>
      <t xml:space="preserve">БЛОК № </t>
    </r>
    <r>
      <rPr>
        <b/>
        <sz val="12"/>
        <color theme="1"/>
        <rFont val="Times New Roman"/>
      </rPr>
      <t xml:space="preserve">
Кариес</t>
    </r>
    <r>
      <rPr>
        <sz val="12"/>
        <color theme="1"/>
        <rFont val="Times New Roman"/>
      </rPr>
      <t>_пломба стеклоиномер
 (3 поверхности)</t>
    </r>
  </si>
  <si>
    <t>А16.07.002.002.03</t>
  </si>
  <si>
    <t>Восстановление зуба пломбой
IV класс по Блэку с использованием стоматологических материалов из стеклоиномеров (3 поверхности)</t>
  </si>
  <si>
    <t>предлагаемая сумма от доктора</t>
  </si>
  <si>
    <r>
      <rPr>
        <b/>
        <u/>
        <sz val="11"/>
        <color theme="1"/>
        <rFont val="Calibri"/>
      </rPr>
      <t>ЧЕК АП
ЖЕНСКИЙ СКРИНИНГ</t>
    </r>
    <r>
      <rPr>
        <sz val="11"/>
        <color theme="1"/>
        <rFont val="Calibri"/>
      </rPr>
      <t xml:space="preserve">
</t>
    </r>
  </si>
  <si>
    <t>Взятие клинического материала (мазок на флору)</t>
  </si>
  <si>
    <t>02-003</t>
  </si>
  <si>
    <t>Микроскопическое исследование отделяемого мочеполовых органов женщин (микрофлора)</t>
  </si>
  <si>
    <r>
      <rPr>
        <b/>
        <u/>
        <sz val="11"/>
        <color theme="1"/>
        <rFont val="Calibri"/>
      </rPr>
      <t>ЧЕК АП
БАЗОВЫЙ (ЖЕНЩИНЫ)</t>
    </r>
    <r>
      <rPr>
        <sz val="11"/>
        <color theme="1"/>
        <rFont val="Calibri"/>
      </rPr>
      <t xml:space="preserve">
</t>
    </r>
  </si>
  <si>
    <t>Забор биоматериала для анализа без проведения консультации (гинекология) - онкоцитология</t>
  </si>
  <si>
    <t>Ультразвуковое исследование молочных желез</t>
  </si>
  <si>
    <t>09-105</t>
  </si>
  <si>
    <t>Human Papillomavirus высокого канцерогенного риска (16, 18, 31, 33, 35, 39, 45, 51, 52, 56, 58, 59 типы), ДНК без определения типа [реал-тайм ПЦР]</t>
  </si>
  <si>
    <r>
      <rPr>
        <b/>
        <u/>
        <sz val="11"/>
        <color theme="1"/>
        <rFont val="Calibri"/>
      </rPr>
      <t>ЧЕК АП
РАСШИРЕННЫЙ (ЖЕНЩИНЫ)</t>
    </r>
    <r>
      <rPr>
        <sz val="11"/>
        <color theme="1"/>
        <rFont val="Calibri"/>
      </rPr>
      <t xml:space="preserve">
</t>
    </r>
  </si>
  <si>
    <t>08-118</t>
  </si>
  <si>
    <t>Тиреотропный гормон (ТТГ)</t>
  </si>
  <si>
    <t>08-113</t>
  </si>
  <si>
    <t>Трийодтиронин общий (Т3)</t>
  </si>
  <si>
    <t>08-116</t>
  </si>
  <si>
    <t>Тироксин свободный (Т4 свободный)</t>
  </si>
  <si>
    <t>02-005</t>
  </si>
  <si>
    <t>Клинический анализ крови (c лейкоцитарной формулой)</t>
  </si>
  <si>
    <t>02-006</t>
  </si>
  <si>
    <t>Общий анализ мочи с микроскопией осадка</t>
  </si>
  <si>
    <t>Лечение кариеса в стадии пятна без препарирования с помощью Icon (1 зуб)</t>
  </si>
  <si>
    <t>Пломбирование корневого канала зуба "Резорцин-Формалин", "Форфенан" (один канал) Д</t>
  </si>
  <si>
    <t>Пломбирование корневого канала зуба "Резорцин-Формалин", "Форфенан" (три канала) Д</t>
  </si>
  <si>
    <t>Пломбирование корневого канала зуба "Резорцин-Формалин", "Форфенан" (два канала) Д</t>
  </si>
  <si>
    <t>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</si>
</sst>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
    <numFmt numFmtId="165" formatCode="d\.m"/>
  </numFmts>
  <fonts count="79">
    <font>
      <sz val="11"/>
      <color rgb="FF000000"/>
      <name val="Calibri"/>
    </font>
    <font>
      <b/>
      <sz val="11"/>
      <color theme="1"/>
      <name val="Calibri"/>
    </font>
    <font>
      <sz val="11"/>
      <color theme="1"/>
      <name val="Calibri"/>
    </font>
    <font>
      <b/>
      <sz val="11"/>
      <color rgb="FF313541"/>
      <name val="&quot;Helvetica Neue&quot;"/>
    </font>
    <font>
      <b/>
      <sz val="11"/>
      <color theme="1"/>
      <name val="&quot;Helvetica Neue&quot;"/>
    </font>
    <font>
      <sz val="11"/>
      <color rgb="FF000000"/>
      <name val="&quot;Helvetica Neue&quot;"/>
    </font>
    <font>
      <sz val="11"/>
      <color rgb="FF109CF1"/>
      <name val="&quot;Helvetica Neue&quot;"/>
    </font>
    <font>
      <sz val="11"/>
      <color theme="1"/>
      <name val="&quot;Helvetica Neue&quot;"/>
    </font>
    <font>
      <sz val="11"/>
      <color rgb="FF212529"/>
      <name val="&quot;Helvetica Neue&quot;"/>
    </font>
    <font>
      <b/>
      <sz val="11"/>
      <color rgb="FF212529"/>
      <name val="&quot;Helvetica Neue&quot;"/>
    </font>
    <font>
      <b/>
      <sz val="18"/>
      <color rgb="FF000000"/>
      <name val="&quot;Times New Roman&quot;"/>
    </font>
    <font>
      <b/>
      <sz val="12"/>
      <color rgb="FF000000"/>
      <name val="Times New Roman"/>
    </font>
    <font>
      <sz val="11"/>
      <name val="Calibri"/>
    </font>
    <font>
      <b/>
      <sz val="12"/>
      <color rgb="FF000000"/>
      <name val="&quot;Times New Roman&quot;"/>
    </font>
    <font>
      <sz val="11"/>
      <color theme="1"/>
      <name val="Calibri"/>
    </font>
    <font>
      <sz val="12"/>
      <color theme="1"/>
      <name val="Times New Roman"/>
    </font>
    <font>
      <b/>
      <sz val="12"/>
      <color theme="1"/>
      <name val="Times New Roman"/>
    </font>
    <font>
      <b/>
      <sz val="12"/>
      <color theme="1"/>
      <name val="&quot;Times New Roman&quot;"/>
    </font>
    <font>
      <u/>
      <sz val="12"/>
      <color theme="1"/>
      <name val="Times New Roman"/>
    </font>
    <font>
      <b/>
      <sz val="14"/>
      <color theme="1"/>
      <name val="Times New Roman"/>
    </font>
    <font>
      <sz val="11"/>
      <color theme="1"/>
      <name val="Times New Roman"/>
    </font>
    <font>
      <sz val="12"/>
      <color rgb="FF000000"/>
      <name val="Times New Roman"/>
    </font>
    <font>
      <b/>
      <sz val="11"/>
      <color theme="1"/>
      <name val="Times New Roman"/>
    </font>
    <font>
      <b/>
      <u/>
      <sz val="12"/>
      <color theme="1"/>
      <name val="Times New Roman"/>
    </font>
    <font>
      <b/>
      <u/>
      <sz val="12"/>
      <color theme="1"/>
      <name val="Times New Roman"/>
    </font>
    <font>
      <b/>
      <u/>
      <sz val="12"/>
      <color theme="1"/>
      <name val="Times New Roman"/>
    </font>
    <font>
      <sz val="11"/>
      <color rgb="FF000000"/>
      <name val="Times New Roman"/>
    </font>
    <font>
      <b/>
      <sz val="11"/>
      <color rgb="FF000000"/>
      <name val="Calibri"/>
    </font>
    <font>
      <b/>
      <sz val="12"/>
      <color rgb="FF000000"/>
      <name val="Calibri"/>
    </font>
    <font>
      <b/>
      <sz val="12"/>
      <color theme="1"/>
      <name val="Arial"/>
    </font>
    <font>
      <sz val="11"/>
      <color rgb="FF000000"/>
      <name val="Inconsolata"/>
    </font>
    <font>
      <sz val="11"/>
      <color rgb="FF000000"/>
      <name val="Calibri"/>
    </font>
    <font>
      <b/>
      <sz val="11"/>
      <color theme="1"/>
      <name val="Arial"/>
    </font>
    <font>
      <b/>
      <sz val="11"/>
      <color theme="1"/>
      <name val="Calibri"/>
    </font>
    <font>
      <b/>
      <sz val="20"/>
      <color theme="1"/>
      <name val="Calibri"/>
    </font>
    <font>
      <sz val="11"/>
      <color theme="1"/>
      <name val="Arial"/>
    </font>
    <font>
      <b/>
      <sz val="14"/>
      <color theme="1"/>
      <name val="Calibri"/>
    </font>
    <font>
      <b/>
      <sz val="14"/>
      <color rgb="FF000000"/>
      <name val="&quot;Times New Roman&quot;"/>
    </font>
    <font>
      <sz val="14"/>
      <color theme="1"/>
      <name val="Arial"/>
    </font>
    <font>
      <b/>
      <sz val="11"/>
      <color rgb="FF000000"/>
      <name val="Roboto"/>
    </font>
    <font>
      <sz val="11"/>
      <color rgb="FF333333"/>
      <name val="Arial"/>
    </font>
    <font>
      <sz val="12"/>
      <color rgb="FF333333"/>
      <name val="Times New Roman"/>
    </font>
    <font>
      <b/>
      <sz val="11"/>
      <color rgb="FF000000"/>
      <name val="Arial"/>
    </font>
    <font>
      <b/>
      <u/>
      <sz val="11"/>
      <color rgb="FF000000"/>
      <name val="Arial"/>
    </font>
    <font>
      <sz val="11"/>
      <color rgb="FF333333"/>
      <name val="Times New Roman"/>
    </font>
    <font>
      <b/>
      <i/>
      <sz val="11"/>
      <color theme="1"/>
      <name val="Arial"/>
    </font>
    <font>
      <sz val="14"/>
      <color rgb="FF000000"/>
      <name val="Times New Roman"/>
    </font>
    <font>
      <sz val="11"/>
      <color rgb="FF585858"/>
      <name val="Tahoma"/>
    </font>
    <font>
      <sz val="11"/>
      <color rgb="FF000000"/>
      <name val="Arial"/>
    </font>
    <font>
      <b/>
      <sz val="11"/>
      <color theme="1"/>
      <name val="Arial"/>
    </font>
    <font>
      <strike/>
      <sz val="11"/>
      <color theme="1"/>
      <name val="Times New Roman"/>
    </font>
    <font>
      <strike/>
      <sz val="11"/>
      <color rgb="FF000000"/>
      <name val="Times New Roman"/>
    </font>
    <font>
      <b/>
      <strike/>
      <sz val="12"/>
      <color theme="1"/>
      <name val="Times New Roman"/>
    </font>
    <font>
      <i/>
      <sz val="12"/>
      <color theme="1"/>
      <name val="Times New Roman"/>
    </font>
    <font>
      <b/>
      <sz val="11"/>
      <color rgb="FF000000"/>
      <name val="Arial"/>
    </font>
    <font>
      <sz val="12"/>
      <color rgb="FF000000"/>
      <name val="Arial"/>
    </font>
    <font>
      <sz val="8"/>
      <color rgb="FF000000"/>
      <name val="Calibri"/>
    </font>
    <font>
      <b/>
      <sz val="14"/>
      <color rgb="FF000000"/>
      <name val="Calibri"/>
    </font>
    <font>
      <b/>
      <sz val="10"/>
      <color rgb="FF000000"/>
      <name val="Calibri"/>
    </font>
    <font>
      <b/>
      <sz val="8"/>
      <color rgb="FF000000"/>
      <name val="Calibri"/>
    </font>
    <font>
      <b/>
      <sz val="9"/>
      <color rgb="FF000000"/>
      <name val="Calibri"/>
    </font>
    <font>
      <sz val="10"/>
      <color rgb="FF000000"/>
      <name val="Calibri"/>
    </font>
    <font>
      <sz val="8"/>
      <color theme="1"/>
      <name val="Calibri"/>
    </font>
    <font>
      <b/>
      <u/>
      <sz val="11"/>
      <color theme="1"/>
      <name val="Calibri"/>
    </font>
    <font>
      <b/>
      <u/>
      <sz val="24"/>
      <color rgb="FF000000"/>
      <name val="Calibri"/>
    </font>
    <font>
      <b/>
      <sz val="22"/>
      <color theme="1"/>
      <name val="Times New Roman"/>
    </font>
    <font>
      <u/>
      <sz val="11"/>
      <color theme="10"/>
      <name val="Calibri"/>
    </font>
    <font>
      <u/>
      <sz val="11"/>
      <color theme="10"/>
      <name val="Calibri"/>
    </font>
    <font>
      <i/>
      <u/>
      <sz val="14"/>
      <color rgb="FF000000"/>
      <name val="Arial"/>
    </font>
    <font>
      <sz val="14"/>
      <color rgb="FF908F8F"/>
      <name val="Arial"/>
    </font>
    <font>
      <u/>
      <sz val="11"/>
      <color theme="10"/>
      <name val="Calibri"/>
    </font>
    <font>
      <b/>
      <sz val="11"/>
      <color rgb="FFFF0000"/>
      <name val="Times New Roman"/>
    </font>
    <font>
      <b/>
      <sz val="14"/>
      <color rgb="FF7030A0"/>
      <name val="Times New Roman"/>
    </font>
    <font>
      <sz val="11"/>
      <color rgb="FF7030A0"/>
      <name val="Times New Roman"/>
    </font>
    <font>
      <b/>
      <i/>
      <sz val="14"/>
      <color rgb="FF000000"/>
      <name val="Times New Roman"/>
    </font>
    <font>
      <b/>
      <sz val="24"/>
      <color rgb="FF000000"/>
      <name val="Calibri"/>
    </font>
    <font>
      <b/>
      <u/>
      <sz val="24"/>
      <color rgb="FF1155CC"/>
      <name val="Calibri"/>
    </font>
    <font>
      <u/>
      <sz val="14"/>
      <color rgb="FF000000"/>
      <name val="Arial"/>
    </font>
    <font>
      <u/>
      <sz val="8"/>
      <color rgb="FF908F8F"/>
      <name val="Arial"/>
    </font>
  </fonts>
  <fills count="18">
    <fill>
      <patternFill patternType="none"/>
    </fill>
    <fill>
      <patternFill patternType="gray125"/>
    </fill>
    <fill>
      <patternFill patternType="solid">
        <fgColor rgb="FFFFFFFF"/>
        <bgColor rgb="FFFFFFFF"/>
      </patternFill>
    </fill>
    <fill>
      <patternFill patternType="solid">
        <fgColor rgb="FFF5F5F5"/>
        <bgColor rgb="FFF5F5F5"/>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00FFFF"/>
        <bgColor rgb="FF00FFFF"/>
      </patternFill>
    </fill>
    <fill>
      <patternFill patternType="solid">
        <fgColor rgb="FFD9EAD3"/>
        <bgColor rgb="FFD9EAD3"/>
      </patternFill>
    </fill>
    <fill>
      <patternFill patternType="solid">
        <fgColor rgb="FFA4C2F4"/>
        <bgColor rgb="FFA4C2F4"/>
      </patternFill>
    </fill>
    <fill>
      <patternFill patternType="solid">
        <fgColor rgb="FFFF00FF"/>
        <bgColor rgb="FFFF00FF"/>
      </patternFill>
    </fill>
    <fill>
      <patternFill patternType="solid">
        <fgColor rgb="FFB6D7A8"/>
        <bgColor rgb="FFB6D7A8"/>
      </patternFill>
    </fill>
    <fill>
      <patternFill patternType="solid">
        <fgColor rgb="FFD9D9D9"/>
        <bgColor rgb="FFD9D9D9"/>
      </patternFill>
    </fill>
    <fill>
      <patternFill patternType="solid">
        <fgColor rgb="FFB7E1CD"/>
        <bgColor rgb="FFB7E1CD"/>
      </patternFill>
    </fill>
    <fill>
      <patternFill patternType="solid">
        <fgColor rgb="FFFFF2CC"/>
        <bgColor rgb="FFFFF2CC"/>
      </patternFill>
    </fill>
    <fill>
      <patternFill patternType="solid">
        <fgColor rgb="FFD0E0E3"/>
        <bgColor rgb="FFD0E0E3"/>
      </patternFill>
    </fill>
    <fill>
      <patternFill patternType="solid">
        <fgColor rgb="FFC9DAF8"/>
        <bgColor rgb="FFC9DAF8"/>
      </patternFill>
    </fill>
    <fill>
      <patternFill patternType="solid">
        <fgColor rgb="FFE6E6E6"/>
        <bgColor rgb="FFE6E6E6"/>
      </patternFill>
    </fill>
  </fills>
  <borders count="4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style="medium">
        <color rgb="FF000000"/>
      </right>
      <top/>
      <bottom/>
      <diagonal/>
    </border>
    <border>
      <left/>
      <right/>
      <top/>
      <bottom style="medium">
        <color rgb="FF000000"/>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bottom/>
      <diagonal/>
    </border>
    <border>
      <left/>
      <right style="thin">
        <color rgb="FF000000"/>
      </right>
      <top/>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style="thin">
        <color rgb="FF000000"/>
      </bottom>
      <diagonal/>
    </border>
    <border>
      <left/>
      <right style="medium">
        <color rgb="FF000000"/>
      </right>
      <top/>
      <bottom style="medium">
        <color rgb="FF000000"/>
      </bottom>
      <diagonal/>
    </border>
    <border>
      <left style="thick">
        <color rgb="FF000000"/>
      </left>
      <right style="thick">
        <color rgb="FF000000"/>
      </right>
      <top style="thick">
        <color rgb="FF000000"/>
      </top>
      <bottom style="thick">
        <color rgb="FF000000"/>
      </bottom>
      <diagonal/>
    </border>
    <border>
      <left style="medium">
        <color rgb="FF000000"/>
      </left>
      <right/>
      <top/>
      <bottom style="medium">
        <color rgb="FF000000"/>
      </bottom>
      <diagonal/>
    </border>
    <border>
      <left style="medium">
        <color rgb="FF000000"/>
      </left>
      <right/>
      <top style="medium">
        <color rgb="FF000000"/>
      </top>
      <bottom/>
      <diagonal/>
    </border>
    <border>
      <left style="thin">
        <color rgb="FF000000"/>
      </left>
      <right/>
      <top style="medium">
        <color rgb="FF000000"/>
      </top>
      <bottom/>
      <diagonal/>
    </border>
    <border>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620">
    <xf numFmtId="0" fontId="0" fillId="0" borderId="0" xfId="0" applyFont="1" applyAlignment="1"/>
    <xf numFmtId="0" fontId="1" fillId="0" borderId="0" xfId="0" applyFont="1" applyAlignment="1"/>
    <xf numFmtId="0" fontId="2" fillId="0" borderId="0" xfId="0" applyFont="1" applyAlignment="1"/>
    <xf numFmtId="0" fontId="1" fillId="0" borderId="0" xfId="0" applyFont="1"/>
    <xf numFmtId="0" fontId="3" fillId="2" borderId="0" xfId="0" applyFont="1" applyFill="1" applyAlignment="1">
      <alignment horizontal="left"/>
    </xf>
    <xf numFmtId="0" fontId="4" fillId="3" borderId="0" xfId="0" applyFont="1" applyFill="1" applyAlignment="1"/>
    <xf numFmtId="0" fontId="4" fillId="2" borderId="0" xfId="0" applyFont="1" applyFill="1" applyAlignment="1"/>
    <xf numFmtId="0" fontId="5" fillId="3" borderId="0" xfId="0" applyFont="1" applyFill="1" applyAlignment="1"/>
    <xf numFmtId="0" fontId="6" fillId="2" borderId="0" xfId="0" applyFont="1" applyFill="1" applyAlignment="1"/>
    <xf numFmtId="0" fontId="6" fillId="2" borderId="0" xfId="0" applyFont="1" applyFill="1" applyAlignment="1"/>
    <xf numFmtId="0" fontId="6" fillId="3" borderId="0" xfId="0" applyFont="1" applyFill="1" applyAlignment="1"/>
    <xf numFmtId="0" fontId="7" fillId="2" borderId="0" xfId="0" applyFont="1" applyFill="1" applyAlignment="1"/>
    <xf numFmtId="0" fontId="7" fillId="3" borderId="0" xfId="0" applyFont="1" applyFill="1" applyAlignment="1"/>
    <xf numFmtId="0" fontId="8" fillId="3" borderId="0" xfId="0" applyFont="1" applyFill="1" applyAlignment="1">
      <alignment vertical="top"/>
    </xf>
    <xf numFmtId="0" fontId="8" fillId="3" borderId="0" xfId="0" applyFont="1" applyFill="1" applyAlignment="1">
      <alignment vertical="top"/>
    </xf>
    <xf numFmtId="0" fontId="8" fillId="2" borderId="0" xfId="0" applyFont="1" applyFill="1" applyAlignment="1">
      <alignment vertical="top"/>
    </xf>
    <xf numFmtId="0" fontId="8" fillId="2" borderId="0" xfId="0" applyFont="1" applyFill="1" applyAlignment="1">
      <alignment vertical="top"/>
    </xf>
    <xf numFmtId="0" fontId="9" fillId="3" borderId="0" xfId="0" applyFont="1" applyFill="1" applyAlignment="1">
      <alignment vertical="top"/>
    </xf>
    <xf numFmtId="49" fontId="13" fillId="0" borderId="0" xfId="0" applyNumberFormat="1" applyFont="1" applyAlignment="1">
      <alignment horizontal="left"/>
    </xf>
    <xf numFmtId="49" fontId="11" fillId="0" borderId="0" xfId="0" applyNumberFormat="1" applyFont="1" applyAlignment="1">
      <alignment horizontal="left"/>
    </xf>
    <xf numFmtId="1" fontId="11" fillId="0" borderId="0" xfId="0" applyNumberFormat="1" applyFont="1" applyAlignment="1"/>
    <xf numFmtId="0" fontId="16" fillId="6" borderId="0" xfId="0" applyFont="1" applyFill="1" applyAlignment="1"/>
    <xf numFmtId="49" fontId="13" fillId="0" borderId="0" xfId="0" applyNumberFormat="1" applyFont="1" applyAlignment="1">
      <alignment horizontal="left"/>
    </xf>
    <xf numFmtId="49" fontId="11" fillId="0" borderId="0" xfId="0" applyNumberFormat="1" applyFont="1" applyAlignment="1">
      <alignment horizontal="left"/>
    </xf>
    <xf numFmtId="49" fontId="17" fillId="0" borderId="0" xfId="0" applyNumberFormat="1" applyFont="1" applyAlignment="1"/>
    <xf numFmtId="0" fontId="11" fillId="0" borderId="0" xfId="0" applyFont="1" applyAlignment="1">
      <alignment horizontal="left"/>
    </xf>
    <xf numFmtId="0" fontId="15" fillId="0" borderId="0" xfId="0" applyFont="1" applyAlignment="1">
      <alignment wrapText="1"/>
    </xf>
    <xf numFmtId="0" fontId="18" fillId="0" borderId="0" xfId="0" applyFont="1" applyAlignment="1">
      <alignment wrapText="1"/>
    </xf>
    <xf numFmtId="0" fontId="15" fillId="0" borderId="4" xfId="0" applyFont="1" applyBorder="1" applyAlignment="1">
      <alignment vertical="top" wrapText="1"/>
    </xf>
    <xf numFmtId="0" fontId="16" fillId="5" borderId="4" xfId="0" applyFont="1" applyFill="1" applyBorder="1" applyAlignment="1"/>
    <xf numFmtId="1" fontId="16" fillId="5" borderId="4" xfId="0" applyNumberFormat="1" applyFont="1" applyFill="1" applyBorder="1" applyAlignment="1"/>
    <xf numFmtId="0" fontId="23" fillId="5" borderId="4" xfId="0" applyFont="1" applyFill="1" applyBorder="1" applyAlignment="1"/>
    <xf numFmtId="1" fontId="24" fillId="5" borderId="4" xfId="0" applyNumberFormat="1" applyFont="1" applyFill="1" applyBorder="1" applyAlignment="1"/>
    <xf numFmtId="1" fontId="25" fillId="5" borderId="4" xfId="0" applyNumberFormat="1" applyFont="1" applyFill="1" applyBorder="1" applyAlignment="1"/>
    <xf numFmtId="0" fontId="14" fillId="0" borderId="0" xfId="0" applyFont="1"/>
    <xf numFmtId="0" fontId="20" fillId="0" borderId="4" xfId="0" applyFont="1" applyBorder="1" applyAlignment="1">
      <alignment horizontal="center" vertical="center" wrapText="1"/>
    </xf>
    <xf numFmtId="0" fontId="20" fillId="0" borderId="4" xfId="0" applyFont="1" applyBorder="1" applyAlignment="1">
      <alignment vertical="center" wrapText="1"/>
    </xf>
    <xf numFmtId="3" fontId="26" fillId="0" borderId="4" xfId="0" applyNumberFormat="1" applyFont="1" applyBorder="1" applyAlignment="1">
      <alignment horizontal="center" vertical="center" wrapText="1"/>
    </xf>
    <xf numFmtId="0" fontId="20" fillId="0" borderId="4" xfId="0" applyFont="1" applyBorder="1" applyAlignment="1">
      <alignment horizontal="left" vertical="center" wrapText="1"/>
    </xf>
    <xf numFmtId="0" fontId="20" fillId="0" borderId="4" xfId="0" applyFont="1" applyBorder="1" applyAlignment="1">
      <alignment vertical="top" wrapText="1"/>
    </xf>
    <xf numFmtId="0" fontId="14" fillId="0" borderId="0" xfId="0" applyFont="1" applyAlignment="1">
      <alignment wrapText="1"/>
    </xf>
    <xf numFmtId="0" fontId="20" fillId="0" borderId="4" xfId="0" applyFont="1" applyBorder="1" applyAlignment="1">
      <alignment horizontal="left" vertical="top" wrapText="1"/>
    </xf>
    <xf numFmtId="3" fontId="20" fillId="0" borderId="4" xfId="0" applyNumberFormat="1" applyFont="1" applyBorder="1" applyAlignment="1">
      <alignment horizontal="center" vertical="center" wrapText="1"/>
    </xf>
    <xf numFmtId="0" fontId="27" fillId="5" borderId="0" xfId="0" applyFont="1" applyFill="1" applyAlignment="1">
      <alignment horizontal="left"/>
    </xf>
    <xf numFmtId="0" fontId="1" fillId="5" borderId="0" xfId="0" applyFont="1" applyFill="1" applyAlignment="1"/>
    <xf numFmtId="0" fontId="1" fillId="5" borderId="0" xfId="0" applyFont="1" applyFill="1"/>
    <xf numFmtId="0" fontId="0" fillId="0" borderId="4" xfId="0" applyFont="1" applyBorder="1" applyAlignment="1">
      <alignment horizontal="center" vertical="center" wrapText="1"/>
    </xf>
    <xf numFmtId="49" fontId="30" fillId="2" borderId="4" xfId="0" applyNumberFormat="1" applyFont="1" applyFill="1" applyBorder="1" applyAlignment="1">
      <alignment horizontal="left"/>
    </xf>
    <xf numFmtId="0" fontId="0" fillId="0" borderId="4" xfId="0" applyFont="1" applyBorder="1" applyAlignment="1">
      <alignment wrapText="1"/>
    </xf>
    <xf numFmtId="0" fontId="2" fillId="0" borderId="4" xfId="0" applyFont="1" applyBorder="1" applyAlignment="1"/>
    <xf numFmtId="0" fontId="30" fillId="2" borderId="4" xfId="0" applyFont="1" applyFill="1" applyBorder="1" applyAlignment="1">
      <alignment horizontal="left"/>
    </xf>
    <xf numFmtId="0" fontId="30" fillId="2" borderId="4" xfId="0" applyFont="1" applyFill="1" applyBorder="1"/>
    <xf numFmtId="0" fontId="0" fillId="0" borderId="4" xfId="0" applyFont="1" applyBorder="1" applyAlignment="1">
      <alignment horizontal="center" vertical="center" wrapText="1"/>
    </xf>
    <xf numFmtId="0" fontId="30" fillId="2" borderId="0" xfId="0" applyFont="1" applyFill="1"/>
    <xf numFmtId="0" fontId="30" fillId="2" borderId="4" xfId="0" applyFont="1" applyFill="1" applyBorder="1" applyAlignment="1">
      <alignment wrapText="1"/>
    </xf>
    <xf numFmtId="0" fontId="0" fillId="0" borderId="4" xfId="0" applyFont="1" applyBorder="1" applyAlignment="1">
      <alignment wrapText="1"/>
    </xf>
    <xf numFmtId="3" fontId="30" fillId="2" borderId="4" xfId="0" applyNumberFormat="1" applyFont="1" applyFill="1" applyBorder="1"/>
    <xf numFmtId="0" fontId="30" fillId="2" borderId="4" xfId="0" applyFont="1" applyFill="1" applyBorder="1" applyAlignment="1">
      <alignment horizontal="left"/>
    </xf>
    <xf numFmtId="0" fontId="2" fillId="0" borderId="4" xfId="0" applyFont="1" applyBorder="1"/>
    <xf numFmtId="0" fontId="27" fillId="0" borderId="4" xfId="0" applyFont="1" applyBorder="1" applyAlignment="1"/>
    <xf numFmtId="0" fontId="27" fillId="0" borderId="4" xfId="0" applyFont="1" applyBorder="1" applyAlignment="1">
      <alignment horizontal="left"/>
    </xf>
    <xf numFmtId="0" fontId="27" fillId="0" borderId="4" xfId="0" applyFont="1" applyBorder="1" applyAlignment="1">
      <alignment wrapText="1"/>
    </xf>
    <xf numFmtId="0" fontId="14" fillId="0" borderId="0" xfId="0" applyFont="1" applyAlignment="1"/>
    <xf numFmtId="0" fontId="33" fillId="0" borderId="0" xfId="0" applyFont="1" applyAlignment="1"/>
    <xf numFmtId="0" fontId="14" fillId="2" borderId="0" xfId="0" applyFont="1" applyFill="1" applyAlignment="1"/>
    <xf numFmtId="0" fontId="15" fillId="0" borderId="0" xfId="0" applyFont="1"/>
    <xf numFmtId="0" fontId="14" fillId="0" borderId="9" xfId="0" applyFont="1" applyBorder="1" applyAlignment="1">
      <alignment horizontal="center" vertical="center" wrapText="1"/>
    </xf>
    <xf numFmtId="0" fontId="14" fillId="0" borderId="14" xfId="0" applyFont="1" applyBorder="1" applyAlignment="1">
      <alignment horizontal="center" vertical="center" wrapText="1"/>
    </xf>
    <xf numFmtId="0" fontId="2" fillId="5" borderId="0" xfId="0" applyFont="1" applyFill="1"/>
    <xf numFmtId="3" fontId="15" fillId="0" borderId="20" xfId="0" applyNumberFormat="1" applyFont="1" applyBorder="1" applyAlignment="1">
      <alignment horizontal="center" vertical="center" wrapText="1"/>
    </xf>
    <xf numFmtId="0" fontId="20" fillId="0" borderId="21" xfId="0" applyFont="1" applyBorder="1" applyAlignment="1">
      <alignment horizontal="left" vertical="top" wrapText="1"/>
    </xf>
    <xf numFmtId="0" fontId="20" fillId="0" borderId="21" xfId="0" applyFont="1" applyBorder="1" applyAlignment="1">
      <alignment vertical="top" wrapText="1"/>
    </xf>
    <xf numFmtId="0" fontId="20" fillId="0" borderId="27" xfId="0" applyFont="1" applyBorder="1" applyAlignment="1">
      <alignment horizontal="left" vertical="top" wrapText="1"/>
    </xf>
    <xf numFmtId="0" fontId="20" fillId="0" borderId="27" xfId="0" applyFont="1" applyBorder="1" applyAlignment="1">
      <alignment vertical="top" wrapText="1"/>
    </xf>
    <xf numFmtId="0" fontId="20" fillId="0" borderId="27" xfId="0" applyFont="1" applyBorder="1" applyAlignment="1">
      <alignment horizontal="left" vertical="center" wrapText="1"/>
    </xf>
    <xf numFmtId="0" fontId="14" fillId="0" borderId="0" xfId="0" applyFont="1" applyAlignment="1">
      <alignment horizontal="center" vertical="center" wrapText="1"/>
    </xf>
    <xf numFmtId="0" fontId="14" fillId="0" borderId="0" xfId="0" applyFont="1" applyAlignment="1">
      <alignment horizontal="left" vertical="center" wrapText="1"/>
    </xf>
    <xf numFmtId="0" fontId="0" fillId="8" borderId="4" xfId="0" applyFont="1" applyFill="1" applyBorder="1" applyAlignment="1">
      <alignment wrapText="1"/>
    </xf>
    <xf numFmtId="0" fontId="0" fillId="8" borderId="4" xfId="0" applyFont="1" applyFill="1" applyBorder="1" applyAlignment="1">
      <alignment wrapText="1"/>
    </xf>
    <xf numFmtId="3" fontId="0" fillId="0" borderId="4" xfId="0" applyNumberFormat="1" applyFont="1" applyBorder="1" applyAlignment="1">
      <alignment horizontal="center" vertical="center" wrapText="1"/>
    </xf>
    <xf numFmtId="0" fontId="27" fillId="5" borderId="4"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30" fillId="5" borderId="4" xfId="0" applyFont="1" applyFill="1" applyBorder="1"/>
    <xf numFmtId="0" fontId="0" fillId="5" borderId="4" xfId="0" applyFont="1" applyFill="1" applyBorder="1" applyAlignment="1">
      <alignment wrapText="1"/>
    </xf>
    <xf numFmtId="0" fontId="29" fillId="0" borderId="31" xfId="0" applyFont="1" applyBorder="1" applyAlignment="1"/>
    <xf numFmtId="0" fontId="2" fillId="0" borderId="32" xfId="0" applyFont="1" applyBorder="1"/>
    <xf numFmtId="0" fontId="2" fillId="0" borderId="33" xfId="0" applyFont="1" applyBorder="1"/>
    <xf numFmtId="0" fontId="0" fillId="0" borderId="4" xfId="0" applyFont="1" applyBorder="1" applyAlignment="1"/>
    <xf numFmtId="0" fontId="2" fillId="0" borderId="23" xfId="0" applyFont="1" applyBorder="1"/>
    <xf numFmtId="0" fontId="0" fillId="2" borderId="0" xfId="0" applyFont="1" applyFill="1" applyAlignment="1"/>
    <xf numFmtId="0" fontId="2" fillId="0" borderId="29" xfId="0" applyFont="1" applyBorder="1"/>
    <xf numFmtId="0" fontId="29" fillId="0" borderId="29" xfId="0" applyFont="1" applyBorder="1" applyAlignment="1"/>
    <xf numFmtId="0" fontId="2" fillId="0" borderId="30" xfId="0" applyFont="1" applyBorder="1"/>
    <xf numFmtId="0" fontId="2" fillId="0" borderId="5" xfId="0" applyFont="1" applyBorder="1"/>
    <xf numFmtId="0" fontId="2" fillId="0" borderId="8" xfId="0" applyFont="1" applyBorder="1"/>
    <xf numFmtId="49" fontId="11" fillId="8" borderId="0" xfId="0" applyNumberFormat="1" applyFont="1" applyFill="1" applyAlignment="1">
      <alignment horizontal="left" wrapText="1"/>
    </xf>
    <xf numFmtId="49" fontId="11" fillId="8" borderId="4" xfId="0" applyNumberFormat="1" applyFont="1" applyFill="1" applyBorder="1" applyAlignment="1">
      <alignment horizontal="left" wrapText="1"/>
    </xf>
    <xf numFmtId="0" fontId="11" fillId="8" borderId="3" xfId="0" applyFont="1" applyFill="1" applyBorder="1" applyAlignment="1">
      <alignment horizontal="left"/>
    </xf>
    <xf numFmtId="0" fontId="16" fillId="8" borderId="5" xfId="0" applyFont="1" applyFill="1" applyBorder="1" applyAlignment="1">
      <alignment wrapText="1"/>
    </xf>
    <xf numFmtId="1" fontId="11" fillId="8" borderId="7" xfId="0" applyNumberFormat="1" applyFont="1" applyFill="1" applyBorder="1" applyAlignment="1"/>
    <xf numFmtId="0" fontId="32" fillId="8" borderId="0" xfId="0" applyFont="1" applyFill="1" applyAlignment="1">
      <alignment wrapText="1"/>
    </xf>
    <xf numFmtId="0" fontId="32" fillId="8" borderId="0" xfId="0" applyFont="1" applyFill="1" applyAlignment="1"/>
    <xf numFmtId="49" fontId="37" fillId="0" borderId="0" xfId="0" applyNumberFormat="1" applyFont="1" applyAlignment="1">
      <alignment horizontal="left"/>
    </xf>
    <xf numFmtId="0" fontId="38" fillId="0" borderId="0" xfId="0" applyFont="1" applyAlignment="1">
      <alignment wrapText="1"/>
    </xf>
    <xf numFmtId="0" fontId="38" fillId="0" borderId="0" xfId="0" applyFont="1" applyAlignment="1"/>
    <xf numFmtId="0" fontId="35" fillId="0" borderId="0" xfId="0" applyFont="1" applyAlignment="1">
      <alignment wrapText="1"/>
    </xf>
    <xf numFmtId="0" fontId="35" fillId="0" borderId="0" xfId="0" applyFont="1" applyAlignment="1"/>
    <xf numFmtId="49" fontId="13" fillId="5" borderId="0" xfId="0" applyNumberFormat="1" applyFont="1" applyFill="1" applyAlignment="1">
      <alignment horizontal="left"/>
    </xf>
    <xf numFmtId="0" fontId="35" fillId="5" borderId="0" xfId="0" applyFont="1" applyFill="1" applyAlignment="1">
      <alignment wrapText="1"/>
    </xf>
    <xf numFmtId="0" fontId="35" fillId="5" borderId="0" xfId="0" applyFont="1" applyFill="1" applyAlignment="1"/>
    <xf numFmtId="49" fontId="14" fillId="6" borderId="0" xfId="0" applyNumberFormat="1" applyFont="1" applyFill="1" applyAlignment="1">
      <alignment horizontal="left"/>
    </xf>
    <xf numFmtId="0" fontId="39" fillId="6" borderId="4" xfId="0" applyFont="1" applyFill="1" applyBorder="1" applyAlignment="1"/>
    <xf numFmtId="1" fontId="39" fillId="6" borderId="4" xfId="0" applyNumberFormat="1" applyFont="1" applyFill="1" applyBorder="1" applyAlignment="1"/>
    <xf numFmtId="0" fontId="35" fillId="6" borderId="0" xfId="0" applyFont="1" applyFill="1" applyAlignment="1">
      <alignment wrapText="1"/>
    </xf>
    <xf numFmtId="0" fontId="35" fillId="6" borderId="0" xfId="0" applyFont="1" applyFill="1" applyAlignment="1"/>
    <xf numFmtId="1" fontId="13" fillId="0" borderId="0" xfId="0" applyNumberFormat="1" applyFont="1" applyAlignment="1">
      <alignment wrapText="1"/>
    </xf>
    <xf numFmtId="0" fontId="11" fillId="0" borderId="0" xfId="0" applyFont="1" applyAlignment="1">
      <alignment horizontal="left"/>
    </xf>
    <xf numFmtId="0" fontId="15" fillId="0" borderId="0" xfId="0" applyFont="1" applyAlignment="1">
      <alignment wrapText="1"/>
    </xf>
    <xf numFmtId="49" fontId="11" fillId="0" borderId="4" xfId="0" applyNumberFormat="1" applyFont="1" applyBorder="1" applyAlignment="1">
      <alignment horizontal="left"/>
    </xf>
    <xf numFmtId="0" fontId="16" fillId="13" borderId="3" xfId="0" applyFont="1" applyFill="1" applyBorder="1" applyAlignment="1">
      <alignment horizontal="left"/>
    </xf>
    <xf numFmtId="0" fontId="16" fillId="11" borderId="4" xfId="0" applyFont="1" applyFill="1" applyBorder="1" applyAlignment="1">
      <alignment wrapText="1"/>
    </xf>
    <xf numFmtId="1" fontId="16" fillId="13" borderId="4" xfId="0" applyNumberFormat="1" applyFont="1" applyFill="1" applyBorder="1" applyAlignment="1"/>
    <xf numFmtId="49" fontId="11" fillId="11" borderId="0" xfId="0" applyNumberFormat="1" applyFont="1" applyFill="1" applyAlignment="1">
      <alignment horizontal="left"/>
    </xf>
    <xf numFmtId="0" fontId="35" fillId="11" borderId="0" xfId="0" applyFont="1" applyFill="1" applyAlignment="1">
      <alignment wrapText="1"/>
    </xf>
    <xf numFmtId="0" fontId="35" fillId="11" borderId="0" xfId="0" applyFont="1" applyFill="1" applyAlignment="1"/>
    <xf numFmtId="49" fontId="21" fillId="0" borderId="0" xfId="0" applyNumberFormat="1" applyFont="1" applyAlignment="1">
      <alignment horizontal="left"/>
    </xf>
    <xf numFmtId="49" fontId="21" fillId="0" borderId="7" xfId="0" applyNumberFormat="1" applyFont="1" applyBorder="1" applyAlignment="1">
      <alignment horizontal="left"/>
    </xf>
    <xf numFmtId="0" fontId="21" fillId="0" borderId="8" xfId="0" applyFont="1" applyBorder="1" applyAlignment="1">
      <alignment horizontal="left"/>
    </xf>
    <xf numFmtId="0" fontId="15" fillId="0" borderId="8" xfId="0" applyFont="1" applyBorder="1" applyAlignment="1">
      <alignment wrapText="1"/>
    </xf>
    <xf numFmtId="1" fontId="21" fillId="13" borderId="4" xfId="0" applyNumberFormat="1" applyFont="1" applyFill="1" applyBorder="1" applyAlignment="1"/>
    <xf numFmtId="164" fontId="35" fillId="0" borderId="0" xfId="0" applyNumberFormat="1" applyFont="1" applyAlignment="1">
      <alignment wrapText="1"/>
    </xf>
    <xf numFmtId="164" fontId="35" fillId="0" borderId="0" xfId="0" applyNumberFormat="1" applyFont="1" applyAlignment="1"/>
    <xf numFmtId="49" fontId="21" fillId="0" borderId="7" xfId="0" applyNumberFormat="1" applyFont="1" applyBorder="1" applyAlignment="1">
      <alignment horizontal="left"/>
    </xf>
    <xf numFmtId="165" fontId="35" fillId="0" borderId="0" xfId="0" applyNumberFormat="1" applyFont="1" applyAlignment="1">
      <alignment wrapText="1"/>
    </xf>
    <xf numFmtId="165" fontId="35" fillId="0" borderId="0" xfId="0" applyNumberFormat="1" applyFont="1" applyAlignment="1"/>
    <xf numFmtId="0" fontId="15" fillId="0" borderId="8" xfId="0" applyFont="1" applyBorder="1" applyAlignment="1">
      <alignment wrapText="1"/>
    </xf>
    <xf numFmtId="0" fontId="35" fillId="0" borderId="0" xfId="0" applyFont="1" applyAlignment="1">
      <alignment wrapText="1"/>
    </xf>
    <xf numFmtId="49" fontId="2" fillId="0" borderId="4" xfId="0" applyNumberFormat="1" applyFont="1" applyBorder="1" applyAlignment="1">
      <alignment horizontal="left"/>
    </xf>
    <xf numFmtId="1" fontId="21" fillId="0" borderId="4" xfId="0" applyNumberFormat="1" applyFont="1" applyBorder="1" applyAlignment="1">
      <alignment horizontal="right"/>
    </xf>
    <xf numFmtId="0" fontId="40" fillId="2" borderId="4" xfId="0" applyFont="1" applyFill="1" applyBorder="1" applyAlignment="1">
      <alignment horizontal="left" vertical="top"/>
    </xf>
    <xf numFmtId="0" fontId="15" fillId="2" borderId="4" xfId="0" applyFont="1" applyFill="1" applyBorder="1" applyAlignment="1">
      <alignment horizontal="left" vertical="top"/>
    </xf>
    <xf numFmtId="49" fontId="11" fillId="8" borderId="0" xfId="0" applyNumberFormat="1" applyFont="1" applyFill="1" applyAlignment="1">
      <alignment horizontal="left"/>
    </xf>
    <xf numFmtId="49" fontId="11" fillId="8" borderId="34" xfId="0" applyNumberFormat="1" applyFont="1" applyFill="1" applyBorder="1" applyAlignment="1">
      <alignment horizontal="left"/>
    </xf>
    <xf numFmtId="0" fontId="35" fillId="8" borderId="34" xfId="0" applyFont="1" applyFill="1" applyBorder="1" applyAlignment="1">
      <alignment horizontal="left"/>
    </xf>
    <xf numFmtId="0" fontId="15" fillId="8" borderId="5" xfId="0" applyFont="1" applyFill="1" applyBorder="1" applyAlignment="1">
      <alignment wrapText="1"/>
    </xf>
    <xf numFmtId="1" fontId="35" fillId="8" borderId="4" xfId="0" applyNumberFormat="1" applyFont="1" applyFill="1" applyBorder="1" applyAlignment="1"/>
    <xf numFmtId="0" fontId="35" fillId="8" borderId="0" xfId="0" applyFont="1" applyFill="1" applyAlignment="1">
      <alignment wrapText="1"/>
    </xf>
    <xf numFmtId="0" fontId="35" fillId="8" borderId="0" xfId="0" applyFont="1" applyFill="1" applyAlignment="1"/>
    <xf numFmtId="0" fontId="15" fillId="2" borderId="4" xfId="0" applyFont="1" applyFill="1" applyBorder="1" applyAlignment="1">
      <alignment horizontal="left" wrapText="1"/>
    </xf>
    <xf numFmtId="0" fontId="15" fillId="0" borderId="4" xfId="0" applyFont="1" applyBorder="1" applyAlignment="1">
      <alignment wrapText="1"/>
    </xf>
    <xf numFmtId="0" fontId="41" fillId="0" borderId="8" xfId="0" applyFont="1" applyBorder="1" applyAlignment="1">
      <alignment horizontal="left"/>
    </xf>
    <xf numFmtId="0" fontId="35" fillId="0" borderId="0" xfId="0" applyFont="1" applyAlignment="1">
      <alignment vertical="top"/>
    </xf>
    <xf numFmtId="0" fontId="35" fillId="0" borderId="8" xfId="0" applyFont="1" applyBorder="1" applyAlignment="1">
      <alignment horizontal="left" vertical="top"/>
    </xf>
    <xf numFmtId="49" fontId="11" fillId="11" borderId="34" xfId="0" applyNumberFormat="1" applyFont="1" applyFill="1" applyBorder="1" applyAlignment="1">
      <alignment horizontal="left"/>
    </xf>
    <xf numFmtId="0" fontId="35" fillId="11" borderId="34" xfId="0" applyFont="1" applyFill="1" applyBorder="1" applyAlignment="1">
      <alignment horizontal="left"/>
    </xf>
    <xf numFmtId="0" fontId="15" fillId="11" borderId="5" xfId="0" applyFont="1" applyFill="1" applyBorder="1" applyAlignment="1">
      <alignment wrapText="1"/>
    </xf>
    <xf numFmtId="1" fontId="35" fillId="11" borderId="4" xfId="0" applyNumberFormat="1" applyFont="1" applyFill="1" applyBorder="1" applyAlignment="1"/>
    <xf numFmtId="0" fontId="35" fillId="11" borderId="0" xfId="0" applyFont="1" applyFill="1" applyAlignment="1">
      <alignment wrapText="1"/>
    </xf>
    <xf numFmtId="49" fontId="26" fillId="0" borderId="0" xfId="0" applyNumberFormat="1" applyFont="1" applyAlignment="1">
      <alignment horizontal="left"/>
    </xf>
    <xf numFmtId="49" fontId="26" fillId="0" borderId="23" xfId="0" applyNumberFormat="1" applyFont="1" applyBorder="1" applyAlignment="1">
      <alignment horizontal="left"/>
    </xf>
    <xf numFmtId="0" fontId="26" fillId="0" borderId="8" xfId="0" applyFont="1" applyBorder="1" applyAlignment="1">
      <alignment horizontal="left"/>
    </xf>
    <xf numFmtId="1" fontId="26" fillId="13" borderId="4" xfId="0" applyNumberFormat="1" applyFont="1" applyFill="1" applyBorder="1" applyAlignment="1"/>
    <xf numFmtId="49" fontId="11" fillId="4" borderId="0" xfId="0" applyNumberFormat="1" applyFont="1" applyFill="1" applyAlignment="1">
      <alignment horizontal="left" wrapText="1"/>
    </xf>
    <xf numFmtId="0" fontId="35" fillId="4" borderId="0" xfId="0" applyFont="1" applyFill="1" applyAlignment="1">
      <alignment wrapText="1"/>
    </xf>
    <xf numFmtId="0" fontId="35" fillId="4" borderId="0" xfId="0" applyFont="1" applyFill="1" applyAlignment="1"/>
    <xf numFmtId="0" fontId="32" fillId="0" borderId="0" xfId="0" applyFont="1" applyAlignment="1">
      <alignment wrapText="1"/>
    </xf>
    <xf numFmtId="0" fontId="32" fillId="0" borderId="0" xfId="0" applyFont="1" applyAlignment="1"/>
    <xf numFmtId="0" fontId="15" fillId="0" borderId="4" xfId="0" applyFont="1" applyBorder="1" applyAlignment="1">
      <alignment wrapText="1"/>
    </xf>
    <xf numFmtId="0" fontId="15" fillId="0" borderId="4" xfId="0" applyFont="1" applyBorder="1" applyAlignment="1">
      <alignment wrapText="1"/>
    </xf>
    <xf numFmtId="1" fontId="21" fillId="0" borderId="4" xfId="0" applyNumberFormat="1" applyFont="1" applyBorder="1" applyAlignment="1"/>
    <xf numFmtId="0" fontId="42" fillId="0" borderId="0" xfId="0" applyFont="1" applyAlignment="1">
      <alignment wrapText="1"/>
    </xf>
    <xf numFmtId="0" fontId="42" fillId="0" borderId="0" xfId="0" applyFont="1" applyAlignment="1"/>
    <xf numFmtId="0" fontId="32" fillId="0" borderId="0" xfId="0" applyFont="1" applyAlignment="1">
      <alignment wrapText="1"/>
    </xf>
    <xf numFmtId="49" fontId="35" fillId="0" borderId="0" xfId="0" applyNumberFormat="1" applyFont="1" applyAlignment="1">
      <alignment horizontal="left"/>
    </xf>
    <xf numFmtId="49" fontId="35" fillId="0" borderId="23" xfId="0" applyNumberFormat="1" applyFont="1" applyBorder="1" applyAlignment="1">
      <alignment horizontal="left"/>
    </xf>
    <xf numFmtId="0" fontId="15" fillId="14" borderId="8" xfId="0" applyFont="1" applyFill="1" applyBorder="1" applyAlignment="1">
      <alignment wrapText="1"/>
    </xf>
    <xf numFmtId="1" fontId="35" fillId="0" borderId="4" xfId="0" applyNumberFormat="1" applyFont="1" applyBorder="1" applyAlignment="1"/>
    <xf numFmtId="0" fontId="35" fillId="0" borderId="0" xfId="0" applyFont="1" applyAlignment="1"/>
    <xf numFmtId="0" fontId="15" fillId="2" borderId="8" xfId="0" applyFont="1" applyFill="1" applyBorder="1" applyAlignment="1">
      <alignment wrapText="1"/>
    </xf>
    <xf numFmtId="49" fontId="2" fillId="0" borderId="0" xfId="0" applyNumberFormat="1" applyFont="1" applyAlignment="1">
      <alignment horizontal="left"/>
    </xf>
    <xf numFmtId="49" fontId="21" fillId="0" borderId="0" xfId="0" applyNumberFormat="1" applyFont="1" applyAlignment="1">
      <alignment horizontal="left"/>
    </xf>
    <xf numFmtId="49" fontId="21" fillId="0" borderId="5" xfId="0" applyNumberFormat="1" applyFont="1" applyBorder="1" applyAlignment="1">
      <alignment horizontal="left"/>
    </xf>
    <xf numFmtId="1" fontId="21" fillId="0" borderId="4" xfId="0" applyNumberFormat="1" applyFont="1" applyBorder="1" applyAlignment="1"/>
    <xf numFmtId="49" fontId="11" fillId="4" borderId="0" xfId="0" applyNumberFormat="1" applyFont="1" applyFill="1" applyAlignment="1">
      <alignment horizontal="left"/>
    </xf>
    <xf numFmtId="49" fontId="11" fillId="4" borderId="34" xfId="0" applyNumberFormat="1" applyFont="1" applyFill="1" applyBorder="1" applyAlignment="1">
      <alignment horizontal="left"/>
    </xf>
    <xf numFmtId="0" fontId="35" fillId="4" borderId="8" xfId="0" applyFont="1" applyFill="1" applyBorder="1" applyAlignment="1">
      <alignment horizontal="left"/>
    </xf>
    <xf numFmtId="0" fontId="15" fillId="4" borderId="8" xfId="0" applyFont="1" applyFill="1" applyBorder="1" applyAlignment="1">
      <alignment wrapText="1"/>
    </xf>
    <xf numFmtId="1" fontId="35" fillId="4" borderId="4" xfId="0" applyNumberFormat="1" applyFont="1" applyFill="1" applyBorder="1" applyAlignment="1"/>
    <xf numFmtId="0" fontId="35" fillId="4" borderId="0" xfId="0" applyFont="1" applyFill="1" applyAlignment="1">
      <alignment wrapText="1"/>
    </xf>
    <xf numFmtId="0" fontId="35" fillId="4" borderId="0" xfId="0" applyFont="1" applyFill="1" applyAlignment="1"/>
    <xf numFmtId="49" fontId="21" fillId="0" borderId="5" xfId="0" applyNumberFormat="1" applyFont="1" applyBorder="1" applyAlignment="1">
      <alignment horizontal="left"/>
    </xf>
    <xf numFmtId="0" fontId="44" fillId="15" borderId="8" xfId="0" applyFont="1" applyFill="1" applyBorder="1" applyAlignment="1">
      <alignment horizontal="left"/>
    </xf>
    <xf numFmtId="0" fontId="15" fillId="15" borderId="8" xfId="0" applyFont="1" applyFill="1" applyBorder="1" applyAlignment="1">
      <alignment wrapText="1"/>
    </xf>
    <xf numFmtId="1" fontId="21" fillId="8" borderId="4" xfId="0" applyNumberFormat="1" applyFont="1" applyFill="1" applyBorder="1" applyAlignment="1"/>
    <xf numFmtId="1" fontId="21" fillId="13" borderId="4" xfId="0" applyNumberFormat="1" applyFont="1" applyFill="1" applyBorder="1" applyAlignment="1"/>
    <xf numFmtId="0" fontId="15" fillId="0" borderId="4" xfId="0" applyFont="1" applyBorder="1" applyAlignment="1"/>
    <xf numFmtId="49" fontId="35" fillId="5" borderId="0" xfId="0" applyNumberFormat="1" applyFont="1" applyFill="1" applyAlignment="1">
      <alignment horizontal="left"/>
    </xf>
    <xf numFmtId="49" fontId="35" fillId="5" borderId="7" xfId="0" applyNumberFormat="1" applyFont="1" applyFill="1" applyBorder="1" applyAlignment="1">
      <alignment horizontal="left"/>
    </xf>
    <xf numFmtId="0" fontId="21" fillId="5" borderId="8" xfId="0" applyFont="1" applyFill="1" applyBorder="1" applyAlignment="1">
      <alignment horizontal="left"/>
    </xf>
    <xf numFmtId="0" fontId="15" fillId="5" borderId="8" xfId="0" applyFont="1" applyFill="1" applyBorder="1" applyAlignment="1">
      <alignment wrapText="1"/>
    </xf>
    <xf numFmtId="1" fontId="21" fillId="5" borderId="4" xfId="0" applyNumberFormat="1" applyFont="1" applyFill="1" applyBorder="1" applyAlignment="1"/>
    <xf numFmtId="0" fontId="35" fillId="5" borderId="0" xfId="0" applyFont="1" applyFill="1" applyAlignment="1">
      <alignment vertical="top" wrapText="1"/>
    </xf>
    <xf numFmtId="0" fontId="35" fillId="5" borderId="0" xfId="0" applyFont="1" applyFill="1" applyAlignment="1">
      <alignment vertical="top"/>
    </xf>
    <xf numFmtId="49" fontId="21" fillId="16" borderId="0" xfId="0" applyNumberFormat="1" applyFont="1" applyFill="1" applyAlignment="1">
      <alignment horizontal="left"/>
    </xf>
    <xf numFmtId="49" fontId="21" fillId="16" borderId="7" xfId="0" applyNumberFormat="1" applyFont="1" applyFill="1" applyBorder="1" applyAlignment="1">
      <alignment horizontal="left"/>
    </xf>
    <xf numFmtId="0" fontId="21" fillId="16" borderId="8" xfId="0" applyFont="1" applyFill="1" applyBorder="1" applyAlignment="1">
      <alignment horizontal="left"/>
    </xf>
    <xf numFmtId="0" fontId="15" fillId="16" borderId="8" xfId="0" applyFont="1" applyFill="1" applyBorder="1" applyAlignment="1">
      <alignment wrapText="1"/>
    </xf>
    <xf numFmtId="1" fontId="21" fillId="16" borderId="4" xfId="0" applyNumberFormat="1" applyFont="1" applyFill="1" applyBorder="1" applyAlignment="1"/>
    <xf numFmtId="0" fontId="32" fillId="16" borderId="0" xfId="0" applyFont="1" applyFill="1" applyAlignment="1">
      <alignment vertical="top" wrapText="1"/>
    </xf>
    <xf numFmtId="0" fontId="35" fillId="16" borderId="0" xfId="0" applyFont="1" applyFill="1" applyAlignment="1">
      <alignment vertical="top"/>
    </xf>
    <xf numFmtId="49" fontId="21" fillId="16" borderId="7" xfId="0" applyNumberFormat="1" applyFont="1" applyFill="1" applyBorder="1" applyAlignment="1">
      <alignment horizontal="left"/>
    </xf>
    <xf numFmtId="0" fontId="15" fillId="16" borderId="4" xfId="0" applyFont="1" applyFill="1" applyBorder="1" applyAlignment="1">
      <alignment horizontal="left" wrapText="1"/>
    </xf>
    <xf numFmtId="0" fontId="35" fillId="16" borderId="0" xfId="0" applyFont="1" applyFill="1" applyAlignment="1">
      <alignment wrapText="1"/>
    </xf>
    <xf numFmtId="0" fontId="35" fillId="16" borderId="0" xfId="0" applyFont="1" applyFill="1" applyAlignment="1"/>
    <xf numFmtId="0" fontId="15" fillId="16" borderId="8" xfId="0" applyFont="1" applyFill="1" applyBorder="1" applyAlignment="1">
      <alignment wrapText="1"/>
    </xf>
    <xf numFmtId="0" fontId="35" fillId="16" borderId="0" xfId="0" applyFont="1" applyFill="1" applyAlignment="1">
      <alignment vertical="top" wrapText="1"/>
    </xf>
    <xf numFmtId="0" fontId="35" fillId="0" borderId="0" xfId="0" applyFont="1" applyAlignment="1">
      <alignment vertical="top" wrapText="1"/>
    </xf>
    <xf numFmtId="0" fontId="32" fillId="0" borderId="0" xfId="0" applyFont="1" applyAlignment="1">
      <alignment wrapText="1"/>
    </xf>
    <xf numFmtId="0" fontId="32" fillId="0" borderId="0" xfId="0" applyFont="1" applyAlignment="1">
      <alignment vertical="top" wrapText="1"/>
    </xf>
    <xf numFmtId="0" fontId="32" fillId="0" borderId="0" xfId="0" applyFont="1" applyAlignment="1">
      <alignment vertical="top"/>
    </xf>
    <xf numFmtId="0" fontId="45" fillId="0" borderId="0" xfId="0" applyFont="1" applyAlignment="1">
      <alignment wrapText="1"/>
    </xf>
    <xf numFmtId="0" fontId="21" fillId="0" borderId="8" xfId="0" applyFont="1" applyBorder="1" applyAlignment="1">
      <alignment horizontal="left"/>
    </xf>
    <xf numFmtId="49" fontId="21" fillId="0" borderId="4" xfId="0" applyNumberFormat="1" applyFont="1" applyBorder="1" applyAlignment="1">
      <alignment horizontal="left"/>
    </xf>
    <xf numFmtId="0" fontId="21" fillId="0" borderId="4" xfId="0" applyFont="1" applyBorder="1" applyAlignment="1">
      <alignment horizontal="left"/>
    </xf>
    <xf numFmtId="3" fontId="46" fillId="0" borderId="1" xfId="0" applyNumberFormat="1" applyFont="1" applyBorder="1" applyAlignment="1">
      <alignment horizontal="right" wrapText="1"/>
    </xf>
    <xf numFmtId="0" fontId="32" fillId="0" borderId="29" xfId="0" applyFont="1" applyBorder="1" applyAlignment="1">
      <alignment wrapText="1"/>
    </xf>
    <xf numFmtId="0" fontId="47" fillId="0" borderId="4" xfId="0" applyFont="1" applyBorder="1" applyAlignment="1">
      <alignment vertical="top"/>
    </xf>
    <xf numFmtId="0" fontId="32" fillId="0" borderId="29" xfId="0" applyFont="1" applyBorder="1" applyAlignment="1">
      <alignment wrapText="1"/>
    </xf>
    <xf numFmtId="0" fontId="47" fillId="0" borderId="4" xfId="0" applyFont="1" applyBorder="1" applyAlignment="1"/>
    <xf numFmtId="0" fontId="35" fillId="0" borderId="29" xfId="0" applyFont="1" applyBorder="1" applyAlignment="1">
      <alignment wrapText="1"/>
    </xf>
    <xf numFmtId="0" fontId="48" fillId="0" borderId="4" xfId="0" applyFont="1" applyBorder="1" applyAlignment="1">
      <alignment horizontal="left"/>
    </xf>
    <xf numFmtId="1" fontId="21" fillId="0" borderId="1" xfId="0" applyNumberFormat="1" applyFont="1" applyBorder="1" applyAlignment="1"/>
    <xf numFmtId="0" fontId="32" fillId="0" borderId="29" xfId="0" applyFont="1" applyBorder="1" applyAlignment="1">
      <alignment wrapText="1"/>
    </xf>
    <xf numFmtId="0" fontId="15" fillId="0" borderId="4" xfId="0" applyFont="1" applyBorder="1" applyAlignment="1">
      <alignment wrapText="1"/>
    </xf>
    <xf numFmtId="3" fontId="46" fillId="0" borderId="4" xfId="0" applyNumberFormat="1" applyFont="1" applyBorder="1" applyAlignment="1">
      <alignment horizontal="right" wrapText="1"/>
    </xf>
    <xf numFmtId="0" fontId="40" fillId="0" borderId="4" xfId="0" applyFont="1" applyBorder="1" applyAlignment="1">
      <alignment horizontal="left"/>
    </xf>
    <xf numFmtId="49" fontId="32" fillId="5" borderId="0" xfId="0" applyNumberFormat="1" applyFont="1" applyFill="1" applyAlignment="1">
      <alignment horizontal="left"/>
    </xf>
    <xf numFmtId="49" fontId="32" fillId="5" borderId="7" xfId="0" applyNumberFormat="1" applyFont="1" applyFill="1" applyBorder="1" applyAlignment="1">
      <alignment horizontal="left"/>
    </xf>
    <xf numFmtId="0" fontId="11" fillId="5" borderId="8" xfId="0" applyFont="1" applyFill="1" applyBorder="1" applyAlignment="1">
      <alignment horizontal="left"/>
    </xf>
    <xf numFmtId="0" fontId="16" fillId="5" borderId="8" xfId="0" applyFont="1" applyFill="1" applyBorder="1" applyAlignment="1">
      <alignment wrapText="1"/>
    </xf>
    <xf numFmtId="0" fontId="32" fillId="5" borderId="4" xfId="0" applyFont="1" applyFill="1" applyBorder="1" applyAlignment="1"/>
    <xf numFmtId="0" fontId="32" fillId="5" borderId="0" xfId="0" applyFont="1" applyFill="1" applyAlignment="1">
      <alignment wrapText="1"/>
    </xf>
    <xf numFmtId="0" fontId="32" fillId="5" borderId="0" xfId="0" applyFont="1" applyFill="1" applyAlignment="1"/>
    <xf numFmtId="49" fontId="35" fillId="0" borderId="7" xfId="0" applyNumberFormat="1" applyFont="1" applyBorder="1" applyAlignment="1">
      <alignment horizontal="left"/>
    </xf>
    <xf numFmtId="0" fontId="21" fillId="15" borderId="8" xfId="0" applyFont="1" applyFill="1" applyBorder="1" applyAlignment="1">
      <alignment horizontal="left"/>
    </xf>
    <xf numFmtId="0" fontId="35" fillId="15" borderId="4" xfId="0" applyFont="1" applyFill="1" applyBorder="1" applyAlignment="1"/>
    <xf numFmtId="0" fontId="35" fillId="15" borderId="0" xfId="0" applyFont="1" applyFill="1" applyAlignment="1"/>
    <xf numFmtId="0" fontId="15" fillId="15" borderId="8" xfId="0" applyFont="1" applyFill="1" applyBorder="1" applyAlignment="1">
      <alignment wrapText="1"/>
    </xf>
    <xf numFmtId="0" fontId="32" fillId="15" borderId="0" xfId="0" applyFont="1" applyFill="1" applyAlignment="1">
      <alignment wrapText="1"/>
    </xf>
    <xf numFmtId="1" fontId="35" fillId="0" borderId="4" xfId="0" applyNumberFormat="1" applyFont="1" applyBorder="1" applyAlignment="1"/>
    <xf numFmtId="49" fontId="14" fillId="5" borderId="0" xfId="0" applyNumberFormat="1" applyFont="1" applyFill="1" applyAlignment="1">
      <alignment horizontal="left"/>
    </xf>
    <xf numFmtId="49" fontId="14" fillId="5" borderId="7" xfId="0" applyNumberFormat="1" applyFont="1" applyFill="1" applyBorder="1" applyAlignment="1">
      <alignment horizontal="left"/>
    </xf>
    <xf numFmtId="0" fontId="44" fillId="5" borderId="8" xfId="0" applyFont="1" applyFill="1" applyBorder="1" applyAlignment="1"/>
    <xf numFmtId="3" fontId="16" fillId="5" borderId="5" xfId="0" applyNumberFormat="1" applyFont="1" applyFill="1" applyBorder="1" applyAlignment="1">
      <alignment wrapText="1"/>
    </xf>
    <xf numFmtId="0" fontId="14" fillId="5" borderId="4" xfId="0" applyFont="1" applyFill="1" applyBorder="1" applyAlignment="1"/>
    <xf numFmtId="0" fontId="1" fillId="5" borderId="0" xfId="0" applyFont="1" applyFill="1" applyAlignment="1">
      <alignment wrapText="1"/>
    </xf>
    <xf numFmtId="0" fontId="14" fillId="5" borderId="0" xfId="0" applyFont="1" applyFill="1" applyAlignment="1"/>
    <xf numFmtId="49" fontId="48" fillId="0" borderId="4" xfId="0" applyNumberFormat="1" applyFont="1" applyBorder="1" applyAlignment="1">
      <alignment horizontal="left"/>
    </xf>
    <xf numFmtId="0" fontId="44" fillId="15" borderId="3" xfId="0" applyFont="1" applyFill="1" applyBorder="1" applyAlignment="1"/>
    <xf numFmtId="0" fontId="16" fillId="15" borderId="3" xfId="0" applyFont="1" applyFill="1" applyBorder="1" applyAlignment="1">
      <alignment vertical="top" wrapText="1"/>
    </xf>
    <xf numFmtId="3" fontId="48" fillId="15" borderId="1" xfId="0" applyNumberFormat="1" applyFont="1" applyFill="1" applyBorder="1" applyAlignment="1">
      <alignment horizontal="right"/>
    </xf>
    <xf numFmtId="0" fontId="33" fillId="15" borderId="29" xfId="0" applyFont="1" applyFill="1" applyBorder="1" applyAlignment="1">
      <alignment wrapText="1"/>
    </xf>
    <xf numFmtId="0" fontId="14" fillId="15" borderId="0" xfId="0" applyFont="1" applyFill="1" applyAlignment="1"/>
    <xf numFmtId="49" fontId="48" fillId="0" borderId="7" xfId="0" applyNumberFormat="1" applyFont="1" applyBorder="1" applyAlignment="1">
      <alignment horizontal="left"/>
    </xf>
    <xf numFmtId="0" fontId="44" fillId="15" borderId="8" xfId="0" applyFont="1" applyFill="1" applyBorder="1" applyAlignment="1"/>
    <xf numFmtId="3" fontId="16" fillId="15" borderId="8" xfId="0" applyNumberFormat="1" applyFont="1" applyFill="1" applyBorder="1" applyAlignment="1">
      <alignment vertical="top" wrapText="1"/>
    </xf>
    <xf numFmtId="0" fontId="48" fillId="15" borderId="1" xfId="0" applyFont="1" applyFill="1" applyBorder="1" applyAlignment="1">
      <alignment horizontal="right"/>
    </xf>
    <xf numFmtId="49" fontId="2" fillId="0" borderId="0" xfId="0" applyNumberFormat="1" applyFont="1" applyAlignment="1">
      <alignment horizontal="left"/>
    </xf>
    <xf numFmtId="49" fontId="2" fillId="0" borderId="0" xfId="0" applyNumberFormat="1" applyFont="1"/>
    <xf numFmtId="49" fontId="33" fillId="5" borderId="0" xfId="0" applyNumberFormat="1" applyFont="1" applyFill="1" applyAlignment="1">
      <alignment horizontal="left"/>
    </xf>
    <xf numFmtId="49" fontId="33" fillId="5" borderId="5" xfId="0" applyNumberFormat="1" applyFont="1" applyFill="1" applyBorder="1" applyAlignment="1">
      <alignment horizontal="left"/>
    </xf>
    <xf numFmtId="0" fontId="33" fillId="5" borderId="5" xfId="0" applyFont="1" applyFill="1" applyBorder="1" applyAlignment="1"/>
    <xf numFmtId="0" fontId="16" fillId="5" borderId="5" xfId="0" applyFont="1" applyFill="1" applyBorder="1" applyAlignment="1">
      <alignment vertical="top"/>
    </xf>
    <xf numFmtId="3" fontId="33" fillId="5" borderId="4" xfId="0" applyNumberFormat="1" applyFont="1" applyFill="1" applyBorder="1" applyAlignment="1"/>
    <xf numFmtId="0" fontId="33" fillId="5" borderId="32" xfId="0" applyFont="1" applyFill="1" applyBorder="1" applyAlignment="1">
      <alignment wrapText="1"/>
    </xf>
    <xf numFmtId="0" fontId="33" fillId="5" borderId="0" xfId="0" applyFont="1" applyFill="1" applyAlignment="1"/>
    <xf numFmtId="0" fontId="44" fillId="17" borderId="8" xfId="0" applyFont="1" applyFill="1" applyBorder="1" applyAlignment="1"/>
    <xf numFmtId="0" fontId="16" fillId="17" borderId="5" xfId="0" applyFont="1" applyFill="1" applyBorder="1" applyAlignment="1">
      <alignment wrapText="1"/>
    </xf>
    <xf numFmtId="3" fontId="48" fillId="12" borderId="1" xfId="0" applyNumberFormat="1" applyFont="1" applyFill="1" applyBorder="1" applyAlignment="1">
      <alignment horizontal="right"/>
    </xf>
    <xf numFmtId="0" fontId="49" fillId="2" borderId="29" xfId="0" applyFont="1" applyFill="1" applyBorder="1" applyAlignment="1">
      <alignment wrapText="1"/>
    </xf>
    <xf numFmtId="3" fontId="16" fillId="17" borderId="5" xfId="0" applyNumberFormat="1" applyFont="1" applyFill="1" applyBorder="1" applyAlignment="1">
      <alignment wrapText="1"/>
    </xf>
    <xf numFmtId="0" fontId="48" fillId="12" borderId="1" xfId="0" applyFont="1" applyFill="1" applyBorder="1" applyAlignment="1">
      <alignment horizontal="right"/>
    </xf>
    <xf numFmtId="0" fontId="14" fillId="2" borderId="8" xfId="0" applyFont="1" applyFill="1" applyBorder="1" applyAlignment="1">
      <alignment wrapText="1"/>
    </xf>
    <xf numFmtId="49" fontId="1" fillId="5" borderId="0" xfId="0" applyNumberFormat="1" applyFont="1" applyFill="1" applyAlignment="1">
      <alignment horizontal="left"/>
    </xf>
    <xf numFmtId="0" fontId="16" fillId="5" borderId="0" xfId="0" applyFont="1" applyFill="1" applyAlignment="1"/>
    <xf numFmtId="0" fontId="1" fillId="5" borderId="4" xfId="0" applyFont="1" applyFill="1" applyBorder="1"/>
    <xf numFmtId="0" fontId="33" fillId="5" borderId="33" xfId="0" applyFont="1" applyFill="1" applyBorder="1" applyAlignment="1">
      <alignment wrapText="1"/>
    </xf>
    <xf numFmtId="49" fontId="20" fillId="0" borderId="4" xfId="0" applyNumberFormat="1" applyFont="1" applyBorder="1" applyAlignment="1">
      <alignment horizontal="left"/>
    </xf>
    <xf numFmtId="0" fontId="26" fillId="0" borderId="4" xfId="0" applyFont="1" applyBorder="1" applyAlignment="1">
      <alignment horizontal="left"/>
    </xf>
    <xf numFmtId="0" fontId="16" fillId="0" borderId="0" xfId="0" applyFont="1" applyAlignment="1">
      <alignment vertical="top" wrapText="1"/>
    </xf>
    <xf numFmtId="3" fontId="26" fillId="2" borderId="4" xfId="0" applyNumberFormat="1" applyFont="1" applyFill="1" applyBorder="1" applyAlignment="1">
      <alignment horizontal="right" wrapText="1"/>
    </xf>
    <xf numFmtId="0" fontId="22" fillId="0" borderId="4" xfId="0" applyFont="1" applyBorder="1" applyAlignment="1">
      <alignment vertical="center" wrapText="1"/>
    </xf>
    <xf numFmtId="0" fontId="20" fillId="0" borderId="0" xfId="0" applyFont="1" applyAlignment="1"/>
    <xf numFmtId="0" fontId="16" fillId="0" borderId="4" xfId="0" applyFont="1" applyBorder="1" applyAlignment="1">
      <alignment vertical="top" wrapText="1"/>
    </xf>
    <xf numFmtId="0" fontId="26" fillId="0" borderId="6" xfId="0" applyFont="1" applyBorder="1" applyAlignment="1">
      <alignment horizontal="left"/>
    </xf>
    <xf numFmtId="49" fontId="20" fillId="5" borderId="0" xfId="0" applyNumberFormat="1" applyFont="1" applyFill="1" applyAlignment="1">
      <alignment horizontal="left"/>
    </xf>
    <xf numFmtId="0" fontId="26" fillId="5" borderId="0" xfId="0" applyFont="1" applyFill="1" applyAlignment="1">
      <alignment horizontal="left"/>
    </xf>
    <xf numFmtId="0" fontId="16" fillId="5" borderId="0" xfId="0" applyFont="1" applyFill="1" applyAlignment="1">
      <alignment vertical="top" wrapText="1"/>
    </xf>
    <xf numFmtId="3" fontId="26" fillId="5" borderId="3" xfId="0" applyNumberFormat="1" applyFont="1" applyFill="1" applyBorder="1" applyAlignment="1">
      <alignment horizontal="right" wrapText="1"/>
    </xf>
    <xf numFmtId="0" fontId="22" fillId="5" borderId="0" xfId="0" applyFont="1" applyFill="1" applyAlignment="1">
      <alignment vertical="center" wrapText="1"/>
    </xf>
    <xf numFmtId="0" fontId="20" fillId="5" borderId="0" xfId="0" applyFont="1" applyFill="1" applyAlignment="1"/>
    <xf numFmtId="0" fontId="26" fillId="0" borderId="7" xfId="0" applyFont="1" applyBorder="1" applyAlignment="1">
      <alignment horizontal="left"/>
    </xf>
    <xf numFmtId="0" fontId="16" fillId="0" borderId="7" xfId="0" applyFont="1" applyBorder="1" applyAlignment="1">
      <alignment vertical="top" wrapText="1"/>
    </xf>
    <xf numFmtId="0" fontId="26" fillId="0" borderId="4" xfId="0" applyFont="1" applyBorder="1" applyAlignment="1">
      <alignment horizontal="left"/>
    </xf>
    <xf numFmtId="49" fontId="50" fillId="0" borderId="0" xfId="0" applyNumberFormat="1" applyFont="1" applyAlignment="1">
      <alignment horizontal="left"/>
    </xf>
    <xf numFmtId="0" fontId="51" fillId="0" borderId="5" xfId="0" applyFont="1" applyBorder="1" applyAlignment="1">
      <alignment horizontal="left"/>
    </xf>
    <xf numFmtId="0" fontId="52" fillId="0" borderId="0" xfId="0" applyFont="1" applyAlignment="1">
      <alignment vertical="top" wrapText="1"/>
    </xf>
    <xf numFmtId="3" fontId="51" fillId="0" borderId="4" xfId="0" applyNumberFormat="1" applyFont="1" applyBorder="1" applyAlignment="1">
      <alignment horizontal="right" wrapText="1"/>
    </xf>
    <xf numFmtId="0" fontId="50" fillId="0" borderId="0" xfId="0" applyFont="1" applyAlignment="1">
      <alignment wrapText="1"/>
    </xf>
    <xf numFmtId="0" fontId="50" fillId="0" borderId="0" xfId="0" applyFont="1" applyAlignment="1"/>
    <xf numFmtId="49" fontId="35" fillId="11" borderId="5" xfId="0" applyNumberFormat="1" applyFont="1" applyFill="1" applyBorder="1" applyAlignment="1">
      <alignment horizontal="left"/>
    </xf>
    <xf numFmtId="0" fontId="11" fillId="11" borderId="35" xfId="0" applyFont="1" applyFill="1" applyBorder="1" applyAlignment="1"/>
    <xf numFmtId="0" fontId="15" fillId="11" borderId="3" xfId="0" applyFont="1" applyFill="1" applyBorder="1" applyAlignment="1"/>
    <xf numFmtId="3" fontId="35" fillId="11" borderId="4" xfId="0" applyNumberFormat="1" applyFont="1" applyFill="1" applyBorder="1" applyAlignment="1"/>
    <xf numFmtId="49" fontId="21" fillId="0" borderId="4" xfId="0" applyNumberFormat="1" applyFont="1" applyBorder="1" applyAlignment="1">
      <alignment horizontal="left"/>
    </xf>
    <xf numFmtId="0" fontId="21" fillId="0" borderId="8" xfId="0" applyFont="1" applyBorder="1" applyAlignment="1"/>
    <xf numFmtId="3" fontId="15" fillId="0" borderId="8" xfId="0" applyNumberFormat="1" applyFont="1" applyBorder="1" applyAlignment="1"/>
    <xf numFmtId="0" fontId="21" fillId="0" borderId="4" xfId="0" applyFont="1" applyBorder="1" applyAlignment="1">
      <alignment horizontal="right"/>
    </xf>
    <xf numFmtId="0" fontId="21" fillId="0" borderId="0" xfId="0" applyFont="1" applyAlignment="1">
      <alignment horizontal="right"/>
    </xf>
    <xf numFmtId="49" fontId="20" fillId="0" borderId="0" xfId="0" applyNumberFormat="1" applyFont="1" applyAlignment="1">
      <alignment horizontal="left"/>
    </xf>
    <xf numFmtId="0" fontId="26" fillId="0" borderId="5" xfId="0" applyFont="1" applyBorder="1" applyAlignment="1">
      <alignment horizontal="left"/>
    </xf>
    <xf numFmtId="0" fontId="20" fillId="0" borderId="0" xfId="0" applyFont="1" applyAlignment="1">
      <alignment wrapText="1"/>
    </xf>
    <xf numFmtId="0" fontId="35" fillId="4" borderId="34" xfId="0" applyFont="1" applyFill="1" applyBorder="1" applyAlignment="1">
      <alignment horizontal="left"/>
    </xf>
    <xf numFmtId="165" fontId="32" fillId="0" borderId="0" xfId="0" applyNumberFormat="1" applyFont="1" applyAlignment="1">
      <alignment wrapText="1"/>
    </xf>
    <xf numFmtId="49" fontId="21" fillId="8" borderId="0" xfId="0" applyNumberFormat="1" applyFont="1" applyFill="1" applyAlignment="1">
      <alignment horizontal="left"/>
    </xf>
    <xf numFmtId="0" fontId="40" fillId="8" borderId="0" xfId="0" applyFont="1" applyFill="1" applyAlignment="1">
      <alignment horizontal="left" vertical="top"/>
    </xf>
    <xf numFmtId="0" fontId="15" fillId="8" borderId="0" xfId="0" applyFont="1" applyFill="1" applyAlignment="1">
      <alignment horizontal="left" vertical="top"/>
    </xf>
    <xf numFmtId="165" fontId="35" fillId="8" borderId="0" xfId="0" applyNumberFormat="1" applyFont="1" applyFill="1" applyAlignment="1">
      <alignment wrapText="1"/>
    </xf>
    <xf numFmtId="165" fontId="35" fillId="8" borderId="0" xfId="0" applyNumberFormat="1" applyFont="1" applyFill="1" applyAlignment="1"/>
    <xf numFmtId="0" fontId="15" fillId="8" borderId="0" xfId="0" applyFont="1" applyFill="1" applyAlignment="1"/>
    <xf numFmtId="49" fontId="11" fillId="11" borderId="0" xfId="0" applyNumberFormat="1" applyFont="1" applyFill="1" applyAlignment="1">
      <alignment horizontal="left"/>
    </xf>
    <xf numFmtId="0" fontId="40" fillId="2" borderId="0" xfId="0" applyFont="1" applyFill="1" applyAlignment="1">
      <alignment horizontal="left" vertical="top"/>
    </xf>
    <xf numFmtId="0" fontId="15" fillId="2" borderId="0" xfId="0" applyFont="1" applyFill="1" applyAlignment="1">
      <alignment horizontal="left" vertical="top"/>
    </xf>
    <xf numFmtId="0" fontId="15" fillId="11" borderId="8" xfId="0" applyFont="1" applyFill="1" applyBorder="1" applyAlignment="1">
      <alignment wrapText="1"/>
    </xf>
    <xf numFmtId="49" fontId="35" fillId="0" borderId="0" xfId="0" applyNumberFormat="1" applyFont="1" applyAlignment="1">
      <alignment horizontal="left" vertical="top"/>
    </xf>
    <xf numFmtId="49" fontId="35" fillId="0" borderId="5" xfId="0" applyNumberFormat="1" applyFont="1" applyBorder="1" applyAlignment="1">
      <alignment horizontal="left" vertical="top"/>
    </xf>
    <xf numFmtId="0" fontId="35" fillId="0" borderId="5" xfId="0" applyFont="1" applyBorder="1" applyAlignment="1">
      <alignment horizontal="left" vertical="top"/>
    </xf>
    <xf numFmtId="0" fontId="16" fillId="2" borderId="0" xfId="0" applyFont="1" applyFill="1" applyAlignment="1">
      <alignment horizontal="left"/>
    </xf>
    <xf numFmtId="0" fontId="35" fillId="0" borderId="0" xfId="0" applyFont="1" applyAlignment="1">
      <alignment vertical="top" wrapText="1"/>
    </xf>
    <xf numFmtId="49" fontId="35" fillId="0" borderId="7" xfId="0" applyNumberFormat="1" applyFont="1" applyBorder="1" applyAlignment="1">
      <alignment horizontal="left" vertical="top"/>
    </xf>
    <xf numFmtId="49" fontId="35" fillId="0" borderId="0" xfId="0" applyNumberFormat="1" applyFont="1" applyAlignment="1">
      <alignment horizontal="left" vertical="top"/>
    </xf>
    <xf numFmtId="0" fontId="16" fillId="8" borderId="8" xfId="0" applyFont="1" applyFill="1" applyBorder="1" applyAlignment="1">
      <alignment wrapText="1"/>
    </xf>
    <xf numFmtId="0" fontId="15" fillId="0" borderId="4" xfId="0" applyFont="1" applyBorder="1" applyAlignment="1">
      <alignment horizontal="left" wrapText="1"/>
    </xf>
    <xf numFmtId="49" fontId="35" fillId="0" borderId="0" xfId="0" applyNumberFormat="1" applyFont="1" applyAlignment="1">
      <alignment horizontal="left"/>
    </xf>
    <xf numFmtId="1" fontId="35" fillId="13" borderId="4" xfId="0" applyNumberFormat="1" applyFont="1" applyFill="1" applyBorder="1" applyAlignment="1"/>
    <xf numFmtId="0" fontId="35" fillId="11" borderId="35" xfId="0" applyFont="1" applyFill="1" applyBorder="1" applyAlignment="1">
      <alignment horizontal="left"/>
    </xf>
    <xf numFmtId="0" fontId="15" fillId="11" borderId="3" xfId="0" applyFont="1" applyFill="1" applyBorder="1" applyAlignment="1">
      <alignment wrapText="1"/>
    </xf>
    <xf numFmtId="165" fontId="32" fillId="0" borderId="0" xfId="0" applyNumberFormat="1" applyFont="1" applyAlignment="1">
      <alignment vertical="center" wrapText="1"/>
    </xf>
    <xf numFmtId="165" fontId="49" fillId="0" borderId="0" xfId="0" applyNumberFormat="1" applyFont="1" applyAlignment="1">
      <alignment wrapText="1"/>
    </xf>
    <xf numFmtId="0" fontId="16" fillId="8" borderId="4" xfId="0" applyFont="1" applyFill="1" applyBorder="1" applyAlignment="1">
      <alignment wrapText="1"/>
    </xf>
    <xf numFmtId="165" fontId="35" fillId="0" borderId="0" xfId="0" applyNumberFormat="1" applyFont="1" applyAlignment="1">
      <alignment vertical="center" wrapText="1"/>
    </xf>
    <xf numFmtId="49" fontId="11" fillId="11" borderId="35" xfId="0" applyNumberFormat="1" applyFont="1" applyFill="1" applyBorder="1" applyAlignment="1">
      <alignment horizontal="left"/>
    </xf>
    <xf numFmtId="0" fontId="35" fillId="11" borderId="3" xfId="0" applyFont="1" applyFill="1" applyBorder="1" applyAlignment="1">
      <alignment horizontal="left"/>
    </xf>
    <xf numFmtId="49" fontId="35" fillId="8" borderId="0" xfId="0" applyNumberFormat="1" applyFont="1" applyFill="1" applyAlignment="1">
      <alignment horizontal="left"/>
    </xf>
    <xf numFmtId="49" fontId="35" fillId="8" borderId="7" xfId="0" applyNumberFormat="1" applyFont="1" applyFill="1" applyBorder="1" applyAlignment="1">
      <alignment horizontal="left"/>
    </xf>
    <xf numFmtId="0" fontId="35" fillId="8" borderId="8" xfId="0" applyFont="1" applyFill="1" applyBorder="1" applyAlignment="1">
      <alignment horizontal="left"/>
    </xf>
    <xf numFmtId="0" fontId="15" fillId="8" borderId="8" xfId="0" applyFont="1" applyFill="1" applyBorder="1" applyAlignment="1">
      <alignment wrapText="1"/>
    </xf>
    <xf numFmtId="1" fontId="35" fillId="8" borderId="4" xfId="0" applyNumberFormat="1" applyFont="1" applyFill="1" applyBorder="1" applyAlignment="1">
      <alignment vertical="top"/>
    </xf>
    <xf numFmtId="0" fontId="40" fillId="2" borderId="4" xfId="0" applyFont="1" applyFill="1" applyBorder="1" applyAlignment="1">
      <alignment horizontal="left"/>
    </xf>
    <xf numFmtId="49" fontId="35" fillId="8" borderId="8" xfId="0" applyNumberFormat="1" applyFont="1" applyFill="1" applyBorder="1" applyAlignment="1">
      <alignment horizontal="left"/>
    </xf>
    <xf numFmtId="0" fontId="35" fillId="8" borderId="0" xfId="0" applyFont="1" applyFill="1" applyAlignment="1">
      <alignment vertical="top" wrapText="1"/>
    </xf>
    <xf numFmtId="0" fontId="35" fillId="8" borderId="0" xfId="0" applyFont="1" applyFill="1" applyAlignment="1">
      <alignment vertical="top"/>
    </xf>
    <xf numFmtId="0" fontId="53" fillId="0" borderId="4" xfId="0" applyFont="1" applyBorder="1" applyAlignment="1"/>
    <xf numFmtId="49" fontId="35" fillId="8" borderId="0" xfId="0" applyNumberFormat="1" applyFont="1" applyFill="1" applyAlignment="1">
      <alignment horizontal="left" vertical="top"/>
    </xf>
    <xf numFmtId="49" fontId="35" fillId="8" borderId="7" xfId="0" applyNumberFormat="1" applyFont="1" applyFill="1" applyBorder="1" applyAlignment="1">
      <alignment horizontal="left" vertical="top"/>
    </xf>
    <xf numFmtId="0" fontId="41" fillId="0" borderId="8" xfId="0" applyFont="1" applyBorder="1" applyAlignment="1">
      <alignment horizontal="left"/>
    </xf>
    <xf numFmtId="0" fontId="54" fillId="2" borderId="0" xfId="0" applyFont="1" applyFill="1"/>
    <xf numFmtId="0" fontId="32" fillId="0" borderId="0" xfId="0" applyFont="1" applyAlignment="1">
      <alignment vertical="top" wrapText="1"/>
    </xf>
    <xf numFmtId="0" fontId="2" fillId="0" borderId="0" xfId="0" applyFont="1" applyAlignment="1">
      <alignment horizontal="left"/>
    </xf>
    <xf numFmtId="0" fontId="2" fillId="13" borderId="4" xfId="0" applyFont="1" applyFill="1" applyBorder="1"/>
    <xf numFmtId="0" fontId="21" fillId="0" borderId="4" xfId="0" applyFont="1" applyBorder="1" applyAlignment="1">
      <alignment horizontal="left"/>
    </xf>
    <xf numFmtId="0" fontId="11" fillId="4" borderId="4" xfId="0" applyFont="1" applyFill="1" applyBorder="1" applyAlignment="1">
      <alignment horizontal="left"/>
    </xf>
    <xf numFmtId="0" fontId="11" fillId="4" borderId="8" xfId="0" applyFont="1" applyFill="1" applyBorder="1" applyAlignment="1">
      <alignment horizontal="left"/>
    </xf>
    <xf numFmtId="0" fontId="15" fillId="0" borderId="23" xfId="0" applyFont="1" applyBorder="1" applyAlignment="1">
      <alignment wrapText="1"/>
    </xf>
    <xf numFmtId="49" fontId="35" fillId="8" borderId="0" xfId="0" applyNumberFormat="1" applyFont="1" applyFill="1" applyAlignment="1">
      <alignment horizontal="left"/>
    </xf>
    <xf numFmtId="0" fontId="15" fillId="8" borderId="8" xfId="0" applyFont="1" applyFill="1" applyBorder="1" applyAlignment="1">
      <alignment wrapText="1"/>
    </xf>
    <xf numFmtId="49" fontId="35" fillId="8" borderId="0" xfId="0" applyNumberFormat="1" applyFont="1" applyFill="1" applyAlignment="1">
      <alignment horizontal="left" vertical="top"/>
    </xf>
    <xf numFmtId="0" fontId="35" fillId="0" borderId="4" xfId="0" applyFont="1" applyBorder="1" applyAlignment="1">
      <alignment horizontal="left" vertical="top"/>
    </xf>
    <xf numFmtId="0" fontId="41" fillId="0" borderId="4" xfId="0" applyFont="1" applyBorder="1" applyAlignment="1">
      <alignment horizontal="left"/>
    </xf>
    <xf numFmtId="0" fontId="35" fillId="0" borderId="5" xfId="0" applyFont="1" applyBorder="1" applyAlignment="1">
      <alignment horizontal="left"/>
    </xf>
    <xf numFmtId="0" fontId="15" fillId="0" borderId="5" xfId="0" applyFont="1" applyBorder="1" applyAlignment="1">
      <alignment wrapText="1"/>
    </xf>
    <xf numFmtId="0" fontId="32" fillId="4" borderId="0" xfId="0" applyFont="1" applyFill="1" applyAlignment="1">
      <alignment wrapText="1"/>
    </xf>
    <xf numFmtId="0" fontId="35" fillId="8" borderId="8" xfId="0" applyFont="1" applyFill="1" applyBorder="1" applyAlignment="1">
      <alignment horizontal="left" vertical="top"/>
    </xf>
    <xf numFmtId="0" fontId="32" fillId="8" borderId="0" xfId="0" applyFont="1" applyFill="1" applyAlignment="1">
      <alignment vertical="top" wrapText="1"/>
    </xf>
    <xf numFmtId="49" fontId="21" fillId="15" borderId="0" xfId="0" applyNumberFormat="1" applyFont="1" applyFill="1" applyAlignment="1">
      <alignment horizontal="left"/>
    </xf>
    <xf numFmtId="49" fontId="21" fillId="15" borderId="7" xfId="0" applyNumberFormat="1" applyFont="1" applyFill="1" applyBorder="1" applyAlignment="1">
      <alignment horizontal="left"/>
    </xf>
    <xf numFmtId="0" fontId="15" fillId="15" borderId="8" xfId="0" applyFont="1" applyFill="1" applyBorder="1" applyAlignment="1">
      <alignment vertical="top" wrapText="1"/>
    </xf>
    <xf numFmtId="49" fontId="21" fillId="10" borderId="0" xfId="0" applyNumberFormat="1" applyFont="1" applyFill="1" applyAlignment="1">
      <alignment horizontal="left"/>
    </xf>
    <xf numFmtId="0" fontId="21" fillId="9" borderId="8" xfId="0" applyFont="1" applyFill="1" applyBorder="1" applyAlignment="1">
      <alignment horizontal="left"/>
    </xf>
    <xf numFmtId="0" fontId="15" fillId="9" borderId="8" xfId="0" applyFont="1" applyFill="1" applyBorder="1" applyAlignment="1">
      <alignment wrapText="1"/>
    </xf>
    <xf numFmtId="1" fontId="21" fillId="9" borderId="4" xfId="0" applyNumberFormat="1" applyFont="1" applyFill="1" applyBorder="1" applyAlignment="1"/>
    <xf numFmtId="0" fontId="35" fillId="9" borderId="0" xfId="0" applyFont="1" applyFill="1" applyAlignment="1"/>
    <xf numFmtId="0" fontId="21" fillId="9" borderId="8" xfId="0" applyFont="1" applyFill="1" applyBorder="1" applyAlignment="1">
      <alignment horizontal="left"/>
    </xf>
    <xf numFmtId="1" fontId="26" fillId="15" borderId="8" xfId="0" applyNumberFormat="1" applyFont="1" applyFill="1" applyBorder="1" applyAlignment="1">
      <alignment horizontal="left"/>
    </xf>
    <xf numFmtId="0" fontId="16" fillId="15" borderId="8" xfId="0" applyFont="1" applyFill="1" applyBorder="1" applyAlignment="1">
      <alignment wrapText="1"/>
    </xf>
    <xf numFmtId="0" fontId="20" fillId="15" borderId="8" xfId="0" applyFont="1" applyFill="1" applyBorder="1" applyAlignment="1">
      <alignment horizontal="left"/>
    </xf>
    <xf numFmtId="0" fontId="32" fillId="8" borderId="0" xfId="0" applyFont="1" applyFill="1" applyAlignment="1">
      <alignment wrapText="1"/>
    </xf>
    <xf numFmtId="0" fontId="1" fillId="8" borderId="0" xfId="0" applyFont="1" applyFill="1"/>
    <xf numFmtId="49" fontId="21" fillId="10" borderId="7" xfId="0" applyNumberFormat="1" applyFont="1" applyFill="1" applyBorder="1" applyAlignment="1">
      <alignment horizontal="left"/>
    </xf>
    <xf numFmtId="165" fontId="35" fillId="9" borderId="0" xfId="0" applyNumberFormat="1" applyFont="1" applyFill="1" applyAlignment="1"/>
    <xf numFmtId="49" fontId="21" fillId="10" borderId="7" xfId="0" applyNumberFormat="1" applyFont="1" applyFill="1" applyBorder="1" applyAlignment="1">
      <alignment horizontal="left"/>
    </xf>
    <xf numFmtId="0" fontId="35" fillId="11" borderId="8" xfId="0" applyFont="1" applyFill="1" applyBorder="1" applyAlignment="1">
      <alignment horizontal="left"/>
    </xf>
    <xf numFmtId="0" fontId="15" fillId="2" borderId="4" xfId="0" applyFont="1" applyFill="1" applyBorder="1" applyAlignment="1">
      <alignment wrapText="1"/>
    </xf>
    <xf numFmtId="0" fontId="15" fillId="11" borderId="8" xfId="0" applyFont="1" applyFill="1" applyBorder="1" applyAlignment="1">
      <alignment wrapText="1"/>
    </xf>
    <xf numFmtId="49" fontId="21" fillId="5" borderId="0" xfId="0" applyNumberFormat="1" applyFont="1" applyFill="1" applyAlignment="1">
      <alignment horizontal="left"/>
    </xf>
    <xf numFmtId="49" fontId="21" fillId="5" borderId="5" xfId="0" applyNumberFormat="1" applyFont="1" applyFill="1" applyBorder="1" applyAlignment="1">
      <alignment horizontal="left"/>
    </xf>
    <xf numFmtId="165" fontId="35" fillId="5" borderId="0" xfId="0" applyNumberFormat="1" applyFont="1" applyFill="1" applyAlignment="1">
      <alignment wrapText="1"/>
    </xf>
    <xf numFmtId="165" fontId="35" fillId="5" borderId="0" xfId="0" applyNumberFormat="1" applyFont="1" applyFill="1" applyAlignment="1"/>
    <xf numFmtId="0" fontId="16" fillId="0" borderId="8" xfId="0" applyFont="1" applyBorder="1" applyAlignment="1">
      <alignment wrapText="1"/>
    </xf>
    <xf numFmtId="0" fontId="16" fillId="0" borderId="8" xfId="0" applyFont="1" applyBorder="1" applyAlignment="1">
      <alignment wrapText="1"/>
    </xf>
    <xf numFmtId="49" fontId="21" fillId="2" borderId="0" xfId="0" applyNumberFormat="1" applyFont="1" applyFill="1" applyAlignment="1">
      <alignment horizontal="left"/>
    </xf>
    <xf numFmtId="49" fontId="21" fillId="2" borderId="7" xfId="0" applyNumberFormat="1" applyFont="1" applyFill="1" applyBorder="1" applyAlignment="1">
      <alignment horizontal="left"/>
    </xf>
    <xf numFmtId="49" fontId="11" fillId="5" borderId="0" xfId="0" applyNumberFormat="1" applyFont="1" applyFill="1" applyAlignment="1">
      <alignment horizontal="left" wrapText="1"/>
    </xf>
    <xf numFmtId="0" fontId="16" fillId="8" borderId="8" xfId="0" applyFont="1" applyFill="1" applyBorder="1" applyAlignment="1">
      <alignment wrapText="1"/>
    </xf>
    <xf numFmtId="49" fontId="35" fillId="0" borderId="8" xfId="0" applyNumberFormat="1" applyFont="1" applyBorder="1" applyAlignment="1">
      <alignment horizontal="left"/>
    </xf>
    <xf numFmtId="0" fontId="15" fillId="2" borderId="4" xfId="0" applyFont="1" applyFill="1" applyBorder="1" applyAlignment="1">
      <alignment horizontal="left"/>
    </xf>
    <xf numFmtId="0" fontId="15" fillId="0" borderId="4" xfId="0" applyFont="1" applyBorder="1" applyAlignment="1">
      <alignment horizontal="left"/>
    </xf>
    <xf numFmtId="0" fontId="21" fillId="0" borderId="4" xfId="0" applyFont="1" applyBorder="1" applyAlignment="1"/>
    <xf numFmtId="0" fontId="15" fillId="2" borderId="4" xfId="0" applyFont="1" applyFill="1" applyBorder="1" applyAlignment="1">
      <alignment wrapText="1"/>
    </xf>
    <xf numFmtId="49" fontId="21" fillId="8" borderId="7" xfId="0" applyNumberFormat="1" applyFont="1" applyFill="1" applyBorder="1" applyAlignment="1">
      <alignment horizontal="left"/>
    </xf>
    <xf numFmtId="0" fontId="11" fillId="8" borderId="8" xfId="0" applyFont="1" applyFill="1" applyBorder="1" applyAlignment="1">
      <alignment horizontal="left"/>
    </xf>
    <xf numFmtId="0" fontId="46" fillId="0" borderId="8" xfId="0" applyFont="1" applyBorder="1" applyAlignment="1">
      <alignment horizontal="left"/>
    </xf>
    <xf numFmtId="0" fontId="15" fillId="2" borderId="4" xfId="0" applyFont="1" applyFill="1" applyBorder="1" applyAlignment="1">
      <alignment wrapText="1"/>
    </xf>
    <xf numFmtId="0" fontId="55" fillId="0" borderId="8" xfId="0" applyFont="1" applyBorder="1" applyAlignment="1">
      <alignment horizontal="left"/>
    </xf>
    <xf numFmtId="49" fontId="21" fillId="0" borderId="0" xfId="0" applyNumberFormat="1" applyFont="1" applyAlignment="1">
      <alignment horizontal="left" wrapText="1"/>
    </xf>
    <xf numFmtId="49" fontId="21" fillId="0" borderId="8" xfId="0" applyNumberFormat="1" applyFont="1" applyBorder="1" applyAlignment="1">
      <alignment horizontal="left" wrapText="1"/>
    </xf>
    <xf numFmtId="1" fontId="11" fillId="0" borderId="4" xfId="0" applyNumberFormat="1" applyFont="1" applyBorder="1" applyAlignment="1"/>
    <xf numFmtId="49" fontId="33" fillId="0" borderId="0" xfId="0" applyNumberFormat="1" applyFont="1" applyAlignment="1">
      <alignment horizontal="left"/>
    </xf>
    <xf numFmtId="49" fontId="33" fillId="5" borderId="0" xfId="0" applyNumberFormat="1" applyFont="1" applyFill="1" applyAlignment="1"/>
    <xf numFmtId="4" fontId="33" fillId="5" borderId="4" xfId="0" applyNumberFormat="1" applyFont="1" applyFill="1" applyBorder="1" applyAlignment="1"/>
    <xf numFmtId="1" fontId="33" fillId="5" borderId="4" xfId="0" applyNumberFormat="1" applyFont="1" applyFill="1" applyBorder="1" applyAlignment="1"/>
    <xf numFmtId="1" fontId="33" fillId="0" borderId="0" xfId="0" applyNumberFormat="1" applyFont="1" applyAlignment="1"/>
    <xf numFmtId="4" fontId="33" fillId="5" borderId="4" xfId="0" applyNumberFormat="1" applyFont="1" applyFill="1" applyBorder="1" applyAlignment="1"/>
    <xf numFmtId="4" fontId="33" fillId="5" borderId="0" xfId="0" applyNumberFormat="1" applyFont="1" applyFill="1" applyAlignment="1"/>
    <xf numFmtId="4" fontId="33" fillId="0" borderId="0" xfId="0" applyNumberFormat="1" applyFont="1" applyAlignment="1">
      <alignment wrapText="1"/>
    </xf>
    <xf numFmtId="0" fontId="0" fillId="8" borderId="4" xfId="0" applyFont="1" applyFill="1" applyBorder="1" applyAlignment="1">
      <alignment horizontal="center" vertical="center" wrapText="1"/>
    </xf>
    <xf numFmtId="0" fontId="30" fillId="8" borderId="4" xfId="0" applyFont="1" applyFill="1" applyBorder="1" applyAlignment="1">
      <alignment horizontal="left" wrapText="1"/>
    </xf>
    <xf numFmtId="0" fontId="56" fillId="8" borderId="4" xfId="0" applyFont="1" applyFill="1" applyBorder="1" applyAlignment="1"/>
    <xf numFmtId="0" fontId="0" fillId="8" borderId="4" xfId="0" applyFont="1" applyFill="1" applyBorder="1" applyAlignment="1"/>
    <xf numFmtId="0" fontId="31" fillId="0" borderId="4" xfId="0" applyFont="1" applyBorder="1" applyAlignment="1">
      <alignment horizontal="right"/>
    </xf>
    <xf numFmtId="0" fontId="0" fillId="5" borderId="4" xfId="0" applyFont="1" applyFill="1" applyBorder="1" applyAlignment="1">
      <alignment horizontal="left" vertical="center" wrapText="1"/>
    </xf>
    <xf numFmtId="0" fontId="30" fillId="5" borderId="4" xfId="0" applyFont="1" applyFill="1" applyBorder="1" applyAlignment="1">
      <alignment horizontal="right"/>
    </xf>
    <xf numFmtId="0" fontId="27" fillId="0" borderId="4" xfId="0" applyFont="1" applyBorder="1" applyAlignment="1">
      <alignment horizontal="center" vertical="center" wrapText="1"/>
    </xf>
    <xf numFmtId="0" fontId="0" fillId="2" borderId="3" xfId="0" applyFont="1" applyFill="1" applyBorder="1" applyAlignment="1">
      <alignment wrapText="1"/>
    </xf>
    <xf numFmtId="0" fontId="0" fillId="2" borderId="8" xfId="0" applyFont="1" applyFill="1" applyBorder="1" applyAlignment="1">
      <alignment wrapText="1"/>
    </xf>
    <xf numFmtId="0" fontId="59" fillId="2" borderId="4" xfId="0" applyFont="1" applyFill="1" applyBorder="1" applyAlignment="1">
      <alignment horizontal="center" wrapText="1"/>
    </xf>
    <xf numFmtId="0" fontId="0" fillId="2" borderId="4" xfId="0" applyFont="1" applyFill="1" applyBorder="1" applyAlignment="1">
      <alignment wrapText="1"/>
    </xf>
    <xf numFmtId="0" fontId="2" fillId="2" borderId="0" xfId="0" applyFont="1" applyFill="1"/>
    <xf numFmtId="0" fontId="0" fillId="2" borderId="4" xfId="0" applyFont="1" applyFill="1" applyBorder="1" applyAlignment="1">
      <alignment wrapText="1"/>
    </xf>
    <xf numFmtId="0" fontId="2" fillId="2" borderId="0" xfId="0" applyFont="1" applyFill="1" applyAlignment="1"/>
    <xf numFmtId="0" fontId="27" fillId="2" borderId="4" xfId="0" applyFont="1" applyFill="1" applyBorder="1" applyAlignment="1">
      <alignment horizontal="center" vertical="center" wrapText="1"/>
    </xf>
    <xf numFmtId="0" fontId="60" fillId="0" borderId="4" xfId="0" applyFont="1" applyBorder="1" applyAlignment="1">
      <alignment horizontal="center" vertical="center" wrapText="1"/>
    </xf>
    <xf numFmtId="0" fontId="59" fillId="2" borderId="4"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36" fillId="5" borderId="4" xfId="0" applyFont="1" applyFill="1" applyBorder="1" applyAlignment="1">
      <alignment horizontal="center"/>
    </xf>
    <xf numFmtId="0" fontId="2" fillId="5" borderId="4" xfId="0" applyFont="1" applyFill="1" applyBorder="1"/>
    <xf numFmtId="0" fontId="30" fillId="5" borderId="4" xfId="0" applyFont="1" applyFill="1" applyBorder="1" applyAlignment="1">
      <alignment horizontal="left"/>
    </xf>
    <xf numFmtId="0" fontId="59" fillId="0" borderId="6" xfId="0" applyFont="1" applyBorder="1" applyAlignment="1">
      <alignment horizontal="center" vertical="center" wrapText="1"/>
    </xf>
    <xf numFmtId="0" fontId="27" fillId="0" borderId="6" xfId="0" applyFont="1" applyBorder="1" applyAlignment="1">
      <alignment horizontal="center" vertical="center" wrapText="1"/>
    </xf>
    <xf numFmtId="0" fontId="27" fillId="0" borderId="7" xfId="0" applyFont="1" applyBorder="1" applyAlignment="1">
      <alignment horizontal="center" vertical="center" wrapText="1"/>
    </xf>
    <xf numFmtId="0" fontId="59" fillId="0" borderId="20" xfId="0" applyFont="1" applyBorder="1" applyAlignment="1">
      <alignment horizontal="center" vertical="center" wrapText="1"/>
    </xf>
    <xf numFmtId="0" fontId="59" fillId="0" borderId="7" xfId="0" applyFont="1" applyBorder="1" applyAlignment="1">
      <alignment horizontal="center" vertical="center" wrapText="1"/>
    </xf>
    <xf numFmtId="0" fontId="59" fillId="5" borderId="20" xfId="0" applyFont="1" applyFill="1" applyBorder="1" applyAlignment="1">
      <alignment horizontal="center" vertical="center" wrapText="1"/>
    </xf>
    <xf numFmtId="0" fontId="27" fillId="5" borderId="7" xfId="0" applyFont="1" applyFill="1" applyBorder="1" applyAlignment="1">
      <alignment horizontal="center" vertical="center" wrapText="1"/>
    </xf>
    <xf numFmtId="0" fontId="28" fillId="5" borderId="4" xfId="0" applyFont="1" applyFill="1" applyBorder="1" applyAlignment="1">
      <alignment horizontal="center" vertical="center" wrapText="1"/>
    </xf>
    <xf numFmtId="0" fontId="2" fillId="0" borderId="0" xfId="0" applyFont="1"/>
    <xf numFmtId="0" fontId="59" fillId="5" borderId="7" xfId="0" applyFont="1" applyFill="1" applyBorder="1" applyAlignment="1">
      <alignment horizontal="center" vertical="center" wrapText="1"/>
    </xf>
    <xf numFmtId="0" fontId="0" fillId="8" borderId="4" xfId="0" applyFont="1" applyFill="1" applyBorder="1" applyAlignment="1">
      <alignment horizontal="left" vertical="center" wrapText="1"/>
    </xf>
    <xf numFmtId="0" fontId="30" fillId="8" borderId="4" xfId="0" applyFont="1" applyFill="1" applyBorder="1" applyAlignment="1">
      <alignment wrapText="1"/>
    </xf>
    <xf numFmtId="0" fontId="0" fillId="0" borderId="4" xfId="0" applyFont="1" applyBorder="1" applyAlignment="1">
      <alignment horizontal="left" vertical="center" wrapText="1"/>
    </xf>
    <xf numFmtId="0" fontId="62" fillId="5" borderId="4" xfId="0" applyFont="1" applyFill="1" applyBorder="1"/>
    <xf numFmtId="0" fontId="31" fillId="5" borderId="4" xfId="0" applyFont="1" applyFill="1" applyBorder="1" applyAlignment="1">
      <alignment wrapText="1"/>
    </xf>
    <xf numFmtId="0" fontId="0" fillId="8" borderId="4" xfId="0" applyFont="1" applyFill="1" applyBorder="1" applyAlignment="1">
      <alignment horizontal="left" vertical="center" wrapText="1"/>
    </xf>
    <xf numFmtId="0" fontId="27" fillId="0" borderId="4" xfId="0" applyFont="1" applyBorder="1" applyAlignment="1">
      <alignment horizontal="center" vertical="center" wrapText="1"/>
    </xf>
    <xf numFmtId="0" fontId="30" fillId="8" borderId="6" xfId="0" applyFont="1" applyFill="1" applyBorder="1" applyAlignment="1">
      <alignment horizontal="left" wrapText="1"/>
    </xf>
    <xf numFmtId="0" fontId="0" fillId="2" borderId="4" xfId="0" applyFont="1" applyFill="1" applyBorder="1" applyAlignment="1">
      <alignment horizontal="left" vertical="center" wrapText="1"/>
    </xf>
    <xf numFmtId="0" fontId="0" fillId="2" borderId="4" xfId="0" applyFont="1" applyFill="1" applyBorder="1" applyAlignment="1">
      <alignment horizontal="center" vertical="center" wrapText="1"/>
    </xf>
    <xf numFmtId="0" fontId="30" fillId="0" borderId="4" xfId="0" applyFont="1" applyBorder="1" applyAlignment="1">
      <alignment horizontal="left"/>
    </xf>
    <xf numFmtId="0" fontId="30" fillId="0" borderId="4" xfId="0" applyFont="1" applyBorder="1"/>
    <xf numFmtId="0" fontId="2" fillId="0" borderId="0" xfId="0" applyFont="1" applyAlignment="1">
      <alignment wrapText="1"/>
    </xf>
    <xf numFmtId="49" fontId="30" fillId="0" borderId="4" xfId="0" applyNumberFormat="1" applyFont="1" applyBorder="1" applyAlignment="1">
      <alignment horizontal="left"/>
    </xf>
    <xf numFmtId="3" fontId="30" fillId="0" borderId="4" xfId="0" applyNumberFormat="1" applyFont="1" applyBorder="1"/>
    <xf numFmtId="3" fontId="30" fillId="2" borderId="0" xfId="0" applyNumberFormat="1" applyFont="1" applyFill="1"/>
    <xf numFmtId="0" fontId="2" fillId="0" borderId="4" xfId="0" applyFont="1" applyBorder="1" applyAlignment="1">
      <alignment horizontal="left"/>
    </xf>
    <xf numFmtId="0" fontId="14" fillId="0" borderId="0" xfId="0" applyFont="1" applyAlignment="1">
      <alignment horizontal="right"/>
    </xf>
    <xf numFmtId="0" fontId="14" fillId="0" borderId="0" xfId="0" applyFont="1" applyAlignment="1">
      <alignment horizontal="right"/>
    </xf>
    <xf numFmtId="0" fontId="0" fillId="5" borderId="4" xfId="0" applyFont="1" applyFill="1" applyBorder="1" applyAlignment="1">
      <alignment wrapText="1"/>
    </xf>
    <xf numFmtId="0" fontId="27" fillId="0" borderId="37" xfId="0" applyFont="1" applyBorder="1" applyAlignment="1"/>
    <xf numFmtId="0" fontId="0" fillId="0" borderId="38" xfId="0" applyFont="1" applyBorder="1" applyAlignment="1">
      <alignment wrapText="1"/>
    </xf>
    <xf numFmtId="0" fontId="0" fillId="0" borderId="15" xfId="0" applyFont="1" applyBorder="1" applyAlignment="1">
      <alignment horizontal="center" vertical="center" wrapText="1"/>
    </xf>
    <xf numFmtId="0" fontId="0" fillId="0" borderId="36" xfId="0" applyFont="1" applyBorder="1" applyAlignment="1">
      <alignment wrapText="1"/>
    </xf>
    <xf numFmtId="0" fontId="2" fillId="0" borderId="0" xfId="0" applyFont="1" applyAlignment="1">
      <alignment horizontal="center" vertical="center" wrapText="1"/>
    </xf>
    <xf numFmtId="0" fontId="0" fillId="0" borderId="4" xfId="0" applyFont="1" applyBorder="1" applyAlignment="1">
      <alignment horizontal="center" vertical="center" wrapText="1"/>
    </xf>
    <xf numFmtId="0" fontId="30" fillId="5" borderId="4" xfId="0" applyFont="1" applyFill="1" applyBorder="1" applyAlignment="1">
      <alignment horizontal="center" vertical="center" wrapText="1"/>
    </xf>
    <xf numFmtId="0" fontId="30" fillId="2" borderId="4"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14" fillId="0" borderId="4" xfId="0" applyFont="1" applyBorder="1" applyAlignment="1">
      <alignment horizontal="center" vertical="center" wrapText="1"/>
    </xf>
    <xf numFmtId="0" fontId="14" fillId="2" borderId="4" xfId="0" applyFont="1" applyFill="1" applyBorder="1" applyAlignment="1">
      <alignment horizontal="center" vertical="center" wrapText="1"/>
    </xf>
    <xf numFmtId="1" fontId="14" fillId="0" borderId="4" xfId="0" applyNumberFormat="1" applyFont="1" applyBorder="1" applyAlignment="1">
      <alignment horizontal="center" vertical="center" wrapText="1"/>
    </xf>
    <xf numFmtId="3" fontId="14" fillId="0" borderId="4" xfId="0" applyNumberFormat="1" applyFont="1" applyBorder="1" applyAlignment="1">
      <alignment horizontal="center" vertical="center" wrapText="1"/>
    </xf>
    <xf numFmtId="0" fontId="27" fillId="7" borderId="4" xfId="0" applyFont="1" applyFill="1" applyBorder="1" applyAlignment="1">
      <alignment horizontal="center" vertical="center" wrapText="1"/>
    </xf>
    <xf numFmtId="0" fontId="22" fillId="0" borderId="1" xfId="0" applyFont="1" applyBorder="1" applyAlignment="1">
      <alignment horizontal="center" vertical="center" wrapText="1"/>
    </xf>
    <xf numFmtId="49" fontId="22" fillId="0" borderId="4" xfId="0" applyNumberFormat="1" applyFont="1" applyBorder="1" applyAlignment="1">
      <alignment horizontal="center" vertical="top" wrapText="1"/>
    </xf>
    <xf numFmtId="0" fontId="19" fillId="0" borderId="4" xfId="0" applyFont="1" applyBorder="1" applyAlignment="1">
      <alignment horizontal="center" vertical="center" wrapText="1"/>
    </xf>
    <xf numFmtId="49" fontId="20" fillId="0" borderId="4" xfId="0" applyNumberFormat="1" applyFont="1" applyBorder="1" applyAlignment="1">
      <alignment horizontal="center" vertical="top" wrapText="1"/>
    </xf>
    <xf numFmtId="0" fontId="14" fillId="0" borderId="4" xfId="0" applyFont="1" applyBorder="1" applyAlignment="1">
      <alignment wrapText="1"/>
    </xf>
    <xf numFmtId="0" fontId="14" fillId="0" borderId="0" xfId="0" applyFont="1" applyAlignment="1">
      <alignment vertical="center" wrapText="1"/>
    </xf>
    <xf numFmtId="0" fontId="15" fillId="0" borderId="19" xfId="0" applyFont="1" applyBorder="1" applyAlignment="1">
      <alignment horizontal="center" vertical="center" wrapText="1"/>
    </xf>
    <xf numFmtId="0" fontId="66" fillId="0" borderId="0" xfId="0" applyFont="1" applyAlignment="1">
      <alignment horizontal="left"/>
    </xf>
    <xf numFmtId="0" fontId="67" fillId="0" borderId="0" xfId="0" applyFont="1"/>
    <xf numFmtId="0" fontId="68" fillId="0" borderId="0" xfId="0" applyFont="1" applyAlignment="1">
      <alignment horizontal="left" wrapText="1"/>
    </xf>
    <xf numFmtId="0" fontId="69" fillId="0" borderId="0" xfId="0" applyFont="1" applyAlignment="1">
      <alignment horizontal="left" wrapText="1"/>
    </xf>
    <xf numFmtId="0" fontId="70" fillId="0" borderId="0" xfId="0" applyFont="1" applyAlignment="1">
      <alignment horizontal="left" wrapText="1"/>
    </xf>
    <xf numFmtId="0" fontId="20" fillId="0" borderId="41" xfId="0" applyFont="1" applyBorder="1" applyAlignment="1">
      <alignment horizontal="left" vertical="top" wrapText="1"/>
    </xf>
    <xf numFmtId="0" fontId="20" fillId="0" borderId="42" xfId="0" applyFont="1" applyBorder="1" applyAlignment="1">
      <alignment horizontal="center" vertical="center" wrapText="1"/>
    </xf>
    <xf numFmtId="0" fontId="15" fillId="0" borderId="20" xfId="0" applyFont="1" applyBorder="1" applyAlignment="1">
      <alignment horizontal="center" vertical="center" wrapText="1"/>
    </xf>
    <xf numFmtId="0" fontId="20" fillId="0" borderId="3" xfId="0" applyFont="1" applyBorder="1" applyAlignment="1">
      <alignment horizontal="left" vertical="center" wrapText="1"/>
    </xf>
    <xf numFmtId="0" fontId="20" fillId="0" borderId="24" xfId="0" applyFont="1" applyBorder="1" applyAlignment="1">
      <alignment horizontal="center" vertical="center" wrapText="1"/>
    </xf>
    <xf numFmtId="0" fontId="20" fillId="0" borderId="3" xfId="0" applyFont="1" applyBorder="1" applyAlignment="1">
      <alignment horizontal="left" vertical="top" wrapText="1"/>
    </xf>
    <xf numFmtId="3" fontId="26" fillId="0" borderId="24" xfId="0" applyNumberFormat="1" applyFont="1" applyBorder="1" applyAlignment="1">
      <alignment horizontal="center" vertical="center" wrapText="1"/>
    </xf>
    <xf numFmtId="0" fontId="20" fillId="5" borderId="24" xfId="0" applyFont="1" applyFill="1" applyBorder="1" applyAlignment="1">
      <alignment horizontal="center" vertical="center" wrapText="1"/>
    </xf>
    <xf numFmtId="0" fontId="15" fillId="0" borderId="26" xfId="0" applyFont="1" applyBorder="1" applyAlignment="1">
      <alignment horizontal="center" vertical="center" wrapText="1"/>
    </xf>
    <xf numFmtId="0" fontId="20" fillId="0" borderId="44" xfId="0" applyFont="1" applyBorder="1" applyAlignment="1">
      <alignment horizontal="left" vertical="top" wrapText="1"/>
    </xf>
    <xf numFmtId="0" fontId="20" fillId="0" borderId="45" xfId="0" applyFont="1" applyBorder="1" applyAlignment="1">
      <alignment horizontal="center" vertical="center" wrapText="1"/>
    </xf>
    <xf numFmtId="0" fontId="71" fillId="5" borderId="24" xfId="0" applyFont="1" applyFill="1" applyBorder="1" applyAlignment="1">
      <alignment horizontal="center" vertical="center" wrapText="1"/>
    </xf>
    <xf numFmtId="0" fontId="20" fillId="0" borderId="21" xfId="0" applyFont="1" applyBorder="1" applyAlignment="1">
      <alignment horizontal="center" vertical="center" wrapText="1"/>
    </xf>
    <xf numFmtId="0" fontId="20" fillId="0" borderId="21" xfId="0" applyFont="1" applyBorder="1" applyAlignment="1">
      <alignment vertical="center" wrapText="1"/>
    </xf>
    <xf numFmtId="3" fontId="26" fillId="0" borderId="42" xfId="0" applyNumberFormat="1" applyFont="1" applyBorder="1" applyAlignment="1">
      <alignment horizontal="center" vertical="center" wrapText="1"/>
    </xf>
    <xf numFmtId="0" fontId="20" fillId="5" borderId="4" xfId="0" applyFont="1" applyFill="1" applyBorder="1" applyAlignment="1">
      <alignment horizontal="center" vertical="center" wrapText="1"/>
    </xf>
    <xf numFmtId="0" fontId="20" fillId="5" borderId="4" xfId="0" applyFont="1" applyFill="1" applyBorder="1" applyAlignment="1">
      <alignment vertical="center" wrapText="1"/>
    </xf>
    <xf numFmtId="3" fontId="26" fillId="5" borderId="24" xfId="0" applyNumberFormat="1" applyFont="1" applyFill="1" applyBorder="1" applyAlignment="1">
      <alignment horizontal="center" vertical="center" wrapText="1"/>
    </xf>
    <xf numFmtId="0" fontId="73" fillId="0" borderId="4" xfId="0" applyFont="1" applyBorder="1" applyAlignment="1">
      <alignment horizontal="center" vertical="center" wrapText="1"/>
    </xf>
    <xf numFmtId="0" fontId="0" fillId="0" borderId="0" xfId="0" applyFont="1" applyFill="1" applyAlignment="1"/>
    <xf numFmtId="49" fontId="15" fillId="0" borderId="4" xfId="0" applyNumberFormat="1" applyFont="1" applyFill="1" applyBorder="1" applyAlignment="1">
      <alignment horizontal="center" vertical="top" wrapText="1"/>
    </xf>
    <xf numFmtId="0" fontId="15" fillId="0" borderId="4" xfId="0" applyFont="1" applyFill="1" applyBorder="1" applyAlignment="1">
      <alignment horizontal="left" vertical="center" wrapText="1"/>
    </xf>
    <xf numFmtId="0" fontId="15" fillId="0" borderId="4" xfId="0" applyFont="1" applyFill="1" applyBorder="1" applyAlignment="1">
      <alignment vertical="top" wrapText="1"/>
    </xf>
    <xf numFmtId="3" fontId="21" fillId="0" borderId="4" xfId="0" applyNumberFormat="1" applyFont="1" applyFill="1" applyBorder="1" applyAlignment="1">
      <alignment horizontal="center" vertical="center" wrapText="1"/>
    </xf>
    <xf numFmtId="3" fontId="15" fillId="0" borderId="4" xfId="0" applyNumberFormat="1" applyFont="1" applyFill="1" applyBorder="1" applyAlignment="1">
      <alignment horizontal="center" vertical="center" wrapText="1"/>
    </xf>
    <xf numFmtId="0" fontId="15" fillId="0" borderId="4" xfId="0" applyFont="1" applyFill="1" applyBorder="1" applyAlignment="1">
      <alignment horizontal="left" vertical="top" wrapText="1"/>
    </xf>
    <xf numFmtId="0" fontId="15" fillId="0" borderId="4" xfId="0" applyFont="1" applyFill="1" applyBorder="1" applyAlignment="1">
      <alignment vertical="center" wrapText="1"/>
    </xf>
    <xf numFmtId="0" fontId="19" fillId="0" borderId="1" xfId="0" applyFont="1" applyBorder="1" applyAlignment="1">
      <alignment horizontal="center" vertical="center" wrapText="1"/>
    </xf>
    <xf numFmtId="4" fontId="33" fillId="5" borderId="1" xfId="0" applyNumberFormat="1" applyFont="1" applyFill="1" applyBorder="1" applyAlignment="1">
      <alignment wrapText="1"/>
    </xf>
    <xf numFmtId="0" fontId="12" fillId="0" borderId="2" xfId="0" applyFont="1" applyBorder="1"/>
    <xf numFmtId="0" fontId="12" fillId="0" borderId="3" xfId="0" applyFont="1" applyBorder="1"/>
    <xf numFmtId="0" fontId="1" fillId="5" borderId="1" xfId="0" applyFont="1" applyFill="1" applyBorder="1" applyAlignment="1">
      <alignment horizontal="left" wrapText="1"/>
    </xf>
    <xf numFmtId="0" fontId="35" fillId="11" borderId="32" xfId="0" applyFont="1" applyFill="1" applyBorder="1" applyAlignment="1">
      <alignment wrapText="1"/>
    </xf>
    <xf numFmtId="0" fontId="0" fillId="0" borderId="0" xfId="0" applyFont="1" applyAlignment="1"/>
    <xf numFmtId="0" fontId="12" fillId="0" borderId="5" xfId="0" applyFont="1" applyBorder="1"/>
    <xf numFmtId="165" fontId="32" fillId="0" borderId="0" xfId="0" applyNumberFormat="1" applyFont="1" applyAlignment="1">
      <alignment wrapText="1"/>
    </xf>
    <xf numFmtId="0" fontId="21" fillId="8" borderId="5" xfId="0" applyFont="1" applyFill="1" applyBorder="1" applyAlignment="1">
      <alignment horizontal="left"/>
    </xf>
    <xf numFmtId="0" fontId="12" fillId="0" borderId="8" xfId="0" applyFont="1" applyBorder="1"/>
    <xf numFmtId="0" fontId="35" fillId="8" borderId="5" xfId="0" applyFont="1" applyFill="1" applyBorder="1" applyAlignment="1">
      <alignment horizontal="left"/>
    </xf>
    <xf numFmtId="0" fontId="16" fillId="8" borderId="5" xfId="0" applyFont="1" applyFill="1" applyBorder="1" applyAlignment="1">
      <alignment horizontal="left" vertical="top"/>
    </xf>
    <xf numFmtId="49" fontId="11" fillId="5" borderId="5" xfId="0" applyNumberFormat="1" applyFont="1" applyFill="1" applyBorder="1" applyAlignment="1">
      <alignment wrapText="1"/>
    </xf>
    <xf numFmtId="0" fontId="32" fillId="0" borderId="0" xfId="0" applyFont="1" applyAlignment="1">
      <alignment horizontal="left" vertical="center" wrapText="1"/>
    </xf>
    <xf numFmtId="0" fontId="43" fillId="0" borderId="0" xfId="0" applyFont="1" applyAlignment="1">
      <alignment wrapText="1"/>
    </xf>
    <xf numFmtId="0" fontId="32" fillId="0" borderId="0" xfId="0" applyFont="1" applyAlignment="1">
      <alignment wrapText="1"/>
    </xf>
    <xf numFmtId="0" fontId="32" fillId="16" borderId="0" xfId="0" applyFont="1" applyFill="1" applyAlignment="1">
      <alignment vertical="top" wrapText="1"/>
    </xf>
    <xf numFmtId="0" fontId="32" fillId="15" borderId="0" xfId="0" applyFont="1" applyFill="1" applyAlignment="1">
      <alignment vertical="center" wrapText="1"/>
    </xf>
    <xf numFmtId="49" fontId="11" fillId="11" borderId="5" xfId="0" applyNumberFormat="1" applyFont="1" applyFill="1" applyBorder="1" applyAlignment="1">
      <alignment horizontal="left" wrapText="1"/>
    </xf>
    <xf numFmtId="49" fontId="11" fillId="4" borderId="5" xfId="0" applyNumberFormat="1" applyFont="1" applyFill="1" applyBorder="1" applyAlignment="1">
      <alignment horizontal="left" wrapText="1"/>
    </xf>
    <xf numFmtId="0" fontId="49" fillId="2" borderId="29" xfId="0" applyFont="1" applyFill="1" applyBorder="1" applyAlignment="1">
      <alignment vertical="center" wrapText="1"/>
    </xf>
    <xf numFmtId="0" fontId="12" fillId="0" borderId="29" xfId="0" applyFont="1" applyBorder="1"/>
    <xf numFmtId="0" fontId="14" fillId="2" borderId="0" xfId="0" applyFont="1" applyFill="1" applyAlignment="1"/>
    <xf numFmtId="1" fontId="13" fillId="0" borderId="0" xfId="0" applyNumberFormat="1" applyFont="1" applyAlignment="1">
      <alignment wrapText="1"/>
    </xf>
    <xf numFmtId="0" fontId="17" fillId="0" borderId="0" xfId="0" applyFont="1" applyAlignment="1">
      <alignment wrapText="1"/>
    </xf>
    <xf numFmtId="0" fontId="11" fillId="0" borderId="0" xfId="0" applyFont="1" applyAlignment="1">
      <alignment horizontal="left" wrapText="1"/>
    </xf>
    <xf numFmtId="49" fontId="10" fillId="4" borderId="1" xfId="0" applyNumberFormat="1" applyFont="1" applyFill="1" applyBorder="1" applyAlignment="1">
      <alignment horizontal="left"/>
    </xf>
    <xf numFmtId="1" fontId="13" fillId="0" borderId="0" xfId="0" applyNumberFormat="1" applyFont="1" applyAlignment="1"/>
    <xf numFmtId="1" fontId="13" fillId="5" borderId="0" xfId="0" applyNumberFormat="1" applyFont="1" applyFill="1" applyAlignment="1"/>
    <xf numFmtId="0" fontId="0" fillId="2" borderId="6" xfId="0" applyFont="1" applyFill="1" applyBorder="1" applyAlignment="1">
      <alignment horizontal="center" vertical="center" wrapText="1"/>
    </xf>
    <xf numFmtId="0" fontId="12" fillId="0" borderId="7" xfId="0" applyFont="1" applyBorder="1"/>
    <xf numFmtId="0" fontId="27" fillId="0" borderId="6" xfId="0" applyFont="1" applyBorder="1" applyAlignment="1">
      <alignment horizontal="center" vertical="center" wrapText="1"/>
    </xf>
    <xf numFmtId="0" fontId="12" fillId="0" borderId="20" xfId="0" applyFont="1" applyBorder="1"/>
    <xf numFmtId="0" fontId="0" fillId="0" borderId="6" xfId="0" applyFont="1" applyBorder="1" applyAlignment="1">
      <alignment horizontal="center" vertical="center" wrapText="1"/>
    </xf>
    <xf numFmtId="3" fontId="0" fillId="0" borderId="6" xfId="0" applyNumberFormat="1" applyFont="1" applyBorder="1" applyAlignment="1">
      <alignment horizontal="center" vertical="center" wrapText="1"/>
    </xf>
    <xf numFmtId="0" fontId="58" fillId="2" borderId="6" xfId="0" applyFont="1" applyFill="1" applyBorder="1" applyAlignment="1">
      <alignment horizontal="center" vertical="center" wrapText="1"/>
    </xf>
    <xf numFmtId="0" fontId="59" fillId="0" borderId="6" xfId="0" applyFont="1" applyBorder="1" applyAlignment="1">
      <alignment horizontal="center" vertical="center" wrapText="1"/>
    </xf>
    <xf numFmtId="0" fontId="59" fillId="0" borderId="20" xfId="0" applyFont="1" applyBorder="1" applyAlignment="1">
      <alignment horizontal="center" vertical="center" wrapText="1"/>
    </xf>
    <xf numFmtId="0" fontId="27" fillId="2" borderId="6" xfId="0" applyFont="1" applyFill="1" applyBorder="1" applyAlignment="1">
      <alignment horizontal="center" vertical="center" wrapText="1"/>
    </xf>
    <xf numFmtId="0" fontId="57" fillId="5" borderId="1" xfId="0" applyFont="1" applyFill="1" applyBorder="1" applyAlignment="1">
      <alignment horizontal="center" vertical="center" wrapText="1"/>
    </xf>
    <xf numFmtId="0" fontId="58" fillId="0" borderId="6" xfId="0" applyFont="1" applyBorder="1" applyAlignment="1">
      <alignment horizontal="center" vertical="center" wrapText="1"/>
    </xf>
    <xf numFmtId="0" fontId="59" fillId="2" borderId="6" xfId="0" applyFont="1" applyFill="1" applyBorder="1" applyAlignment="1">
      <alignment horizontal="center" vertical="center" wrapText="1"/>
    </xf>
    <xf numFmtId="1" fontId="0" fillId="2" borderId="33" xfId="0" applyNumberFormat="1" applyFont="1" applyFill="1" applyBorder="1" applyAlignment="1">
      <alignment horizontal="center" wrapText="1"/>
    </xf>
    <xf numFmtId="0" fontId="12" fillId="0" borderId="23" xfId="0" applyFont="1" applyBorder="1"/>
    <xf numFmtId="0" fontId="0" fillId="2" borderId="33" xfId="0" applyFont="1" applyFill="1" applyBorder="1" applyAlignment="1">
      <alignment horizontal="center" wrapText="1"/>
    </xf>
    <xf numFmtId="0" fontId="56" fillId="0" borderId="6" xfId="0" applyFont="1" applyBorder="1" applyAlignment="1">
      <alignment horizontal="center" vertical="center" wrapText="1"/>
    </xf>
    <xf numFmtId="0" fontId="0" fillId="8" borderId="6" xfId="0" applyFont="1" applyFill="1" applyBorder="1" applyAlignment="1">
      <alignment horizontal="center" vertical="center" wrapText="1"/>
    </xf>
    <xf numFmtId="0" fontId="61" fillId="0" borderId="6" xfId="0" applyFont="1" applyBorder="1" applyAlignment="1">
      <alignment horizontal="center" vertical="center" wrapText="1"/>
    </xf>
    <xf numFmtId="0" fontId="27" fillId="8" borderId="0" xfId="0" applyFont="1" applyFill="1" applyAlignment="1">
      <alignment horizontal="center" vertical="center" wrapText="1"/>
    </xf>
    <xf numFmtId="1" fontId="0" fillId="0" borderId="6" xfId="0" applyNumberFormat="1" applyFont="1" applyBorder="1" applyAlignment="1">
      <alignment horizontal="center" vertical="center" wrapText="1"/>
    </xf>
    <xf numFmtId="0" fontId="64" fillId="5" borderId="1" xfId="0" applyFont="1" applyFill="1" applyBorder="1" applyAlignment="1"/>
    <xf numFmtId="0" fontId="27" fillId="7" borderId="6" xfId="0" applyFont="1" applyFill="1" applyBorder="1" applyAlignment="1">
      <alignment horizontal="center" vertical="center" wrapText="1"/>
    </xf>
    <xf numFmtId="0" fontId="65" fillId="0" borderId="5" xfId="0" applyFont="1" applyBorder="1" applyAlignment="1">
      <alignment horizontal="center" vertical="center" wrapText="1"/>
    </xf>
    <xf numFmtId="0" fontId="14" fillId="0" borderId="9" xfId="0" applyFont="1" applyBorder="1" applyAlignment="1">
      <alignment horizontal="center" vertical="center" wrapText="1"/>
    </xf>
    <xf numFmtId="0" fontId="12" fillId="0" borderId="13" xfId="0" applyFont="1" applyBorder="1"/>
    <xf numFmtId="0" fontId="14" fillId="0" borderId="10" xfId="0" applyFont="1" applyBorder="1" applyAlignment="1">
      <alignment horizontal="center" vertical="center" wrapText="1"/>
    </xf>
    <xf numFmtId="0" fontId="12" fillId="0" borderId="11" xfId="0" applyFont="1" applyBorder="1"/>
    <xf numFmtId="0" fontId="12" fillId="0" borderId="12" xfId="0" applyFont="1" applyBorder="1"/>
    <xf numFmtId="0" fontId="34" fillId="0" borderId="10" xfId="0" applyFont="1" applyBorder="1" applyAlignment="1">
      <alignment horizontal="center" vertical="center" wrapText="1"/>
    </xf>
    <xf numFmtId="49" fontId="16" fillId="0" borderId="18" xfId="0" applyNumberFormat="1" applyFont="1" applyBorder="1" applyAlignment="1">
      <alignment horizontal="center" vertical="center" wrapText="1"/>
    </xf>
    <xf numFmtId="0" fontId="12" fillId="0" borderId="22" xfId="0" applyFont="1" applyBorder="1"/>
    <xf numFmtId="0" fontId="12" fillId="0" borderId="25" xfId="0" applyFont="1" applyBorder="1"/>
    <xf numFmtId="0" fontId="15" fillId="0" borderId="40" xfId="0" applyFont="1" applyBorder="1" applyAlignment="1">
      <alignment horizontal="center" vertical="center" wrapText="1"/>
    </xf>
    <xf numFmtId="0" fontId="12" fillId="0" borderId="43" xfId="0" applyFont="1" applyBorder="1"/>
    <xf numFmtId="0" fontId="15" fillId="0" borderId="19" xfId="0" applyFont="1" applyBorder="1" applyAlignment="1">
      <alignment horizontal="center" vertical="center" wrapText="1"/>
    </xf>
    <xf numFmtId="0" fontId="12" fillId="0" borderId="26" xfId="0" applyFont="1" applyBorder="1"/>
    <xf numFmtId="0" fontId="16" fillId="0" borderId="19" xfId="0" applyFont="1" applyBorder="1" applyAlignment="1">
      <alignment horizontal="center" vertical="center" wrapText="1"/>
    </xf>
    <xf numFmtId="0" fontId="33" fillId="0" borderId="39" xfId="0" applyFont="1" applyBorder="1" applyAlignment="1">
      <alignment horizontal="center" vertical="center" wrapText="1"/>
    </xf>
    <xf numFmtId="0" fontId="12" fillId="0" borderId="16" xfId="0" applyFont="1" applyBorder="1"/>
    <xf numFmtId="0" fontId="12" fillId="0" borderId="17" xfId="0" applyFont="1" applyBorder="1"/>
    <xf numFmtId="49" fontId="33" fillId="0" borderId="18" xfId="0" applyNumberFormat="1" applyFont="1" applyBorder="1" applyAlignment="1">
      <alignment horizontal="center" vertical="center" wrapText="1"/>
    </xf>
    <xf numFmtId="0" fontId="12" fillId="0" borderId="28" xfId="0" applyFont="1" applyBorder="1"/>
    <xf numFmtId="3" fontId="26" fillId="0" borderId="19" xfId="0" applyNumberFormat="1" applyFont="1" applyBorder="1" applyAlignment="1">
      <alignment horizontal="center" vertical="center" wrapText="1"/>
    </xf>
    <xf numFmtId="3" fontId="72" fillId="0" borderId="19" xfId="0" applyNumberFormat="1" applyFont="1" applyBorder="1" applyAlignment="1">
      <alignment horizontal="center" vertical="center" wrapText="1"/>
    </xf>
    <xf numFmtId="0" fontId="14" fillId="0" borderId="19" xfId="0" applyFont="1" applyBorder="1" applyAlignment="1">
      <alignment horizontal="center" vertical="center" wrapText="1"/>
    </xf>
    <xf numFmtId="0" fontId="16" fillId="0" borderId="1" xfId="0" applyFont="1" applyFill="1" applyBorder="1" applyAlignment="1">
      <alignment horizontal="center" vertical="center" wrapText="1"/>
    </xf>
    <xf numFmtId="0" fontId="16" fillId="0" borderId="35" xfId="0" applyFont="1" applyFill="1" applyBorder="1" applyAlignment="1">
      <alignment horizontal="center" vertical="center" wrapText="1"/>
    </xf>
    <xf numFmtId="0" fontId="16" fillId="0" borderId="3" xfId="0" applyFont="1" applyFill="1" applyBorder="1" applyAlignment="1">
      <alignment horizontal="center" vertical="center" wrapText="1"/>
    </xf>
  </cellXfs>
  <cellStyles count="1">
    <cellStyle name="Обычный" xfId="0" builtinId="0"/>
  </cellStyles>
  <dxfs count="2">
    <dxf>
      <fill>
        <patternFill patternType="solid">
          <fgColor rgb="FFFF0000"/>
          <bgColor rgb="FFFF0000"/>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youtu.be/7ONuTL1BfU0" TargetMode="External"/><Relationship Id="rId2" Type="http://schemas.openxmlformats.org/officeDocument/2006/relationships/hyperlink" Target="https://youtu.be/KH9swNY1gsY" TargetMode="External"/><Relationship Id="rId1" Type="http://schemas.openxmlformats.org/officeDocument/2006/relationships/hyperlink" Target="https://www.garant.ru/products/ipo/prime/doc/71705302/" TargetMode="External"/><Relationship Id="rId4" Type="http://schemas.openxmlformats.org/officeDocument/2006/relationships/hyperlink" Target="https://youtu.be/NlaaSVR06d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oogle.com/document/d/1QBE22KW5N3MrgHTSU3Vb-uObWRRKISqdLUWUHu0Wu0c/edit?usp=sharing"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kiberis.ru/?p=75631" TargetMode="External"/><Relationship Id="rId21" Type="http://schemas.openxmlformats.org/officeDocument/2006/relationships/hyperlink" Target="https://kiberis.ru/?p=75623" TargetMode="External"/><Relationship Id="rId42" Type="http://schemas.openxmlformats.org/officeDocument/2006/relationships/hyperlink" Target="https://kiberis.ru/?p=75653" TargetMode="External"/><Relationship Id="rId47" Type="http://schemas.openxmlformats.org/officeDocument/2006/relationships/hyperlink" Target="https://kiberis.ru/?p=75659" TargetMode="External"/><Relationship Id="rId63" Type="http://schemas.openxmlformats.org/officeDocument/2006/relationships/hyperlink" Target="https://kiberis.ru/?p=75675" TargetMode="External"/><Relationship Id="rId68" Type="http://schemas.openxmlformats.org/officeDocument/2006/relationships/hyperlink" Target="https://kiberis.ru/?p=75682" TargetMode="External"/><Relationship Id="rId84" Type="http://schemas.openxmlformats.org/officeDocument/2006/relationships/hyperlink" Target="https://kiberis.ru/?p=75732" TargetMode="External"/><Relationship Id="rId89" Type="http://schemas.openxmlformats.org/officeDocument/2006/relationships/hyperlink" Target="https://kiberis.ru/?p=75737" TargetMode="External"/><Relationship Id="rId16" Type="http://schemas.openxmlformats.org/officeDocument/2006/relationships/hyperlink" Target="https://kiberis.ru/?p=75618" TargetMode="External"/><Relationship Id="rId11" Type="http://schemas.openxmlformats.org/officeDocument/2006/relationships/hyperlink" Target="https://kiberis.ru/?p=75610" TargetMode="External"/><Relationship Id="rId32" Type="http://schemas.openxmlformats.org/officeDocument/2006/relationships/hyperlink" Target="https://kiberis.ru/?p=75640" TargetMode="External"/><Relationship Id="rId37" Type="http://schemas.openxmlformats.org/officeDocument/2006/relationships/hyperlink" Target="https://kiberis.ru/?p=75648" TargetMode="External"/><Relationship Id="rId53" Type="http://schemas.openxmlformats.org/officeDocument/2006/relationships/hyperlink" Target="https://kiberis.ru/?p=75665" TargetMode="External"/><Relationship Id="rId58" Type="http://schemas.openxmlformats.org/officeDocument/2006/relationships/hyperlink" Target="https://kiberis.ru/?p=75671" TargetMode="External"/><Relationship Id="rId74" Type="http://schemas.openxmlformats.org/officeDocument/2006/relationships/hyperlink" Target="https://kiberis.ru/?p=75698" TargetMode="External"/><Relationship Id="rId79" Type="http://schemas.openxmlformats.org/officeDocument/2006/relationships/hyperlink" Target="https://kiberis.ru/?p=75717" TargetMode="External"/><Relationship Id="rId5" Type="http://schemas.openxmlformats.org/officeDocument/2006/relationships/hyperlink" Target="https://kiberis.ru/?p=72982" TargetMode="External"/><Relationship Id="rId90" Type="http://schemas.openxmlformats.org/officeDocument/2006/relationships/hyperlink" Target="https://kiberis.ru/?p=75738" TargetMode="External"/><Relationship Id="rId95" Type="http://schemas.openxmlformats.org/officeDocument/2006/relationships/hyperlink" Target="https://kiberis.ru/?p=75745" TargetMode="External"/><Relationship Id="rId22" Type="http://schemas.openxmlformats.org/officeDocument/2006/relationships/hyperlink" Target="https://kiberis.ru/?p=75626" TargetMode="External"/><Relationship Id="rId27" Type="http://schemas.openxmlformats.org/officeDocument/2006/relationships/hyperlink" Target="https://kiberis.ru/?p=75632" TargetMode="External"/><Relationship Id="rId43" Type="http://schemas.openxmlformats.org/officeDocument/2006/relationships/hyperlink" Target="https://kiberis.ru/?p=75654" TargetMode="External"/><Relationship Id="rId48" Type="http://schemas.openxmlformats.org/officeDocument/2006/relationships/hyperlink" Target="https://kiberis.ru/?p=75660" TargetMode="External"/><Relationship Id="rId64" Type="http://schemas.openxmlformats.org/officeDocument/2006/relationships/hyperlink" Target="https://kiberis.ru/?p=75676" TargetMode="External"/><Relationship Id="rId69" Type="http://schemas.openxmlformats.org/officeDocument/2006/relationships/hyperlink" Target="https://kiberis.ru/?p=75683" TargetMode="External"/><Relationship Id="rId8" Type="http://schemas.openxmlformats.org/officeDocument/2006/relationships/hyperlink" Target="https://kiberis.ru/?p=72984" TargetMode="External"/><Relationship Id="rId51" Type="http://schemas.openxmlformats.org/officeDocument/2006/relationships/hyperlink" Target="https://kiberis.ru/?p=75663" TargetMode="External"/><Relationship Id="rId72" Type="http://schemas.openxmlformats.org/officeDocument/2006/relationships/hyperlink" Target="https://kiberis.ru/?p=75693" TargetMode="External"/><Relationship Id="rId80" Type="http://schemas.openxmlformats.org/officeDocument/2006/relationships/hyperlink" Target="https://kiberis.ru/?p=72918" TargetMode="External"/><Relationship Id="rId85" Type="http://schemas.openxmlformats.org/officeDocument/2006/relationships/hyperlink" Target="https://kiberis.ru/?p=75733" TargetMode="External"/><Relationship Id="rId93" Type="http://schemas.openxmlformats.org/officeDocument/2006/relationships/hyperlink" Target="https://kiberis.ru/?p=75741" TargetMode="External"/><Relationship Id="rId3" Type="http://schemas.openxmlformats.org/officeDocument/2006/relationships/hyperlink" Target="https://kiberis.ru/?p=75627" TargetMode="External"/><Relationship Id="rId12" Type="http://schemas.openxmlformats.org/officeDocument/2006/relationships/hyperlink" Target="https://kiberis.ru/?p=75611" TargetMode="External"/><Relationship Id="rId17" Type="http://schemas.openxmlformats.org/officeDocument/2006/relationships/hyperlink" Target="https://kiberis.ru/?p=75619" TargetMode="External"/><Relationship Id="rId25" Type="http://schemas.openxmlformats.org/officeDocument/2006/relationships/hyperlink" Target="https://kiberis.ru/?p=75630" TargetMode="External"/><Relationship Id="rId33" Type="http://schemas.openxmlformats.org/officeDocument/2006/relationships/hyperlink" Target="https://kiberis.ru/?p=75641" TargetMode="External"/><Relationship Id="rId38" Type="http://schemas.openxmlformats.org/officeDocument/2006/relationships/hyperlink" Target="https://kiberis.ru/?p=75649" TargetMode="External"/><Relationship Id="rId46" Type="http://schemas.openxmlformats.org/officeDocument/2006/relationships/hyperlink" Target="https://kiberis.ru/?p=75658" TargetMode="External"/><Relationship Id="rId59" Type="http://schemas.openxmlformats.org/officeDocument/2006/relationships/hyperlink" Target="https://kiberis.ru/?p=75672" TargetMode="External"/><Relationship Id="rId67" Type="http://schemas.openxmlformats.org/officeDocument/2006/relationships/hyperlink" Target="https://kiberis.ru/?p=75681" TargetMode="External"/><Relationship Id="rId20" Type="http://schemas.openxmlformats.org/officeDocument/2006/relationships/hyperlink" Target="https://kiberis.ru/?p=75622" TargetMode="External"/><Relationship Id="rId41" Type="http://schemas.openxmlformats.org/officeDocument/2006/relationships/hyperlink" Target="https://kiberis.ru/?p=75652" TargetMode="External"/><Relationship Id="rId54" Type="http://schemas.openxmlformats.org/officeDocument/2006/relationships/hyperlink" Target="https://kiberis.ru/?p=72916" TargetMode="External"/><Relationship Id="rId62" Type="http://schemas.openxmlformats.org/officeDocument/2006/relationships/hyperlink" Target="https://kiberis.ru/?p=75674" TargetMode="External"/><Relationship Id="rId70" Type="http://schemas.openxmlformats.org/officeDocument/2006/relationships/hyperlink" Target="https://kiberis.ru/?p=75690" TargetMode="External"/><Relationship Id="rId75" Type="http://schemas.openxmlformats.org/officeDocument/2006/relationships/hyperlink" Target="https://kiberis.ru/?p=75702" TargetMode="External"/><Relationship Id="rId83" Type="http://schemas.openxmlformats.org/officeDocument/2006/relationships/hyperlink" Target="https://kiberis.ru/?p=75730" TargetMode="External"/><Relationship Id="rId88" Type="http://schemas.openxmlformats.org/officeDocument/2006/relationships/hyperlink" Target="https://kiberis.ru/?p=75736" TargetMode="External"/><Relationship Id="rId91" Type="http://schemas.openxmlformats.org/officeDocument/2006/relationships/hyperlink" Target="https://kiberis.ru/?p=75739" TargetMode="External"/><Relationship Id="rId96" Type="http://schemas.openxmlformats.org/officeDocument/2006/relationships/hyperlink" Target="https://kiberis.ru/?p=75746" TargetMode="External"/><Relationship Id="rId1" Type="http://schemas.openxmlformats.org/officeDocument/2006/relationships/hyperlink" Target="https://kiberis.ru/?p=81060" TargetMode="External"/><Relationship Id="rId6" Type="http://schemas.openxmlformats.org/officeDocument/2006/relationships/hyperlink" Target="https://kiberis.ru/?p=72914" TargetMode="External"/><Relationship Id="rId15" Type="http://schemas.openxmlformats.org/officeDocument/2006/relationships/hyperlink" Target="https://kiberis.ru/?p=75617" TargetMode="External"/><Relationship Id="rId23" Type="http://schemas.openxmlformats.org/officeDocument/2006/relationships/hyperlink" Target="https://kiberis.ru/?p=72929" TargetMode="External"/><Relationship Id="rId28" Type="http://schemas.openxmlformats.org/officeDocument/2006/relationships/hyperlink" Target="https://kiberis.ru/?p=75633" TargetMode="External"/><Relationship Id="rId36" Type="http://schemas.openxmlformats.org/officeDocument/2006/relationships/hyperlink" Target="https://kiberis.ru/?p=75647" TargetMode="External"/><Relationship Id="rId49" Type="http://schemas.openxmlformats.org/officeDocument/2006/relationships/hyperlink" Target="https://kiberis.ru/?p=75661" TargetMode="External"/><Relationship Id="rId57" Type="http://schemas.openxmlformats.org/officeDocument/2006/relationships/hyperlink" Target="https://kiberis.ru/?p=75670" TargetMode="External"/><Relationship Id="rId10" Type="http://schemas.openxmlformats.org/officeDocument/2006/relationships/hyperlink" Target="https://kiberis.ru/?p=75609" TargetMode="External"/><Relationship Id="rId31" Type="http://schemas.openxmlformats.org/officeDocument/2006/relationships/hyperlink" Target="https://kiberis.ru/?p=75639" TargetMode="External"/><Relationship Id="rId44" Type="http://schemas.openxmlformats.org/officeDocument/2006/relationships/hyperlink" Target="https://kiberis.ru/?p=75655" TargetMode="External"/><Relationship Id="rId52" Type="http://schemas.openxmlformats.org/officeDocument/2006/relationships/hyperlink" Target="https://kiberis.ru/?p=75664" TargetMode="External"/><Relationship Id="rId60" Type="http://schemas.openxmlformats.org/officeDocument/2006/relationships/hyperlink" Target="https://kiberis.ru/?p=72917" TargetMode="External"/><Relationship Id="rId65" Type="http://schemas.openxmlformats.org/officeDocument/2006/relationships/hyperlink" Target="https://kiberis.ru/?p=75679" TargetMode="External"/><Relationship Id="rId73" Type="http://schemas.openxmlformats.org/officeDocument/2006/relationships/hyperlink" Target="https://kiberis.ru/?p=75697" TargetMode="External"/><Relationship Id="rId78" Type="http://schemas.openxmlformats.org/officeDocument/2006/relationships/hyperlink" Target="https://kiberis.ru/?p=75714" TargetMode="External"/><Relationship Id="rId81" Type="http://schemas.openxmlformats.org/officeDocument/2006/relationships/hyperlink" Target="https://kiberis.ru/?p=75724" TargetMode="External"/><Relationship Id="rId86" Type="http://schemas.openxmlformats.org/officeDocument/2006/relationships/hyperlink" Target="https://kiberis.ru/?p=75734" TargetMode="External"/><Relationship Id="rId94" Type="http://schemas.openxmlformats.org/officeDocument/2006/relationships/hyperlink" Target="https://kiberis.ru/?p=75744" TargetMode="External"/><Relationship Id="rId4" Type="http://schemas.openxmlformats.org/officeDocument/2006/relationships/hyperlink" Target="http://ksp10.ru/wp-content/uploads/2019/09/terapiya_price.pdf" TargetMode="External"/><Relationship Id="rId9" Type="http://schemas.openxmlformats.org/officeDocument/2006/relationships/hyperlink" Target="https://kiberis.ru/?p=75608" TargetMode="External"/><Relationship Id="rId13" Type="http://schemas.openxmlformats.org/officeDocument/2006/relationships/hyperlink" Target="https://kiberis.ru/?p=75615" TargetMode="External"/><Relationship Id="rId18" Type="http://schemas.openxmlformats.org/officeDocument/2006/relationships/hyperlink" Target="https://kiberis.ru/?p=75620" TargetMode="External"/><Relationship Id="rId39" Type="http://schemas.openxmlformats.org/officeDocument/2006/relationships/hyperlink" Target="https://kiberis.ru/?p=75650" TargetMode="External"/><Relationship Id="rId34" Type="http://schemas.openxmlformats.org/officeDocument/2006/relationships/hyperlink" Target="https://kiberis.ru/?p=75645" TargetMode="External"/><Relationship Id="rId50" Type="http://schemas.openxmlformats.org/officeDocument/2006/relationships/hyperlink" Target="https://kiberis.ru/?p=75662" TargetMode="External"/><Relationship Id="rId55" Type="http://schemas.openxmlformats.org/officeDocument/2006/relationships/hyperlink" Target="https://kiberis.ru/?p=75666" TargetMode="External"/><Relationship Id="rId76" Type="http://schemas.openxmlformats.org/officeDocument/2006/relationships/hyperlink" Target="https://kiberis.ru/?p=75705" TargetMode="External"/><Relationship Id="rId7" Type="http://schemas.openxmlformats.org/officeDocument/2006/relationships/hyperlink" Target="https://kiberis.ru/?p=72915" TargetMode="External"/><Relationship Id="rId71" Type="http://schemas.openxmlformats.org/officeDocument/2006/relationships/hyperlink" Target="https://kiberis.ru/?p=75692" TargetMode="External"/><Relationship Id="rId92" Type="http://schemas.openxmlformats.org/officeDocument/2006/relationships/hyperlink" Target="https://kiberis.ru/?p=75740" TargetMode="External"/><Relationship Id="rId2" Type="http://schemas.openxmlformats.org/officeDocument/2006/relationships/hyperlink" Target="https://kiberis.ru/?p=81067" TargetMode="External"/><Relationship Id="rId29" Type="http://schemas.openxmlformats.org/officeDocument/2006/relationships/hyperlink" Target="https://kiberis.ru/?p=75636" TargetMode="External"/><Relationship Id="rId24" Type="http://schemas.openxmlformats.org/officeDocument/2006/relationships/hyperlink" Target="https://kiberis.ru/?p=75629" TargetMode="External"/><Relationship Id="rId40" Type="http://schemas.openxmlformats.org/officeDocument/2006/relationships/hyperlink" Target="https://kiberis.ru/?p=75651" TargetMode="External"/><Relationship Id="rId45" Type="http://schemas.openxmlformats.org/officeDocument/2006/relationships/hyperlink" Target="https://kiberis.ru/?p=75657" TargetMode="External"/><Relationship Id="rId66" Type="http://schemas.openxmlformats.org/officeDocument/2006/relationships/hyperlink" Target="https://kiberis.ru/?p=75680" TargetMode="External"/><Relationship Id="rId87" Type="http://schemas.openxmlformats.org/officeDocument/2006/relationships/hyperlink" Target="https://kiberis.ru/?p=75735" TargetMode="External"/><Relationship Id="rId61" Type="http://schemas.openxmlformats.org/officeDocument/2006/relationships/hyperlink" Target="https://kiberis.ru/?p=75673" TargetMode="External"/><Relationship Id="rId82" Type="http://schemas.openxmlformats.org/officeDocument/2006/relationships/hyperlink" Target="https://kiberis.ru/?p=75727" TargetMode="External"/><Relationship Id="rId19" Type="http://schemas.openxmlformats.org/officeDocument/2006/relationships/hyperlink" Target="https://kiberis.ru/?p=75621" TargetMode="External"/><Relationship Id="rId14" Type="http://schemas.openxmlformats.org/officeDocument/2006/relationships/hyperlink" Target="https://kiberis.ru/?p=75616" TargetMode="External"/><Relationship Id="rId30" Type="http://schemas.openxmlformats.org/officeDocument/2006/relationships/hyperlink" Target="https://kiberis.ru/?p=75637" TargetMode="External"/><Relationship Id="rId35" Type="http://schemas.openxmlformats.org/officeDocument/2006/relationships/hyperlink" Target="https://kiberis.ru/?p=75646" TargetMode="External"/><Relationship Id="rId56" Type="http://schemas.openxmlformats.org/officeDocument/2006/relationships/hyperlink" Target="https://kiberis.ru/?p=75667" TargetMode="External"/><Relationship Id="rId77" Type="http://schemas.openxmlformats.org/officeDocument/2006/relationships/hyperlink" Target="https://kiberis.ru/?p=757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89"/>
  <sheetViews>
    <sheetView workbookViewId="0"/>
  </sheetViews>
  <sheetFormatPr defaultColWidth="14.42578125" defaultRowHeight="15" customHeight="1"/>
  <cols>
    <col min="1" max="1" width="6.85546875" customWidth="1"/>
    <col min="2" max="2" width="51" customWidth="1"/>
    <col min="3" max="3" width="43.42578125" customWidth="1"/>
  </cols>
  <sheetData>
    <row r="1" spans="1:3">
      <c r="A1" s="4"/>
      <c r="B1" s="4"/>
      <c r="C1" s="2"/>
    </row>
    <row r="2" spans="1:3">
      <c r="A2" s="4">
        <v>2</v>
      </c>
      <c r="B2" s="4" t="s">
        <v>35</v>
      </c>
      <c r="C2" s="2" t="s">
        <v>36</v>
      </c>
    </row>
    <row r="3" spans="1:3">
      <c r="A3" s="2"/>
      <c r="C3" s="2" t="s">
        <v>37</v>
      </c>
    </row>
    <row r="4" spans="1:3">
      <c r="A4" s="2"/>
      <c r="C4" s="2" t="s">
        <v>38</v>
      </c>
    </row>
    <row r="5" spans="1:3">
      <c r="A5" s="2"/>
      <c r="C5" s="2" t="s">
        <v>39</v>
      </c>
    </row>
    <row r="6" spans="1:3">
      <c r="A6" s="2"/>
      <c r="C6" s="2" t="s">
        <v>8</v>
      </c>
    </row>
    <row r="7" spans="1:3">
      <c r="A7" s="2"/>
      <c r="C7" s="2" t="s">
        <v>13</v>
      </c>
    </row>
    <row r="8" spans="1:3">
      <c r="A8" s="5">
        <v>3</v>
      </c>
      <c r="B8" s="5" t="s">
        <v>40</v>
      </c>
      <c r="C8" s="2" t="s">
        <v>41</v>
      </c>
    </row>
    <row r="9" spans="1:3">
      <c r="A9" s="6">
        <v>4</v>
      </c>
      <c r="B9" s="6" t="s">
        <v>0</v>
      </c>
      <c r="C9" s="2" t="s">
        <v>42</v>
      </c>
    </row>
    <row r="10" spans="1:3">
      <c r="A10" s="5">
        <v>5</v>
      </c>
      <c r="B10" s="5" t="s">
        <v>43</v>
      </c>
      <c r="C10" s="7" t="s">
        <v>43</v>
      </c>
    </row>
    <row r="11" spans="1:3">
      <c r="A11" s="7"/>
      <c r="C11" s="2" t="s">
        <v>5</v>
      </c>
    </row>
    <row r="12" spans="1:3">
      <c r="A12" s="8">
        <v>6</v>
      </c>
      <c r="B12" s="9" t="s">
        <v>44</v>
      </c>
      <c r="C12" s="2" t="s">
        <v>45</v>
      </c>
    </row>
    <row r="13" spans="1:3">
      <c r="A13" s="8">
        <v>7</v>
      </c>
      <c r="B13" s="9" t="s">
        <v>46</v>
      </c>
      <c r="C13" s="2" t="s">
        <v>46</v>
      </c>
    </row>
    <row r="14" spans="1:3">
      <c r="A14" s="8">
        <v>8</v>
      </c>
      <c r="B14" s="9" t="s">
        <v>47</v>
      </c>
      <c r="C14" s="2" t="s">
        <v>48</v>
      </c>
    </row>
    <row r="15" spans="1:3">
      <c r="A15" s="8">
        <v>9</v>
      </c>
      <c r="B15" s="9" t="s">
        <v>49</v>
      </c>
      <c r="C15" s="2" t="s">
        <v>50</v>
      </c>
    </row>
    <row r="16" spans="1:3">
      <c r="A16" s="2"/>
      <c r="C16" s="2" t="s">
        <v>51</v>
      </c>
    </row>
    <row r="17" spans="1:3">
      <c r="A17" s="8">
        <v>10</v>
      </c>
      <c r="B17" s="9" t="s">
        <v>52</v>
      </c>
      <c r="C17" s="2" t="s">
        <v>11</v>
      </c>
    </row>
    <row r="18" spans="1:3">
      <c r="A18" s="2"/>
      <c r="C18" s="2" t="s">
        <v>53</v>
      </c>
    </row>
    <row r="19" spans="1:3">
      <c r="A19" s="2"/>
      <c r="C19" s="2" t="s">
        <v>54</v>
      </c>
    </row>
    <row r="20" spans="1:3">
      <c r="A20" s="2">
        <v>11</v>
      </c>
      <c r="B20" s="10" t="s">
        <v>55</v>
      </c>
      <c r="C20" s="2" t="s">
        <v>56</v>
      </c>
    </row>
    <row r="21" spans="1:3">
      <c r="C21" s="2" t="s">
        <v>57</v>
      </c>
    </row>
    <row r="22" spans="1:3">
      <c r="C22" s="2" t="s">
        <v>17</v>
      </c>
    </row>
    <row r="23" spans="1:3">
      <c r="C23" s="2" t="s">
        <v>20</v>
      </c>
    </row>
    <row r="24" spans="1:3">
      <c r="A24" s="2">
        <v>12</v>
      </c>
      <c r="B24" s="10" t="s">
        <v>58</v>
      </c>
      <c r="C24" s="2" t="s">
        <v>59</v>
      </c>
    </row>
    <row r="25" spans="1:3">
      <c r="C25" s="2" t="s">
        <v>10</v>
      </c>
    </row>
    <row r="26" spans="1:3">
      <c r="A26" s="2">
        <v>13</v>
      </c>
      <c r="B26" s="10" t="s">
        <v>60</v>
      </c>
      <c r="C26" s="2" t="s">
        <v>36</v>
      </c>
    </row>
    <row r="27" spans="1:3">
      <c r="C27" s="2" t="s">
        <v>61</v>
      </c>
    </row>
    <row r="28" spans="1:3">
      <c r="C28" s="2" t="s">
        <v>62</v>
      </c>
    </row>
    <row r="29" spans="1:3">
      <c r="C29" s="2" t="s">
        <v>63</v>
      </c>
    </row>
    <row r="30" spans="1:3">
      <c r="C30" s="2" t="s">
        <v>64</v>
      </c>
    </row>
    <row r="31" spans="1:3">
      <c r="C31" s="2" t="s">
        <v>65</v>
      </c>
    </row>
    <row r="32" spans="1:3">
      <c r="C32" s="2" t="s">
        <v>39</v>
      </c>
    </row>
    <row r="33" spans="1:3">
      <c r="C33" s="2" t="s">
        <v>66</v>
      </c>
    </row>
    <row r="34" spans="1:3">
      <c r="C34" s="2" t="s">
        <v>67</v>
      </c>
    </row>
    <row r="35" spans="1:3">
      <c r="C35" s="2" t="s">
        <v>15</v>
      </c>
    </row>
    <row r="36" spans="1:3">
      <c r="C36" s="2" t="s">
        <v>68</v>
      </c>
    </row>
    <row r="37" spans="1:3">
      <c r="A37" s="2">
        <v>14</v>
      </c>
      <c r="B37" s="10" t="s">
        <v>69</v>
      </c>
      <c r="C37" s="2" t="s">
        <v>63</v>
      </c>
    </row>
    <row r="38" spans="1:3">
      <c r="A38" s="2">
        <v>15</v>
      </c>
      <c r="B38" s="10" t="s">
        <v>70</v>
      </c>
      <c r="C38" s="2" t="s">
        <v>12</v>
      </c>
    </row>
    <row r="39" spans="1:3">
      <c r="A39" s="2">
        <v>16</v>
      </c>
      <c r="B39" s="10" t="s">
        <v>71</v>
      </c>
      <c r="C39" s="2" t="s">
        <v>72</v>
      </c>
    </row>
    <row r="40" spans="1:3">
      <c r="A40" s="2">
        <v>17</v>
      </c>
      <c r="B40" s="10" t="s">
        <v>73</v>
      </c>
      <c r="C40" s="2" t="s">
        <v>6</v>
      </c>
    </row>
    <row r="41" spans="1:3">
      <c r="A41" s="2">
        <v>18</v>
      </c>
      <c r="B41" s="9" t="s">
        <v>74</v>
      </c>
      <c r="C41" s="11" t="s">
        <v>74</v>
      </c>
    </row>
    <row r="42" spans="1:3">
      <c r="A42" s="2">
        <v>19</v>
      </c>
      <c r="B42" s="9" t="s">
        <v>75</v>
      </c>
      <c r="C42" s="2" t="s">
        <v>63</v>
      </c>
    </row>
    <row r="43" spans="1:3">
      <c r="A43" s="2">
        <v>20</v>
      </c>
      <c r="B43" s="10" t="s">
        <v>76</v>
      </c>
      <c r="C43" s="2" t="s">
        <v>77</v>
      </c>
    </row>
    <row r="44" spans="1:3">
      <c r="A44" s="2">
        <v>21</v>
      </c>
      <c r="B44" s="10" t="s">
        <v>78</v>
      </c>
      <c r="C44" s="2" t="s">
        <v>30</v>
      </c>
    </row>
    <row r="45" spans="1:3">
      <c r="A45" s="2">
        <v>22</v>
      </c>
      <c r="B45" s="9" t="s">
        <v>79</v>
      </c>
      <c r="C45" s="2" t="s">
        <v>79</v>
      </c>
    </row>
    <row r="46" spans="1:3">
      <c r="A46" s="2">
        <v>23</v>
      </c>
      <c r="B46" s="9" t="s">
        <v>80</v>
      </c>
      <c r="C46" s="2" t="s">
        <v>81</v>
      </c>
    </row>
    <row r="47" spans="1:3">
      <c r="A47" s="2">
        <v>24</v>
      </c>
      <c r="B47" s="9" t="s">
        <v>82</v>
      </c>
      <c r="C47" s="2" t="s">
        <v>18</v>
      </c>
    </row>
    <row r="48" spans="1:3">
      <c r="A48" s="2">
        <v>25</v>
      </c>
      <c r="B48" s="9" t="s">
        <v>19</v>
      </c>
      <c r="C48" s="2" t="s">
        <v>83</v>
      </c>
    </row>
    <row r="49" spans="1:3">
      <c r="A49" s="2">
        <v>26</v>
      </c>
      <c r="B49" s="10" t="s">
        <v>84</v>
      </c>
      <c r="C49" s="2" t="s">
        <v>85</v>
      </c>
    </row>
    <row r="50" spans="1:3">
      <c r="C50" s="2" t="s">
        <v>5</v>
      </c>
    </row>
    <row r="51" spans="1:3">
      <c r="C51" s="2" t="s">
        <v>86</v>
      </c>
    </row>
    <row r="52" spans="1:3">
      <c r="A52" s="2">
        <v>27</v>
      </c>
      <c r="B52" s="9" t="s">
        <v>87</v>
      </c>
      <c r="C52" s="2" t="s">
        <v>85</v>
      </c>
    </row>
    <row r="53" spans="1:3">
      <c r="C53" s="2" t="s">
        <v>5</v>
      </c>
    </row>
    <row r="54" spans="1:3">
      <c r="C54" s="2" t="s">
        <v>4</v>
      </c>
    </row>
    <row r="55" spans="1:3">
      <c r="A55" s="2">
        <v>28</v>
      </c>
      <c r="B55" s="10" t="s">
        <v>88</v>
      </c>
      <c r="C55" s="2" t="s">
        <v>89</v>
      </c>
    </row>
    <row r="56" spans="1:3">
      <c r="A56" s="2">
        <v>29</v>
      </c>
      <c r="B56" s="9" t="s">
        <v>90</v>
      </c>
      <c r="C56" s="11" t="s">
        <v>90</v>
      </c>
    </row>
    <row r="57" spans="1:3">
      <c r="A57" s="2">
        <v>30</v>
      </c>
      <c r="B57" s="9" t="s">
        <v>91</v>
      </c>
      <c r="C57" s="2" t="s">
        <v>22</v>
      </c>
    </row>
    <row r="58" spans="1:3">
      <c r="C58" s="2" t="s">
        <v>23</v>
      </c>
    </row>
    <row r="59" spans="1:3">
      <c r="C59" s="2" t="s">
        <v>24</v>
      </c>
    </row>
    <row r="60" spans="1:3">
      <c r="C60" s="2" t="s">
        <v>25</v>
      </c>
    </row>
    <row r="61" spans="1:3">
      <c r="C61" s="2" t="s">
        <v>26</v>
      </c>
    </row>
    <row r="62" spans="1:3">
      <c r="C62" s="2" t="s">
        <v>27</v>
      </c>
    </row>
    <row r="63" spans="1:3">
      <c r="C63" s="2" t="s">
        <v>92</v>
      </c>
    </row>
    <row r="64" spans="1:3">
      <c r="C64" s="2" t="s">
        <v>28</v>
      </c>
    </row>
    <row r="65" spans="1:3">
      <c r="C65" s="2" t="s">
        <v>29</v>
      </c>
    </row>
    <row r="66" spans="1:3">
      <c r="C66" s="2" t="s">
        <v>30</v>
      </c>
    </row>
    <row r="67" spans="1:3">
      <c r="C67" s="2" t="s">
        <v>31</v>
      </c>
    </row>
    <row r="68" spans="1:3">
      <c r="C68" s="2" t="s">
        <v>1</v>
      </c>
    </row>
    <row r="69" spans="1:3">
      <c r="A69" s="2">
        <v>31</v>
      </c>
      <c r="B69" s="9" t="s">
        <v>93</v>
      </c>
      <c r="C69" s="2" t="s">
        <v>22</v>
      </c>
    </row>
    <row r="70" spans="1:3">
      <c r="C70" s="2" t="s">
        <v>23</v>
      </c>
    </row>
    <row r="71" spans="1:3">
      <c r="C71" s="2" t="s">
        <v>24</v>
      </c>
    </row>
    <row r="72" spans="1:3">
      <c r="C72" s="2" t="s">
        <v>25</v>
      </c>
    </row>
    <row r="73" spans="1:3">
      <c r="C73" s="2" t="s">
        <v>26</v>
      </c>
    </row>
    <row r="74" spans="1:3">
      <c r="C74" s="2" t="s">
        <v>27</v>
      </c>
    </row>
    <row r="75" spans="1:3">
      <c r="C75" s="2" t="s">
        <v>31</v>
      </c>
    </row>
    <row r="76" spans="1:3">
      <c r="A76" s="2">
        <v>32</v>
      </c>
      <c r="B76" s="10" t="s">
        <v>94</v>
      </c>
      <c r="C76" s="2" t="s">
        <v>29</v>
      </c>
    </row>
    <row r="77" spans="1:3">
      <c r="C77" s="2" t="s">
        <v>95</v>
      </c>
    </row>
    <row r="78" spans="1:3">
      <c r="A78" s="2">
        <v>33</v>
      </c>
      <c r="B78" s="10" t="s">
        <v>32</v>
      </c>
      <c r="C78" s="12" t="s">
        <v>32</v>
      </c>
    </row>
    <row r="79" spans="1:3">
      <c r="A79" s="2">
        <v>34</v>
      </c>
      <c r="B79" s="9" t="s">
        <v>96</v>
      </c>
      <c r="C79" s="2" t="s">
        <v>36</v>
      </c>
    </row>
    <row r="80" spans="1:3">
      <c r="C80" s="2" t="s">
        <v>37</v>
      </c>
    </row>
    <row r="81" spans="3:3">
      <c r="C81" s="2" t="s">
        <v>38</v>
      </c>
    </row>
    <row r="82" spans="3:3">
      <c r="C82" s="2" t="s">
        <v>97</v>
      </c>
    </row>
    <row r="83" spans="3:3">
      <c r="C83" s="2" t="s">
        <v>39</v>
      </c>
    </row>
    <row r="84" spans="3:3">
      <c r="C84" s="2" t="s">
        <v>66</v>
      </c>
    </row>
    <row r="85" spans="3:3">
      <c r="C85" s="2" t="s">
        <v>8</v>
      </c>
    </row>
    <row r="86" spans="3:3">
      <c r="C86" s="2" t="s">
        <v>13</v>
      </c>
    </row>
    <row r="87" spans="3:3">
      <c r="C87" s="2" t="s">
        <v>57</v>
      </c>
    </row>
    <row r="88" spans="3:3">
      <c r="C88" s="2" t="s">
        <v>50</v>
      </c>
    </row>
    <row r="89" spans="3:3">
      <c r="C89" s="2" t="s">
        <v>51</v>
      </c>
    </row>
    <row r="90" spans="3:3">
      <c r="C90" s="2" t="s">
        <v>85</v>
      </c>
    </row>
    <row r="91" spans="3:3">
      <c r="C91" s="2" t="s">
        <v>5</v>
      </c>
    </row>
    <row r="92" spans="3:3">
      <c r="C92" s="2" t="s">
        <v>86</v>
      </c>
    </row>
    <row r="93" spans="3:3">
      <c r="C93" s="2" t="s">
        <v>63</v>
      </c>
    </row>
    <row r="94" spans="3:3">
      <c r="C94" s="2" t="s">
        <v>13</v>
      </c>
    </row>
    <row r="95" spans="3:3">
      <c r="C95" s="2" t="s">
        <v>3</v>
      </c>
    </row>
    <row r="96" spans="3:3">
      <c r="C96" s="2" t="s">
        <v>45</v>
      </c>
    </row>
    <row r="97" spans="1:3">
      <c r="C97" s="2" t="s">
        <v>61</v>
      </c>
    </row>
    <row r="98" spans="1:3">
      <c r="C98" s="2" t="s">
        <v>98</v>
      </c>
    </row>
    <row r="99" spans="1:3">
      <c r="C99" s="2" t="s">
        <v>11</v>
      </c>
    </row>
    <row r="100" spans="1:3">
      <c r="C100" s="2" t="s">
        <v>99</v>
      </c>
    </row>
    <row r="101" spans="1:3">
      <c r="C101" s="2" t="s">
        <v>64</v>
      </c>
    </row>
    <row r="102" spans="1:3">
      <c r="C102" s="2" t="s">
        <v>42</v>
      </c>
    </row>
    <row r="103" spans="1:3">
      <c r="C103" s="2" t="s">
        <v>100</v>
      </c>
    </row>
    <row r="104" spans="1:3">
      <c r="A104" s="2">
        <v>35</v>
      </c>
      <c r="B104" s="9" t="s">
        <v>101</v>
      </c>
      <c r="C104" s="2" t="s">
        <v>41</v>
      </c>
    </row>
    <row r="105" spans="1:3">
      <c r="C105" s="2" t="s">
        <v>2</v>
      </c>
    </row>
    <row r="106" spans="1:3">
      <c r="A106" s="2">
        <v>36</v>
      </c>
      <c r="B106" s="9" t="s">
        <v>102</v>
      </c>
      <c r="C106" s="2" t="s">
        <v>103</v>
      </c>
    </row>
    <row r="107" spans="1:3">
      <c r="C107" s="2" t="s">
        <v>104</v>
      </c>
    </row>
    <row r="108" spans="1:3">
      <c r="A108" s="2">
        <v>37</v>
      </c>
      <c r="B108" s="9" t="s">
        <v>33</v>
      </c>
      <c r="C108" s="11" t="s">
        <v>33</v>
      </c>
    </row>
    <row r="109" spans="1:3">
      <c r="C109" s="2" t="s">
        <v>95</v>
      </c>
    </row>
    <row r="110" spans="1:3">
      <c r="C110" s="2" t="s">
        <v>29</v>
      </c>
    </row>
    <row r="111" spans="1:3">
      <c r="C111" s="2" t="s">
        <v>92</v>
      </c>
    </row>
    <row r="112" spans="1:3">
      <c r="C112" s="2" t="s">
        <v>105</v>
      </c>
    </row>
    <row r="113" spans="1:3">
      <c r="C113" s="2" t="s">
        <v>106</v>
      </c>
    </row>
    <row r="114" spans="1:3">
      <c r="C114" s="2" t="s">
        <v>107</v>
      </c>
    </row>
    <row r="115" spans="1:3">
      <c r="C115" s="2" t="s">
        <v>30</v>
      </c>
    </row>
    <row r="116" spans="1:3">
      <c r="A116" s="2">
        <v>38</v>
      </c>
      <c r="B116" s="10" t="s">
        <v>108</v>
      </c>
      <c r="C116" s="2" t="s">
        <v>97</v>
      </c>
    </row>
    <row r="117" spans="1:3">
      <c r="C117" s="2" t="s">
        <v>109</v>
      </c>
    </row>
    <row r="118" spans="1:3">
      <c r="C118" s="2" t="s">
        <v>68</v>
      </c>
    </row>
    <row r="119" spans="1:3">
      <c r="C119" s="2" t="s">
        <v>110</v>
      </c>
    </row>
    <row r="120" spans="1:3">
      <c r="A120" s="2">
        <v>39</v>
      </c>
      <c r="B120" s="10" t="s">
        <v>111</v>
      </c>
      <c r="C120" s="2" t="s">
        <v>112</v>
      </c>
    </row>
    <row r="121" spans="1:3">
      <c r="C121" s="2" t="s">
        <v>41</v>
      </c>
    </row>
    <row r="122" spans="1:3">
      <c r="C122" s="2" t="s">
        <v>14</v>
      </c>
    </row>
    <row r="123" spans="1:3">
      <c r="A123" s="2">
        <v>40</v>
      </c>
      <c r="B123" s="9" t="s">
        <v>113</v>
      </c>
      <c r="C123" s="2" t="s">
        <v>41</v>
      </c>
    </row>
    <row r="124" spans="1:3">
      <c r="C124" s="2" t="s">
        <v>114</v>
      </c>
    </row>
    <row r="125" spans="1:3">
      <c r="C125" s="2" t="s">
        <v>115</v>
      </c>
    </row>
    <row r="126" spans="1:3">
      <c r="A126" s="2">
        <v>41</v>
      </c>
      <c r="B126" s="9" t="s">
        <v>116</v>
      </c>
    </row>
    <row r="127" spans="1:3">
      <c r="A127" s="2">
        <v>42</v>
      </c>
      <c r="B127" s="9" t="s">
        <v>117</v>
      </c>
      <c r="C127" s="2" t="s">
        <v>21</v>
      </c>
    </row>
    <row r="128" spans="1:3">
      <c r="C128" s="2" t="s">
        <v>103</v>
      </c>
    </row>
    <row r="129" spans="1:3">
      <c r="A129" s="2">
        <v>43</v>
      </c>
      <c r="B129" s="10" t="s">
        <v>118</v>
      </c>
      <c r="C129" s="2" t="s">
        <v>119</v>
      </c>
    </row>
    <row r="130" spans="1:3">
      <c r="A130" s="2">
        <v>44</v>
      </c>
      <c r="B130" s="10" t="s">
        <v>120</v>
      </c>
      <c r="C130" s="2" t="s">
        <v>121</v>
      </c>
    </row>
    <row r="131" spans="1:3">
      <c r="A131" s="2">
        <v>45</v>
      </c>
      <c r="B131" s="10" t="s">
        <v>122</v>
      </c>
      <c r="C131" s="2" t="s">
        <v>9</v>
      </c>
    </row>
    <row r="132" spans="1:3">
      <c r="A132" s="2">
        <v>46</v>
      </c>
      <c r="B132" s="10" t="s">
        <v>123</v>
      </c>
      <c r="C132" s="2" t="s">
        <v>51</v>
      </c>
    </row>
    <row r="133" spans="1:3">
      <c r="A133" s="2">
        <v>47</v>
      </c>
      <c r="B133" s="10" t="s">
        <v>124</v>
      </c>
      <c r="C133" s="2" t="s">
        <v>4</v>
      </c>
    </row>
    <row r="134" spans="1:3">
      <c r="C134" s="2" t="s">
        <v>85</v>
      </c>
    </row>
    <row r="135" spans="1:3">
      <c r="A135" s="2">
        <v>48</v>
      </c>
      <c r="B135" s="9" t="s">
        <v>125</v>
      </c>
      <c r="C135" s="2" t="s">
        <v>50</v>
      </c>
    </row>
    <row r="136" spans="1:3">
      <c r="C136" s="2" t="s">
        <v>126</v>
      </c>
    </row>
    <row r="137" spans="1:3">
      <c r="C137" s="2" t="s">
        <v>4</v>
      </c>
    </row>
    <row r="138" spans="1:3">
      <c r="A138" s="2">
        <v>49</v>
      </c>
      <c r="B138" s="9" t="s">
        <v>127</v>
      </c>
      <c r="C138" s="2" t="s">
        <v>97</v>
      </c>
    </row>
    <row r="139" spans="1:3">
      <c r="C139" s="2" t="s">
        <v>38</v>
      </c>
    </row>
    <row r="140" spans="1:3">
      <c r="C140" s="2" t="s">
        <v>128</v>
      </c>
    </row>
    <row r="141" spans="1:3">
      <c r="A141" s="2">
        <v>50</v>
      </c>
      <c r="B141" s="9" t="s">
        <v>129</v>
      </c>
      <c r="C141" s="2" t="s">
        <v>130</v>
      </c>
    </row>
    <row r="142" spans="1:3">
      <c r="A142" s="2">
        <v>51</v>
      </c>
      <c r="B142" s="9" t="s">
        <v>131</v>
      </c>
      <c r="C142" s="2" t="s">
        <v>97</v>
      </c>
    </row>
    <row r="143" spans="1:3">
      <c r="C143" s="2" t="s">
        <v>38</v>
      </c>
    </row>
    <row r="144" spans="1:3">
      <c r="C144" s="2" t="s">
        <v>39</v>
      </c>
    </row>
    <row r="145" spans="1:3">
      <c r="C145" s="2" t="s">
        <v>132</v>
      </c>
    </row>
    <row r="146" spans="1:3">
      <c r="C146" s="2" t="s">
        <v>36</v>
      </c>
    </row>
    <row r="147" spans="1:3">
      <c r="C147" s="2" t="s">
        <v>68</v>
      </c>
    </row>
    <row r="148" spans="1:3">
      <c r="C148" s="2" t="s">
        <v>133</v>
      </c>
    </row>
    <row r="149" spans="1:3">
      <c r="C149" s="2" t="s">
        <v>13</v>
      </c>
    </row>
    <row r="150" spans="1:3">
      <c r="C150" s="2" t="s">
        <v>67</v>
      </c>
    </row>
    <row r="151" spans="1:3">
      <c r="C151" s="2" t="s">
        <v>134</v>
      </c>
    </row>
    <row r="152" spans="1:3">
      <c r="A152" s="2">
        <v>52</v>
      </c>
      <c r="B152" s="9" t="s">
        <v>135</v>
      </c>
      <c r="C152" s="2" t="s">
        <v>136</v>
      </c>
    </row>
    <row r="153" spans="1:3">
      <c r="A153" s="2">
        <v>53</v>
      </c>
      <c r="B153" s="9" t="s">
        <v>137</v>
      </c>
      <c r="C153" s="2" t="s">
        <v>11</v>
      </c>
    </row>
    <row r="154" spans="1:3">
      <c r="C154" s="2" t="s">
        <v>138</v>
      </c>
    </row>
    <row r="155" spans="1:3">
      <c r="C155" s="2" t="s">
        <v>54</v>
      </c>
    </row>
    <row r="156" spans="1:3">
      <c r="A156" s="2">
        <v>55</v>
      </c>
      <c r="B156" s="9" t="s">
        <v>139</v>
      </c>
      <c r="C156" s="2" t="s">
        <v>140</v>
      </c>
    </row>
    <row r="157" spans="1:3">
      <c r="C157" s="2" t="s">
        <v>25</v>
      </c>
    </row>
    <row r="158" spans="1:3">
      <c r="A158" s="2">
        <v>56</v>
      </c>
      <c r="B158" s="10" t="s">
        <v>141</v>
      </c>
    </row>
    <row r="159" spans="1:3">
      <c r="A159" s="2">
        <v>57</v>
      </c>
      <c r="B159" s="10" t="s">
        <v>142</v>
      </c>
    </row>
    <row r="160" spans="1:3">
      <c r="A160" s="2">
        <v>58</v>
      </c>
      <c r="B160" s="10" t="s">
        <v>143</v>
      </c>
    </row>
    <row r="161" spans="1:3">
      <c r="A161" s="2">
        <v>59</v>
      </c>
      <c r="B161" s="10" t="s">
        <v>144</v>
      </c>
    </row>
    <row r="162" spans="1:3">
      <c r="A162" s="2">
        <v>61</v>
      </c>
      <c r="B162" s="10" t="s">
        <v>145</v>
      </c>
    </row>
    <row r="163" spans="1:3">
      <c r="A163" s="2">
        <v>62</v>
      </c>
      <c r="B163" s="10" t="s">
        <v>146</v>
      </c>
    </row>
    <row r="164" spans="1:3">
      <c r="A164" s="13">
        <v>63</v>
      </c>
      <c r="B164" s="14" t="s">
        <v>147</v>
      </c>
    </row>
    <row r="165" spans="1:3">
      <c r="A165" s="13">
        <v>65</v>
      </c>
      <c r="B165" s="14" t="s">
        <v>148</v>
      </c>
    </row>
    <row r="166" spans="1:3">
      <c r="A166" s="15">
        <v>66</v>
      </c>
      <c r="B166" s="16" t="s">
        <v>149</v>
      </c>
    </row>
    <row r="167" spans="1:3">
      <c r="A167" s="13">
        <v>67</v>
      </c>
      <c r="B167" s="14" t="s">
        <v>150</v>
      </c>
    </row>
    <row r="168" spans="1:3">
      <c r="A168" s="13">
        <v>68</v>
      </c>
      <c r="B168" s="14" t="s">
        <v>151</v>
      </c>
    </row>
    <row r="169" spans="1:3">
      <c r="A169" s="13">
        <v>69</v>
      </c>
      <c r="B169" s="14" t="s">
        <v>152</v>
      </c>
    </row>
    <row r="170" spans="1:3">
      <c r="A170" s="13">
        <v>70</v>
      </c>
      <c r="B170" s="14" t="s">
        <v>153</v>
      </c>
    </row>
    <row r="171" spans="1:3">
      <c r="A171" s="13">
        <v>71</v>
      </c>
      <c r="B171" s="14" t="s">
        <v>154</v>
      </c>
    </row>
    <row r="172" spans="1:3">
      <c r="A172" s="13">
        <v>74</v>
      </c>
      <c r="B172" s="14" t="s">
        <v>155</v>
      </c>
    </row>
    <row r="173" spans="1:3">
      <c r="A173" s="13">
        <v>75</v>
      </c>
      <c r="B173" s="14" t="s">
        <v>156</v>
      </c>
    </row>
    <row r="174" spans="1:3">
      <c r="A174" s="13">
        <v>76</v>
      </c>
      <c r="B174" s="14" t="s">
        <v>157</v>
      </c>
    </row>
    <row r="175" spans="1:3">
      <c r="A175" s="15">
        <v>77</v>
      </c>
      <c r="B175" s="16" t="s">
        <v>158</v>
      </c>
    </row>
    <row r="176" spans="1:3">
      <c r="A176" s="15">
        <v>78</v>
      </c>
      <c r="B176" s="16" t="s">
        <v>159</v>
      </c>
      <c r="C176" s="13" t="s">
        <v>160</v>
      </c>
    </row>
    <row r="177" spans="1:3">
      <c r="A177" s="13">
        <v>79</v>
      </c>
      <c r="B177" s="17" t="s">
        <v>161</v>
      </c>
      <c r="C177" s="13" t="s">
        <v>162</v>
      </c>
    </row>
    <row r="178" spans="1:3">
      <c r="A178" s="13">
        <v>81</v>
      </c>
      <c r="B178" s="17" t="s">
        <v>163</v>
      </c>
      <c r="C178" s="13" t="s">
        <v>16</v>
      </c>
    </row>
    <row r="179" spans="1:3">
      <c r="A179" s="13"/>
      <c r="C179" s="13" t="s">
        <v>7</v>
      </c>
    </row>
    <row r="180" spans="1:3">
      <c r="A180" s="13"/>
      <c r="C180" s="13" t="s">
        <v>17</v>
      </c>
    </row>
    <row r="181" spans="1:3">
      <c r="A181" s="13">
        <v>82</v>
      </c>
      <c r="B181" s="17" t="s">
        <v>164</v>
      </c>
      <c r="C181" s="13" t="s">
        <v>56</v>
      </c>
    </row>
    <row r="182" spans="1:3">
      <c r="A182" s="13"/>
      <c r="C182" s="13" t="s">
        <v>57</v>
      </c>
    </row>
    <row r="183" spans="1:3">
      <c r="A183" s="13">
        <v>83</v>
      </c>
      <c r="B183" s="17" t="s">
        <v>165</v>
      </c>
      <c r="C183" s="13" t="s">
        <v>50</v>
      </c>
    </row>
    <row r="184" spans="1:3">
      <c r="A184" s="13"/>
      <c r="C184" s="13" t="s">
        <v>51</v>
      </c>
    </row>
    <row r="185" spans="1:3">
      <c r="A185" s="13"/>
      <c r="C185" s="13" t="s">
        <v>85</v>
      </c>
    </row>
    <row r="186" spans="1:3">
      <c r="A186" s="13"/>
      <c r="C186" s="13" t="s">
        <v>86</v>
      </c>
    </row>
    <row r="187" spans="1:3">
      <c r="A187" s="13"/>
      <c r="C187" s="13" t="s">
        <v>5</v>
      </c>
    </row>
    <row r="188" spans="1:3">
      <c r="A188" s="13">
        <v>84</v>
      </c>
      <c r="B188" s="17" t="s">
        <v>166</v>
      </c>
    </row>
    <row r="189" spans="1:3">
      <c r="B189" s="2"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65"/>
  <sheetViews>
    <sheetView tabSelected="1" topLeftCell="A31" zoomScale="90" zoomScaleNormal="90" workbookViewId="0">
      <selection activeCell="B59" sqref="B59:D59"/>
    </sheetView>
  </sheetViews>
  <sheetFormatPr defaultColWidth="14.42578125" defaultRowHeight="15" customHeight="1"/>
  <cols>
    <col min="1" max="1" width="13.5703125" style="533" customWidth="1"/>
    <col min="2" max="2" width="22.5703125" style="533" customWidth="1"/>
    <col min="3" max="3" width="121.5703125" style="533" customWidth="1"/>
    <col min="4" max="4" width="12.85546875" style="533" customWidth="1"/>
    <col min="5" max="13" width="8.7109375" style="533" customWidth="1"/>
    <col min="14" max="28" width="14.42578125" style="533"/>
  </cols>
  <sheetData>
    <row r="1" spans="1:4" ht="14.25" customHeight="1">
      <c r="A1" s="541" t="s">
        <v>2284</v>
      </c>
      <c r="B1" s="617">
        <v>198</v>
      </c>
      <c r="C1" s="618"/>
      <c r="D1" s="619"/>
    </row>
    <row r="2" spans="1:4" ht="14.25" customHeight="1">
      <c r="A2" s="534" t="s">
        <v>404</v>
      </c>
      <c r="B2" s="535" t="s">
        <v>405</v>
      </c>
      <c r="C2" s="535" t="s">
        <v>406</v>
      </c>
      <c r="D2" s="538" t="s">
        <v>208</v>
      </c>
    </row>
    <row r="3" spans="1:4" ht="14.25" customHeight="1">
      <c r="A3" s="534" t="s">
        <v>407</v>
      </c>
      <c r="B3" s="535" t="s">
        <v>408</v>
      </c>
      <c r="C3" s="535" t="s">
        <v>409</v>
      </c>
      <c r="D3" s="538" t="s">
        <v>410</v>
      </c>
    </row>
    <row r="4" spans="1:4" ht="14.25" customHeight="1">
      <c r="A4" s="534" t="s">
        <v>411</v>
      </c>
      <c r="B4" s="535" t="s">
        <v>412</v>
      </c>
      <c r="C4" s="535" t="s">
        <v>413</v>
      </c>
      <c r="D4" s="538">
        <v>500</v>
      </c>
    </row>
    <row r="5" spans="1:4" ht="14.25" customHeight="1">
      <c r="A5" s="541" t="s">
        <v>2284</v>
      </c>
      <c r="B5" s="617">
        <v>199</v>
      </c>
      <c r="C5" s="618"/>
      <c r="D5" s="619"/>
    </row>
    <row r="6" spans="1:4" ht="14.25" customHeight="1">
      <c r="A6" s="534" t="s">
        <v>415</v>
      </c>
      <c r="B6" s="539" t="s">
        <v>220</v>
      </c>
      <c r="C6" s="536" t="s">
        <v>221</v>
      </c>
      <c r="D6" s="538">
        <v>100</v>
      </c>
    </row>
    <row r="7" spans="1:4" ht="14.25" customHeight="1">
      <c r="A7" s="534" t="s">
        <v>416</v>
      </c>
      <c r="B7" s="539" t="s">
        <v>223</v>
      </c>
      <c r="C7" s="536" t="s">
        <v>224</v>
      </c>
      <c r="D7" s="538">
        <v>400</v>
      </c>
    </row>
    <row r="8" spans="1:4" ht="14.25" customHeight="1">
      <c r="A8" s="534" t="s">
        <v>417</v>
      </c>
      <c r="B8" s="539" t="s">
        <v>226</v>
      </c>
      <c r="C8" s="536" t="s">
        <v>227</v>
      </c>
      <c r="D8" s="538">
        <v>800</v>
      </c>
    </row>
    <row r="9" spans="1:4" ht="14.25" customHeight="1">
      <c r="A9" s="534" t="s">
        <v>418</v>
      </c>
      <c r="B9" s="539"/>
      <c r="C9" s="536" t="s">
        <v>233</v>
      </c>
      <c r="D9" s="538">
        <v>50</v>
      </c>
    </row>
    <row r="10" spans="1:4" ht="14.25" customHeight="1">
      <c r="A10" s="541" t="s">
        <v>2284</v>
      </c>
      <c r="B10" s="617">
        <v>200</v>
      </c>
      <c r="C10" s="618"/>
      <c r="D10" s="619"/>
    </row>
    <row r="11" spans="1:4" ht="14.25" customHeight="1">
      <c r="A11" s="534" t="s">
        <v>420</v>
      </c>
      <c r="B11" s="535" t="s">
        <v>237</v>
      </c>
      <c r="C11" s="540" t="s">
        <v>238</v>
      </c>
      <c r="D11" s="538" t="s">
        <v>239</v>
      </c>
    </row>
    <row r="12" spans="1:4" ht="14.25" customHeight="1">
      <c r="A12" s="534" t="s">
        <v>421</v>
      </c>
      <c r="B12" s="535" t="s">
        <v>241</v>
      </c>
      <c r="C12" s="540" t="s">
        <v>242</v>
      </c>
      <c r="D12" s="538">
        <v>170</v>
      </c>
    </row>
    <row r="13" spans="1:4" ht="14.25" customHeight="1">
      <c r="A13" s="534" t="s">
        <v>422</v>
      </c>
      <c r="B13" s="535" t="s">
        <v>245</v>
      </c>
      <c r="C13" s="540" t="s">
        <v>246</v>
      </c>
      <c r="D13" s="538">
        <v>500</v>
      </c>
    </row>
    <row r="14" spans="1:4" ht="14.25" customHeight="1">
      <c r="A14" s="534" t="s">
        <v>423</v>
      </c>
      <c r="B14" s="539" t="s">
        <v>424</v>
      </c>
      <c r="C14" s="536" t="s">
        <v>425</v>
      </c>
      <c r="D14" s="538">
        <v>550</v>
      </c>
    </row>
    <row r="15" spans="1:4" ht="14.25" customHeight="1">
      <c r="A15" s="534" t="s">
        <v>426</v>
      </c>
      <c r="B15" s="539"/>
      <c r="C15" s="536" t="s">
        <v>427</v>
      </c>
      <c r="D15" s="538">
        <v>220</v>
      </c>
    </row>
    <row r="16" spans="1:4" ht="14.25" customHeight="1">
      <c r="A16" s="541" t="s">
        <v>2284</v>
      </c>
      <c r="B16" s="617">
        <v>201</v>
      </c>
      <c r="C16" s="618"/>
      <c r="D16" s="619"/>
    </row>
    <row r="17" spans="1:4" ht="14.25" customHeight="1">
      <c r="A17" s="534" t="s">
        <v>429</v>
      </c>
      <c r="B17" s="539" t="s">
        <v>255</v>
      </c>
      <c r="C17" s="536" t="s">
        <v>430</v>
      </c>
      <c r="D17" s="538">
        <v>210</v>
      </c>
    </row>
    <row r="18" spans="1:4" ht="14.25" customHeight="1">
      <c r="A18" s="534" t="s">
        <v>431</v>
      </c>
      <c r="B18" s="539" t="s">
        <v>432</v>
      </c>
      <c r="C18" s="536" t="s">
        <v>433</v>
      </c>
      <c r="D18" s="538">
        <v>550</v>
      </c>
    </row>
    <row r="19" spans="1:4" ht="14.25" customHeight="1">
      <c r="A19" s="541" t="s">
        <v>2284</v>
      </c>
      <c r="B19" s="617">
        <v>202</v>
      </c>
      <c r="C19" s="618"/>
      <c r="D19" s="619"/>
    </row>
    <row r="20" spans="1:4" ht="14.25" customHeight="1">
      <c r="A20" s="534" t="s">
        <v>435</v>
      </c>
      <c r="B20" s="539" t="s">
        <v>262</v>
      </c>
      <c r="C20" s="536" t="s">
        <v>263</v>
      </c>
      <c r="D20" s="538">
        <v>300</v>
      </c>
    </row>
    <row r="21" spans="1:4" ht="14.25" customHeight="1">
      <c r="A21" s="534" t="s">
        <v>436</v>
      </c>
      <c r="B21" s="539" t="s">
        <v>259</v>
      </c>
      <c r="C21" s="536" t="s">
        <v>260</v>
      </c>
      <c r="D21" s="538">
        <v>750</v>
      </c>
    </row>
    <row r="22" spans="1:4" ht="14.25" customHeight="1">
      <c r="A22" s="534" t="s">
        <v>437</v>
      </c>
      <c r="B22" s="539" t="s">
        <v>438</v>
      </c>
      <c r="C22" s="536" t="s">
        <v>439</v>
      </c>
      <c r="D22" s="538">
        <v>100</v>
      </c>
    </row>
    <row r="23" spans="1:4" ht="14.25" customHeight="1">
      <c r="A23" s="534" t="s">
        <v>440</v>
      </c>
      <c r="B23" s="539" t="s">
        <v>441</v>
      </c>
      <c r="C23" s="536" t="s">
        <v>442</v>
      </c>
      <c r="D23" s="538">
        <v>1260</v>
      </c>
    </row>
    <row r="24" spans="1:4" ht="14.25" customHeight="1">
      <c r="A24" s="534" t="s">
        <v>443</v>
      </c>
      <c r="B24" s="539" t="s">
        <v>444</v>
      </c>
      <c r="C24" s="536" t="s">
        <v>445</v>
      </c>
      <c r="D24" s="538">
        <v>520</v>
      </c>
    </row>
    <row r="25" spans="1:4" ht="14.25" customHeight="1">
      <c r="A25" s="534" t="s">
        <v>446</v>
      </c>
      <c r="B25" s="539" t="s">
        <v>447</v>
      </c>
      <c r="C25" s="536" t="s">
        <v>448</v>
      </c>
      <c r="D25" s="538">
        <v>520</v>
      </c>
    </row>
    <row r="26" spans="1:4" ht="14.25" customHeight="1">
      <c r="A26" s="534" t="s">
        <v>449</v>
      </c>
      <c r="B26" s="539" t="s">
        <v>294</v>
      </c>
      <c r="C26" s="536" t="s">
        <v>295</v>
      </c>
      <c r="D26" s="538">
        <v>850</v>
      </c>
    </row>
    <row r="27" spans="1:4" ht="14.25" customHeight="1">
      <c r="A27" s="541" t="s">
        <v>2284</v>
      </c>
      <c r="B27" s="617">
        <v>203</v>
      </c>
      <c r="C27" s="618"/>
      <c r="D27" s="619"/>
    </row>
    <row r="28" spans="1:4" ht="14.25" customHeight="1">
      <c r="A28" s="534" t="s">
        <v>451</v>
      </c>
      <c r="B28" s="535" t="s">
        <v>276</v>
      </c>
      <c r="C28" s="536" t="s">
        <v>452</v>
      </c>
      <c r="D28" s="538">
        <v>200</v>
      </c>
    </row>
    <row r="29" spans="1:4" ht="14.25" customHeight="1">
      <c r="A29" s="534" t="s">
        <v>453</v>
      </c>
      <c r="B29" s="535" t="s">
        <v>454</v>
      </c>
      <c r="C29" s="536" t="s">
        <v>455</v>
      </c>
      <c r="D29" s="538">
        <v>370</v>
      </c>
    </row>
    <row r="30" spans="1:4" ht="14.25" customHeight="1">
      <c r="A30" s="534" t="s">
        <v>456</v>
      </c>
      <c r="B30" s="535" t="s">
        <v>284</v>
      </c>
      <c r="C30" s="536" t="s">
        <v>457</v>
      </c>
      <c r="D30" s="538">
        <v>190</v>
      </c>
    </row>
    <row r="31" spans="1:4" ht="14.25" customHeight="1">
      <c r="A31" s="534" t="s">
        <v>458</v>
      </c>
      <c r="B31" s="535" t="s">
        <v>459</v>
      </c>
      <c r="C31" s="536" t="s">
        <v>460</v>
      </c>
      <c r="D31" s="538">
        <v>200</v>
      </c>
    </row>
    <row r="32" spans="1:4" ht="14.25" customHeight="1">
      <c r="A32" s="534" t="s">
        <v>461</v>
      </c>
      <c r="B32" s="535" t="s">
        <v>462</v>
      </c>
      <c r="C32" s="536" t="s">
        <v>463</v>
      </c>
      <c r="D32" s="538">
        <v>150</v>
      </c>
    </row>
    <row r="33" spans="1:4" ht="14.25" customHeight="1">
      <c r="A33" s="534" t="s">
        <v>464</v>
      </c>
      <c r="B33" s="535" t="s">
        <v>279</v>
      </c>
      <c r="C33" s="536" t="s">
        <v>465</v>
      </c>
      <c r="D33" s="538">
        <v>350</v>
      </c>
    </row>
    <row r="34" spans="1:4" ht="14.25" customHeight="1">
      <c r="A34" s="534" t="s">
        <v>466</v>
      </c>
      <c r="B34" s="535" t="s">
        <v>467</v>
      </c>
      <c r="C34" s="536" t="s">
        <v>468</v>
      </c>
      <c r="D34" s="538">
        <v>550</v>
      </c>
    </row>
    <row r="35" spans="1:4" ht="14.25" customHeight="1">
      <c r="A35" s="534" t="s">
        <v>469</v>
      </c>
      <c r="B35" s="535" t="s">
        <v>470</v>
      </c>
      <c r="C35" s="536" t="s">
        <v>2280</v>
      </c>
      <c r="D35" s="538">
        <v>3200</v>
      </c>
    </row>
    <row r="36" spans="1:4" ht="14.25" customHeight="1">
      <c r="A36" s="534" t="s">
        <v>472</v>
      </c>
      <c r="B36" s="535" t="s">
        <v>298</v>
      </c>
      <c r="C36" s="536" t="s">
        <v>299</v>
      </c>
      <c r="D36" s="537">
        <v>490</v>
      </c>
    </row>
    <row r="37" spans="1:4" ht="14.25" customHeight="1">
      <c r="A37" s="534" t="s">
        <v>473</v>
      </c>
      <c r="B37" s="539" t="s">
        <v>474</v>
      </c>
      <c r="C37" s="536" t="s">
        <v>475</v>
      </c>
      <c r="D37" s="538">
        <v>890</v>
      </c>
    </row>
    <row r="38" spans="1:4" ht="14.25" customHeight="1">
      <c r="A38" s="534" t="s">
        <v>476</v>
      </c>
      <c r="B38" s="539" t="s">
        <v>477</v>
      </c>
      <c r="C38" s="536" t="s">
        <v>478</v>
      </c>
      <c r="D38" s="538">
        <v>990</v>
      </c>
    </row>
    <row r="39" spans="1:4" ht="14.25" customHeight="1">
      <c r="A39" s="534" t="s">
        <v>479</v>
      </c>
      <c r="B39" s="539" t="s">
        <v>480</v>
      </c>
      <c r="C39" s="536" t="s">
        <v>481</v>
      </c>
      <c r="D39" s="538">
        <v>1290</v>
      </c>
    </row>
    <row r="40" spans="1:4" ht="14.25" customHeight="1">
      <c r="A40" s="534" t="s">
        <v>482</v>
      </c>
      <c r="B40" s="539" t="s">
        <v>483</v>
      </c>
      <c r="C40" s="536" t="s">
        <v>484</v>
      </c>
      <c r="D40" s="538">
        <v>1490</v>
      </c>
    </row>
    <row r="41" spans="1:4" ht="14.25" customHeight="1">
      <c r="A41" s="534" t="s">
        <v>485</v>
      </c>
      <c r="B41" s="539" t="s">
        <v>486</v>
      </c>
      <c r="C41" s="536" t="s">
        <v>487</v>
      </c>
      <c r="D41" s="538">
        <v>990</v>
      </c>
    </row>
    <row r="42" spans="1:4" ht="14.25" customHeight="1">
      <c r="A42" s="534" t="s">
        <v>488</v>
      </c>
      <c r="B42" s="539" t="s">
        <v>489</v>
      </c>
      <c r="C42" s="536" t="s">
        <v>490</v>
      </c>
      <c r="D42" s="538">
        <v>1290</v>
      </c>
    </row>
    <row r="43" spans="1:4" ht="14.25" customHeight="1">
      <c r="A43" s="534" t="s">
        <v>491</v>
      </c>
      <c r="B43" s="539" t="s">
        <v>492</v>
      </c>
      <c r="C43" s="536" t="s">
        <v>493</v>
      </c>
      <c r="D43" s="538">
        <v>1390</v>
      </c>
    </row>
    <row r="44" spans="1:4" ht="14.25" customHeight="1">
      <c r="A44" s="534" t="s">
        <v>494</v>
      </c>
      <c r="B44" s="539" t="s">
        <v>495</v>
      </c>
      <c r="C44" s="536" t="s">
        <v>496</v>
      </c>
      <c r="D44" s="538">
        <v>1290</v>
      </c>
    </row>
    <row r="45" spans="1:4" ht="14.25" customHeight="1">
      <c r="A45" s="534" t="s">
        <v>497</v>
      </c>
      <c r="B45" s="539" t="s">
        <v>498</v>
      </c>
      <c r="C45" s="536" t="s">
        <v>499</v>
      </c>
      <c r="D45" s="538">
        <v>1490</v>
      </c>
    </row>
    <row r="46" spans="1:4" ht="14.25" customHeight="1">
      <c r="A46" s="534" t="s">
        <v>500</v>
      </c>
      <c r="B46" s="539" t="s">
        <v>501</v>
      </c>
      <c r="C46" s="536" t="s">
        <v>502</v>
      </c>
      <c r="D46" s="538">
        <v>1690</v>
      </c>
    </row>
    <row r="47" spans="1:4" ht="14.25" customHeight="1">
      <c r="A47" s="534" t="s">
        <v>503</v>
      </c>
      <c r="B47" s="539" t="s">
        <v>504</v>
      </c>
      <c r="C47" s="536" t="s">
        <v>505</v>
      </c>
      <c r="D47" s="538">
        <v>410</v>
      </c>
    </row>
    <row r="48" spans="1:4" ht="14.25" customHeight="1">
      <c r="A48" s="534" t="s">
        <v>506</v>
      </c>
      <c r="B48" s="539" t="s">
        <v>507</v>
      </c>
      <c r="C48" s="536" t="s">
        <v>508</v>
      </c>
      <c r="D48" s="538">
        <v>570</v>
      </c>
    </row>
    <row r="49" spans="1:4" ht="14.25" customHeight="1">
      <c r="A49" s="534" t="s">
        <v>509</v>
      </c>
      <c r="B49" s="539" t="s">
        <v>296</v>
      </c>
      <c r="C49" s="536" t="s">
        <v>510</v>
      </c>
      <c r="D49" s="538">
        <v>570</v>
      </c>
    </row>
    <row r="50" spans="1:4" ht="14.25" customHeight="1">
      <c r="A50" s="541" t="s">
        <v>2284</v>
      </c>
      <c r="B50" s="617">
        <v>204</v>
      </c>
      <c r="C50" s="618"/>
      <c r="D50" s="619"/>
    </row>
    <row r="51" spans="1:4" ht="14.25" customHeight="1">
      <c r="A51" s="534" t="s">
        <v>512</v>
      </c>
      <c r="B51" s="539" t="s">
        <v>292</v>
      </c>
      <c r="C51" s="536" t="s">
        <v>513</v>
      </c>
      <c r="D51" s="538">
        <v>410</v>
      </c>
    </row>
    <row r="52" spans="1:4" ht="14.25" customHeight="1">
      <c r="A52" s="534" t="s">
        <v>514</v>
      </c>
      <c r="B52" s="539" t="s">
        <v>515</v>
      </c>
      <c r="C52" s="536" t="s">
        <v>516</v>
      </c>
      <c r="D52" s="538">
        <v>320</v>
      </c>
    </row>
    <row r="53" spans="1:4" ht="14.25" customHeight="1">
      <c r="A53" s="534" t="s">
        <v>517</v>
      </c>
      <c r="B53" s="539" t="s">
        <v>298</v>
      </c>
      <c r="C53" s="536" t="s">
        <v>518</v>
      </c>
      <c r="D53" s="538">
        <v>600</v>
      </c>
    </row>
    <row r="54" spans="1:4" ht="14.25" customHeight="1">
      <c r="A54" s="534" t="s">
        <v>519</v>
      </c>
      <c r="B54" s="539" t="s">
        <v>520</v>
      </c>
      <c r="C54" s="536" t="s">
        <v>2281</v>
      </c>
      <c r="D54" s="538">
        <v>500</v>
      </c>
    </row>
    <row r="55" spans="1:4" ht="14.25" customHeight="1">
      <c r="A55" s="534" t="s">
        <v>522</v>
      </c>
      <c r="B55" s="539" t="s">
        <v>523</v>
      </c>
      <c r="C55" s="536" t="s">
        <v>2283</v>
      </c>
      <c r="D55" s="538">
        <v>700</v>
      </c>
    </row>
    <row r="56" spans="1:4" ht="14.25" customHeight="1">
      <c r="A56" s="534" t="s">
        <v>524</v>
      </c>
      <c r="B56" s="539" t="s">
        <v>525</v>
      </c>
      <c r="C56" s="536" t="s">
        <v>2282</v>
      </c>
      <c r="D56" s="538">
        <v>900</v>
      </c>
    </row>
    <row r="57" spans="1:4" ht="14.25" customHeight="1">
      <c r="A57" s="534" t="s">
        <v>526</v>
      </c>
      <c r="B57" s="539" t="s">
        <v>527</v>
      </c>
      <c r="C57" s="536" t="s">
        <v>528</v>
      </c>
      <c r="D57" s="538">
        <v>1990</v>
      </c>
    </row>
    <row r="58" spans="1:4" ht="14.25" customHeight="1">
      <c r="A58" s="534" t="s">
        <v>529</v>
      </c>
      <c r="B58" s="539" t="s">
        <v>290</v>
      </c>
      <c r="C58" s="536" t="s">
        <v>291</v>
      </c>
      <c r="D58" s="537">
        <v>600</v>
      </c>
    </row>
    <row r="59" spans="1:4" ht="14.25" customHeight="1">
      <c r="A59" s="541" t="s">
        <v>2284</v>
      </c>
      <c r="B59" s="617">
        <v>205</v>
      </c>
      <c r="C59" s="618"/>
      <c r="D59" s="618"/>
    </row>
    <row r="60" spans="1:4" ht="14.25" customHeight="1">
      <c r="A60" s="534" t="s">
        <v>531</v>
      </c>
      <c r="B60" s="535" t="s">
        <v>532</v>
      </c>
      <c r="C60" s="535" t="s">
        <v>533</v>
      </c>
      <c r="D60" s="538">
        <v>750</v>
      </c>
    </row>
    <row r="61" spans="1:4" ht="14.25" customHeight="1">
      <c r="A61" s="534" t="s">
        <v>534</v>
      </c>
      <c r="B61" s="539" t="s">
        <v>535</v>
      </c>
      <c r="C61" s="536" t="s">
        <v>322</v>
      </c>
      <c r="D61" s="538">
        <v>350</v>
      </c>
    </row>
    <row r="62" spans="1:4" ht="14.25" customHeight="1">
      <c r="A62" s="534" t="s">
        <v>536</v>
      </c>
      <c r="B62" s="539" t="s">
        <v>537</v>
      </c>
      <c r="C62" s="536" t="s">
        <v>538</v>
      </c>
      <c r="D62" s="538">
        <v>250</v>
      </c>
    </row>
    <row r="63" spans="1:4" ht="14.25" customHeight="1">
      <c r="A63" s="534" t="s">
        <v>539</v>
      </c>
      <c r="B63" s="539" t="s">
        <v>540</v>
      </c>
      <c r="C63" s="536" t="s">
        <v>313</v>
      </c>
      <c r="D63" s="538">
        <v>1800</v>
      </c>
    </row>
    <row r="64" spans="1:4" ht="14.25" customHeight="1">
      <c r="A64" s="534" t="s">
        <v>541</v>
      </c>
      <c r="B64" s="539" t="s">
        <v>542</v>
      </c>
      <c r="C64" s="536" t="s">
        <v>314</v>
      </c>
      <c r="D64" s="538">
        <v>2790</v>
      </c>
    </row>
    <row r="65" spans="1:4" ht="14.25" customHeight="1">
      <c r="A65" s="534" t="s">
        <v>543</v>
      </c>
      <c r="B65" s="539" t="s">
        <v>544</v>
      </c>
      <c r="C65" s="536" t="s">
        <v>315</v>
      </c>
      <c r="D65" s="538">
        <v>3000</v>
      </c>
    </row>
  </sheetData>
  <mergeCells count="8">
    <mergeCell ref="B50:D50"/>
    <mergeCell ref="B59:D59"/>
    <mergeCell ref="B1:D1"/>
    <mergeCell ref="B5:D5"/>
    <mergeCell ref="B10:D10"/>
    <mergeCell ref="B16:D16"/>
    <mergeCell ref="B19:D19"/>
    <mergeCell ref="B27:D27"/>
  </mergeCells>
  <conditionalFormatting sqref="A2:A4 A6:A9 A11:A15 A17:A18 A20:A26 A28:A49 A51:A58 A60:A65">
    <cfRule type="expression" dxfId="1" priority="22">
      <formula>COUNTIF($A$1:$A$56,B2)&gt;1</formula>
    </cfRule>
  </conditionalFormatting>
  <conditionalFormatting sqref="A1 A5 A10 A16 A19 A27 A50 A59">
    <cfRule type="expression" dxfId="0" priority="25">
      <formula>COUNTIF($A$1:$A$65,#REF!)&gt;1</formula>
    </cfRule>
  </conditionalFormatting>
  <pageMargins left="0.7" right="0.7" top="0.75" bottom="0.75" header="0" footer="0"/>
  <pageSetup paperSize="9" scale="8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I1000"/>
  <sheetViews>
    <sheetView workbookViewId="0"/>
  </sheetViews>
  <sheetFormatPr defaultColWidth="14.42578125" defaultRowHeight="15" customHeight="1"/>
  <cols>
    <col min="1" max="1" width="36.140625" customWidth="1"/>
    <col min="2" max="2" width="40.28515625" customWidth="1"/>
    <col min="3" max="3" width="36.5703125" customWidth="1"/>
  </cols>
  <sheetData>
    <row r="1" spans="1:35">
      <c r="A1" s="43" t="s">
        <v>595</v>
      </c>
      <c r="B1" s="44" t="s">
        <v>596</v>
      </c>
      <c r="C1" s="44" t="s">
        <v>580</v>
      </c>
      <c r="D1" s="44" t="s">
        <v>597</v>
      </c>
    </row>
    <row r="2" spans="1:35">
      <c r="A2" s="85" t="s">
        <v>572</v>
      </c>
      <c r="B2" s="86"/>
      <c r="C2" s="86"/>
      <c r="D2" s="86"/>
      <c r="Q2" s="86"/>
      <c r="R2" s="86"/>
      <c r="S2" s="86"/>
      <c r="T2" s="86"/>
      <c r="U2" s="86"/>
      <c r="V2" s="86"/>
      <c r="W2" s="86"/>
      <c r="X2" s="86"/>
      <c r="Y2" s="86"/>
      <c r="Z2" s="86"/>
      <c r="AA2" s="86"/>
      <c r="AB2" s="86"/>
      <c r="AC2" s="86"/>
      <c r="AD2" s="86"/>
      <c r="AE2" s="86"/>
      <c r="AF2" s="86"/>
      <c r="AG2" s="86"/>
      <c r="AH2" s="86"/>
      <c r="AI2" s="87"/>
    </row>
    <row r="3" spans="1:35">
      <c r="A3" s="88" t="s">
        <v>598</v>
      </c>
      <c r="B3" s="49" t="s">
        <v>599</v>
      </c>
      <c r="C3" s="49" t="s">
        <v>600</v>
      </c>
      <c r="D3" s="49">
        <v>60</v>
      </c>
      <c r="AI3" s="89"/>
    </row>
    <row r="4" spans="1:35">
      <c r="A4" s="90" t="s">
        <v>601</v>
      </c>
      <c r="B4" s="49" t="s">
        <v>602</v>
      </c>
      <c r="C4" s="49" t="s">
        <v>601</v>
      </c>
      <c r="D4" s="49">
        <v>60</v>
      </c>
      <c r="AI4" s="89"/>
    </row>
    <row r="5" spans="1:35">
      <c r="A5" s="49" t="s">
        <v>603</v>
      </c>
      <c r="B5" s="49" t="s">
        <v>604</v>
      </c>
      <c r="C5" s="49" t="s">
        <v>603</v>
      </c>
      <c r="D5" s="49">
        <v>60</v>
      </c>
      <c r="AI5" s="89"/>
    </row>
    <row r="6" spans="1:35">
      <c r="A6" s="49" t="s">
        <v>605</v>
      </c>
      <c r="B6" s="49" t="s">
        <v>606</v>
      </c>
      <c r="C6" s="49" t="s">
        <v>605</v>
      </c>
      <c r="D6" s="49">
        <v>60</v>
      </c>
      <c r="AI6" s="89"/>
    </row>
    <row r="7" spans="1:35">
      <c r="A7" s="91"/>
      <c r="AI7" s="89"/>
    </row>
    <row r="8" spans="1:35">
      <c r="A8" s="92" t="s">
        <v>607</v>
      </c>
      <c r="AI8" s="89"/>
    </row>
    <row r="9" spans="1:35">
      <c r="A9" s="49" t="s">
        <v>608</v>
      </c>
      <c r="B9" s="49" t="s">
        <v>609</v>
      </c>
      <c r="C9" s="49" t="s">
        <v>608</v>
      </c>
      <c r="D9" s="49">
        <v>30</v>
      </c>
      <c r="AI9" s="89"/>
    </row>
    <row r="10" spans="1:35">
      <c r="A10" s="49" t="s">
        <v>610</v>
      </c>
      <c r="B10" s="49" t="s">
        <v>611</v>
      </c>
      <c r="C10" s="49" t="s">
        <v>610</v>
      </c>
      <c r="D10" s="49">
        <v>30</v>
      </c>
      <c r="AI10" s="89"/>
    </row>
    <row r="11" spans="1:35">
      <c r="A11" s="58"/>
      <c r="B11" s="58"/>
      <c r="C11" s="58"/>
      <c r="D11" s="58"/>
      <c r="AI11" s="89"/>
    </row>
    <row r="12" spans="1:35">
      <c r="A12" s="91"/>
      <c r="AI12" s="89"/>
    </row>
    <row r="13" spans="1:35">
      <c r="A13" s="92" t="s">
        <v>612</v>
      </c>
      <c r="AI13" s="89"/>
    </row>
    <row r="14" spans="1:35">
      <c r="A14" s="49" t="s">
        <v>613</v>
      </c>
      <c r="B14" s="49" t="s">
        <v>614</v>
      </c>
      <c r="C14" s="49" t="s">
        <v>613</v>
      </c>
      <c r="D14" s="49">
        <v>60</v>
      </c>
      <c r="AI14" s="89"/>
    </row>
    <row r="15" spans="1:35">
      <c r="A15" s="49" t="s">
        <v>615</v>
      </c>
      <c r="B15" s="49" t="s">
        <v>616</v>
      </c>
      <c r="C15" s="49" t="s">
        <v>615</v>
      </c>
      <c r="D15" s="49">
        <v>60</v>
      </c>
      <c r="AI15" s="89"/>
    </row>
    <row r="16" spans="1:35">
      <c r="A16" s="49" t="s">
        <v>617</v>
      </c>
      <c r="B16" s="49" t="s">
        <v>618</v>
      </c>
      <c r="C16" s="49" t="s">
        <v>617</v>
      </c>
      <c r="D16" s="49">
        <v>90</v>
      </c>
      <c r="AI16" s="89"/>
    </row>
    <row r="17" spans="1:35">
      <c r="A17" s="49" t="s">
        <v>619</v>
      </c>
      <c r="B17" s="49" t="s">
        <v>620</v>
      </c>
      <c r="C17" s="49" t="s">
        <v>619</v>
      </c>
      <c r="D17" s="49">
        <v>30</v>
      </c>
      <c r="AI17" s="89"/>
    </row>
    <row r="18" spans="1:35">
      <c r="A18" s="49" t="s">
        <v>621</v>
      </c>
      <c r="B18" s="49" t="s">
        <v>622</v>
      </c>
      <c r="C18" s="49" t="s">
        <v>621</v>
      </c>
      <c r="D18" s="49">
        <v>120</v>
      </c>
      <c r="AI18" s="89"/>
    </row>
    <row r="19" spans="1:35">
      <c r="A19" s="58"/>
      <c r="B19" s="58"/>
      <c r="C19" s="58"/>
      <c r="D19" s="58"/>
      <c r="AI19" s="89"/>
    </row>
    <row r="20" spans="1:35">
      <c r="A20" s="91"/>
      <c r="AI20" s="89"/>
    </row>
    <row r="21" spans="1:35">
      <c r="A21" s="92" t="s">
        <v>623</v>
      </c>
      <c r="AI21" s="89"/>
    </row>
    <row r="22" spans="1:35">
      <c r="A22" s="88" t="s">
        <v>624</v>
      </c>
      <c r="B22" s="49" t="s">
        <v>33</v>
      </c>
      <c r="C22" s="49" t="s">
        <v>625</v>
      </c>
      <c r="D22" s="49">
        <v>15</v>
      </c>
      <c r="AI22" s="89"/>
    </row>
    <row r="23" spans="1:35">
      <c r="A23" s="49" t="s">
        <v>626</v>
      </c>
      <c r="B23" s="49" t="s">
        <v>33</v>
      </c>
      <c r="C23" s="49" t="s">
        <v>625</v>
      </c>
      <c r="D23" s="49">
        <v>30</v>
      </c>
      <c r="AI23" s="89"/>
    </row>
    <row r="24" spans="1:35">
      <c r="A24" s="49" t="s">
        <v>627</v>
      </c>
      <c r="B24" s="49" t="s">
        <v>33</v>
      </c>
      <c r="C24" s="49" t="s">
        <v>625</v>
      </c>
      <c r="D24" s="49">
        <v>45</v>
      </c>
      <c r="AI24" s="89"/>
    </row>
    <row r="25" spans="1:35">
      <c r="A25" s="49" t="s">
        <v>628</v>
      </c>
      <c r="B25" s="49" t="s">
        <v>33</v>
      </c>
      <c r="C25" s="49" t="s">
        <v>625</v>
      </c>
      <c r="D25" s="49">
        <v>90</v>
      </c>
      <c r="AI25" s="89"/>
    </row>
    <row r="26" spans="1:35">
      <c r="A26" s="49" t="s">
        <v>629</v>
      </c>
      <c r="B26" s="49" t="s">
        <v>33</v>
      </c>
      <c r="C26" s="49" t="s">
        <v>625</v>
      </c>
      <c r="D26" s="49">
        <v>60</v>
      </c>
      <c r="AI26" s="89"/>
    </row>
    <row r="27" spans="1:35">
      <c r="A27" s="58"/>
      <c r="B27" s="58"/>
      <c r="C27" s="58"/>
      <c r="D27" s="58"/>
      <c r="AI27" s="89"/>
    </row>
    <row r="28" spans="1:35">
      <c r="A28" s="91"/>
      <c r="AI28" s="89"/>
    </row>
    <row r="29" spans="1:35">
      <c r="A29" s="92" t="s">
        <v>571</v>
      </c>
      <c r="AI29" s="89"/>
    </row>
    <row r="30" spans="1:35">
      <c r="A30" s="49" t="s">
        <v>630</v>
      </c>
      <c r="B30" s="49" t="s">
        <v>34</v>
      </c>
      <c r="C30" s="49" t="s">
        <v>630</v>
      </c>
      <c r="D30" s="49">
        <v>60</v>
      </c>
      <c r="AI30" s="89"/>
    </row>
    <row r="31" spans="1:35">
      <c r="A31" s="49" t="s">
        <v>631</v>
      </c>
      <c r="B31" s="49" t="s">
        <v>34</v>
      </c>
      <c r="C31" s="49" t="s">
        <v>631</v>
      </c>
      <c r="D31" s="49">
        <v>45</v>
      </c>
      <c r="AI31" s="89"/>
    </row>
    <row r="32" spans="1:35">
      <c r="A32" s="49" t="s">
        <v>632</v>
      </c>
      <c r="B32" s="49" t="s">
        <v>34</v>
      </c>
      <c r="C32" s="49" t="s">
        <v>632</v>
      </c>
      <c r="D32" s="49">
        <v>30</v>
      </c>
      <c r="AI32" s="89"/>
    </row>
    <row r="33" spans="1:35">
      <c r="A33" s="49" t="s">
        <v>633</v>
      </c>
      <c r="B33" s="49" t="s">
        <v>34</v>
      </c>
      <c r="C33" s="49" t="s">
        <v>633</v>
      </c>
      <c r="D33" s="49">
        <v>15</v>
      </c>
      <c r="AI33" s="89"/>
    </row>
    <row r="34" spans="1:35">
      <c r="A34" s="49" t="s">
        <v>634</v>
      </c>
      <c r="B34" s="49" t="s">
        <v>622</v>
      </c>
      <c r="C34" s="49" t="s">
        <v>634</v>
      </c>
      <c r="D34" s="49">
        <v>120</v>
      </c>
      <c r="AI34" s="89"/>
    </row>
    <row r="35" spans="1:35">
      <c r="A35" s="58"/>
      <c r="B35" s="58"/>
      <c r="C35" s="58"/>
      <c r="D35" s="58"/>
      <c r="AI35" s="89"/>
    </row>
    <row r="36" spans="1:35">
      <c r="A36" s="91"/>
      <c r="AI36" s="89"/>
    </row>
    <row r="37" spans="1:35">
      <c r="A37" s="92" t="s">
        <v>575</v>
      </c>
      <c r="AI37" s="89"/>
    </row>
    <row r="38" spans="1:35">
      <c r="A38" s="49" t="s">
        <v>635</v>
      </c>
      <c r="B38" s="49" t="s">
        <v>96</v>
      </c>
      <c r="C38" s="49" t="s">
        <v>635</v>
      </c>
      <c r="D38" s="49">
        <v>60</v>
      </c>
      <c r="AI38" s="89"/>
    </row>
    <row r="39" spans="1:35">
      <c r="A39" s="58"/>
      <c r="B39" s="58"/>
      <c r="C39" s="58"/>
      <c r="D39" s="58"/>
      <c r="AI39" s="89"/>
    </row>
    <row r="40" spans="1:35">
      <c r="A40" s="91"/>
      <c r="AI40" s="89"/>
    </row>
    <row r="41" spans="1:35">
      <c r="A41" s="91"/>
      <c r="AI41" s="89"/>
    </row>
    <row r="42" spans="1:35">
      <c r="A42" s="91"/>
      <c r="AI42" s="89"/>
    </row>
    <row r="43" spans="1:35">
      <c r="A43" s="91"/>
      <c r="AI43" s="89"/>
    </row>
    <row r="44" spans="1:35">
      <c r="A44" s="91"/>
      <c r="AI44" s="89"/>
    </row>
    <row r="45" spans="1:35">
      <c r="A45" s="91"/>
      <c r="AI45" s="89"/>
    </row>
    <row r="46" spans="1:35">
      <c r="A46" s="91"/>
      <c r="AI46" s="89"/>
    </row>
    <row r="47" spans="1:35">
      <c r="A47" s="91"/>
      <c r="AI47" s="89"/>
    </row>
    <row r="48" spans="1:35">
      <c r="A48" s="91"/>
      <c r="AI48" s="89"/>
    </row>
    <row r="49" spans="1:35">
      <c r="A49" s="91"/>
      <c r="AI49" s="89"/>
    </row>
    <row r="50" spans="1:35">
      <c r="A50" s="91"/>
      <c r="AI50" s="89"/>
    </row>
    <row r="51" spans="1:35">
      <c r="A51" s="91"/>
      <c r="AI51" s="89"/>
    </row>
    <row r="52" spans="1:35">
      <c r="A52" s="91"/>
      <c r="AI52" s="89"/>
    </row>
    <row r="53" spans="1:35">
      <c r="A53" s="91"/>
      <c r="AI53" s="89"/>
    </row>
    <row r="54" spans="1:35">
      <c r="A54" s="91"/>
      <c r="AI54" s="89"/>
    </row>
    <row r="55" spans="1:35">
      <c r="A55" s="91"/>
      <c r="AI55" s="89"/>
    </row>
    <row r="56" spans="1:35">
      <c r="A56" s="91"/>
      <c r="AI56" s="89"/>
    </row>
    <row r="57" spans="1:35">
      <c r="A57" s="91"/>
      <c r="AI57" s="89"/>
    </row>
    <row r="58" spans="1:35">
      <c r="A58" s="91"/>
      <c r="AI58" s="89"/>
    </row>
    <row r="59" spans="1:35">
      <c r="A59" s="91"/>
      <c r="AI59" s="89"/>
    </row>
    <row r="60" spans="1:35">
      <c r="A60" s="91"/>
      <c r="AI60" s="89"/>
    </row>
    <row r="61" spans="1:35">
      <c r="A61" s="91"/>
      <c r="AI61" s="89"/>
    </row>
    <row r="62" spans="1:35">
      <c r="A62" s="91"/>
      <c r="AI62" s="89"/>
    </row>
    <row r="63" spans="1:35">
      <c r="A63" s="91"/>
      <c r="AI63" s="89"/>
    </row>
    <row r="64" spans="1:35">
      <c r="A64" s="91"/>
      <c r="AI64" s="89"/>
    </row>
    <row r="65" spans="1:35">
      <c r="A65" s="91"/>
      <c r="AI65" s="89"/>
    </row>
    <row r="66" spans="1:35">
      <c r="A66" s="91"/>
      <c r="AI66" s="89"/>
    </row>
    <row r="67" spans="1:35">
      <c r="A67" s="91"/>
      <c r="AI67" s="89"/>
    </row>
    <row r="68" spans="1:35">
      <c r="A68" s="91"/>
      <c r="AI68" s="89"/>
    </row>
    <row r="69" spans="1:35">
      <c r="A69" s="91"/>
      <c r="AI69" s="89"/>
    </row>
    <row r="70" spans="1:35">
      <c r="A70" s="91"/>
      <c r="AI70" s="89"/>
    </row>
    <row r="71" spans="1:35">
      <c r="A71" s="91"/>
      <c r="AI71" s="89"/>
    </row>
    <row r="72" spans="1:35">
      <c r="A72" s="91"/>
      <c r="AI72" s="89"/>
    </row>
    <row r="73" spans="1:35">
      <c r="A73" s="91"/>
      <c r="AI73" s="89"/>
    </row>
    <row r="74" spans="1:35">
      <c r="A74" s="91"/>
      <c r="AI74" s="89"/>
    </row>
    <row r="75" spans="1:35">
      <c r="A75" s="91"/>
      <c r="AI75" s="89"/>
    </row>
    <row r="76" spans="1:35">
      <c r="A76" s="91"/>
      <c r="AI76" s="89"/>
    </row>
    <row r="77" spans="1:35">
      <c r="A77" s="91"/>
      <c r="AI77" s="89"/>
    </row>
    <row r="78" spans="1:35">
      <c r="A78" s="91"/>
      <c r="AI78" s="89"/>
    </row>
    <row r="79" spans="1:35">
      <c r="A79" s="91"/>
      <c r="AI79" s="89"/>
    </row>
    <row r="80" spans="1:35">
      <c r="A80" s="91"/>
      <c r="AI80" s="89"/>
    </row>
    <row r="81" spans="1:35">
      <c r="A81" s="91"/>
      <c r="AI81" s="89"/>
    </row>
    <row r="82" spans="1:35">
      <c r="A82" s="91"/>
      <c r="AI82" s="89"/>
    </row>
    <row r="83" spans="1:35">
      <c r="A83" s="91"/>
      <c r="AI83" s="89"/>
    </row>
    <row r="84" spans="1:35">
      <c r="A84" s="91"/>
      <c r="AI84" s="89"/>
    </row>
    <row r="85" spans="1:35">
      <c r="A85" s="91"/>
      <c r="AI85" s="89"/>
    </row>
    <row r="86" spans="1:35">
      <c r="A86" s="91"/>
      <c r="AI86" s="89"/>
    </row>
    <row r="87" spans="1:35">
      <c r="A87" s="91"/>
      <c r="AI87" s="89"/>
    </row>
    <row r="88" spans="1:35">
      <c r="A88" s="91"/>
      <c r="AI88" s="89"/>
    </row>
    <row r="89" spans="1:35">
      <c r="A89" s="91"/>
      <c r="AI89" s="89"/>
    </row>
    <row r="90" spans="1:35">
      <c r="A90" s="91"/>
      <c r="AI90" s="89"/>
    </row>
    <row r="91" spans="1:35">
      <c r="A91" s="91"/>
      <c r="AI91" s="89"/>
    </row>
    <row r="92" spans="1:35">
      <c r="A92" s="91"/>
      <c r="AI92" s="89"/>
    </row>
    <row r="93" spans="1:35">
      <c r="A93" s="91"/>
      <c r="AI93" s="89"/>
    </row>
    <row r="94" spans="1:35">
      <c r="A94" s="91"/>
      <c r="AI94" s="89"/>
    </row>
    <row r="95" spans="1:35">
      <c r="A95" s="91"/>
      <c r="AI95" s="89"/>
    </row>
    <row r="96" spans="1:35">
      <c r="A96" s="91"/>
      <c r="AI96" s="89"/>
    </row>
    <row r="97" spans="1:35">
      <c r="A97" s="91"/>
      <c r="AI97" s="89"/>
    </row>
    <row r="98" spans="1:35">
      <c r="A98" s="91"/>
      <c r="AI98" s="89"/>
    </row>
    <row r="99" spans="1:35">
      <c r="A99" s="91"/>
      <c r="AI99" s="89"/>
    </row>
    <row r="100" spans="1:35">
      <c r="A100" s="91"/>
      <c r="AI100" s="89"/>
    </row>
    <row r="101" spans="1:35">
      <c r="A101" s="91"/>
      <c r="AI101" s="89"/>
    </row>
    <row r="102" spans="1:35">
      <c r="A102" s="91"/>
      <c r="AI102" s="89"/>
    </row>
    <row r="103" spans="1:35">
      <c r="A103" s="91"/>
      <c r="AI103" s="89"/>
    </row>
    <row r="104" spans="1:35">
      <c r="A104" s="91"/>
      <c r="AI104" s="89"/>
    </row>
    <row r="105" spans="1:35">
      <c r="A105" s="91"/>
      <c r="AI105" s="89"/>
    </row>
    <row r="106" spans="1:35">
      <c r="A106" s="91"/>
      <c r="AI106" s="89"/>
    </row>
    <row r="107" spans="1:35">
      <c r="A107" s="91"/>
      <c r="AI107" s="89"/>
    </row>
    <row r="108" spans="1:35">
      <c r="A108" s="91"/>
      <c r="AI108" s="89"/>
    </row>
    <row r="109" spans="1:35">
      <c r="A109" s="91"/>
      <c r="AI109" s="89"/>
    </row>
    <row r="110" spans="1:35">
      <c r="A110" s="91"/>
      <c r="AI110" s="89"/>
    </row>
    <row r="111" spans="1:35">
      <c r="A111" s="91"/>
      <c r="AI111" s="89"/>
    </row>
    <row r="112" spans="1:35">
      <c r="A112" s="91"/>
      <c r="AI112" s="89"/>
    </row>
    <row r="113" spans="1:35">
      <c r="A113" s="91"/>
      <c r="AI113" s="89"/>
    </row>
    <row r="114" spans="1:35">
      <c r="A114" s="91"/>
      <c r="AI114" s="89"/>
    </row>
    <row r="115" spans="1:35">
      <c r="A115" s="91"/>
      <c r="AI115" s="89"/>
    </row>
    <row r="116" spans="1:35">
      <c r="A116" s="91"/>
      <c r="AI116" s="89"/>
    </row>
    <row r="117" spans="1:35">
      <c r="A117" s="91"/>
      <c r="AI117" s="89"/>
    </row>
    <row r="118" spans="1:35">
      <c r="A118" s="91"/>
      <c r="AI118" s="89"/>
    </row>
    <row r="119" spans="1:35">
      <c r="A119" s="91"/>
      <c r="AI119" s="89"/>
    </row>
    <row r="120" spans="1:35">
      <c r="A120" s="91"/>
      <c r="AI120" s="89"/>
    </row>
    <row r="121" spans="1:35">
      <c r="A121" s="91"/>
      <c r="AI121" s="89"/>
    </row>
    <row r="122" spans="1:35">
      <c r="A122" s="91"/>
      <c r="AI122" s="89"/>
    </row>
    <row r="123" spans="1:35">
      <c r="A123" s="91"/>
      <c r="AI123" s="89"/>
    </row>
    <row r="124" spans="1:35">
      <c r="A124" s="91"/>
      <c r="AI124" s="89"/>
    </row>
    <row r="125" spans="1:35">
      <c r="A125" s="91"/>
      <c r="AI125" s="89"/>
    </row>
    <row r="126" spans="1:35">
      <c r="A126" s="91"/>
      <c r="AI126" s="89"/>
    </row>
    <row r="127" spans="1:35">
      <c r="A127" s="91"/>
      <c r="AI127" s="89"/>
    </row>
    <row r="128" spans="1:35">
      <c r="A128" s="91"/>
      <c r="AI128" s="89"/>
    </row>
    <row r="129" spans="1:35">
      <c r="A129" s="91"/>
      <c r="AI129" s="89"/>
    </row>
    <row r="130" spans="1:35">
      <c r="A130" s="91"/>
      <c r="AI130" s="89"/>
    </row>
    <row r="131" spans="1:35">
      <c r="A131" s="91"/>
      <c r="AI131" s="89"/>
    </row>
    <row r="132" spans="1:35">
      <c r="A132" s="91"/>
      <c r="AI132" s="89"/>
    </row>
    <row r="133" spans="1:35">
      <c r="A133" s="91"/>
      <c r="AI133" s="89"/>
    </row>
    <row r="134" spans="1:35">
      <c r="A134" s="91"/>
      <c r="AI134" s="89"/>
    </row>
    <row r="135" spans="1:35">
      <c r="A135" s="91"/>
      <c r="AI135" s="89"/>
    </row>
    <row r="136" spans="1:35">
      <c r="A136" s="91"/>
      <c r="AI136" s="89"/>
    </row>
    <row r="137" spans="1:35">
      <c r="A137" s="91"/>
      <c r="AI137" s="89"/>
    </row>
    <row r="138" spans="1:35">
      <c r="A138" s="91"/>
      <c r="AI138" s="89"/>
    </row>
    <row r="139" spans="1:35">
      <c r="A139" s="91"/>
      <c r="AI139" s="89"/>
    </row>
    <row r="140" spans="1:35">
      <c r="A140" s="91"/>
      <c r="AI140" s="89"/>
    </row>
    <row r="141" spans="1:35">
      <c r="A141" s="91"/>
      <c r="AI141" s="89"/>
    </row>
    <row r="142" spans="1:35">
      <c r="A142" s="91"/>
      <c r="AI142" s="89"/>
    </row>
    <row r="143" spans="1:35">
      <c r="A143" s="91"/>
      <c r="AI143" s="89"/>
    </row>
    <row r="144" spans="1:35">
      <c r="A144" s="91"/>
      <c r="AI144" s="89"/>
    </row>
    <row r="145" spans="1:35">
      <c r="A145" s="91"/>
      <c r="AI145" s="89"/>
    </row>
    <row r="146" spans="1:35">
      <c r="A146" s="91"/>
      <c r="AI146" s="89"/>
    </row>
    <row r="147" spans="1:35">
      <c r="A147" s="91"/>
      <c r="AI147" s="89"/>
    </row>
    <row r="148" spans="1:35">
      <c r="A148" s="91"/>
      <c r="AI148" s="89"/>
    </row>
    <row r="149" spans="1:35">
      <c r="A149" s="91"/>
      <c r="AI149" s="89"/>
    </row>
    <row r="150" spans="1:35">
      <c r="A150" s="91"/>
      <c r="AI150" s="89"/>
    </row>
    <row r="151" spans="1:35">
      <c r="A151" s="91"/>
      <c r="AI151" s="89"/>
    </row>
    <row r="152" spans="1:35">
      <c r="A152" s="91"/>
      <c r="AI152" s="89"/>
    </row>
    <row r="153" spans="1:35">
      <c r="A153" s="91"/>
      <c r="AI153" s="89"/>
    </row>
    <row r="154" spans="1:35">
      <c r="A154" s="91"/>
      <c r="AI154" s="89"/>
    </row>
    <row r="155" spans="1:35">
      <c r="A155" s="91"/>
      <c r="AI155" s="89"/>
    </row>
    <row r="156" spans="1:35">
      <c r="A156" s="91"/>
      <c r="AI156" s="89"/>
    </row>
    <row r="157" spans="1:35">
      <c r="A157" s="91"/>
      <c r="AI157" s="89"/>
    </row>
    <row r="158" spans="1:35">
      <c r="A158" s="91"/>
      <c r="AI158" s="89"/>
    </row>
    <row r="159" spans="1:35">
      <c r="A159" s="91"/>
      <c r="AI159" s="89"/>
    </row>
    <row r="160" spans="1:35">
      <c r="A160" s="91"/>
      <c r="AI160" s="89"/>
    </row>
    <row r="161" spans="1:35">
      <c r="A161" s="91"/>
      <c r="AI161" s="89"/>
    </row>
    <row r="162" spans="1:35">
      <c r="A162" s="91"/>
      <c r="AI162" s="89"/>
    </row>
    <row r="163" spans="1:35">
      <c r="A163" s="91"/>
      <c r="AI163" s="89"/>
    </row>
    <row r="164" spans="1:35">
      <c r="A164" s="91"/>
      <c r="AI164" s="89"/>
    </row>
    <row r="165" spans="1:35">
      <c r="A165" s="91"/>
      <c r="AI165" s="89"/>
    </row>
    <row r="166" spans="1:35">
      <c r="A166" s="91"/>
      <c r="AI166" s="89"/>
    </row>
    <row r="167" spans="1:35">
      <c r="A167" s="91"/>
      <c r="AI167" s="89"/>
    </row>
    <row r="168" spans="1:35">
      <c r="A168" s="91"/>
      <c r="AI168" s="89"/>
    </row>
    <row r="169" spans="1:35">
      <c r="A169" s="91"/>
      <c r="AI169" s="89"/>
    </row>
    <row r="170" spans="1:35">
      <c r="A170" s="91"/>
      <c r="AI170" s="89"/>
    </row>
    <row r="171" spans="1:35">
      <c r="A171" s="91"/>
      <c r="AI171" s="89"/>
    </row>
    <row r="172" spans="1:35">
      <c r="A172" s="91"/>
      <c r="AI172" s="89"/>
    </row>
    <row r="173" spans="1:35">
      <c r="A173" s="91"/>
      <c r="AI173" s="89"/>
    </row>
    <row r="174" spans="1:35">
      <c r="A174" s="91"/>
      <c r="AI174" s="89"/>
    </row>
    <row r="175" spans="1:35">
      <c r="A175" s="91"/>
      <c r="AI175" s="89"/>
    </row>
    <row r="176" spans="1:35">
      <c r="A176" s="91"/>
      <c r="AI176" s="89"/>
    </row>
    <row r="177" spans="1:35">
      <c r="A177" s="91"/>
      <c r="AI177" s="89"/>
    </row>
    <row r="178" spans="1:35">
      <c r="A178" s="91"/>
      <c r="AI178" s="89"/>
    </row>
    <row r="179" spans="1:35">
      <c r="A179" s="91"/>
      <c r="AI179" s="89"/>
    </row>
    <row r="180" spans="1:35">
      <c r="A180" s="91"/>
      <c r="AI180" s="89"/>
    </row>
    <row r="181" spans="1:35">
      <c r="A181" s="91"/>
      <c r="AI181" s="89"/>
    </row>
    <row r="182" spans="1:35">
      <c r="A182" s="91"/>
      <c r="AI182" s="89"/>
    </row>
    <row r="183" spans="1:35">
      <c r="A183" s="91"/>
      <c r="AI183" s="89"/>
    </row>
    <row r="184" spans="1:35">
      <c r="A184" s="91"/>
      <c r="AI184" s="89"/>
    </row>
    <row r="185" spans="1:35">
      <c r="A185" s="91"/>
      <c r="AI185" s="89"/>
    </row>
    <row r="186" spans="1:35">
      <c r="A186" s="91"/>
      <c r="AI186" s="89"/>
    </row>
    <row r="187" spans="1:35">
      <c r="A187" s="91"/>
      <c r="AI187" s="89"/>
    </row>
    <row r="188" spans="1:35">
      <c r="A188" s="91"/>
      <c r="AI188" s="89"/>
    </row>
    <row r="189" spans="1:35">
      <c r="A189" s="91"/>
      <c r="AI189" s="89"/>
    </row>
    <row r="190" spans="1:35">
      <c r="A190" s="91"/>
      <c r="AI190" s="89"/>
    </row>
    <row r="191" spans="1:35">
      <c r="A191" s="91"/>
      <c r="AI191" s="89"/>
    </row>
    <row r="192" spans="1:35">
      <c r="A192" s="91"/>
      <c r="AI192" s="89"/>
    </row>
    <row r="193" spans="1:35">
      <c r="A193" s="91"/>
      <c r="AI193" s="89"/>
    </row>
    <row r="194" spans="1:35">
      <c r="A194" s="91"/>
      <c r="AI194" s="89"/>
    </row>
    <row r="195" spans="1:35">
      <c r="A195" s="91"/>
      <c r="AI195" s="89"/>
    </row>
    <row r="196" spans="1:35">
      <c r="A196" s="91"/>
      <c r="AI196" s="89"/>
    </row>
    <row r="197" spans="1:35">
      <c r="A197" s="91"/>
      <c r="AI197" s="89"/>
    </row>
    <row r="198" spans="1:35">
      <c r="A198" s="91"/>
      <c r="AI198" s="89"/>
    </row>
    <row r="199" spans="1:35">
      <c r="A199" s="91"/>
      <c r="AI199" s="89"/>
    </row>
    <row r="200" spans="1:35">
      <c r="A200" s="91"/>
      <c r="AI200" s="89"/>
    </row>
    <row r="201" spans="1:35">
      <c r="A201" s="91"/>
      <c r="AI201" s="89"/>
    </row>
    <row r="202" spans="1:35">
      <c r="A202" s="91"/>
      <c r="AI202" s="89"/>
    </row>
    <row r="203" spans="1:35">
      <c r="A203" s="91"/>
      <c r="AI203" s="89"/>
    </row>
    <row r="204" spans="1:35">
      <c r="A204" s="91"/>
      <c r="AI204" s="89"/>
    </row>
    <row r="205" spans="1:35">
      <c r="A205" s="91"/>
      <c r="AI205" s="89"/>
    </row>
    <row r="206" spans="1:35">
      <c r="A206" s="91"/>
      <c r="AI206" s="89"/>
    </row>
    <row r="207" spans="1:35">
      <c r="A207" s="91"/>
      <c r="AI207" s="89"/>
    </row>
    <row r="208" spans="1:35">
      <c r="A208" s="91"/>
      <c r="AI208" s="89"/>
    </row>
    <row r="209" spans="1:35">
      <c r="A209" s="91"/>
      <c r="AI209" s="89"/>
    </row>
    <row r="210" spans="1:35">
      <c r="A210" s="91"/>
      <c r="AI210" s="89"/>
    </row>
    <row r="211" spans="1:35">
      <c r="A211" s="91"/>
      <c r="AI211" s="89"/>
    </row>
    <row r="212" spans="1:35">
      <c r="A212" s="91"/>
      <c r="AI212" s="89"/>
    </row>
    <row r="213" spans="1:35">
      <c r="A213" s="91"/>
      <c r="AI213" s="89"/>
    </row>
    <row r="214" spans="1:35">
      <c r="A214" s="91"/>
      <c r="AI214" s="89"/>
    </row>
    <row r="215" spans="1:35">
      <c r="A215" s="91"/>
      <c r="AI215" s="89"/>
    </row>
    <row r="216" spans="1:35">
      <c r="A216" s="91"/>
      <c r="AI216" s="89"/>
    </row>
    <row r="217" spans="1:35">
      <c r="A217" s="91"/>
      <c r="AI217" s="89"/>
    </row>
    <row r="218" spans="1:35">
      <c r="A218" s="91"/>
      <c r="AI218" s="89"/>
    </row>
    <row r="219" spans="1:35">
      <c r="A219" s="91"/>
      <c r="AI219" s="89"/>
    </row>
    <row r="220" spans="1:35">
      <c r="A220" s="91"/>
      <c r="AI220" s="89"/>
    </row>
    <row r="221" spans="1:35">
      <c r="A221" s="91"/>
      <c r="AI221" s="89"/>
    </row>
    <row r="222" spans="1:35">
      <c r="A222" s="91"/>
      <c r="AI222" s="89"/>
    </row>
    <row r="223" spans="1:35">
      <c r="A223" s="91"/>
      <c r="AI223" s="89"/>
    </row>
    <row r="224" spans="1:35">
      <c r="A224" s="91"/>
      <c r="AI224" s="89"/>
    </row>
    <row r="225" spans="1:35">
      <c r="A225" s="91"/>
      <c r="AI225" s="89"/>
    </row>
    <row r="226" spans="1:35">
      <c r="A226" s="91"/>
      <c r="AI226" s="89"/>
    </row>
    <row r="227" spans="1:35">
      <c r="A227" s="91"/>
      <c r="AI227" s="89"/>
    </row>
    <row r="228" spans="1:35">
      <c r="A228" s="91"/>
      <c r="AI228" s="89"/>
    </row>
    <row r="229" spans="1:35">
      <c r="A229" s="91"/>
      <c r="AI229" s="89"/>
    </row>
    <row r="230" spans="1:35">
      <c r="A230" s="91"/>
      <c r="AI230" s="89"/>
    </row>
    <row r="231" spans="1:35">
      <c r="A231" s="91"/>
      <c r="AI231" s="89"/>
    </row>
    <row r="232" spans="1:35">
      <c r="A232" s="91"/>
      <c r="AI232" s="89"/>
    </row>
    <row r="233" spans="1:35">
      <c r="A233" s="91"/>
      <c r="AI233" s="89"/>
    </row>
    <row r="234" spans="1:35">
      <c r="A234" s="91"/>
      <c r="AI234" s="89"/>
    </row>
    <row r="235" spans="1:35">
      <c r="A235" s="91"/>
      <c r="AI235" s="89"/>
    </row>
    <row r="236" spans="1:35">
      <c r="A236" s="91"/>
      <c r="AI236" s="89"/>
    </row>
    <row r="237" spans="1:35">
      <c r="A237" s="91"/>
      <c r="AI237" s="89"/>
    </row>
    <row r="238" spans="1:35">
      <c r="A238" s="91"/>
      <c r="AI238" s="89"/>
    </row>
    <row r="239" spans="1:35">
      <c r="A239" s="91"/>
      <c r="AI239" s="89"/>
    </row>
    <row r="240" spans="1:35">
      <c r="A240" s="91"/>
      <c r="AI240" s="89"/>
    </row>
    <row r="241" spans="1:35">
      <c r="A241" s="91"/>
      <c r="AI241" s="89"/>
    </row>
    <row r="242" spans="1:35">
      <c r="A242" s="91"/>
      <c r="AI242" s="89"/>
    </row>
    <row r="243" spans="1:35">
      <c r="A243" s="91"/>
      <c r="AI243" s="89"/>
    </row>
    <row r="244" spans="1:35">
      <c r="A244" s="91"/>
      <c r="AI244" s="89"/>
    </row>
    <row r="245" spans="1:35">
      <c r="A245" s="91"/>
      <c r="AI245" s="89"/>
    </row>
    <row r="246" spans="1:35">
      <c r="A246" s="91"/>
      <c r="AI246" s="89"/>
    </row>
    <row r="247" spans="1:35">
      <c r="A247" s="91"/>
      <c r="AI247" s="89"/>
    </row>
    <row r="248" spans="1:35">
      <c r="A248" s="91"/>
      <c r="AI248" s="89"/>
    </row>
    <row r="249" spans="1:35">
      <c r="A249" s="91"/>
      <c r="AI249" s="89"/>
    </row>
    <row r="250" spans="1:35">
      <c r="A250" s="91"/>
      <c r="AI250" s="89"/>
    </row>
    <row r="251" spans="1:35">
      <c r="A251" s="91"/>
      <c r="AI251" s="89"/>
    </row>
    <row r="252" spans="1:35">
      <c r="A252" s="91"/>
      <c r="AI252" s="89"/>
    </row>
    <row r="253" spans="1:35">
      <c r="A253" s="91"/>
      <c r="AI253" s="89"/>
    </row>
    <row r="254" spans="1:35">
      <c r="A254" s="91"/>
      <c r="AI254" s="89"/>
    </row>
    <row r="255" spans="1:35">
      <c r="A255" s="91"/>
      <c r="AI255" s="89"/>
    </row>
    <row r="256" spans="1:35">
      <c r="A256" s="91"/>
      <c r="AI256" s="89"/>
    </row>
    <row r="257" spans="1:35">
      <c r="A257" s="91"/>
      <c r="AI257" s="89"/>
    </row>
    <row r="258" spans="1:35">
      <c r="A258" s="91"/>
      <c r="AI258" s="89"/>
    </row>
    <row r="259" spans="1:35">
      <c r="A259" s="91"/>
      <c r="AI259" s="89"/>
    </row>
    <row r="260" spans="1:35">
      <c r="A260" s="91"/>
      <c r="AI260" s="89"/>
    </row>
    <row r="261" spans="1:35">
      <c r="A261" s="91"/>
      <c r="AI261" s="89"/>
    </row>
    <row r="262" spans="1:35">
      <c r="A262" s="91"/>
      <c r="AI262" s="89"/>
    </row>
    <row r="263" spans="1:35">
      <c r="A263" s="91"/>
      <c r="AI263" s="89"/>
    </row>
    <row r="264" spans="1:35">
      <c r="A264" s="91"/>
      <c r="AI264" s="89"/>
    </row>
    <row r="265" spans="1:35">
      <c r="A265" s="91"/>
      <c r="AI265" s="89"/>
    </row>
    <row r="266" spans="1:35">
      <c r="A266" s="91"/>
      <c r="AI266" s="89"/>
    </row>
    <row r="267" spans="1:35">
      <c r="A267" s="91"/>
      <c r="AI267" s="89"/>
    </row>
    <row r="268" spans="1:35">
      <c r="A268" s="91"/>
      <c r="AI268" s="89"/>
    </row>
    <row r="269" spans="1:35">
      <c r="A269" s="91"/>
      <c r="AI269" s="89"/>
    </row>
    <row r="270" spans="1:35">
      <c r="A270" s="91"/>
      <c r="AI270" s="89"/>
    </row>
    <row r="271" spans="1:35">
      <c r="A271" s="91"/>
      <c r="AI271" s="89"/>
    </row>
    <row r="272" spans="1:35">
      <c r="A272" s="91"/>
      <c r="AI272" s="89"/>
    </row>
    <row r="273" spans="1:35">
      <c r="A273" s="91"/>
      <c r="AI273" s="89"/>
    </row>
    <row r="274" spans="1:35">
      <c r="A274" s="91"/>
      <c r="AI274" s="89"/>
    </row>
    <row r="275" spans="1:35">
      <c r="A275" s="91"/>
      <c r="AI275" s="89"/>
    </row>
    <row r="276" spans="1:35">
      <c r="A276" s="91"/>
      <c r="AI276" s="89"/>
    </row>
    <row r="277" spans="1:35">
      <c r="A277" s="91"/>
      <c r="AI277" s="89"/>
    </row>
    <row r="278" spans="1:35">
      <c r="A278" s="91"/>
      <c r="AI278" s="89"/>
    </row>
    <row r="279" spans="1:35">
      <c r="A279" s="91"/>
      <c r="AI279" s="89"/>
    </row>
    <row r="280" spans="1:35">
      <c r="A280" s="91"/>
      <c r="AI280" s="89"/>
    </row>
    <row r="281" spans="1:35">
      <c r="A281" s="91"/>
      <c r="AI281" s="89"/>
    </row>
    <row r="282" spans="1:35">
      <c r="A282" s="91"/>
      <c r="AI282" s="89"/>
    </row>
    <row r="283" spans="1:35">
      <c r="A283" s="91"/>
      <c r="AI283" s="89"/>
    </row>
    <row r="284" spans="1:35">
      <c r="A284" s="91"/>
      <c r="AI284" s="89"/>
    </row>
    <row r="285" spans="1:35">
      <c r="A285" s="91"/>
      <c r="AI285" s="89"/>
    </row>
    <row r="286" spans="1:35">
      <c r="A286" s="91"/>
      <c r="AI286" s="89"/>
    </row>
    <row r="287" spans="1:35">
      <c r="A287" s="91"/>
      <c r="AI287" s="89"/>
    </row>
    <row r="288" spans="1:35">
      <c r="A288" s="91"/>
      <c r="AI288" s="89"/>
    </row>
    <row r="289" spans="1:35">
      <c r="A289" s="91"/>
      <c r="AI289" s="89"/>
    </row>
    <row r="290" spans="1:35">
      <c r="A290" s="91"/>
      <c r="AI290" s="89"/>
    </row>
    <row r="291" spans="1:35">
      <c r="A291" s="91"/>
      <c r="AI291" s="89"/>
    </row>
    <row r="292" spans="1:35">
      <c r="A292" s="91"/>
      <c r="AI292" s="89"/>
    </row>
    <row r="293" spans="1:35">
      <c r="A293" s="91"/>
      <c r="AI293" s="89"/>
    </row>
    <row r="294" spans="1:35">
      <c r="A294" s="91"/>
      <c r="AI294" s="89"/>
    </row>
    <row r="295" spans="1:35">
      <c r="A295" s="91"/>
      <c r="AI295" s="89"/>
    </row>
    <row r="296" spans="1:35">
      <c r="A296" s="91"/>
      <c r="AI296" s="89"/>
    </row>
    <row r="297" spans="1:35">
      <c r="A297" s="91"/>
      <c r="AI297" s="89"/>
    </row>
    <row r="298" spans="1:35">
      <c r="A298" s="91"/>
      <c r="AI298" s="89"/>
    </row>
    <row r="299" spans="1:35">
      <c r="A299" s="91"/>
      <c r="AI299" s="89"/>
    </row>
    <row r="300" spans="1:35">
      <c r="A300" s="91"/>
      <c r="AI300" s="89"/>
    </row>
    <row r="301" spans="1:35">
      <c r="A301" s="91"/>
      <c r="AI301" s="89"/>
    </row>
    <row r="302" spans="1:35">
      <c r="A302" s="91"/>
      <c r="AI302" s="89"/>
    </row>
    <row r="303" spans="1:35">
      <c r="A303" s="91"/>
      <c r="AI303" s="89"/>
    </row>
    <row r="304" spans="1:35">
      <c r="A304" s="91"/>
      <c r="AI304" s="89"/>
    </row>
    <row r="305" spans="1:35">
      <c r="A305" s="91"/>
      <c r="AI305" s="89"/>
    </row>
    <row r="306" spans="1:35">
      <c r="A306" s="91"/>
      <c r="AI306" s="89"/>
    </row>
    <row r="307" spans="1:35">
      <c r="A307" s="91"/>
      <c r="AI307" s="89"/>
    </row>
    <row r="308" spans="1:35">
      <c r="A308" s="91"/>
      <c r="AI308" s="89"/>
    </row>
    <row r="309" spans="1:35">
      <c r="A309" s="91"/>
      <c r="AI309" s="89"/>
    </row>
    <row r="310" spans="1:35">
      <c r="A310" s="91"/>
      <c r="AI310" s="89"/>
    </row>
    <row r="311" spans="1:35">
      <c r="A311" s="91"/>
      <c r="AI311" s="89"/>
    </row>
    <row r="312" spans="1:35">
      <c r="A312" s="91"/>
      <c r="AI312" s="89"/>
    </row>
    <row r="313" spans="1:35">
      <c r="A313" s="91"/>
      <c r="AI313" s="89"/>
    </row>
    <row r="314" spans="1:35">
      <c r="A314" s="91"/>
      <c r="AI314" s="89"/>
    </row>
    <row r="315" spans="1:35">
      <c r="A315" s="91"/>
      <c r="AI315" s="89"/>
    </row>
    <row r="316" spans="1:35">
      <c r="A316" s="91"/>
      <c r="AI316" s="89"/>
    </row>
    <row r="317" spans="1:35">
      <c r="A317" s="91"/>
      <c r="AI317" s="89"/>
    </row>
    <row r="318" spans="1:35">
      <c r="A318" s="91"/>
      <c r="AI318" s="89"/>
    </row>
    <row r="319" spans="1:35">
      <c r="A319" s="91"/>
      <c r="AI319" s="89"/>
    </row>
    <row r="320" spans="1:35">
      <c r="A320" s="91"/>
      <c r="AI320" s="89"/>
    </row>
    <row r="321" spans="1:35">
      <c r="A321" s="91"/>
      <c r="AI321" s="89"/>
    </row>
    <row r="322" spans="1:35">
      <c r="A322" s="91"/>
      <c r="AI322" s="89"/>
    </row>
    <row r="323" spans="1:35">
      <c r="A323" s="91"/>
      <c r="AI323" s="89"/>
    </row>
    <row r="324" spans="1:35">
      <c r="A324" s="91"/>
      <c r="AI324" s="89"/>
    </row>
    <row r="325" spans="1:35">
      <c r="A325" s="91"/>
      <c r="AI325" s="89"/>
    </row>
    <row r="326" spans="1:35">
      <c r="A326" s="91"/>
      <c r="AI326" s="89"/>
    </row>
    <row r="327" spans="1:35">
      <c r="A327" s="91"/>
      <c r="AI327" s="89"/>
    </row>
    <row r="328" spans="1:35">
      <c r="A328" s="91"/>
      <c r="AI328" s="89"/>
    </row>
    <row r="329" spans="1:35">
      <c r="A329" s="91"/>
      <c r="AI329" s="89"/>
    </row>
    <row r="330" spans="1:35">
      <c r="A330" s="91"/>
      <c r="AI330" s="89"/>
    </row>
    <row r="331" spans="1:35">
      <c r="A331" s="91"/>
      <c r="AI331" s="89"/>
    </row>
    <row r="332" spans="1:35">
      <c r="A332" s="91"/>
      <c r="AI332" s="89"/>
    </row>
    <row r="333" spans="1:35">
      <c r="A333" s="91"/>
      <c r="AI333" s="89"/>
    </row>
    <row r="334" spans="1:35">
      <c r="A334" s="91"/>
      <c r="AI334" s="89"/>
    </row>
    <row r="335" spans="1:35">
      <c r="A335" s="91"/>
      <c r="AI335" s="89"/>
    </row>
    <row r="336" spans="1:35">
      <c r="A336" s="91"/>
      <c r="AI336" s="89"/>
    </row>
    <row r="337" spans="1:35">
      <c r="A337" s="91"/>
      <c r="AI337" s="89"/>
    </row>
    <row r="338" spans="1:35">
      <c r="A338" s="91"/>
      <c r="AI338" s="89"/>
    </row>
    <row r="339" spans="1:35">
      <c r="A339" s="91"/>
      <c r="AI339" s="89"/>
    </row>
    <row r="340" spans="1:35">
      <c r="A340" s="91"/>
      <c r="AI340" s="89"/>
    </row>
    <row r="341" spans="1:35">
      <c r="A341" s="91"/>
      <c r="AI341" s="89"/>
    </row>
    <row r="342" spans="1:35">
      <c r="A342" s="91"/>
      <c r="AI342" s="89"/>
    </row>
    <row r="343" spans="1:35">
      <c r="A343" s="91"/>
      <c r="AI343" s="89"/>
    </row>
    <row r="344" spans="1:35">
      <c r="A344" s="91"/>
      <c r="AI344" s="89"/>
    </row>
    <row r="345" spans="1:35">
      <c r="A345" s="91"/>
      <c r="AI345" s="89"/>
    </row>
    <row r="346" spans="1:35">
      <c r="A346" s="91"/>
      <c r="AI346" s="89"/>
    </row>
    <row r="347" spans="1:35">
      <c r="A347" s="91"/>
      <c r="AI347" s="89"/>
    </row>
    <row r="348" spans="1:35">
      <c r="A348" s="91"/>
      <c r="AI348" s="89"/>
    </row>
    <row r="349" spans="1:35">
      <c r="A349" s="91"/>
      <c r="AI349" s="89"/>
    </row>
    <row r="350" spans="1:35">
      <c r="A350" s="91"/>
      <c r="AI350" s="89"/>
    </row>
    <row r="351" spans="1:35">
      <c r="A351" s="91"/>
      <c r="AI351" s="89"/>
    </row>
    <row r="352" spans="1:35">
      <c r="A352" s="91"/>
      <c r="AI352" s="89"/>
    </row>
    <row r="353" spans="1:35">
      <c r="A353" s="91"/>
      <c r="AI353" s="89"/>
    </row>
    <row r="354" spans="1:35">
      <c r="A354" s="91"/>
      <c r="AI354" s="89"/>
    </row>
    <row r="355" spans="1:35">
      <c r="A355" s="91"/>
      <c r="AI355" s="89"/>
    </row>
    <row r="356" spans="1:35">
      <c r="A356" s="91"/>
      <c r="AI356" s="89"/>
    </row>
    <row r="357" spans="1:35">
      <c r="A357" s="91"/>
      <c r="AI357" s="89"/>
    </row>
    <row r="358" spans="1:35">
      <c r="A358" s="91"/>
      <c r="AI358" s="89"/>
    </row>
    <row r="359" spans="1:35">
      <c r="A359" s="91"/>
      <c r="AI359" s="89"/>
    </row>
    <row r="360" spans="1:35">
      <c r="A360" s="91"/>
      <c r="AI360" s="89"/>
    </row>
    <row r="361" spans="1:35">
      <c r="A361" s="91"/>
      <c r="AI361" s="89"/>
    </row>
    <row r="362" spans="1:35">
      <c r="A362" s="91"/>
      <c r="AI362" s="89"/>
    </row>
    <row r="363" spans="1:35">
      <c r="A363" s="91"/>
      <c r="AI363" s="89"/>
    </row>
    <row r="364" spans="1:35">
      <c r="A364" s="91"/>
      <c r="AI364" s="89"/>
    </row>
    <row r="365" spans="1:35">
      <c r="A365" s="91"/>
      <c r="AI365" s="89"/>
    </row>
    <row r="366" spans="1:35">
      <c r="A366" s="91"/>
      <c r="AI366" s="89"/>
    </row>
    <row r="367" spans="1:35">
      <c r="A367" s="91"/>
      <c r="AI367" s="89"/>
    </row>
    <row r="368" spans="1:35">
      <c r="A368" s="91"/>
      <c r="AI368" s="89"/>
    </row>
    <row r="369" spans="1:35">
      <c r="A369" s="91"/>
      <c r="AI369" s="89"/>
    </row>
    <row r="370" spans="1:35">
      <c r="A370" s="91"/>
      <c r="AI370" s="89"/>
    </row>
    <row r="371" spans="1:35">
      <c r="A371" s="91"/>
      <c r="AI371" s="89"/>
    </row>
    <row r="372" spans="1:35">
      <c r="A372" s="91"/>
      <c r="AI372" s="89"/>
    </row>
    <row r="373" spans="1:35">
      <c r="A373" s="91"/>
      <c r="AI373" s="89"/>
    </row>
    <row r="374" spans="1:35">
      <c r="A374" s="91"/>
      <c r="AI374" s="89"/>
    </row>
    <row r="375" spans="1:35">
      <c r="A375" s="91"/>
      <c r="AI375" s="89"/>
    </row>
    <row r="376" spans="1:35">
      <c r="A376" s="91"/>
      <c r="AI376" s="89"/>
    </row>
    <row r="377" spans="1:35">
      <c r="A377" s="91"/>
      <c r="AI377" s="89"/>
    </row>
    <row r="378" spans="1:35">
      <c r="A378" s="91"/>
      <c r="AI378" s="89"/>
    </row>
    <row r="379" spans="1:35">
      <c r="A379" s="91"/>
      <c r="AI379" s="89"/>
    </row>
    <row r="380" spans="1:35">
      <c r="A380" s="91"/>
      <c r="AI380" s="89"/>
    </row>
    <row r="381" spans="1:35">
      <c r="A381" s="91"/>
      <c r="AI381" s="89"/>
    </row>
    <row r="382" spans="1:35">
      <c r="A382" s="91"/>
      <c r="AI382" s="89"/>
    </row>
    <row r="383" spans="1:35">
      <c r="A383" s="91"/>
      <c r="AI383" s="89"/>
    </row>
    <row r="384" spans="1:35">
      <c r="A384" s="91"/>
      <c r="AI384" s="89"/>
    </row>
    <row r="385" spans="1:35">
      <c r="A385" s="91"/>
      <c r="AI385" s="89"/>
    </row>
    <row r="386" spans="1:35">
      <c r="A386" s="91"/>
      <c r="AI386" s="89"/>
    </row>
    <row r="387" spans="1:35">
      <c r="A387" s="91"/>
      <c r="AI387" s="89"/>
    </row>
    <row r="388" spans="1:35">
      <c r="A388" s="91"/>
      <c r="AI388" s="89"/>
    </row>
    <row r="389" spans="1:35">
      <c r="A389" s="91"/>
      <c r="AI389" s="89"/>
    </row>
    <row r="390" spans="1:35">
      <c r="A390" s="91"/>
      <c r="AI390" s="89"/>
    </row>
    <row r="391" spans="1:35">
      <c r="A391" s="91"/>
      <c r="AI391" s="89"/>
    </row>
    <row r="392" spans="1:35">
      <c r="A392" s="91"/>
      <c r="AI392" s="89"/>
    </row>
    <row r="393" spans="1:35">
      <c r="A393" s="91"/>
      <c r="AI393" s="89"/>
    </row>
    <row r="394" spans="1:35">
      <c r="A394" s="91"/>
      <c r="AI394" s="89"/>
    </row>
    <row r="395" spans="1:35">
      <c r="A395" s="91"/>
      <c r="AI395" s="89"/>
    </row>
    <row r="396" spans="1:35">
      <c r="A396" s="91"/>
      <c r="AI396" s="89"/>
    </row>
    <row r="397" spans="1:35">
      <c r="A397" s="91"/>
      <c r="AI397" s="89"/>
    </row>
    <row r="398" spans="1:35">
      <c r="A398" s="91"/>
      <c r="AI398" s="89"/>
    </row>
    <row r="399" spans="1:35">
      <c r="A399" s="91"/>
      <c r="AI399" s="89"/>
    </row>
    <row r="400" spans="1:35">
      <c r="A400" s="91"/>
      <c r="AI400" s="89"/>
    </row>
    <row r="401" spans="1:35">
      <c r="A401" s="91"/>
      <c r="AI401" s="89"/>
    </row>
    <row r="402" spans="1:35">
      <c r="A402" s="91"/>
      <c r="AI402" s="89"/>
    </row>
    <row r="403" spans="1:35">
      <c r="A403" s="91"/>
      <c r="AI403" s="89"/>
    </row>
    <row r="404" spans="1:35">
      <c r="A404" s="91"/>
      <c r="AI404" s="89"/>
    </row>
    <row r="405" spans="1:35">
      <c r="A405" s="91"/>
      <c r="AI405" s="89"/>
    </row>
    <row r="406" spans="1:35">
      <c r="A406" s="91"/>
      <c r="AI406" s="89"/>
    </row>
    <row r="407" spans="1:35">
      <c r="A407" s="91"/>
      <c r="AI407" s="89"/>
    </row>
    <row r="408" spans="1:35">
      <c r="A408" s="91"/>
      <c r="AI408" s="89"/>
    </row>
    <row r="409" spans="1:35">
      <c r="A409" s="91"/>
      <c r="AI409" s="89"/>
    </row>
    <row r="410" spans="1:35">
      <c r="A410" s="91"/>
      <c r="AI410" s="89"/>
    </row>
    <row r="411" spans="1:35">
      <c r="A411" s="91"/>
      <c r="AI411" s="89"/>
    </row>
    <row r="412" spans="1:35">
      <c r="A412" s="91"/>
      <c r="AI412" s="89"/>
    </row>
    <row r="413" spans="1:35">
      <c r="A413" s="91"/>
      <c r="AI413" s="89"/>
    </row>
    <row r="414" spans="1:35">
      <c r="A414" s="91"/>
      <c r="AI414" s="89"/>
    </row>
    <row r="415" spans="1:35">
      <c r="A415" s="91"/>
      <c r="AI415" s="89"/>
    </row>
    <row r="416" spans="1:35">
      <c r="A416" s="91"/>
      <c r="AI416" s="89"/>
    </row>
    <row r="417" spans="1:35">
      <c r="A417" s="91"/>
      <c r="AI417" s="89"/>
    </row>
    <row r="418" spans="1:35">
      <c r="A418" s="91"/>
      <c r="AI418" s="89"/>
    </row>
    <row r="419" spans="1:35">
      <c r="A419" s="91"/>
      <c r="AI419" s="89"/>
    </row>
    <row r="420" spans="1:35">
      <c r="A420" s="91"/>
      <c r="AI420" s="89"/>
    </row>
    <row r="421" spans="1:35">
      <c r="A421" s="91"/>
      <c r="AI421" s="89"/>
    </row>
    <row r="422" spans="1:35">
      <c r="A422" s="91"/>
      <c r="AI422" s="89"/>
    </row>
    <row r="423" spans="1:35">
      <c r="A423" s="91"/>
      <c r="AI423" s="89"/>
    </row>
    <row r="424" spans="1:35">
      <c r="A424" s="91"/>
      <c r="AI424" s="89"/>
    </row>
    <row r="425" spans="1:35">
      <c r="A425" s="91"/>
      <c r="AI425" s="89"/>
    </row>
    <row r="426" spans="1:35">
      <c r="A426" s="91"/>
      <c r="AI426" s="89"/>
    </row>
    <row r="427" spans="1:35">
      <c r="A427" s="91"/>
      <c r="AI427" s="89"/>
    </row>
    <row r="428" spans="1:35">
      <c r="A428" s="91"/>
      <c r="AI428" s="89"/>
    </row>
    <row r="429" spans="1:35">
      <c r="A429" s="91"/>
      <c r="AI429" s="89"/>
    </row>
    <row r="430" spans="1:35">
      <c r="A430" s="91"/>
      <c r="AI430" s="89"/>
    </row>
    <row r="431" spans="1:35">
      <c r="A431" s="91"/>
      <c r="AI431" s="89"/>
    </row>
    <row r="432" spans="1:35">
      <c r="A432" s="91"/>
      <c r="AI432" s="89"/>
    </row>
    <row r="433" spans="1:35">
      <c r="A433" s="91"/>
      <c r="AI433" s="89"/>
    </row>
    <row r="434" spans="1:35">
      <c r="A434" s="91"/>
      <c r="AI434" s="89"/>
    </row>
    <row r="435" spans="1:35">
      <c r="A435" s="91"/>
      <c r="AI435" s="89"/>
    </row>
    <row r="436" spans="1:35">
      <c r="A436" s="91"/>
      <c r="AI436" s="89"/>
    </row>
    <row r="437" spans="1:35">
      <c r="A437" s="91"/>
      <c r="AI437" s="89"/>
    </row>
    <row r="438" spans="1:35">
      <c r="A438" s="91"/>
      <c r="AI438" s="89"/>
    </row>
    <row r="439" spans="1:35">
      <c r="A439" s="91"/>
      <c r="AI439" s="89"/>
    </row>
    <row r="440" spans="1:35">
      <c r="A440" s="91"/>
      <c r="AI440" s="89"/>
    </row>
    <row r="441" spans="1:35">
      <c r="A441" s="91"/>
      <c r="AI441" s="89"/>
    </row>
    <row r="442" spans="1:35">
      <c r="A442" s="91"/>
      <c r="AI442" s="89"/>
    </row>
    <row r="443" spans="1:35">
      <c r="A443" s="91"/>
      <c r="AI443" s="89"/>
    </row>
    <row r="444" spans="1:35">
      <c r="A444" s="91"/>
      <c r="AI444" s="89"/>
    </row>
    <row r="445" spans="1:35">
      <c r="A445" s="91"/>
      <c r="AI445" s="89"/>
    </row>
    <row r="446" spans="1:35">
      <c r="A446" s="91"/>
      <c r="AI446" s="89"/>
    </row>
    <row r="447" spans="1:35">
      <c r="A447" s="91"/>
      <c r="AI447" s="89"/>
    </row>
    <row r="448" spans="1:35">
      <c r="A448" s="91"/>
      <c r="AI448" s="89"/>
    </row>
    <row r="449" spans="1:35">
      <c r="A449" s="91"/>
      <c r="AI449" s="89"/>
    </row>
    <row r="450" spans="1:35">
      <c r="A450" s="91"/>
      <c r="AI450" s="89"/>
    </row>
    <row r="451" spans="1:35">
      <c r="A451" s="91"/>
      <c r="AI451" s="89"/>
    </row>
    <row r="452" spans="1:35">
      <c r="A452" s="91"/>
      <c r="AI452" s="89"/>
    </row>
    <row r="453" spans="1:35">
      <c r="A453" s="91"/>
      <c r="AI453" s="89"/>
    </row>
    <row r="454" spans="1:35">
      <c r="A454" s="91"/>
      <c r="AI454" s="89"/>
    </row>
    <row r="455" spans="1:35">
      <c r="A455" s="91"/>
      <c r="AI455" s="89"/>
    </row>
    <row r="456" spans="1:35">
      <c r="A456" s="91"/>
      <c r="AI456" s="89"/>
    </row>
    <row r="457" spans="1:35">
      <c r="A457" s="91"/>
      <c r="AI457" s="89"/>
    </row>
    <row r="458" spans="1:35">
      <c r="A458" s="91"/>
      <c r="AI458" s="89"/>
    </row>
    <row r="459" spans="1:35">
      <c r="A459" s="91"/>
      <c r="AI459" s="89"/>
    </row>
    <row r="460" spans="1:35">
      <c r="A460" s="91"/>
      <c r="AI460" s="89"/>
    </row>
    <row r="461" spans="1:35">
      <c r="A461" s="91"/>
      <c r="AI461" s="89"/>
    </row>
    <row r="462" spans="1:35">
      <c r="A462" s="91"/>
      <c r="AI462" s="89"/>
    </row>
    <row r="463" spans="1:35">
      <c r="A463" s="91"/>
      <c r="AI463" s="89"/>
    </row>
    <row r="464" spans="1:35">
      <c r="A464" s="91"/>
      <c r="AI464" s="89"/>
    </row>
    <row r="465" spans="1:35">
      <c r="A465" s="91"/>
      <c r="AI465" s="89"/>
    </row>
    <row r="466" spans="1:35">
      <c r="A466" s="91"/>
      <c r="AI466" s="89"/>
    </row>
    <row r="467" spans="1:35">
      <c r="A467" s="91"/>
      <c r="AI467" s="89"/>
    </row>
    <row r="468" spans="1:35">
      <c r="A468" s="91"/>
      <c r="AI468" s="89"/>
    </row>
    <row r="469" spans="1:35">
      <c r="A469" s="91"/>
      <c r="AI469" s="89"/>
    </row>
    <row r="470" spans="1:35">
      <c r="A470" s="91"/>
      <c r="AI470" s="89"/>
    </row>
    <row r="471" spans="1:35">
      <c r="A471" s="91"/>
      <c r="AI471" s="89"/>
    </row>
    <row r="472" spans="1:35">
      <c r="A472" s="91"/>
      <c r="AI472" s="89"/>
    </row>
    <row r="473" spans="1:35">
      <c r="A473" s="91"/>
      <c r="AI473" s="89"/>
    </row>
    <row r="474" spans="1:35">
      <c r="A474" s="91"/>
      <c r="AI474" s="89"/>
    </row>
    <row r="475" spans="1:35">
      <c r="A475" s="91"/>
      <c r="AI475" s="89"/>
    </row>
    <row r="476" spans="1:35">
      <c r="A476" s="91"/>
      <c r="AI476" s="89"/>
    </row>
    <row r="477" spans="1:35">
      <c r="A477" s="91"/>
      <c r="AI477" s="89"/>
    </row>
    <row r="478" spans="1:35">
      <c r="A478" s="91"/>
      <c r="AI478" s="89"/>
    </row>
    <row r="479" spans="1:35">
      <c r="A479" s="91"/>
      <c r="AI479" s="89"/>
    </row>
    <row r="480" spans="1:35">
      <c r="A480" s="91"/>
      <c r="AI480" s="89"/>
    </row>
    <row r="481" spans="1:35">
      <c r="A481" s="91"/>
      <c r="AI481" s="89"/>
    </row>
    <row r="482" spans="1:35">
      <c r="A482" s="91"/>
      <c r="AI482" s="89"/>
    </row>
    <row r="483" spans="1:35">
      <c r="A483" s="91"/>
      <c r="AI483" s="89"/>
    </row>
    <row r="484" spans="1:35">
      <c r="A484" s="91"/>
      <c r="AI484" s="89"/>
    </row>
    <row r="485" spans="1:35">
      <c r="A485" s="91"/>
      <c r="AI485" s="89"/>
    </row>
    <row r="486" spans="1:35">
      <c r="A486" s="91"/>
      <c r="AI486" s="89"/>
    </row>
    <row r="487" spans="1:35">
      <c r="A487" s="91"/>
      <c r="AI487" s="89"/>
    </row>
    <row r="488" spans="1:35">
      <c r="A488" s="91"/>
      <c r="AI488" s="89"/>
    </row>
    <row r="489" spans="1:35">
      <c r="A489" s="91"/>
      <c r="AI489" s="89"/>
    </row>
    <row r="490" spans="1:35">
      <c r="A490" s="91"/>
      <c r="AI490" s="89"/>
    </row>
    <row r="491" spans="1:35">
      <c r="A491" s="91"/>
      <c r="AI491" s="89"/>
    </row>
    <row r="492" spans="1:35">
      <c r="A492" s="91"/>
      <c r="AI492" s="89"/>
    </row>
    <row r="493" spans="1:35">
      <c r="A493" s="91"/>
      <c r="AI493" s="89"/>
    </row>
    <row r="494" spans="1:35">
      <c r="A494" s="91"/>
      <c r="AI494" s="89"/>
    </row>
    <row r="495" spans="1:35">
      <c r="A495" s="91"/>
      <c r="AI495" s="89"/>
    </row>
    <row r="496" spans="1:35">
      <c r="A496" s="91"/>
      <c r="AI496" s="89"/>
    </row>
    <row r="497" spans="1:35">
      <c r="A497" s="91"/>
      <c r="AI497" s="89"/>
    </row>
    <row r="498" spans="1:35">
      <c r="A498" s="91"/>
      <c r="AI498" s="89"/>
    </row>
    <row r="499" spans="1:35">
      <c r="A499" s="91"/>
      <c r="AI499" s="89"/>
    </row>
    <row r="500" spans="1:35">
      <c r="A500" s="91"/>
      <c r="AI500" s="89"/>
    </row>
    <row r="501" spans="1:35">
      <c r="A501" s="91"/>
      <c r="AI501" s="89"/>
    </row>
    <row r="502" spans="1:35">
      <c r="A502" s="91"/>
      <c r="AI502" s="89"/>
    </row>
    <row r="503" spans="1:35">
      <c r="A503" s="91"/>
      <c r="AI503" s="89"/>
    </row>
    <row r="504" spans="1:35">
      <c r="A504" s="91"/>
      <c r="AI504" s="89"/>
    </row>
    <row r="505" spans="1:35">
      <c r="A505" s="91"/>
      <c r="AI505" s="89"/>
    </row>
    <row r="506" spans="1:35">
      <c r="A506" s="91"/>
      <c r="AI506" s="89"/>
    </row>
    <row r="507" spans="1:35">
      <c r="A507" s="91"/>
      <c r="AI507" s="89"/>
    </row>
    <row r="508" spans="1:35">
      <c r="A508" s="91"/>
      <c r="AI508" s="89"/>
    </row>
    <row r="509" spans="1:35">
      <c r="A509" s="91"/>
      <c r="AI509" s="89"/>
    </row>
    <row r="510" spans="1:35">
      <c r="A510" s="91"/>
      <c r="AI510" s="89"/>
    </row>
    <row r="511" spans="1:35">
      <c r="A511" s="91"/>
      <c r="AI511" s="89"/>
    </row>
    <row r="512" spans="1:35">
      <c r="A512" s="91"/>
      <c r="AI512" s="89"/>
    </row>
    <row r="513" spans="1:35">
      <c r="A513" s="91"/>
      <c r="AI513" s="89"/>
    </row>
    <row r="514" spans="1:35">
      <c r="A514" s="91"/>
      <c r="AI514" s="89"/>
    </row>
    <row r="515" spans="1:35">
      <c r="A515" s="91"/>
      <c r="AI515" s="89"/>
    </row>
    <row r="516" spans="1:35">
      <c r="A516" s="91"/>
      <c r="AI516" s="89"/>
    </row>
    <row r="517" spans="1:35">
      <c r="A517" s="91"/>
      <c r="AI517" s="89"/>
    </row>
    <row r="518" spans="1:35">
      <c r="A518" s="91"/>
      <c r="AI518" s="89"/>
    </row>
    <row r="519" spans="1:35">
      <c r="A519" s="91"/>
      <c r="AI519" s="89"/>
    </row>
    <row r="520" spans="1:35">
      <c r="A520" s="91"/>
      <c r="AI520" s="89"/>
    </row>
    <row r="521" spans="1:35">
      <c r="A521" s="91"/>
      <c r="AI521" s="89"/>
    </row>
    <row r="522" spans="1:35">
      <c r="A522" s="91"/>
      <c r="AI522" s="89"/>
    </row>
    <row r="523" spans="1:35">
      <c r="A523" s="91"/>
      <c r="AI523" s="89"/>
    </row>
    <row r="524" spans="1:35">
      <c r="A524" s="91"/>
      <c r="AI524" s="89"/>
    </row>
    <row r="525" spans="1:35">
      <c r="A525" s="91"/>
      <c r="AI525" s="89"/>
    </row>
    <row r="526" spans="1:35">
      <c r="A526" s="91"/>
      <c r="AI526" s="89"/>
    </row>
    <row r="527" spans="1:35">
      <c r="A527" s="91"/>
      <c r="AI527" s="89"/>
    </row>
    <row r="528" spans="1:35">
      <c r="A528" s="91"/>
      <c r="AI528" s="89"/>
    </row>
    <row r="529" spans="1:35">
      <c r="A529" s="91"/>
      <c r="AI529" s="89"/>
    </row>
    <row r="530" spans="1:35">
      <c r="A530" s="91"/>
      <c r="AI530" s="89"/>
    </row>
    <row r="531" spans="1:35">
      <c r="A531" s="91"/>
      <c r="AI531" s="89"/>
    </row>
    <row r="532" spans="1:35">
      <c r="A532" s="91"/>
      <c r="AI532" s="89"/>
    </row>
    <row r="533" spans="1:35">
      <c r="A533" s="91"/>
      <c r="AI533" s="89"/>
    </row>
    <row r="534" spans="1:35">
      <c r="A534" s="91"/>
      <c r="AI534" s="89"/>
    </row>
    <row r="535" spans="1:35">
      <c r="A535" s="91"/>
      <c r="AI535" s="89"/>
    </row>
    <row r="536" spans="1:35">
      <c r="A536" s="91"/>
      <c r="AI536" s="89"/>
    </row>
    <row r="537" spans="1:35">
      <c r="A537" s="91"/>
      <c r="AI537" s="89"/>
    </row>
    <row r="538" spans="1:35">
      <c r="A538" s="91"/>
      <c r="AI538" s="89"/>
    </row>
    <row r="539" spans="1:35">
      <c r="A539" s="91"/>
      <c r="AI539" s="89"/>
    </row>
    <row r="540" spans="1:35">
      <c r="A540" s="91"/>
      <c r="AI540" s="89"/>
    </row>
    <row r="541" spans="1:35">
      <c r="A541" s="91"/>
      <c r="AI541" s="89"/>
    </row>
    <row r="542" spans="1:35">
      <c r="A542" s="91"/>
      <c r="AI542" s="89"/>
    </row>
    <row r="543" spans="1:35">
      <c r="A543" s="91"/>
      <c r="AI543" s="89"/>
    </row>
    <row r="544" spans="1:35">
      <c r="A544" s="91"/>
      <c r="AI544" s="89"/>
    </row>
    <row r="545" spans="1:35">
      <c r="A545" s="91"/>
      <c r="AI545" s="89"/>
    </row>
    <row r="546" spans="1:35">
      <c r="A546" s="91"/>
      <c r="AI546" s="89"/>
    </row>
    <row r="547" spans="1:35">
      <c r="A547" s="91"/>
      <c r="AI547" s="89"/>
    </row>
    <row r="548" spans="1:35">
      <c r="A548" s="91"/>
      <c r="AI548" s="89"/>
    </row>
    <row r="549" spans="1:35">
      <c r="A549" s="91"/>
      <c r="AI549" s="89"/>
    </row>
    <row r="550" spans="1:35">
      <c r="A550" s="91"/>
      <c r="AI550" s="89"/>
    </row>
    <row r="551" spans="1:35">
      <c r="A551" s="91"/>
      <c r="AI551" s="89"/>
    </row>
    <row r="552" spans="1:35">
      <c r="A552" s="91"/>
      <c r="AI552" s="89"/>
    </row>
    <row r="553" spans="1:35">
      <c r="A553" s="91"/>
      <c r="AI553" s="89"/>
    </row>
    <row r="554" spans="1:35">
      <c r="A554" s="91"/>
      <c r="AI554" s="89"/>
    </row>
    <row r="555" spans="1:35">
      <c r="A555" s="91"/>
      <c r="AI555" s="89"/>
    </row>
    <row r="556" spans="1:35">
      <c r="A556" s="91"/>
      <c r="AI556" s="89"/>
    </row>
    <row r="557" spans="1:35">
      <c r="A557" s="91"/>
      <c r="AI557" s="89"/>
    </row>
    <row r="558" spans="1:35">
      <c r="A558" s="91"/>
      <c r="AI558" s="89"/>
    </row>
    <row r="559" spans="1:35">
      <c r="A559" s="91"/>
      <c r="AI559" s="89"/>
    </row>
    <row r="560" spans="1:35">
      <c r="A560" s="91"/>
      <c r="AI560" s="89"/>
    </row>
    <row r="561" spans="1:35">
      <c r="A561" s="91"/>
      <c r="AI561" s="89"/>
    </row>
    <row r="562" spans="1:35">
      <c r="A562" s="91"/>
      <c r="AI562" s="89"/>
    </row>
    <row r="563" spans="1:35">
      <c r="A563" s="91"/>
      <c r="AI563" s="89"/>
    </row>
    <row r="564" spans="1:35">
      <c r="A564" s="91"/>
      <c r="AI564" s="89"/>
    </row>
    <row r="565" spans="1:35">
      <c r="A565" s="91"/>
      <c r="AI565" s="89"/>
    </row>
    <row r="566" spans="1:35">
      <c r="A566" s="91"/>
      <c r="AI566" s="89"/>
    </row>
    <row r="567" spans="1:35">
      <c r="A567" s="91"/>
      <c r="AI567" s="89"/>
    </row>
    <row r="568" spans="1:35">
      <c r="A568" s="91"/>
      <c r="AI568" s="89"/>
    </row>
    <row r="569" spans="1:35">
      <c r="A569" s="91"/>
      <c r="AI569" s="89"/>
    </row>
    <row r="570" spans="1:35">
      <c r="A570" s="91"/>
      <c r="AI570" s="89"/>
    </row>
    <row r="571" spans="1:35">
      <c r="A571" s="91"/>
      <c r="AI571" s="89"/>
    </row>
    <row r="572" spans="1:35">
      <c r="A572" s="91"/>
      <c r="AI572" s="89"/>
    </row>
    <row r="573" spans="1:35">
      <c r="A573" s="91"/>
      <c r="AI573" s="89"/>
    </row>
    <row r="574" spans="1:35">
      <c r="A574" s="91"/>
      <c r="AI574" s="89"/>
    </row>
    <row r="575" spans="1:35">
      <c r="A575" s="91"/>
      <c r="AI575" s="89"/>
    </row>
    <row r="576" spans="1:35">
      <c r="A576" s="91"/>
      <c r="AI576" s="89"/>
    </row>
    <row r="577" spans="1:35">
      <c r="A577" s="91"/>
      <c r="AI577" s="89"/>
    </row>
    <row r="578" spans="1:35">
      <c r="A578" s="91"/>
      <c r="AI578" s="89"/>
    </row>
    <row r="579" spans="1:35">
      <c r="A579" s="91"/>
      <c r="AI579" s="89"/>
    </row>
    <row r="580" spans="1:35">
      <c r="A580" s="91"/>
      <c r="AI580" s="89"/>
    </row>
    <row r="581" spans="1:35">
      <c r="A581" s="91"/>
      <c r="AI581" s="89"/>
    </row>
    <row r="582" spans="1:35">
      <c r="A582" s="91"/>
      <c r="AI582" s="89"/>
    </row>
    <row r="583" spans="1:35">
      <c r="A583" s="91"/>
      <c r="AI583" s="89"/>
    </row>
    <row r="584" spans="1:35">
      <c r="A584" s="91"/>
      <c r="AI584" s="89"/>
    </row>
    <row r="585" spans="1:35">
      <c r="A585" s="91"/>
      <c r="AI585" s="89"/>
    </row>
    <row r="586" spans="1:35">
      <c r="A586" s="91"/>
      <c r="AI586" s="89"/>
    </row>
    <row r="587" spans="1:35">
      <c r="A587" s="91"/>
      <c r="AI587" s="89"/>
    </row>
    <row r="588" spans="1:35">
      <c r="A588" s="91"/>
      <c r="AI588" s="89"/>
    </row>
    <row r="589" spans="1:35">
      <c r="A589" s="91"/>
      <c r="AI589" s="89"/>
    </row>
    <row r="590" spans="1:35">
      <c r="A590" s="91"/>
      <c r="AI590" s="89"/>
    </row>
    <row r="591" spans="1:35">
      <c r="A591" s="91"/>
      <c r="AI591" s="89"/>
    </row>
    <row r="592" spans="1:35">
      <c r="A592" s="91"/>
      <c r="AI592" s="89"/>
    </row>
    <row r="593" spans="1:35">
      <c r="A593" s="91"/>
      <c r="AI593" s="89"/>
    </row>
    <row r="594" spans="1:35">
      <c r="A594" s="91"/>
      <c r="AI594" s="89"/>
    </row>
    <row r="595" spans="1:35">
      <c r="A595" s="91"/>
      <c r="AI595" s="89"/>
    </row>
    <row r="596" spans="1:35">
      <c r="A596" s="91"/>
      <c r="AI596" s="89"/>
    </row>
    <row r="597" spans="1:35">
      <c r="A597" s="91"/>
      <c r="AI597" s="89"/>
    </row>
    <row r="598" spans="1:35">
      <c r="A598" s="91"/>
      <c r="AI598" s="89"/>
    </row>
    <row r="599" spans="1:35">
      <c r="A599" s="91"/>
      <c r="AI599" s="89"/>
    </row>
    <row r="600" spans="1:35">
      <c r="A600" s="91"/>
      <c r="AI600" s="89"/>
    </row>
    <row r="601" spans="1:35">
      <c r="A601" s="91"/>
      <c r="AI601" s="89"/>
    </row>
    <row r="602" spans="1:35">
      <c r="A602" s="91"/>
      <c r="AI602" s="89"/>
    </row>
    <row r="603" spans="1:35">
      <c r="A603" s="91"/>
      <c r="AI603" s="89"/>
    </row>
    <row r="604" spans="1:35">
      <c r="A604" s="91"/>
      <c r="AI604" s="89"/>
    </row>
    <row r="605" spans="1:35">
      <c r="A605" s="91"/>
      <c r="AI605" s="89"/>
    </row>
    <row r="606" spans="1:35">
      <c r="A606" s="91"/>
      <c r="AI606" s="89"/>
    </row>
    <row r="607" spans="1:35">
      <c r="A607" s="91"/>
      <c r="AI607" s="89"/>
    </row>
    <row r="608" spans="1:35">
      <c r="A608" s="91"/>
      <c r="AI608" s="89"/>
    </row>
    <row r="609" spans="1:35">
      <c r="A609" s="91"/>
      <c r="AI609" s="89"/>
    </row>
    <row r="610" spans="1:35">
      <c r="A610" s="91"/>
      <c r="AI610" s="89"/>
    </row>
    <row r="611" spans="1:35">
      <c r="A611" s="91"/>
      <c r="AI611" s="89"/>
    </row>
    <row r="612" spans="1:35">
      <c r="A612" s="91"/>
      <c r="AI612" s="89"/>
    </row>
    <row r="613" spans="1:35">
      <c r="A613" s="91"/>
      <c r="AI613" s="89"/>
    </row>
    <row r="614" spans="1:35">
      <c r="A614" s="91"/>
      <c r="AI614" s="89"/>
    </row>
    <row r="615" spans="1:35">
      <c r="A615" s="91"/>
      <c r="AI615" s="89"/>
    </row>
    <row r="616" spans="1:35">
      <c r="A616" s="91"/>
      <c r="AI616" s="89"/>
    </row>
    <row r="617" spans="1:35">
      <c r="A617" s="91"/>
      <c r="AI617" s="89"/>
    </row>
    <row r="618" spans="1:35">
      <c r="A618" s="91"/>
      <c r="AI618" s="89"/>
    </row>
    <row r="619" spans="1:35">
      <c r="A619" s="91"/>
      <c r="AI619" s="89"/>
    </row>
    <row r="620" spans="1:35">
      <c r="A620" s="91"/>
      <c r="AI620" s="89"/>
    </row>
    <row r="621" spans="1:35">
      <c r="A621" s="91"/>
      <c r="AI621" s="89"/>
    </row>
    <row r="622" spans="1:35">
      <c r="A622" s="91"/>
      <c r="AI622" s="89"/>
    </row>
    <row r="623" spans="1:35">
      <c r="A623" s="91"/>
      <c r="AI623" s="89"/>
    </row>
    <row r="624" spans="1:35">
      <c r="A624" s="91"/>
      <c r="AI624" s="89"/>
    </row>
    <row r="625" spans="1:35">
      <c r="A625" s="91"/>
      <c r="AI625" s="89"/>
    </row>
    <row r="626" spans="1:35">
      <c r="A626" s="91"/>
      <c r="AI626" s="89"/>
    </row>
    <row r="627" spans="1:35">
      <c r="A627" s="91"/>
      <c r="AI627" s="89"/>
    </row>
    <row r="628" spans="1:35">
      <c r="A628" s="91"/>
      <c r="AI628" s="89"/>
    </row>
    <row r="629" spans="1:35">
      <c r="A629" s="91"/>
      <c r="AI629" s="89"/>
    </row>
    <row r="630" spans="1:35">
      <c r="A630" s="91"/>
      <c r="AI630" s="89"/>
    </row>
    <row r="631" spans="1:35">
      <c r="A631" s="91"/>
      <c r="AI631" s="89"/>
    </row>
    <row r="632" spans="1:35">
      <c r="A632" s="91"/>
      <c r="AI632" s="89"/>
    </row>
    <row r="633" spans="1:35">
      <c r="A633" s="91"/>
      <c r="AI633" s="89"/>
    </row>
    <row r="634" spans="1:35">
      <c r="A634" s="91"/>
      <c r="AI634" s="89"/>
    </row>
    <row r="635" spans="1:35">
      <c r="A635" s="91"/>
      <c r="AI635" s="89"/>
    </row>
    <row r="636" spans="1:35">
      <c r="A636" s="91"/>
      <c r="AI636" s="89"/>
    </row>
    <row r="637" spans="1:35">
      <c r="A637" s="91"/>
      <c r="AI637" s="89"/>
    </row>
    <row r="638" spans="1:35">
      <c r="A638" s="91"/>
      <c r="AI638" s="89"/>
    </row>
    <row r="639" spans="1:35">
      <c r="A639" s="91"/>
      <c r="AI639" s="89"/>
    </row>
    <row r="640" spans="1:35">
      <c r="A640" s="91"/>
      <c r="AI640" s="89"/>
    </row>
    <row r="641" spans="1:35">
      <c r="A641" s="91"/>
      <c r="AI641" s="89"/>
    </row>
    <row r="642" spans="1:35">
      <c r="A642" s="91"/>
      <c r="AI642" s="89"/>
    </row>
    <row r="643" spans="1:35">
      <c r="A643" s="91"/>
      <c r="AI643" s="89"/>
    </row>
    <row r="644" spans="1:35">
      <c r="A644" s="91"/>
      <c r="AI644" s="89"/>
    </row>
    <row r="645" spans="1:35">
      <c r="A645" s="91"/>
      <c r="AI645" s="89"/>
    </row>
    <row r="646" spans="1:35">
      <c r="A646" s="91"/>
      <c r="AI646" s="89"/>
    </row>
    <row r="647" spans="1:35">
      <c r="A647" s="91"/>
      <c r="AI647" s="89"/>
    </row>
    <row r="648" spans="1:35">
      <c r="A648" s="91"/>
      <c r="AI648" s="89"/>
    </row>
    <row r="649" spans="1:35">
      <c r="A649" s="91"/>
      <c r="AI649" s="89"/>
    </row>
    <row r="650" spans="1:35">
      <c r="A650" s="91"/>
      <c r="AI650" s="89"/>
    </row>
    <row r="651" spans="1:35">
      <c r="A651" s="91"/>
      <c r="AI651" s="89"/>
    </row>
    <row r="652" spans="1:35">
      <c r="A652" s="91"/>
      <c r="AI652" s="89"/>
    </row>
    <row r="653" spans="1:35">
      <c r="A653" s="91"/>
      <c r="AI653" s="89"/>
    </row>
    <row r="654" spans="1:35">
      <c r="A654" s="91"/>
      <c r="AI654" s="89"/>
    </row>
    <row r="655" spans="1:35">
      <c r="A655" s="91"/>
      <c r="AI655" s="89"/>
    </row>
    <row r="656" spans="1:35">
      <c r="A656" s="91"/>
      <c r="AI656" s="89"/>
    </row>
    <row r="657" spans="1:35">
      <c r="A657" s="91"/>
      <c r="AI657" s="89"/>
    </row>
    <row r="658" spans="1:35">
      <c r="A658" s="91"/>
      <c r="AI658" s="89"/>
    </row>
    <row r="659" spans="1:35">
      <c r="A659" s="91"/>
      <c r="AI659" s="89"/>
    </row>
    <row r="660" spans="1:35">
      <c r="A660" s="91"/>
      <c r="AI660" s="89"/>
    </row>
    <row r="661" spans="1:35">
      <c r="A661" s="91"/>
      <c r="AI661" s="89"/>
    </row>
    <row r="662" spans="1:35">
      <c r="A662" s="91"/>
      <c r="AI662" s="89"/>
    </row>
    <row r="663" spans="1:35">
      <c r="A663" s="91"/>
      <c r="AI663" s="89"/>
    </row>
    <row r="664" spans="1:35">
      <c r="A664" s="91"/>
      <c r="AI664" s="89"/>
    </row>
    <row r="665" spans="1:35">
      <c r="A665" s="91"/>
      <c r="AI665" s="89"/>
    </row>
    <row r="666" spans="1:35">
      <c r="A666" s="91"/>
      <c r="AI666" s="89"/>
    </row>
    <row r="667" spans="1:35">
      <c r="A667" s="91"/>
      <c r="AI667" s="89"/>
    </row>
    <row r="668" spans="1:35">
      <c r="A668" s="91"/>
      <c r="AI668" s="89"/>
    </row>
    <row r="669" spans="1:35">
      <c r="A669" s="91"/>
      <c r="AI669" s="89"/>
    </row>
    <row r="670" spans="1:35">
      <c r="A670" s="91"/>
      <c r="AI670" s="89"/>
    </row>
    <row r="671" spans="1:35">
      <c r="A671" s="91"/>
      <c r="AI671" s="89"/>
    </row>
    <row r="672" spans="1:35">
      <c r="A672" s="91"/>
      <c r="AI672" s="89"/>
    </row>
    <row r="673" spans="1:35">
      <c r="A673" s="91"/>
      <c r="AI673" s="89"/>
    </row>
    <row r="674" spans="1:35">
      <c r="A674" s="91"/>
      <c r="AI674" s="89"/>
    </row>
    <row r="675" spans="1:35">
      <c r="A675" s="91"/>
      <c r="AI675" s="89"/>
    </row>
    <row r="676" spans="1:35">
      <c r="A676" s="91"/>
      <c r="AI676" s="89"/>
    </row>
    <row r="677" spans="1:35">
      <c r="A677" s="91"/>
      <c r="AI677" s="89"/>
    </row>
    <row r="678" spans="1:35">
      <c r="A678" s="91"/>
      <c r="AI678" s="89"/>
    </row>
    <row r="679" spans="1:35">
      <c r="A679" s="91"/>
      <c r="AI679" s="89"/>
    </row>
    <row r="680" spans="1:35">
      <c r="A680" s="91"/>
      <c r="AI680" s="89"/>
    </row>
    <row r="681" spans="1:35">
      <c r="A681" s="91"/>
      <c r="AI681" s="89"/>
    </row>
    <row r="682" spans="1:35">
      <c r="A682" s="91"/>
      <c r="AI682" s="89"/>
    </row>
    <row r="683" spans="1:35">
      <c r="A683" s="91"/>
      <c r="AI683" s="89"/>
    </row>
    <row r="684" spans="1:35">
      <c r="A684" s="91"/>
      <c r="AI684" s="89"/>
    </row>
    <row r="685" spans="1:35">
      <c r="A685" s="91"/>
      <c r="AI685" s="89"/>
    </row>
    <row r="686" spans="1:35">
      <c r="A686" s="91"/>
      <c r="AI686" s="89"/>
    </row>
    <row r="687" spans="1:35">
      <c r="A687" s="91"/>
      <c r="AI687" s="89"/>
    </row>
    <row r="688" spans="1:35">
      <c r="A688" s="91"/>
      <c r="AI688" s="89"/>
    </row>
    <row r="689" spans="1:35">
      <c r="A689" s="91"/>
      <c r="AI689" s="89"/>
    </row>
    <row r="690" spans="1:35">
      <c r="A690" s="91"/>
      <c r="AI690" s="89"/>
    </row>
    <row r="691" spans="1:35">
      <c r="A691" s="91"/>
      <c r="AI691" s="89"/>
    </row>
    <row r="692" spans="1:35">
      <c r="A692" s="91"/>
      <c r="AI692" s="89"/>
    </row>
    <row r="693" spans="1:35">
      <c r="A693" s="91"/>
      <c r="AI693" s="89"/>
    </row>
    <row r="694" spans="1:35">
      <c r="A694" s="91"/>
      <c r="AI694" s="89"/>
    </row>
    <row r="695" spans="1:35">
      <c r="A695" s="91"/>
      <c r="AI695" s="89"/>
    </row>
    <row r="696" spans="1:35">
      <c r="A696" s="91"/>
      <c r="AI696" s="89"/>
    </row>
    <row r="697" spans="1:35">
      <c r="A697" s="91"/>
      <c r="AI697" s="89"/>
    </row>
    <row r="698" spans="1:35">
      <c r="A698" s="91"/>
      <c r="AI698" s="89"/>
    </row>
    <row r="699" spans="1:35">
      <c r="A699" s="91"/>
      <c r="AI699" s="89"/>
    </row>
    <row r="700" spans="1:35">
      <c r="A700" s="91"/>
      <c r="AI700" s="89"/>
    </row>
    <row r="701" spans="1:35">
      <c r="A701" s="91"/>
      <c r="AI701" s="89"/>
    </row>
    <row r="702" spans="1:35">
      <c r="A702" s="91"/>
      <c r="AI702" s="89"/>
    </row>
    <row r="703" spans="1:35">
      <c r="A703" s="91"/>
      <c r="AI703" s="89"/>
    </row>
    <row r="704" spans="1:35">
      <c r="A704" s="91"/>
      <c r="AI704" s="89"/>
    </row>
    <row r="705" spans="1:35">
      <c r="A705" s="91"/>
      <c r="AI705" s="89"/>
    </row>
    <row r="706" spans="1:35">
      <c r="A706" s="91"/>
      <c r="AI706" s="89"/>
    </row>
    <row r="707" spans="1:35">
      <c r="A707" s="91"/>
      <c r="AI707" s="89"/>
    </row>
    <row r="708" spans="1:35">
      <c r="A708" s="91"/>
      <c r="AI708" s="89"/>
    </row>
    <row r="709" spans="1:35">
      <c r="A709" s="91"/>
      <c r="AI709" s="89"/>
    </row>
    <row r="710" spans="1:35">
      <c r="A710" s="91"/>
      <c r="AI710" s="89"/>
    </row>
    <row r="711" spans="1:35">
      <c r="A711" s="91"/>
      <c r="AI711" s="89"/>
    </row>
    <row r="712" spans="1:35">
      <c r="A712" s="91"/>
      <c r="AI712" s="89"/>
    </row>
    <row r="713" spans="1:35">
      <c r="A713" s="91"/>
      <c r="AI713" s="89"/>
    </row>
    <row r="714" spans="1:35">
      <c r="A714" s="91"/>
      <c r="AI714" s="89"/>
    </row>
    <row r="715" spans="1:35">
      <c r="A715" s="91"/>
      <c r="AI715" s="89"/>
    </row>
    <row r="716" spans="1:35">
      <c r="A716" s="91"/>
      <c r="AI716" s="89"/>
    </row>
    <row r="717" spans="1:35">
      <c r="A717" s="91"/>
      <c r="AI717" s="89"/>
    </row>
    <row r="718" spans="1:35">
      <c r="A718" s="91"/>
      <c r="AI718" s="89"/>
    </row>
    <row r="719" spans="1:35">
      <c r="A719" s="91"/>
      <c r="AI719" s="89"/>
    </row>
    <row r="720" spans="1:35">
      <c r="A720" s="91"/>
      <c r="AI720" s="89"/>
    </row>
    <row r="721" spans="1:35">
      <c r="A721" s="91"/>
      <c r="AI721" s="89"/>
    </row>
    <row r="722" spans="1:35">
      <c r="A722" s="91"/>
      <c r="AI722" s="89"/>
    </row>
    <row r="723" spans="1:35">
      <c r="A723" s="91"/>
      <c r="AI723" s="89"/>
    </row>
    <row r="724" spans="1:35">
      <c r="A724" s="91"/>
      <c r="AI724" s="89"/>
    </row>
    <row r="725" spans="1:35">
      <c r="A725" s="91"/>
      <c r="AI725" s="89"/>
    </row>
    <row r="726" spans="1:35">
      <c r="A726" s="91"/>
      <c r="AI726" s="89"/>
    </row>
    <row r="727" spans="1:35">
      <c r="A727" s="91"/>
      <c r="AI727" s="89"/>
    </row>
    <row r="728" spans="1:35">
      <c r="A728" s="91"/>
      <c r="AI728" s="89"/>
    </row>
    <row r="729" spans="1:35">
      <c r="A729" s="91"/>
      <c r="AI729" s="89"/>
    </row>
    <row r="730" spans="1:35">
      <c r="A730" s="91"/>
      <c r="AI730" s="89"/>
    </row>
    <row r="731" spans="1:35">
      <c r="A731" s="91"/>
      <c r="AI731" s="89"/>
    </row>
    <row r="732" spans="1:35">
      <c r="A732" s="91"/>
      <c r="AI732" s="89"/>
    </row>
    <row r="733" spans="1:35">
      <c r="A733" s="91"/>
      <c r="AI733" s="89"/>
    </row>
    <row r="734" spans="1:35">
      <c r="A734" s="91"/>
      <c r="AI734" s="89"/>
    </row>
    <row r="735" spans="1:35">
      <c r="A735" s="91"/>
      <c r="AI735" s="89"/>
    </row>
    <row r="736" spans="1:35">
      <c r="A736" s="91"/>
      <c r="AI736" s="89"/>
    </row>
    <row r="737" spans="1:35">
      <c r="A737" s="91"/>
      <c r="AI737" s="89"/>
    </row>
    <row r="738" spans="1:35">
      <c r="A738" s="91"/>
      <c r="AI738" s="89"/>
    </row>
    <row r="739" spans="1:35">
      <c r="A739" s="91"/>
      <c r="AI739" s="89"/>
    </row>
    <row r="740" spans="1:35">
      <c r="A740" s="91"/>
      <c r="AI740" s="89"/>
    </row>
    <row r="741" spans="1:35">
      <c r="A741" s="91"/>
      <c r="AI741" s="89"/>
    </row>
    <row r="742" spans="1:35">
      <c r="A742" s="91"/>
      <c r="AI742" s="89"/>
    </row>
    <row r="743" spans="1:35">
      <c r="A743" s="91"/>
      <c r="AI743" s="89"/>
    </row>
    <row r="744" spans="1:35">
      <c r="A744" s="91"/>
      <c r="AI744" s="89"/>
    </row>
    <row r="745" spans="1:35">
      <c r="A745" s="91"/>
      <c r="AI745" s="89"/>
    </row>
    <row r="746" spans="1:35">
      <c r="A746" s="91"/>
      <c r="AI746" s="89"/>
    </row>
    <row r="747" spans="1:35">
      <c r="A747" s="91"/>
      <c r="AI747" s="89"/>
    </row>
    <row r="748" spans="1:35">
      <c r="A748" s="91"/>
      <c r="AI748" s="89"/>
    </row>
    <row r="749" spans="1:35">
      <c r="A749" s="91"/>
      <c r="AI749" s="89"/>
    </row>
    <row r="750" spans="1:35">
      <c r="A750" s="91"/>
      <c r="AI750" s="89"/>
    </row>
    <row r="751" spans="1:35">
      <c r="A751" s="91"/>
      <c r="AI751" s="89"/>
    </row>
    <row r="752" spans="1:35">
      <c r="A752" s="91"/>
      <c r="AI752" s="89"/>
    </row>
    <row r="753" spans="1:35">
      <c r="A753" s="91"/>
      <c r="AI753" s="89"/>
    </row>
    <row r="754" spans="1:35">
      <c r="A754" s="91"/>
      <c r="AI754" s="89"/>
    </row>
    <row r="755" spans="1:35">
      <c r="A755" s="91"/>
      <c r="AI755" s="89"/>
    </row>
    <row r="756" spans="1:35">
      <c r="A756" s="91"/>
      <c r="AI756" s="89"/>
    </row>
    <row r="757" spans="1:35">
      <c r="A757" s="91"/>
      <c r="AI757" s="89"/>
    </row>
    <row r="758" spans="1:35">
      <c r="A758" s="91"/>
      <c r="AI758" s="89"/>
    </row>
    <row r="759" spans="1:35">
      <c r="A759" s="91"/>
      <c r="AI759" s="89"/>
    </row>
    <row r="760" spans="1:35">
      <c r="A760" s="91"/>
      <c r="AI760" s="89"/>
    </row>
    <row r="761" spans="1:35">
      <c r="A761" s="91"/>
      <c r="AI761" s="89"/>
    </row>
    <row r="762" spans="1:35">
      <c r="A762" s="91"/>
      <c r="AI762" s="89"/>
    </row>
    <row r="763" spans="1:35">
      <c r="A763" s="91"/>
      <c r="AI763" s="89"/>
    </row>
    <row r="764" spans="1:35">
      <c r="A764" s="91"/>
      <c r="AI764" s="89"/>
    </row>
    <row r="765" spans="1:35">
      <c r="A765" s="91"/>
      <c r="AI765" s="89"/>
    </row>
    <row r="766" spans="1:35">
      <c r="A766" s="91"/>
      <c r="AI766" s="89"/>
    </row>
    <row r="767" spans="1:35">
      <c r="A767" s="91"/>
      <c r="AI767" s="89"/>
    </row>
    <row r="768" spans="1:35">
      <c r="A768" s="91"/>
      <c r="AI768" s="89"/>
    </row>
    <row r="769" spans="1:35">
      <c r="A769" s="91"/>
      <c r="AI769" s="89"/>
    </row>
    <row r="770" spans="1:35">
      <c r="A770" s="91"/>
      <c r="AI770" s="89"/>
    </row>
    <row r="771" spans="1:35">
      <c r="A771" s="91"/>
      <c r="AI771" s="89"/>
    </row>
    <row r="772" spans="1:35">
      <c r="A772" s="91"/>
      <c r="AI772" s="89"/>
    </row>
    <row r="773" spans="1:35">
      <c r="A773" s="91"/>
      <c r="AI773" s="89"/>
    </row>
    <row r="774" spans="1:35">
      <c r="A774" s="91"/>
      <c r="AI774" s="89"/>
    </row>
    <row r="775" spans="1:35">
      <c r="A775" s="91"/>
      <c r="AI775" s="89"/>
    </row>
    <row r="776" spans="1:35">
      <c r="A776" s="91"/>
      <c r="AI776" s="89"/>
    </row>
    <row r="777" spans="1:35">
      <c r="A777" s="91"/>
      <c r="AI777" s="89"/>
    </row>
    <row r="778" spans="1:35">
      <c r="A778" s="91"/>
      <c r="AI778" s="89"/>
    </row>
    <row r="779" spans="1:35">
      <c r="A779" s="91"/>
      <c r="AI779" s="89"/>
    </row>
    <row r="780" spans="1:35">
      <c r="A780" s="91"/>
      <c r="AI780" s="89"/>
    </row>
    <row r="781" spans="1:35">
      <c r="A781" s="91"/>
      <c r="AI781" s="89"/>
    </row>
    <row r="782" spans="1:35">
      <c r="A782" s="91"/>
      <c r="AI782" s="89"/>
    </row>
    <row r="783" spans="1:35">
      <c r="A783" s="91"/>
      <c r="AI783" s="89"/>
    </row>
    <row r="784" spans="1:35">
      <c r="A784" s="91"/>
      <c r="AI784" s="89"/>
    </row>
    <row r="785" spans="1:35">
      <c r="A785" s="91"/>
      <c r="AI785" s="89"/>
    </row>
    <row r="786" spans="1:35">
      <c r="A786" s="91"/>
      <c r="AI786" s="89"/>
    </row>
    <row r="787" spans="1:35">
      <c r="A787" s="91"/>
      <c r="AI787" s="89"/>
    </row>
    <row r="788" spans="1:35">
      <c r="A788" s="91"/>
      <c r="AI788" s="89"/>
    </row>
    <row r="789" spans="1:35">
      <c r="A789" s="91"/>
      <c r="AI789" s="89"/>
    </row>
    <row r="790" spans="1:35">
      <c r="A790" s="91"/>
      <c r="AI790" s="89"/>
    </row>
    <row r="791" spans="1:35">
      <c r="A791" s="91"/>
      <c r="AI791" s="89"/>
    </row>
    <row r="792" spans="1:35">
      <c r="A792" s="91"/>
      <c r="AI792" s="89"/>
    </row>
    <row r="793" spans="1:35">
      <c r="A793" s="91"/>
      <c r="AI793" s="89"/>
    </row>
    <row r="794" spans="1:35">
      <c r="A794" s="91"/>
      <c r="AI794" s="89"/>
    </row>
    <row r="795" spans="1:35">
      <c r="A795" s="91"/>
      <c r="AI795" s="89"/>
    </row>
    <row r="796" spans="1:35">
      <c r="A796" s="91"/>
      <c r="AI796" s="89"/>
    </row>
    <row r="797" spans="1:35">
      <c r="A797" s="91"/>
      <c r="AI797" s="89"/>
    </row>
    <row r="798" spans="1:35">
      <c r="A798" s="91"/>
      <c r="AI798" s="89"/>
    </row>
    <row r="799" spans="1:35">
      <c r="A799" s="91"/>
      <c r="AI799" s="89"/>
    </row>
    <row r="800" spans="1:35">
      <c r="A800" s="91"/>
      <c r="AI800" s="89"/>
    </row>
    <row r="801" spans="1:35">
      <c r="A801" s="91"/>
      <c r="AI801" s="89"/>
    </row>
    <row r="802" spans="1:35">
      <c r="A802" s="91"/>
      <c r="AI802" s="89"/>
    </row>
    <row r="803" spans="1:35">
      <c r="A803" s="91"/>
      <c r="AI803" s="89"/>
    </row>
    <row r="804" spans="1:35">
      <c r="A804" s="91"/>
      <c r="AI804" s="89"/>
    </row>
    <row r="805" spans="1:35">
      <c r="A805" s="91"/>
      <c r="AI805" s="89"/>
    </row>
    <row r="806" spans="1:35">
      <c r="A806" s="91"/>
      <c r="AI806" s="89"/>
    </row>
    <row r="807" spans="1:35">
      <c r="A807" s="91"/>
      <c r="AI807" s="89"/>
    </row>
    <row r="808" spans="1:35">
      <c r="A808" s="91"/>
      <c r="AI808" s="89"/>
    </row>
    <row r="809" spans="1:35">
      <c r="A809" s="91"/>
      <c r="AI809" s="89"/>
    </row>
    <row r="810" spans="1:35">
      <c r="A810" s="91"/>
      <c r="AI810" s="89"/>
    </row>
    <row r="811" spans="1:35">
      <c r="A811" s="91"/>
      <c r="AI811" s="89"/>
    </row>
    <row r="812" spans="1:35">
      <c r="A812" s="91"/>
      <c r="AI812" s="89"/>
    </row>
    <row r="813" spans="1:35">
      <c r="A813" s="91"/>
      <c r="AI813" s="89"/>
    </row>
    <row r="814" spans="1:35">
      <c r="A814" s="91"/>
      <c r="AI814" s="89"/>
    </row>
    <row r="815" spans="1:35">
      <c r="A815" s="91"/>
      <c r="AI815" s="89"/>
    </row>
    <row r="816" spans="1:35">
      <c r="A816" s="91"/>
      <c r="AI816" s="89"/>
    </row>
    <row r="817" spans="1:35">
      <c r="A817" s="91"/>
      <c r="AI817" s="89"/>
    </row>
    <row r="818" spans="1:35">
      <c r="A818" s="91"/>
      <c r="AI818" s="89"/>
    </row>
    <row r="819" spans="1:35">
      <c r="A819" s="91"/>
      <c r="AI819" s="89"/>
    </row>
    <row r="820" spans="1:35">
      <c r="A820" s="91"/>
      <c r="AI820" s="89"/>
    </row>
    <row r="821" spans="1:35">
      <c r="A821" s="91"/>
      <c r="AI821" s="89"/>
    </row>
    <row r="822" spans="1:35">
      <c r="A822" s="91"/>
      <c r="AI822" s="89"/>
    </row>
    <row r="823" spans="1:35">
      <c r="A823" s="91"/>
      <c r="AI823" s="89"/>
    </row>
    <row r="824" spans="1:35">
      <c r="A824" s="91"/>
      <c r="AI824" s="89"/>
    </row>
    <row r="825" spans="1:35">
      <c r="A825" s="91"/>
      <c r="AI825" s="89"/>
    </row>
    <row r="826" spans="1:35">
      <c r="A826" s="91"/>
      <c r="AI826" s="89"/>
    </row>
    <row r="827" spans="1:35">
      <c r="A827" s="91"/>
      <c r="AI827" s="89"/>
    </row>
    <row r="828" spans="1:35">
      <c r="A828" s="91"/>
      <c r="AI828" s="89"/>
    </row>
    <row r="829" spans="1:35">
      <c r="A829" s="91"/>
      <c r="AI829" s="89"/>
    </row>
    <row r="830" spans="1:35">
      <c r="A830" s="91"/>
      <c r="AI830" s="89"/>
    </row>
    <row r="831" spans="1:35">
      <c r="A831" s="91"/>
      <c r="AI831" s="89"/>
    </row>
    <row r="832" spans="1:35">
      <c r="A832" s="91"/>
      <c r="AI832" s="89"/>
    </row>
    <row r="833" spans="1:35">
      <c r="A833" s="91"/>
      <c r="AI833" s="89"/>
    </row>
    <row r="834" spans="1:35">
      <c r="A834" s="91"/>
      <c r="AI834" s="89"/>
    </row>
    <row r="835" spans="1:35">
      <c r="A835" s="91"/>
      <c r="AI835" s="89"/>
    </row>
    <row r="836" spans="1:35">
      <c r="A836" s="91"/>
      <c r="AI836" s="89"/>
    </row>
    <row r="837" spans="1:35">
      <c r="A837" s="91"/>
      <c r="AI837" s="89"/>
    </row>
    <row r="838" spans="1:35">
      <c r="A838" s="91"/>
      <c r="AI838" s="89"/>
    </row>
    <row r="839" spans="1:35">
      <c r="A839" s="91"/>
      <c r="AI839" s="89"/>
    </row>
    <row r="840" spans="1:35">
      <c r="A840" s="91"/>
      <c r="AI840" s="89"/>
    </row>
    <row r="841" spans="1:35">
      <c r="A841" s="91"/>
      <c r="AI841" s="89"/>
    </row>
    <row r="842" spans="1:35">
      <c r="A842" s="91"/>
      <c r="AI842" s="89"/>
    </row>
    <row r="843" spans="1:35">
      <c r="A843" s="91"/>
      <c r="AI843" s="89"/>
    </row>
    <row r="844" spans="1:35">
      <c r="A844" s="91"/>
      <c r="AI844" s="89"/>
    </row>
    <row r="845" spans="1:35">
      <c r="A845" s="91"/>
      <c r="AI845" s="89"/>
    </row>
    <row r="846" spans="1:35">
      <c r="A846" s="91"/>
      <c r="AI846" s="89"/>
    </row>
    <row r="847" spans="1:35">
      <c r="A847" s="91"/>
      <c r="AI847" s="89"/>
    </row>
    <row r="848" spans="1:35">
      <c r="A848" s="91"/>
      <c r="AI848" s="89"/>
    </row>
    <row r="849" spans="1:35">
      <c r="A849" s="91"/>
      <c r="AI849" s="89"/>
    </row>
    <row r="850" spans="1:35">
      <c r="A850" s="91"/>
      <c r="AI850" s="89"/>
    </row>
    <row r="851" spans="1:35">
      <c r="A851" s="91"/>
      <c r="AI851" s="89"/>
    </row>
    <row r="852" spans="1:35">
      <c r="A852" s="91"/>
      <c r="AI852" s="89"/>
    </row>
    <row r="853" spans="1:35">
      <c r="A853" s="91"/>
      <c r="AI853" s="89"/>
    </row>
    <row r="854" spans="1:35">
      <c r="A854" s="91"/>
      <c r="AI854" s="89"/>
    </row>
    <row r="855" spans="1:35">
      <c r="A855" s="91"/>
      <c r="AI855" s="89"/>
    </row>
    <row r="856" spans="1:35">
      <c r="A856" s="91"/>
      <c r="AI856" s="89"/>
    </row>
    <row r="857" spans="1:35">
      <c r="A857" s="91"/>
      <c r="AI857" s="89"/>
    </row>
    <row r="858" spans="1:35">
      <c r="A858" s="91"/>
      <c r="AI858" s="89"/>
    </row>
    <row r="859" spans="1:35">
      <c r="A859" s="91"/>
      <c r="AI859" s="89"/>
    </row>
    <row r="860" spans="1:35">
      <c r="A860" s="91"/>
      <c r="AI860" s="89"/>
    </row>
    <row r="861" spans="1:35">
      <c r="A861" s="91"/>
      <c r="AI861" s="89"/>
    </row>
    <row r="862" spans="1:35">
      <c r="A862" s="91"/>
      <c r="AI862" s="89"/>
    </row>
    <row r="863" spans="1:35">
      <c r="A863" s="91"/>
      <c r="AI863" s="89"/>
    </row>
    <row r="864" spans="1:35">
      <c r="A864" s="91"/>
      <c r="AI864" s="89"/>
    </row>
    <row r="865" spans="1:35">
      <c r="A865" s="91"/>
      <c r="AI865" s="89"/>
    </row>
    <row r="866" spans="1:35">
      <c r="A866" s="91"/>
      <c r="AI866" s="89"/>
    </row>
    <row r="867" spans="1:35">
      <c r="A867" s="91"/>
      <c r="AI867" s="89"/>
    </row>
    <row r="868" spans="1:35">
      <c r="A868" s="91"/>
      <c r="AI868" s="89"/>
    </row>
    <row r="869" spans="1:35">
      <c r="A869" s="91"/>
      <c r="AI869" s="89"/>
    </row>
    <row r="870" spans="1:35">
      <c r="A870" s="91"/>
      <c r="AI870" s="89"/>
    </row>
    <row r="871" spans="1:35">
      <c r="A871" s="91"/>
      <c r="AI871" s="89"/>
    </row>
    <row r="872" spans="1:35">
      <c r="A872" s="91"/>
      <c r="AI872" s="89"/>
    </row>
    <row r="873" spans="1:35">
      <c r="A873" s="91"/>
      <c r="AI873" s="89"/>
    </row>
    <row r="874" spans="1:35">
      <c r="A874" s="91"/>
      <c r="AI874" s="89"/>
    </row>
    <row r="875" spans="1:35">
      <c r="A875" s="91"/>
      <c r="AI875" s="89"/>
    </row>
    <row r="876" spans="1:35">
      <c r="A876" s="91"/>
      <c r="AI876" s="89"/>
    </row>
    <row r="877" spans="1:35">
      <c r="A877" s="91"/>
      <c r="AI877" s="89"/>
    </row>
    <row r="878" spans="1:35">
      <c r="A878" s="91"/>
      <c r="AI878" s="89"/>
    </row>
    <row r="879" spans="1:35">
      <c r="A879" s="91"/>
      <c r="AI879" s="89"/>
    </row>
    <row r="880" spans="1:35">
      <c r="A880" s="91"/>
      <c r="AI880" s="89"/>
    </row>
    <row r="881" spans="1:35">
      <c r="A881" s="91"/>
      <c r="AI881" s="89"/>
    </row>
    <row r="882" spans="1:35">
      <c r="A882" s="91"/>
      <c r="AI882" s="89"/>
    </row>
    <row r="883" spans="1:35">
      <c r="A883" s="91"/>
      <c r="AI883" s="89"/>
    </row>
    <row r="884" spans="1:35">
      <c r="A884" s="91"/>
      <c r="AI884" s="89"/>
    </row>
    <row r="885" spans="1:35">
      <c r="A885" s="91"/>
      <c r="AI885" s="89"/>
    </row>
    <row r="886" spans="1:35">
      <c r="A886" s="91"/>
      <c r="AI886" s="89"/>
    </row>
    <row r="887" spans="1:35">
      <c r="A887" s="91"/>
      <c r="AI887" s="89"/>
    </row>
    <row r="888" spans="1:35">
      <c r="A888" s="91"/>
      <c r="AI888" s="89"/>
    </row>
    <row r="889" spans="1:35">
      <c r="A889" s="91"/>
      <c r="AI889" s="89"/>
    </row>
    <row r="890" spans="1:35">
      <c r="A890" s="91"/>
      <c r="AI890" s="89"/>
    </row>
    <row r="891" spans="1:35">
      <c r="A891" s="91"/>
      <c r="AI891" s="89"/>
    </row>
    <row r="892" spans="1:35">
      <c r="A892" s="91"/>
      <c r="AI892" s="89"/>
    </row>
    <row r="893" spans="1:35">
      <c r="A893" s="91"/>
      <c r="AI893" s="89"/>
    </row>
    <row r="894" spans="1:35">
      <c r="A894" s="91"/>
      <c r="AI894" s="89"/>
    </row>
    <row r="895" spans="1:35">
      <c r="A895" s="91"/>
      <c r="AI895" s="89"/>
    </row>
    <row r="896" spans="1:35">
      <c r="A896" s="91"/>
      <c r="AI896" s="89"/>
    </row>
    <row r="897" spans="1:35">
      <c r="A897" s="91"/>
      <c r="AI897" s="89"/>
    </row>
    <row r="898" spans="1:35">
      <c r="A898" s="91"/>
      <c r="AI898" s="89"/>
    </row>
    <row r="899" spans="1:35">
      <c r="A899" s="91"/>
      <c r="AI899" s="89"/>
    </row>
    <row r="900" spans="1:35">
      <c r="A900" s="91"/>
      <c r="AI900" s="89"/>
    </row>
    <row r="901" spans="1:35">
      <c r="A901" s="91"/>
      <c r="AI901" s="89"/>
    </row>
    <row r="902" spans="1:35">
      <c r="A902" s="91"/>
      <c r="AI902" s="89"/>
    </row>
    <row r="903" spans="1:35">
      <c r="A903" s="91"/>
      <c r="AI903" s="89"/>
    </row>
    <row r="904" spans="1:35">
      <c r="A904" s="91"/>
      <c r="AI904" s="89"/>
    </row>
    <row r="905" spans="1:35">
      <c r="A905" s="91"/>
      <c r="AI905" s="89"/>
    </row>
    <row r="906" spans="1:35">
      <c r="A906" s="91"/>
      <c r="AI906" s="89"/>
    </row>
    <row r="907" spans="1:35">
      <c r="A907" s="91"/>
      <c r="AI907" s="89"/>
    </row>
    <row r="908" spans="1:35">
      <c r="A908" s="91"/>
      <c r="AI908" s="89"/>
    </row>
    <row r="909" spans="1:35">
      <c r="A909" s="91"/>
      <c r="AI909" s="89"/>
    </row>
    <row r="910" spans="1:35">
      <c r="A910" s="91"/>
      <c r="AI910" s="89"/>
    </row>
    <row r="911" spans="1:35">
      <c r="A911" s="91"/>
      <c r="AI911" s="89"/>
    </row>
    <row r="912" spans="1:35">
      <c r="A912" s="91"/>
      <c r="AI912" s="89"/>
    </row>
    <row r="913" spans="1:35">
      <c r="A913" s="91"/>
      <c r="AI913" s="89"/>
    </row>
    <row r="914" spans="1:35">
      <c r="A914" s="91"/>
      <c r="AI914" s="89"/>
    </row>
    <row r="915" spans="1:35">
      <c r="A915" s="91"/>
      <c r="AI915" s="89"/>
    </row>
    <row r="916" spans="1:35">
      <c r="A916" s="91"/>
      <c r="AI916" s="89"/>
    </row>
    <row r="917" spans="1:35">
      <c r="A917" s="91"/>
      <c r="AI917" s="89"/>
    </row>
    <row r="918" spans="1:35">
      <c r="A918" s="91"/>
      <c r="AI918" s="89"/>
    </row>
    <row r="919" spans="1:35">
      <c r="A919" s="91"/>
      <c r="AI919" s="89"/>
    </row>
    <row r="920" spans="1:35">
      <c r="A920" s="91"/>
      <c r="AI920" s="89"/>
    </row>
    <row r="921" spans="1:35">
      <c r="A921" s="91"/>
      <c r="AI921" s="89"/>
    </row>
    <row r="922" spans="1:35">
      <c r="A922" s="91"/>
      <c r="AI922" s="89"/>
    </row>
    <row r="923" spans="1:35">
      <c r="A923" s="91"/>
      <c r="AI923" s="89"/>
    </row>
    <row r="924" spans="1:35">
      <c r="A924" s="91"/>
      <c r="AI924" s="89"/>
    </row>
    <row r="925" spans="1:35">
      <c r="A925" s="91"/>
      <c r="AI925" s="89"/>
    </row>
    <row r="926" spans="1:35">
      <c r="A926" s="91"/>
      <c r="AI926" s="89"/>
    </row>
    <row r="927" spans="1:35">
      <c r="A927" s="91"/>
      <c r="AI927" s="89"/>
    </row>
    <row r="928" spans="1:35">
      <c r="A928" s="91"/>
      <c r="AI928" s="89"/>
    </row>
    <row r="929" spans="1:35">
      <c r="A929" s="91"/>
      <c r="AI929" s="89"/>
    </row>
    <row r="930" spans="1:35">
      <c r="A930" s="91"/>
      <c r="AI930" s="89"/>
    </row>
    <row r="931" spans="1:35">
      <c r="A931" s="91"/>
      <c r="AI931" s="89"/>
    </row>
    <row r="932" spans="1:35">
      <c r="A932" s="91"/>
      <c r="AI932" s="89"/>
    </row>
    <row r="933" spans="1:35">
      <c r="A933" s="91"/>
      <c r="AI933" s="89"/>
    </row>
    <row r="934" spans="1:35">
      <c r="A934" s="91"/>
      <c r="AI934" s="89"/>
    </row>
    <row r="935" spans="1:35">
      <c r="A935" s="91"/>
      <c r="AI935" s="89"/>
    </row>
    <row r="936" spans="1:35">
      <c r="A936" s="91"/>
      <c r="AI936" s="89"/>
    </row>
    <row r="937" spans="1:35">
      <c r="A937" s="91"/>
      <c r="AI937" s="89"/>
    </row>
    <row r="938" spans="1:35">
      <c r="A938" s="91"/>
      <c r="AI938" s="89"/>
    </row>
    <row r="939" spans="1:35">
      <c r="A939" s="91"/>
      <c r="AI939" s="89"/>
    </row>
    <row r="940" spans="1:35">
      <c r="A940" s="91"/>
      <c r="AI940" s="89"/>
    </row>
    <row r="941" spans="1:35">
      <c r="A941" s="91"/>
      <c r="AI941" s="89"/>
    </row>
    <row r="942" spans="1:35">
      <c r="A942" s="91"/>
      <c r="AI942" s="89"/>
    </row>
    <row r="943" spans="1:35">
      <c r="A943" s="91"/>
      <c r="AI943" s="89"/>
    </row>
    <row r="944" spans="1:35">
      <c r="A944" s="91"/>
      <c r="AI944" s="89"/>
    </row>
    <row r="945" spans="1:35">
      <c r="A945" s="91"/>
      <c r="AI945" s="89"/>
    </row>
    <row r="946" spans="1:35">
      <c r="A946" s="91"/>
      <c r="AI946" s="89"/>
    </row>
    <row r="947" spans="1:35">
      <c r="A947" s="91"/>
      <c r="AI947" s="89"/>
    </row>
    <row r="948" spans="1:35">
      <c r="A948" s="91"/>
      <c r="AI948" s="89"/>
    </row>
    <row r="949" spans="1:35">
      <c r="A949" s="91"/>
      <c r="AI949" s="89"/>
    </row>
    <row r="950" spans="1:35">
      <c r="A950" s="91"/>
      <c r="AI950" s="89"/>
    </row>
    <row r="951" spans="1:35">
      <c r="A951" s="91"/>
      <c r="AI951" s="89"/>
    </row>
    <row r="952" spans="1:35">
      <c r="A952" s="91"/>
      <c r="AI952" s="89"/>
    </row>
    <row r="953" spans="1:35">
      <c r="A953" s="91"/>
      <c r="AI953" s="89"/>
    </row>
    <row r="954" spans="1:35">
      <c r="A954" s="91"/>
      <c r="AI954" s="89"/>
    </row>
    <row r="955" spans="1:35">
      <c r="A955" s="91"/>
      <c r="AI955" s="89"/>
    </row>
    <row r="956" spans="1:35">
      <c r="A956" s="91"/>
      <c r="AI956" s="89"/>
    </row>
    <row r="957" spans="1:35">
      <c r="A957" s="91"/>
      <c r="AI957" s="89"/>
    </row>
    <row r="958" spans="1:35">
      <c r="A958" s="91"/>
      <c r="AI958" s="89"/>
    </row>
    <row r="959" spans="1:35">
      <c r="A959" s="91"/>
      <c r="AI959" s="89"/>
    </row>
    <row r="960" spans="1:35">
      <c r="A960" s="91"/>
      <c r="AI960" s="89"/>
    </row>
    <row r="961" spans="1:35">
      <c r="A961" s="91"/>
      <c r="AI961" s="89"/>
    </row>
    <row r="962" spans="1:35">
      <c r="A962" s="91"/>
      <c r="AI962" s="89"/>
    </row>
    <row r="963" spans="1:35">
      <c r="A963" s="91"/>
      <c r="AI963" s="89"/>
    </row>
    <row r="964" spans="1:35">
      <c r="A964" s="91"/>
      <c r="AI964" s="89"/>
    </row>
    <row r="965" spans="1:35">
      <c r="A965" s="91"/>
      <c r="AI965" s="89"/>
    </row>
    <row r="966" spans="1:35">
      <c r="A966" s="91"/>
      <c r="AI966" s="89"/>
    </row>
    <row r="967" spans="1:35">
      <c r="A967" s="91"/>
      <c r="AI967" s="89"/>
    </row>
    <row r="968" spans="1:35">
      <c r="A968" s="91"/>
      <c r="AI968" s="89"/>
    </row>
    <row r="969" spans="1:35">
      <c r="A969" s="91"/>
      <c r="AI969" s="89"/>
    </row>
    <row r="970" spans="1:35">
      <c r="A970" s="91"/>
      <c r="AI970" s="89"/>
    </row>
    <row r="971" spans="1:35">
      <c r="A971" s="91"/>
      <c r="AI971" s="89"/>
    </row>
    <row r="972" spans="1:35">
      <c r="A972" s="91"/>
      <c r="AI972" s="89"/>
    </row>
    <row r="973" spans="1:35">
      <c r="A973" s="91"/>
      <c r="AI973" s="89"/>
    </row>
    <row r="974" spans="1:35">
      <c r="A974" s="91"/>
      <c r="AI974" s="89"/>
    </row>
    <row r="975" spans="1:35">
      <c r="A975" s="91"/>
      <c r="AI975" s="89"/>
    </row>
    <row r="976" spans="1:35">
      <c r="A976" s="91"/>
      <c r="AI976" s="89"/>
    </row>
    <row r="977" spans="1:35">
      <c r="A977" s="91"/>
      <c r="AI977" s="89"/>
    </row>
    <row r="978" spans="1:35">
      <c r="A978" s="91"/>
      <c r="AI978" s="89"/>
    </row>
    <row r="979" spans="1:35">
      <c r="A979" s="91"/>
      <c r="AI979" s="89"/>
    </row>
    <row r="980" spans="1:35">
      <c r="A980" s="91"/>
      <c r="AI980" s="89"/>
    </row>
    <row r="981" spans="1:35">
      <c r="A981" s="91"/>
      <c r="AI981" s="89"/>
    </row>
    <row r="982" spans="1:35">
      <c r="A982" s="91"/>
      <c r="AI982" s="89"/>
    </row>
    <row r="983" spans="1:35">
      <c r="A983" s="91"/>
      <c r="AI983" s="89"/>
    </row>
    <row r="984" spans="1:35">
      <c r="A984" s="91"/>
      <c r="AI984" s="89"/>
    </row>
    <row r="985" spans="1:35">
      <c r="A985" s="91"/>
      <c r="AI985" s="89"/>
    </row>
    <row r="986" spans="1:35">
      <c r="A986" s="91"/>
      <c r="AI986" s="89"/>
    </row>
    <row r="987" spans="1:35">
      <c r="A987" s="91"/>
      <c r="AI987" s="89"/>
    </row>
    <row r="988" spans="1:35">
      <c r="A988" s="91"/>
      <c r="AI988" s="89"/>
    </row>
    <row r="989" spans="1:35">
      <c r="A989" s="91"/>
      <c r="AI989" s="89"/>
    </row>
    <row r="990" spans="1:35">
      <c r="A990" s="91"/>
      <c r="AI990" s="89"/>
    </row>
    <row r="991" spans="1:35">
      <c r="A991" s="91"/>
      <c r="AI991" s="89"/>
    </row>
    <row r="992" spans="1:35">
      <c r="A992" s="91"/>
      <c r="AI992" s="89"/>
    </row>
    <row r="993" spans="1:35">
      <c r="A993" s="91"/>
      <c r="AI993" s="89"/>
    </row>
    <row r="994" spans="1:35">
      <c r="A994" s="91"/>
      <c r="AI994" s="89"/>
    </row>
    <row r="995" spans="1:35">
      <c r="A995" s="91"/>
      <c r="AI995" s="89"/>
    </row>
    <row r="996" spans="1:35">
      <c r="A996" s="91"/>
      <c r="AI996" s="89"/>
    </row>
    <row r="997" spans="1:35">
      <c r="A997" s="91"/>
      <c r="AI997" s="89"/>
    </row>
    <row r="998" spans="1:35">
      <c r="A998" s="91"/>
      <c r="AI998" s="89"/>
    </row>
    <row r="999" spans="1:35">
      <c r="A999" s="91"/>
      <c r="AI999" s="89"/>
    </row>
    <row r="1000" spans="1:35">
      <c r="A1000" s="93"/>
      <c r="B1000" s="94"/>
      <c r="C1000" s="94"/>
      <c r="D1000" s="94"/>
      <c r="E1000" s="94"/>
      <c r="F1000" s="94"/>
      <c r="G1000" s="94"/>
      <c r="H1000" s="94"/>
      <c r="I1000" s="94"/>
      <c r="J1000" s="94"/>
      <c r="K1000" s="94"/>
      <c r="L1000" s="94"/>
      <c r="M1000" s="94"/>
      <c r="N1000" s="94"/>
      <c r="O1000" s="94"/>
      <c r="P1000" s="94"/>
      <c r="Q1000" s="94"/>
      <c r="R1000" s="94"/>
      <c r="S1000" s="94"/>
      <c r="T1000" s="94"/>
      <c r="U1000" s="94"/>
      <c r="V1000" s="94"/>
      <c r="W1000" s="94"/>
      <c r="X1000" s="94"/>
      <c r="Y1000" s="94"/>
      <c r="Z1000" s="94"/>
      <c r="AA1000" s="94"/>
      <c r="AB1000" s="94"/>
      <c r="AC1000" s="94"/>
      <c r="AD1000" s="94"/>
      <c r="AE1000" s="94"/>
      <c r="AF1000" s="94"/>
      <c r="AG1000" s="94"/>
      <c r="AH1000" s="94"/>
      <c r="AI1000" s="9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609"/>
  <sheetViews>
    <sheetView workbookViewId="0">
      <pane ySplit="1" topLeftCell="A2" activePane="bottomLeft" state="frozen"/>
      <selection pane="bottomLeft" activeCell="B3" sqref="B3"/>
    </sheetView>
  </sheetViews>
  <sheetFormatPr defaultColWidth="14.42578125" defaultRowHeight="15" customHeight="1"/>
  <cols>
    <col min="1" max="2" width="10.42578125" customWidth="1"/>
    <col min="3" max="3" width="23.140625" customWidth="1"/>
    <col min="4" max="4" width="117.85546875" customWidth="1"/>
    <col min="5" max="5" width="12.42578125" customWidth="1"/>
    <col min="6" max="6" width="37.5703125" customWidth="1"/>
    <col min="7" max="7" width="21.7109375" customWidth="1"/>
  </cols>
  <sheetData>
    <row r="1" spans="1:7" ht="30">
      <c r="A1" s="96" t="s">
        <v>636</v>
      </c>
      <c r="B1" s="97" t="s">
        <v>637</v>
      </c>
      <c r="C1" s="98" t="s">
        <v>638</v>
      </c>
      <c r="D1" s="99" t="s">
        <v>639</v>
      </c>
      <c r="E1" s="100"/>
      <c r="F1" s="101" t="s">
        <v>640</v>
      </c>
      <c r="G1" s="102"/>
    </row>
    <row r="2" spans="1:7" ht="23.25">
      <c r="A2" s="103"/>
      <c r="B2" s="568" t="s">
        <v>167</v>
      </c>
      <c r="C2" s="543"/>
      <c r="D2" s="543"/>
      <c r="E2" s="544"/>
      <c r="F2" s="104"/>
      <c r="G2" s="105"/>
    </row>
    <row r="3" spans="1:7" ht="15.75">
      <c r="A3" s="18"/>
      <c r="B3" s="18" t="s">
        <v>168</v>
      </c>
      <c r="C3" s="569" t="s">
        <v>169</v>
      </c>
      <c r="D3" s="547"/>
      <c r="E3" s="547"/>
      <c r="F3" s="106"/>
      <c r="G3" s="107"/>
    </row>
    <row r="4" spans="1:7" ht="15.75">
      <c r="A4" s="18"/>
      <c r="B4" s="18" t="s">
        <v>170</v>
      </c>
      <c r="C4" s="569" t="s">
        <v>171</v>
      </c>
      <c r="D4" s="547"/>
      <c r="E4" s="547"/>
      <c r="F4" s="106"/>
      <c r="G4" s="107"/>
    </row>
    <row r="5" spans="1:7" ht="15.75">
      <c r="A5" s="108"/>
      <c r="B5" s="108" t="s">
        <v>172</v>
      </c>
      <c r="C5" s="570" t="s">
        <v>173</v>
      </c>
      <c r="D5" s="547"/>
      <c r="E5" s="547"/>
      <c r="F5" s="109"/>
      <c r="G5" s="110"/>
    </row>
    <row r="6" spans="1:7" ht="15.75">
      <c r="A6" s="111"/>
      <c r="B6" s="111" t="s">
        <v>174</v>
      </c>
      <c r="C6" s="112" t="s">
        <v>175</v>
      </c>
      <c r="D6" s="21"/>
      <c r="E6" s="113"/>
      <c r="F6" s="114"/>
      <c r="G6" s="115"/>
    </row>
    <row r="7" spans="1:7" ht="15.75">
      <c r="A7" s="18"/>
      <c r="B7" s="18" t="s">
        <v>176</v>
      </c>
      <c r="C7" s="569" t="s">
        <v>177</v>
      </c>
      <c r="D7" s="547"/>
      <c r="E7" s="547"/>
      <c r="F7" s="106"/>
      <c r="G7" s="107"/>
    </row>
    <row r="8" spans="1:7" ht="15.75">
      <c r="A8" s="18"/>
      <c r="B8" s="22" t="s">
        <v>178</v>
      </c>
      <c r="C8" s="565" t="s">
        <v>179</v>
      </c>
      <c r="D8" s="547"/>
      <c r="E8" s="116"/>
      <c r="F8" s="106"/>
      <c r="G8" s="107"/>
    </row>
    <row r="9" spans="1:7" ht="15.75">
      <c r="A9" s="18"/>
      <c r="B9" s="22" t="s">
        <v>180</v>
      </c>
      <c r="C9" s="565" t="s">
        <v>181</v>
      </c>
      <c r="D9" s="547"/>
      <c r="E9" s="547"/>
      <c r="F9" s="106"/>
      <c r="G9" s="107"/>
    </row>
    <row r="10" spans="1:7" ht="15.75">
      <c r="A10" s="19"/>
      <c r="B10" s="24" t="s">
        <v>182</v>
      </c>
      <c r="C10" s="566" t="s">
        <v>183</v>
      </c>
      <c r="D10" s="547"/>
      <c r="E10" s="20"/>
      <c r="F10" s="106"/>
      <c r="G10" s="107"/>
    </row>
    <row r="11" spans="1:7" ht="15.75">
      <c r="A11" s="19"/>
      <c r="B11" s="24" t="s">
        <v>184</v>
      </c>
      <c r="C11" s="566" t="s">
        <v>185</v>
      </c>
      <c r="D11" s="547"/>
      <c r="E11" s="20"/>
      <c r="F11" s="106"/>
      <c r="G11" s="107"/>
    </row>
    <row r="12" spans="1:7" ht="15.75">
      <c r="A12" s="19"/>
      <c r="B12" s="23" t="s">
        <v>186</v>
      </c>
      <c r="C12" s="567" t="s">
        <v>187</v>
      </c>
      <c r="D12" s="547"/>
      <c r="E12" s="20"/>
      <c r="F12" s="106"/>
      <c r="G12" s="107"/>
    </row>
    <row r="13" spans="1:7" ht="15.75">
      <c r="A13" s="19"/>
      <c r="B13" s="19"/>
      <c r="C13" s="25"/>
      <c r="D13" s="26"/>
      <c r="E13" s="20"/>
      <c r="F13" s="106"/>
      <c r="G13" s="107"/>
    </row>
    <row r="14" spans="1:7" ht="15.75">
      <c r="A14" s="19"/>
      <c r="B14" s="19"/>
      <c r="C14" s="25" t="s">
        <v>188</v>
      </c>
      <c r="D14" s="27" t="s">
        <v>189</v>
      </c>
      <c r="E14" s="20"/>
      <c r="F14" s="106"/>
      <c r="G14" s="107"/>
    </row>
    <row r="15" spans="1:7" ht="15.75">
      <c r="A15" s="19"/>
      <c r="B15" s="19"/>
      <c r="C15" s="117"/>
      <c r="D15" s="118"/>
      <c r="E15" s="20"/>
      <c r="F15" s="106"/>
      <c r="G15" s="107"/>
    </row>
    <row r="16" spans="1:7" ht="15.75">
      <c r="A16" s="19"/>
      <c r="B16" s="119" t="s">
        <v>570</v>
      </c>
      <c r="C16" s="120" t="s">
        <v>638</v>
      </c>
      <c r="D16" s="121" t="s">
        <v>639</v>
      </c>
      <c r="E16" s="122"/>
      <c r="G16" s="107"/>
    </row>
    <row r="17" spans="1:7" ht="30" customHeight="1">
      <c r="A17" s="123"/>
      <c r="B17" s="560" t="s">
        <v>641</v>
      </c>
      <c r="C17" s="548"/>
      <c r="D17" s="548"/>
      <c r="E17" s="551"/>
      <c r="F17" s="124" t="s">
        <v>642</v>
      </c>
      <c r="G17" s="125"/>
    </row>
    <row r="18" spans="1:7" ht="15.75">
      <c r="A18" s="126" t="s">
        <v>195</v>
      </c>
      <c r="B18" s="127" t="s">
        <v>643</v>
      </c>
      <c r="C18" s="128" t="s">
        <v>644</v>
      </c>
      <c r="D18" s="129" t="s">
        <v>645</v>
      </c>
      <c r="E18" s="130">
        <v>1000</v>
      </c>
      <c r="F18" s="131"/>
      <c r="G18" s="132"/>
    </row>
    <row r="19" spans="1:7" ht="15.75">
      <c r="A19" s="126" t="s">
        <v>195</v>
      </c>
      <c r="B19" s="133" t="s">
        <v>196</v>
      </c>
      <c r="C19" s="128" t="s">
        <v>207</v>
      </c>
      <c r="D19" s="129" t="s">
        <v>646</v>
      </c>
      <c r="E19" s="130">
        <v>1000</v>
      </c>
      <c r="F19" s="134"/>
      <c r="G19" s="135"/>
    </row>
    <row r="20" spans="1:7" ht="15.75">
      <c r="A20" s="126" t="s">
        <v>195</v>
      </c>
      <c r="B20" s="133" t="s">
        <v>199</v>
      </c>
      <c r="C20" s="128" t="s">
        <v>644</v>
      </c>
      <c r="D20" s="136" t="s">
        <v>647</v>
      </c>
      <c r="E20" s="130">
        <v>500</v>
      </c>
      <c r="F20" s="134"/>
      <c r="G20" s="135"/>
    </row>
    <row r="21" spans="1:7" ht="15.75">
      <c r="A21" s="126" t="s">
        <v>195</v>
      </c>
      <c r="B21" s="133" t="s">
        <v>201</v>
      </c>
      <c r="C21" s="128" t="s">
        <v>648</v>
      </c>
      <c r="D21" s="136" t="s">
        <v>649</v>
      </c>
      <c r="E21" s="130">
        <v>300</v>
      </c>
      <c r="F21" s="134"/>
      <c r="G21" s="135"/>
    </row>
    <row r="22" spans="1:7" ht="15.75">
      <c r="A22" s="126" t="s">
        <v>195</v>
      </c>
      <c r="B22" s="133" t="s">
        <v>203</v>
      </c>
      <c r="C22" s="128" t="s">
        <v>197</v>
      </c>
      <c r="D22" s="129" t="s">
        <v>650</v>
      </c>
      <c r="E22" s="130">
        <v>500</v>
      </c>
      <c r="F22" s="134"/>
      <c r="G22" s="135"/>
    </row>
    <row r="23" spans="1:7" ht="15.75">
      <c r="A23" s="126" t="s">
        <v>195</v>
      </c>
      <c r="B23" s="133" t="s">
        <v>206</v>
      </c>
      <c r="C23" s="128" t="s">
        <v>200</v>
      </c>
      <c r="D23" s="129" t="s">
        <v>651</v>
      </c>
      <c r="E23" s="130">
        <v>300</v>
      </c>
      <c r="F23" s="137"/>
      <c r="G23" s="107"/>
    </row>
    <row r="24" spans="1:7" ht="15.75">
      <c r="A24" s="126" t="s">
        <v>195</v>
      </c>
      <c r="B24" s="133" t="s">
        <v>209</v>
      </c>
      <c r="C24" s="128" t="s">
        <v>207</v>
      </c>
      <c r="D24" s="129" t="s">
        <v>652</v>
      </c>
      <c r="E24" s="130">
        <v>500</v>
      </c>
      <c r="F24" s="134"/>
      <c r="G24" s="135"/>
    </row>
    <row r="25" spans="1:7" ht="15.75">
      <c r="A25" s="126" t="s">
        <v>195</v>
      </c>
      <c r="B25" s="133" t="s">
        <v>211</v>
      </c>
      <c r="C25" s="128" t="s">
        <v>210</v>
      </c>
      <c r="D25" s="136" t="s">
        <v>653</v>
      </c>
      <c r="E25" s="130">
        <v>300</v>
      </c>
      <c r="F25" s="137"/>
      <c r="G25" s="107"/>
    </row>
    <row r="26" spans="1:7" ht="15.75">
      <c r="A26" s="126" t="s">
        <v>195</v>
      </c>
      <c r="B26" s="133" t="s">
        <v>213</v>
      </c>
      <c r="C26" s="128" t="s">
        <v>212</v>
      </c>
      <c r="D26" s="129" t="s">
        <v>654</v>
      </c>
      <c r="E26" s="130">
        <v>500</v>
      </c>
      <c r="F26" s="134"/>
      <c r="G26" s="135"/>
    </row>
    <row r="27" spans="1:7" ht="15.75">
      <c r="A27" s="126" t="s">
        <v>195</v>
      </c>
      <c r="B27" s="138" t="s">
        <v>655</v>
      </c>
      <c r="C27" s="128" t="s">
        <v>212</v>
      </c>
      <c r="D27" s="129" t="s">
        <v>656</v>
      </c>
      <c r="E27" s="130">
        <v>0</v>
      </c>
      <c r="F27" s="137"/>
      <c r="G27" s="107"/>
    </row>
    <row r="28" spans="1:7" ht="31.5">
      <c r="A28" s="126" t="s">
        <v>195</v>
      </c>
      <c r="B28" s="133" t="s">
        <v>215</v>
      </c>
      <c r="C28" s="128" t="s">
        <v>214</v>
      </c>
      <c r="D28" s="136" t="s">
        <v>657</v>
      </c>
      <c r="E28" s="139">
        <v>0</v>
      </c>
      <c r="F28" s="137"/>
      <c r="G28" s="107"/>
    </row>
    <row r="29" spans="1:7" ht="31.5">
      <c r="A29" s="126" t="s">
        <v>195</v>
      </c>
      <c r="B29" s="133" t="s">
        <v>216</v>
      </c>
      <c r="C29" s="128" t="s">
        <v>214</v>
      </c>
      <c r="D29" s="129" t="s">
        <v>658</v>
      </c>
      <c r="E29" s="130">
        <v>300</v>
      </c>
      <c r="F29" s="137"/>
      <c r="G29" s="107"/>
    </row>
    <row r="30" spans="1:7" ht="15.75">
      <c r="A30" s="126" t="s">
        <v>195</v>
      </c>
      <c r="B30" s="127" t="s">
        <v>659</v>
      </c>
      <c r="C30" s="128" t="s">
        <v>202</v>
      </c>
      <c r="D30" s="129" t="s">
        <v>660</v>
      </c>
      <c r="E30" s="130">
        <v>500</v>
      </c>
      <c r="F30" s="134"/>
      <c r="G30" s="135"/>
    </row>
    <row r="31" spans="1:7" ht="15.75">
      <c r="A31" s="126" t="s">
        <v>195</v>
      </c>
      <c r="B31" s="127" t="s">
        <v>661</v>
      </c>
      <c r="C31" s="128" t="s">
        <v>204</v>
      </c>
      <c r="D31" s="129" t="s">
        <v>662</v>
      </c>
      <c r="E31" s="130">
        <v>300</v>
      </c>
      <c r="F31" s="137"/>
      <c r="G31" s="107"/>
    </row>
    <row r="32" spans="1:7" ht="15.75">
      <c r="A32" s="126" t="s">
        <v>195</v>
      </c>
      <c r="B32" s="127" t="s">
        <v>663</v>
      </c>
      <c r="C32" s="128" t="s">
        <v>664</v>
      </c>
      <c r="D32" s="129" t="s">
        <v>665</v>
      </c>
      <c r="E32" s="130">
        <v>500</v>
      </c>
      <c r="F32" s="134"/>
      <c r="G32" s="135"/>
    </row>
    <row r="33" spans="1:7" ht="15.75">
      <c r="A33" s="126" t="s">
        <v>195</v>
      </c>
      <c r="B33" s="127" t="s">
        <v>666</v>
      </c>
      <c r="C33" s="128" t="s">
        <v>408</v>
      </c>
      <c r="D33" s="129" t="s">
        <v>667</v>
      </c>
      <c r="E33" s="130">
        <v>300</v>
      </c>
      <c r="F33" s="137"/>
      <c r="G33" s="107"/>
    </row>
    <row r="34" spans="1:7" ht="15.75">
      <c r="A34" s="126" t="s">
        <v>195</v>
      </c>
      <c r="B34" s="127" t="s">
        <v>668</v>
      </c>
      <c r="C34" s="128" t="s">
        <v>669</v>
      </c>
      <c r="D34" s="129" t="s">
        <v>670</v>
      </c>
      <c r="E34" s="130">
        <v>500</v>
      </c>
      <c r="F34" s="134"/>
      <c r="G34" s="135"/>
    </row>
    <row r="35" spans="1:7" ht="15.75">
      <c r="A35" s="126" t="s">
        <v>195</v>
      </c>
      <c r="B35" s="127" t="s">
        <v>671</v>
      </c>
      <c r="C35" s="128" t="s">
        <v>672</v>
      </c>
      <c r="D35" s="129" t="s">
        <v>673</v>
      </c>
      <c r="E35" s="130">
        <v>300</v>
      </c>
      <c r="F35" s="137"/>
      <c r="G35" s="107"/>
    </row>
    <row r="36" spans="1:7" ht="15.75">
      <c r="A36" s="126" t="s">
        <v>195</v>
      </c>
      <c r="B36" s="127" t="s">
        <v>674</v>
      </c>
      <c r="C36" s="128" t="s">
        <v>675</v>
      </c>
      <c r="D36" s="129" t="s">
        <v>676</v>
      </c>
      <c r="E36" s="130">
        <v>500</v>
      </c>
      <c r="F36" s="134"/>
      <c r="G36" s="135"/>
    </row>
    <row r="37" spans="1:7" ht="15.75">
      <c r="A37" s="126" t="s">
        <v>195</v>
      </c>
      <c r="B37" s="127" t="s">
        <v>677</v>
      </c>
      <c r="C37" s="128" t="s">
        <v>678</v>
      </c>
      <c r="D37" s="129" t="s">
        <v>679</v>
      </c>
      <c r="E37" s="130">
        <v>300</v>
      </c>
      <c r="F37" s="137"/>
      <c r="G37" s="107"/>
    </row>
    <row r="38" spans="1:7" ht="15.75">
      <c r="A38" s="126" t="s">
        <v>195</v>
      </c>
      <c r="B38" s="127" t="s">
        <v>680</v>
      </c>
      <c r="C38" s="128" t="s">
        <v>681</v>
      </c>
      <c r="D38" s="129" t="s">
        <v>682</v>
      </c>
      <c r="E38" s="130">
        <v>0</v>
      </c>
      <c r="F38" s="137"/>
      <c r="G38" s="107"/>
    </row>
    <row r="39" spans="1:7" ht="15.75">
      <c r="A39" s="126" t="s">
        <v>195</v>
      </c>
      <c r="B39" s="127" t="s">
        <v>683</v>
      </c>
      <c r="C39" s="128" t="s">
        <v>684</v>
      </c>
      <c r="D39" s="129" t="s">
        <v>685</v>
      </c>
      <c r="E39" s="130">
        <v>0</v>
      </c>
      <c r="F39" s="137"/>
      <c r="G39" s="107"/>
    </row>
    <row r="40" spans="1:7" ht="47.25">
      <c r="A40" s="126" t="s">
        <v>195</v>
      </c>
      <c r="B40" s="127" t="s">
        <v>686</v>
      </c>
      <c r="C40" s="128" t="s">
        <v>687</v>
      </c>
      <c r="D40" s="129" t="s">
        <v>688</v>
      </c>
      <c r="E40" s="130">
        <v>1500</v>
      </c>
      <c r="F40" s="137"/>
      <c r="G40" s="107"/>
    </row>
    <row r="41" spans="1:7" ht="15.75">
      <c r="A41" s="126" t="s">
        <v>195</v>
      </c>
      <c r="B41" s="127" t="s">
        <v>689</v>
      </c>
      <c r="C41" s="140" t="s">
        <v>690</v>
      </c>
      <c r="D41" s="141" t="s">
        <v>691</v>
      </c>
      <c r="E41" s="130">
        <v>0</v>
      </c>
      <c r="F41" s="137"/>
      <c r="G41" s="107"/>
    </row>
    <row r="42" spans="1:7" ht="15.75">
      <c r="A42" s="126" t="s">
        <v>195</v>
      </c>
      <c r="B42" s="127" t="s">
        <v>692</v>
      </c>
      <c r="C42" s="140" t="s">
        <v>693</v>
      </c>
      <c r="D42" s="141" t="s">
        <v>694</v>
      </c>
      <c r="E42" s="130">
        <v>5000</v>
      </c>
      <c r="F42" s="137"/>
      <c r="G42" s="107"/>
    </row>
    <row r="43" spans="1:7" ht="15.75">
      <c r="A43" s="126" t="s">
        <v>195</v>
      </c>
      <c r="B43" s="127" t="s">
        <v>695</v>
      </c>
      <c r="C43" s="140" t="s">
        <v>696</v>
      </c>
      <c r="D43" s="141" t="s">
        <v>697</v>
      </c>
      <c r="E43" s="130">
        <v>500</v>
      </c>
      <c r="F43" s="137"/>
      <c r="G43" s="107"/>
    </row>
    <row r="44" spans="1:7" ht="15.75">
      <c r="A44" s="126" t="s">
        <v>195</v>
      </c>
      <c r="B44" s="127" t="s">
        <v>698</v>
      </c>
      <c r="C44" s="140" t="s">
        <v>699</v>
      </c>
      <c r="D44" s="141" t="s">
        <v>700</v>
      </c>
      <c r="E44" s="130">
        <v>300</v>
      </c>
      <c r="F44" s="137"/>
      <c r="G44" s="107"/>
    </row>
    <row r="45" spans="1:7" ht="15.75" hidden="1">
      <c r="A45" s="126" t="s">
        <v>195</v>
      </c>
      <c r="B45" s="127" t="s">
        <v>701</v>
      </c>
      <c r="C45" s="140" t="s">
        <v>702</v>
      </c>
      <c r="D45" s="141" t="s">
        <v>703</v>
      </c>
      <c r="E45" s="130">
        <v>200</v>
      </c>
      <c r="F45" s="137"/>
      <c r="G45" s="107"/>
    </row>
    <row r="46" spans="1:7" ht="15.75">
      <c r="A46" s="142"/>
      <c r="B46" s="143" t="s">
        <v>704</v>
      </c>
      <c r="C46" s="144"/>
      <c r="D46" s="145"/>
      <c r="E46" s="146"/>
      <c r="F46" s="147"/>
      <c r="G46" s="148"/>
    </row>
    <row r="47" spans="1:7" ht="15.75">
      <c r="A47" s="126" t="s">
        <v>218</v>
      </c>
      <c r="B47" s="127" t="s">
        <v>219</v>
      </c>
      <c r="C47" s="128" t="s">
        <v>705</v>
      </c>
      <c r="D47" s="129" t="s">
        <v>706</v>
      </c>
      <c r="E47" s="130">
        <v>300</v>
      </c>
      <c r="F47" s="106" t="s">
        <v>707</v>
      </c>
      <c r="G47" s="135"/>
    </row>
    <row r="48" spans="1:7" ht="15.75">
      <c r="A48" s="126" t="s">
        <v>218</v>
      </c>
      <c r="B48" s="127" t="s">
        <v>708</v>
      </c>
      <c r="C48" s="128" t="s">
        <v>705</v>
      </c>
      <c r="D48" s="149" t="s">
        <v>709</v>
      </c>
      <c r="E48" s="130">
        <v>250</v>
      </c>
      <c r="F48" s="106" t="s">
        <v>707</v>
      </c>
      <c r="G48" s="135"/>
    </row>
    <row r="49" spans="1:7" ht="15.75">
      <c r="A49" s="126" t="s">
        <v>218</v>
      </c>
      <c r="B49" s="127" t="s">
        <v>710</v>
      </c>
      <c r="C49" s="128" t="s">
        <v>705</v>
      </c>
      <c r="D49" s="149" t="s">
        <v>711</v>
      </c>
      <c r="E49" s="130">
        <v>250</v>
      </c>
      <c r="F49" s="106" t="s">
        <v>707</v>
      </c>
      <c r="G49" s="135"/>
    </row>
    <row r="50" spans="1:7" ht="15.75">
      <c r="A50" s="126" t="s">
        <v>195</v>
      </c>
      <c r="B50" s="127" t="s">
        <v>712</v>
      </c>
      <c r="C50" s="128" t="s">
        <v>713</v>
      </c>
      <c r="D50" s="150" t="s">
        <v>227</v>
      </c>
      <c r="E50" s="130">
        <v>900</v>
      </c>
      <c r="F50" s="106" t="s">
        <v>707</v>
      </c>
      <c r="G50" s="107"/>
    </row>
    <row r="51" spans="1:7" ht="15.75">
      <c r="A51" s="126" t="s">
        <v>195</v>
      </c>
      <c r="B51" s="127" t="s">
        <v>714</v>
      </c>
      <c r="C51" s="128" t="s">
        <v>715</v>
      </c>
      <c r="D51" s="129" t="s">
        <v>716</v>
      </c>
      <c r="E51" s="130">
        <v>4500</v>
      </c>
      <c r="F51" s="106" t="s">
        <v>707</v>
      </c>
      <c r="G51" s="107"/>
    </row>
    <row r="52" spans="1:7" ht="15.75">
      <c r="A52" s="126" t="s">
        <v>195</v>
      </c>
      <c r="B52" s="127" t="s">
        <v>232</v>
      </c>
      <c r="C52" s="128" t="s">
        <v>717</v>
      </c>
      <c r="D52" s="129" t="s">
        <v>718</v>
      </c>
      <c r="E52" s="130">
        <v>4000</v>
      </c>
      <c r="F52" s="106" t="s">
        <v>707</v>
      </c>
      <c r="G52" s="107"/>
    </row>
    <row r="53" spans="1:7" ht="15.75">
      <c r="A53" s="126" t="s">
        <v>195</v>
      </c>
      <c r="B53" s="127" t="s">
        <v>234</v>
      </c>
      <c r="C53" s="128" t="s">
        <v>719</v>
      </c>
      <c r="D53" s="129" t="s">
        <v>720</v>
      </c>
      <c r="E53" s="130">
        <v>2000</v>
      </c>
      <c r="F53" s="106" t="s">
        <v>707</v>
      </c>
      <c r="G53" s="107"/>
    </row>
    <row r="54" spans="1:7" ht="15.75">
      <c r="A54" s="126" t="s">
        <v>195</v>
      </c>
      <c r="B54" s="127" t="s">
        <v>721</v>
      </c>
      <c r="C54" s="128" t="s">
        <v>722</v>
      </c>
      <c r="D54" s="129" t="s">
        <v>723</v>
      </c>
      <c r="E54" s="130">
        <v>3000</v>
      </c>
      <c r="F54" s="106" t="s">
        <v>707</v>
      </c>
      <c r="G54" s="107"/>
    </row>
    <row r="55" spans="1:7" ht="15.75">
      <c r="A55" s="126" t="s">
        <v>195</v>
      </c>
      <c r="B55" s="127" t="s">
        <v>724</v>
      </c>
      <c r="C55" s="151" t="s">
        <v>725</v>
      </c>
      <c r="D55" s="129" t="s">
        <v>726</v>
      </c>
      <c r="E55" s="130">
        <v>2000</v>
      </c>
      <c r="F55" s="106" t="s">
        <v>707</v>
      </c>
      <c r="G55" s="107"/>
    </row>
    <row r="56" spans="1:7" ht="15.75">
      <c r="A56" s="126" t="s">
        <v>195</v>
      </c>
      <c r="B56" s="127" t="s">
        <v>727</v>
      </c>
      <c r="C56" s="151" t="s">
        <v>728</v>
      </c>
      <c r="D56" s="129" t="s">
        <v>729</v>
      </c>
      <c r="E56" s="130">
        <v>2000</v>
      </c>
      <c r="F56" s="106" t="s">
        <v>707</v>
      </c>
      <c r="G56" s="107"/>
    </row>
    <row r="57" spans="1:7" ht="15.75">
      <c r="A57" s="126" t="s">
        <v>195</v>
      </c>
      <c r="B57" s="127" t="s">
        <v>730</v>
      </c>
      <c r="C57" s="151" t="s">
        <v>731</v>
      </c>
      <c r="D57" s="129" t="s">
        <v>732</v>
      </c>
      <c r="E57" s="130">
        <v>500</v>
      </c>
      <c r="F57" s="106" t="s">
        <v>707</v>
      </c>
      <c r="G57" s="152"/>
    </row>
    <row r="58" spans="1:7" ht="15.75">
      <c r="A58" s="126" t="s">
        <v>195</v>
      </c>
      <c r="B58" s="127" t="s">
        <v>733</v>
      </c>
      <c r="C58" s="128" t="s">
        <v>734</v>
      </c>
      <c r="D58" s="129" t="s">
        <v>735</v>
      </c>
      <c r="E58" s="130">
        <v>2000</v>
      </c>
      <c r="F58" s="106" t="s">
        <v>707</v>
      </c>
      <c r="G58" s="152"/>
    </row>
    <row r="59" spans="1:7" ht="31.5">
      <c r="A59" s="126" t="s">
        <v>195</v>
      </c>
      <c r="B59" s="127" t="s">
        <v>736</v>
      </c>
      <c r="C59" s="128" t="s">
        <v>737</v>
      </c>
      <c r="D59" s="129" t="s">
        <v>738</v>
      </c>
      <c r="E59" s="130">
        <v>2000</v>
      </c>
      <c r="F59" s="106" t="s">
        <v>707</v>
      </c>
      <c r="G59" s="152"/>
    </row>
    <row r="60" spans="1:7" ht="15.75">
      <c r="A60" s="126" t="s">
        <v>195</v>
      </c>
      <c r="B60" s="127" t="s">
        <v>739</v>
      </c>
      <c r="C60" s="153"/>
      <c r="D60" s="129" t="s">
        <v>740</v>
      </c>
      <c r="E60" s="130">
        <v>50</v>
      </c>
      <c r="F60" s="106" t="s">
        <v>707</v>
      </c>
      <c r="G60" s="152"/>
    </row>
    <row r="61" spans="1:7" ht="15.75">
      <c r="A61" s="123"/>
      <c r="B61" s="154" t="s">
        <v>741</v>
      </c>
      <c r="C61" s="155"/>
      <c r="D61" s="156"/>
      <c r="E61" s="157"/>
      <c r="F61" s="158"/>
      <c r="G61" s="125"/>
    </row>
    <row r="62" spans="1:7" ht="15.75">
      <c r="A62" s="126" t="s">
        <v>218</v>
      </c>
      <c r="B62" s="127" t="s">
        <v>236</v>
      </c>
      <c r="C62" s="128" t="s">
        <v>742</v>
      </c>
      <c r="D62" s="136" t="s">
        <v>743</v>
      </c>
      <c r="E62" s="130">
        <v>100</v>
      </c>
      <c r="F62" s="106" t="s">
        <v>707</v>
      </c>
      <c r="G62" s="107"/>
    </row>
    <row r="63" spans="1:7" ht="15.75">
      <c r="A63" s="126" t="s">
        <v>218</v>
      </c>
      <c r="B63" s="127" t="s">
        <v>240</v>
      </c>
      <c r="C63" s="128" t="s">
        <v>744</v>
      </c>
      <c r="D63" s="136" t="s">
        <v>745</v>
      </c>
      <c r="E63" s="130">
        <v>200</v>
      </c>
      <c r="F63" s="106" t="s">
        <v>707</v>
      </c>
      <c r="G63" s="107"/>
    </row>
    <row r="64" spans="1:7" ht="15.75">
      <c r="A64" s="126" t="s">
        <v>195</v>
      </c>
      <c r="B64" s="127" t="s">
        <v>243</v>
      </c>
      <c r="C64" s="128" t="s">
        <v>746</v>
      </c>
      <c r="D64" s="136" t="s">
        <v>747</v>
      </c>
      <c r="E64" s="130">
        <v>300</v>
      </c>
      <c r="F64" s="106" t="s">
        <v>707</v>
      </c>
      <c r="G64" s="107"/>
    </row>
    <row r="65" spans="1:7" ht="15.75">
      <c r="A65" s="159" t="s">
        <v>218</v>
      </c>
      <c r="B65" s="160" t="s">
        <v>244</v>
      </c>
      <c r="C65" s="161" t="s">
        <v>748</v>
      </c>
      <c r="D65" s="136" t="s">
        <v>749</v>
      </c>
      <c r="E65" s="162">
        <v>400</v>
      </c>
      <c r="F65" s="106" t="s">
        <v>707</v>
      </c>
      <c r="G65" s="107"/>
    </row>
    <row r="66" spans="1:7" ht="15.75">
      <c r="A66" s="163"/>
      <c r="B66" s="561" t="s">
        <v>750</v>
      </c>
      <c r="C66" s="548"/>
      <c r="D66" s="548"/>
      <c r="E66" s="551"/>
      <c r="F66" s="164" t="s">
        <v>751</v>
      </c>
      <c r="G66" s="165"/>
    </row>
    <row r="67" spans="1:7" ht="15.75">
      <c r="A67" s="126" t="s">
        <v>195</v>
      </c>
      <c r="B67" s="127" t="s">
        <v>249</v>
      </c>
      <c r="C67" s="128" t="s">
        <v>752</v>
      </c>
      <c r="D67" s="136" t="s">
        <v>753</v>
      </c>
      <c r="E67" s="130">
        <v>3500</v>
      </c>
      <c r="F67" s="166" t="e">
        <f>#REF!</f>
        <v>#REF!</v>
      </c>
      <c r="G67" s="167"/>
    </row>
    <row r="68" spans="1:7" ht="15.75">
      <c r="A68" s="126" t="s">
        <v>195</v>
      </c>
      <c r="B68" s="127" t="s">
        <v>252</v>
      </c>
      <c r="C68" s="128" t="s">
        <v>754</v>
      </c>
      <c r="D68" s="136" t="s">
        <v>755</v>
      </c>
      <c r="E68" s="130">
        <v>4000</v>
      </c>
      <c r="F68" s="166" t="e">
        <f>#REF!</f>
        <v>#REF!</v>
      </c>
      <c r="G68" s="167"/>
    </row>
    <row r="69" spans="1:7" ht="15.75">
      <c r="A69" s="126" t="s">
        <v>195</v>
      </c>
      <c r="B69" s="127" t="s">
        <v>254</v>
      </c>
      <c r="C69" s="128" t="s">
        <v>756</v>
      </c>
      <c r="D69" s="136" t="s">
        <v>757</v>
      </c>
      <c r="E69" s="130">
        <v>4500</v>
      </c>
      <c r="F69" s="166" t="e">
        <f>#REF!</f>
        <v>#REF!</v>
      </c>
      <c r="G69" s="167"/>
    </row>
    <row r="70" spans="1:7" ht="15.75">
      <c r="A70" s="126" t="s">
        <v>195</v>
      </c>
      <c r="B70" s="127" t="s">
        <v>758</v>
      </c>
      <c r="C70" s="128" t="s">
        <v>759</v>
      </c>
      <c r="D70" s="136" t="s">
        <v>760</v>
      </c>
      <c r="E70" s="130">
        <v>3000</v>
      </c>
      <c r="F70" s="166" t="e">
        <f>#REF!</f>
        <v>#REF!</v>
      </c>
      <c r="G70" s="167"/>
    </row>
    <row r="71" spans="1:7" ht="15.75">
      <c r="A71" s="126" t="s">
        <v>195</v>
      </c>
      <c r="B71" s="127" t="s">
        <v>761</v>
      </c>
      <c r="C71" s="128" t="s">
        <v>762</v>
      </c>
      <c r="D71" s="168" t="s">
        <v>763</v>
      </c>
      <c r="E71" s="130">
        <v>2000</v>
      </c>
      <c r="F71" s="166" t="e">
        <f>#REF!</f>
        <v>#REF!</v>
      </c>
      <c r="G71" s="167"/>
    </row>
    <row r="72" spans="1:7" ht="15.75">
      <c r="A72" s="126" t="s">
        <v>195</v>
      </c>
      <c r="B72" s="127" t="s">
        <v>764</v>
      </c>
      <c r="C72" s="128" t="s">
        <v>765</v>
      </c>
      <c r="D72" s="169" t="s">
        <v>766</v>
      </c>
      <c r="E72" s="170">
        <v>200</v>
      </c>
      <c r="F72" s="171"/>
      <c r="G72" s="172"/>
    </row>
    <row r="73" spans="1:7" ht="15.75">
      <c r="A73" s="126" t="s">
        <v>195</v>
      </c>
      <c r="B73" s="127" t="s">
        <v>767</v>
      </c>
      <c r="C73" s="128" t="s">
        <v>768</v>
      </c>
      <c r="D73" s="136" t="s">
        <v>769</v>
      </c>
      <c r="E73" s="130">
        <v>1000</v>
      </c>
      <c r="F73" s="173" t="e">
        <f>#REF!</f>
        <v>#REF!</v>
      </c>
      <c r="G73" s="3"/>
    </row>
    <row r="74" spans="1:7" ht="15.75">
      <c r="A74" s="126" t="s">
        <v>195</v>
      </c>
      <c r="B74" s="127" t="s">
        <v>770</v>
      </c>
      <c r="C74" s="128" t="s">
        <v>771</v>
      </c>
      <c r="D74" s="129" t="s">
        <v>772</v>
      </c>
      <c r="E74" s="130">
        <v>1500</v>
      </c>
      <c r="F74" s="173" t="e">
        <f>#REF!</f>
        <v>#REF!</v>
      </c>
      <c r="G74" s="3"/>
    </row>
    <row r="75" spans="1:7" ht="15.75">
      <c r="A75" s="126" t="s">
        <v>218</v>
      </c>
      <c r="B75" s="127" t="s">
        <v>773</v>
      </c>
      <c r="C75" s="128" t="s">
        <v>774</v>
      </c>
      <c r="D75" s="129" t="s">
        <v>775</v>
      </c>
      <c r="E75" s="130">
        <v>200</v>
      </c>
      <c r="F75" s="106" t="s">
        <v>776</v>
      </c>
      <c r="G75" s="107"/>
    </row>
    <row r="76" spans="1:7" ht="15.75">
      <c r="A76" s="126" t="s">
        <v>218</v>
      </c>
      <c r="B76" s="127" t="s">
        <v>777</v>
      </c>
      <c r="C76" s="128" t="s">
        <v>778</v>
      </c>
      <c r="D76" s="129" t="s">
        <v>779</v>
      </c>
      <c r="E76" s="130">
        <v>200</v>
      </c>
      <c r="F76" s="106" t="s">
        <v>776</v>
      </c>
      <c r="G76" s="107"/>
    </row>
    <row r="77" spans="1:7" ht="31.5">
      <c r="A77" s="126" t="s">
        <v>195</v>
      </c>
      <c r="B77" s="127" t="s">
        <v>780</v>
      </c>
      <c r="C77" s="128" t="s">
        <v>781</v>
      </c>
      <c r="D77" s="129" t="s">
        <v>782</v>
      </c>
      <c r="E77" s="130">
        <v>1500</v>
      </c>
      <c r="F77" s="106" t="s">
        <v>776</v>
      </c>
      <c r="G77" s="107"/>
    </row>
    <row r="78" spans="1:7" ht="15.75">
      <c r="A78" s="126" t="s">
        <v>195</v>
      </c>
      <c r="B78" s="127" t="s">
        <v>783</v>
      </c>
      <c r="C78" s="128" t="s">
        <v>784</v>
      </c>
      <c r="D78" s="129" t="s">
        <v>785</v>
      </c>
      <c r="E78" s="130">
        <v>1000</v>
      </c>
      <c r="F78" s="106" t="s">
        <v>776</v>
      </c>
      <c r="G78" s="107"/>
    </row>
    <row r="79" spans="1:7" ht="15.75">
      <c r="A79" s="126" t="s">
        <v>195</v>
      </c>
      <c r="B79" s="127" t="s">
        <v>786</v>
      </c>
      <c r="C79" s="128" t="s">
        <v>787</v>
      </c>
      <c r="D79" s="129" t="s">
        <v>788</v>
      </c>
      <c r="E79" s="130">
        <v>0</v>
      </c>
      <c r="F79" s="106" t="s">
        <v>776</v>
      </c>
      <c r="G79" s="107"/>
    </row>
    <row r="80" spans="1:7" ht="15.75">
      <c r="A80" s="126" t="s">
        <v>218</v>
      </c>
      <c r="B80" s="127" t="s">
        <v>789</v>
      </c>
      <c r="C80" s="128" t="s">
        <v>790</v>
      </c>
      <c r="D80" s="129" t="s">
        <v>791</v>
      </c>
      <c r="E80" s="130">
        <v>300</v>
      </c>
      <c r="F80" s="106" t="s">
        <v>776</v>
      </c>
      <c r="G80" s="107"/>
    </row>
    <row r="81" spans="1:7" ht="15.75">
      <c r="A81" s="126" t="s">
        <v>218</v>
      </c>
      <c r="B81" s="127" t="s">
        <v>792</v>
      </c>
      <c r="C81" s="128" t="s">
        <v>793</v>
      </c>
      <c r="D81" s="129" t="s">
        <v>794</v>
      </c>
      <c r="E81" s="130">
        <v>400</v>
      </c>
      <c r="F81" s="106" t="s">
        <v>776</v>
      </c>
      <c r="G81" s="107"/>
    </row>
    <row r="82" spans="1:7" ht="15.75">
      <c r="A82" s="126" t="s">
        <v>195</v>
      </c>
      <c r="B82" s="127" t="s">
        <v>795</v>
      </c>
      <c r="C82" s="128" t="s">
        <v>796</v>
      </c>
      <c r="D82" s="129" t="s">
        <v>797</v>
      </c>
      <c r="E82" s="130">
        <v>500</v>
      </c>
      <c r="F82" s="106" t="s">
        <v>776</v>
      </c>
      <c r="G82" s="107"/>
    </row>
    <row r="83" spans="1:7" ht="15.75">
      <c r="A83" s="126" t="s">
        <v>195</v>
      </c>
      <c r="B83" s="127" t="s">
        <v>798</v>
      </c>
      <c r="C83" s="128" t="s">
        <v>245</v>
      </c>
      <c r="D83" s="129" t="s">
        <v>246</v>
      </c>
      <c r="E83" s="130">
        <v>300</v>
      </c>
      <c r="F83" s="106" t="s">
        <v>776</v>
      </c>
      <c r="G83" s="107"/>
    </row>
    <row r="84" spans="1:7" ht="15.75">
      <c r="A84" s="126" t="s">
        <v>195</v>
      </c>
      <c r="B84" s="127" t="s">
        <v>799</v>
      </c>
      <c r="C84" s="128" t="s">
        <v>800</v>
      </c>
      <c r="D84" s="129" t="s">
        <v>801</v>
      </c>
      <c r="E84" s="130">
        <v>400</v>
      </c>
      <c r="F84" s="106" t="s">
        <v>776</v>
      </c>
      <c r="G84" s="107"/>
    </row>
    <row r="85" spans="1:7" ht="31.5">
      <c r="A85" s="126" t="s">
        <v>195</v>
      </c>
      <c r="B85" s="127" t="s">
        <v>802</v>
      </c>
      <c r="C85" s="128" t="s">
        <v>803</v>
      </c>
      <c r="D85" s="129" t="s">
        <v>804</v>
      </c>
      <c r="E85" s="130">
        <v>200</v>
      </c>
      <c r="F85" s="106" t="s">
        <v>776</v>
      </c>
      <c r="G85" s="107"/>
    </row>
    <row r="86" spans="1:7" ht="15.75">
      <c r="A86" s="126" t="s">
        <v>195</v>
      </c>
      <c r="B86" s="127" t="s">
        <v>805</v>
      </c>
      <c r="C86" s="128" t="s">
        <v>806</v>
      </c>
      <c r="D86" s="129" t="s">
        <v>807</v>
      </c>
      <c r="E86" s="130">
        <v>200</v>
      </c>
      <c r="F86" s="555" t="e">
        <f>#REF!</f>
        <v>#REF!</v>
      </c>
      <c r="G86" s="555"/>
    </row>
    <row r="87" spans="1:7" ht="15.75">
      <c r="A87" s="126" t="s">
        <v>195</v>
      </c>
      <c r="B87" s="127" t="s">
        <v>808</v>
      </c>
      <c r="C87" s="128" t="s">
        <v>809</v>
      </c>
      <c r="D87" s="129" t="s">
        <v>810</v>
      </c>
      <c r="E87" s="130">
        <v>200</v>
      </c>
      <c r="F87" s="547"/>
      <c r="G87" s="547"/>
    </row>
    <row r="88" spans="1:7" ht="15.75">
      <c r="A88" s="126" t="s">
        <v>195</v>
      </c>
      <c r="B88" s="127" t="s">
        <v>811</v>
      </c>
      <c r="C88" s="128" t="s">
        <v>812</v>
      </c>
      <c r="D88" s="129" t="s">
        <v>813</v>
      </c>
      <c r="E88" s="130">
        <v>200</v>
      </c>
      <c r="F88" s="547"/>
      <c r="G88" s="547"/>
    </row>
    <row r="89" spans="1:7" ht="15.75">
      <c r="A89" s="126" t="s">
        <v>195</v>
      </c>
      <c r="B89" s="127" t="s">
        <v>814</v>
      </c>
      <c r="C89" s="128" t="s">
        <v>809</v>
      </c>
      <c r="D89" s="129" t="s">
        <v>815</v>
      </c>
      <c r="E89" s="130">
        <v>200</v>
      </c>
      <c r="F89" s="547"/>
      <c r="G89" s="547"/>
    </row>
    <row r="90" spans="1:7" ht="15.75">
      <c r="A90" s="126" t="s">
        <v>195</v>
      </c>
      <c r="B90" s="127" t="s">
        <v>816</v>
      </c>
      <c r="C90" s="128" t="s">
        <v>817</v>
      </c>
      <c r="D90" s="129" t="s">
        <v>818</v>
      </c>
      <c r="E90" s="130">
        <v>200</v>
      </c>
      <c r="F90" s="547"/>
      <c r="G90" s="547"/>
    </row>
    <row r="91" spans="1:7" ht="47.25">
      <c r="A91" s="174"/>
      <c r="B91" s="175"/>
      <c r="C91" s="128"/>
      <c r="D91" s="176" t="s">
        <v>819</v>
      </c>
      <c r="E91" s="177"/>
      <c r="F91" s="134"/>
      <c r="G91" s="135"/>
    </row>
    <row r="92" spans="1:7" ht="15.75">
      <c r="A92" s="163"/>
      <c r="B92" s="561" t="s">
        <v>820</v>
      </c>
      <c r="C92" s="548"/>
      <c r="D92" s="548"/>
      <c r="E92" s="551"/>
      <c r="F92" s="158"/>
      <c r="G92" s="125"/>
    </row>
    <row r="93" spans="1:7" ht="45">
      <c r="A93" s="126" t="s">
        <v>195</v>
      </c>
      <c r="B93" s="127" t="s">
        <v>257</v>
      </c>
      <c r="C93" s="128" t="s">
        <v>821</v>
      </c>
      <c r="D93" s="136" t="s">
        <v>822</v>
      </c>
      <c r="E93" s="130">
        <v>1500</v>
      </c>
      <c r="F93" s="166" t="str">
        <f>'Пародонтологи+'!$B$3</f>
        <v xml:space="preserve">Florida Probe ( при необходимости можно заменить на одонтопародонтограмму) </v>
      </c>
      <c r="G93" s="178" t="s">
        <v>823</v>
      </c>
    </row>
    <row r="94" spans="1:7" ht="15.75">
      <c r="A94" s="126" t="s">
        <v>195</v>
      </c>
      <c r="B94" s="127" t="s">
        <v>824</v>
      </c>
      <c r="C94" s="128" t="s">
        <v>825</v>
      </c>
      <c r="D94" s="129" t="s">
        <v>826</v>
      </c>
      <c r="E94" s="130">
        <v>150</v>
      </c>
      <c r="F94" s="106" t="s">
        <v>827</v>
      </c>
      <c r="G94" s="107"/>
    </row>
    <row r="95" spans="1:7" ht="15.75">
      <c r="A95" s="126" t="s">
        <v>218</v>
      </c>
      <c r="B95" s="127" t="s">
        <v>261</v>
      </c>
      <c r="C95" s="128" t="s">
        <v>774</v>
      </c>
      <c r="D95" s="129" t="s">
        <v>775</v>
      </c>
      <c r="E95" s="130">
        <v>150</v>
      </c>
      <c r="F95" s="106" t="s">
        <v>827</v>
      </c>
      <c r="G95" s="107"/>
    </row>
    <row r="96" spans="1:7" ht="15.75">
      <c r="A96" s="126" t="s">
        <v>195</v>
      </c>
      <c r="B96" s="127" t="s">
        <v>264</v>
      </c>
      <c r="C96" s="128" t="s">
        <v>828</v>
      </c>
      <c r="D96" s="129" t="s">
        <v>829</v>
      </c>
      <c r="E96" s="130">
        <v>300</v>
      </c>
      <c r="F96" s="106" t="s">
        <v>827</v>
      </c>
      <c r="G96" s="107"/>
    </row>
    <row r="97" spans="1:7" ht="33" customHeight="1">
      <c r="A97" s="126" t="s">
        <v>218</v>
      </c>
      <c r="B97" s="127" t="s">
        <v>830</v>
      </c>
      <c r="C97" s="128" t="s">
        <v>831</v>
      </c>
      <c r="D97" s="129" t="s">
        <v>832</v>
      </c>
      <c r="E97" s="130">
        <v>500</v>
      </c>
      <c r="F97" s="556" t="str">
        <f>'Пародонтологи+'!$B$8</f>
        <v xml:space="preserve">Vector 
( стоимость зависит от количества зубов) </v>
      </c>
      <c r="G97" s="107"/>
    </row>
    <row r="98" spans="1:7" ht="58.5" customHeight="1">
      <c r="A98" s="126" t="s">
        <v>218</v>
      </c>
      <c r="B98" s="127" t="s">
        <v>270</v>
      </c>
      <c r="C98" s="128" t="s">
        <v>833</v>
      </c>
      <c r="D98" s="129" t="s">
        <v>834</v>
      </c>
      <c r="E98" s="130">
        <v>300</v>
      </c>
      <c r="F98" s="547"/>
      <c r="G98" s="107"/>
    </row>
    <row r="99" spans="1:7" ht="15.75">
      <c r="A99" s="126" t="s">
        <v>218</v>
      </c>
      <c r="B99" s="127" t="s">
        <v>271</v>
      </c>
      <c r="C99" s="128" t="s">
        <v>835</v>
      </c>
      <c r="D99" s="129" t="s">
        <v>836</v>
      </c>
      <c r="E99" s="130">
        <v>300</v>
      </c>
      <c r="F99" s="106" t="s">
        <v>827</v>
      </c>
      <c r="G99" s="107"/>
    </row>
    <row r="100" spans="1:7" ht="15.75">
      <c r="A100" s="126" t="s">
        <v>218</v>
      </c>
      <c r="B100" s="127" t="s">
        <v>272</v>
      </c>
      <c r="C100" s="128" t="s">
        <v>837</v>
      </c>
      <c r="D100" s="129" t="s">
        <v>838</v>
      </c>
      <c r="E100" s="130">
        <v>300</v>
      </c>
      <c r="F100" s="106" t="s">
        <v>827</v>
      </c>
      <c r="G100" s="107"/>
    </row>
    <row r="101" spans="1:7" ht="90">
      <c r="A101" s="126" t="s">
        <v>218</v>
      </c>
      <c r="B101" s="127" t="s">
        <v>839</v>
      </c>
      <c r="C101" s="128" t="s">
        <v>840</v>
      </c>
      <c r="D101" s="129" t="s">
        <v>841</v>
      </c>
      <c r="E101" s="130">
        <v>3000</v>
      </c>
      <c r="F101" s="166" t="str">
        <f>'Пародонтологи+'!$B$16</f>
        <v>M-chip 
1) при подвижности
2)при пародонтите
3) при воспаленной десне 
( стоимость зависит от количества зубов)</v>
      </c>
      <c r="G101" s="107"/>
    </row>
    <row r="102" spans="1:7" ht="31.5">
      <c r="A102" s="126" t="s">
        <v>218</v>
      </c>
      <c r="B102" s="127" t="s">
        <v>842</v>
      </c>
      <c r="C102" s="128" t="s">
        <v>843</v>
      </c>
      <c r="D102" s="129" t="s">
        <v>844</v>
      </c>
      <c r="E102" s="130">
        <v>100</v>
      </c>
      <c r="F102" s="106" t="s">
        <v>827</v>
      </c>
      <c r="G102" s="135"/>
    </row>
    <row r="103" spans="1:7" ht="45">
      <c r="A103" s="126" t="s">
        <v>218</v>
      </c>
      <c r="B103" s="127" t="s">
        <v>845</v>
      </c>
      <c r="C103" s="128" t="s">
        <v>846</v>
      </c>
      <c r="D103" s="129" t="s">
        <v>847</v>
      </c>
      <c r="E103" s="130">
        <v>300</v>
      </c>
      <c r="F103" s="166" t="str">
        <f>'Пародонтологи+'!B17</f>
        <v>Фотосан
( стоимость зависит от количества зубов)</v>
      </c>
      <c r="G103" s="107"/>
    </row>
    <row r="104" spans="1:7" ht="15.75">
      <c r="A104" s="126" t="s">
        <v>218</v>
      </c>
      <c r="B104" s="127" t="s">
        <v>848</v>
      </c>
      <c r="C104" s="128" t="s">
        <v>849</v>
      </c>
      <c r="D104" s="129" t="s">
        <v>850</v>
      </c>
      <c r="E104" s="130">
        <v>300</v>
      </c>
      <c r="F104" s="106" t="s">
        <v>827</v>
      </c>
      <c r="G104" s="107"/>
    </row>
    <row r="105" spans="1:7" ht="15.75">
      <c r="A105" s="126" t="s">
        <v>195</v>
      </c>
      <c r="B105" s="127" t="s">
        <v>851</v>
      </c>
      <c r="C105" s="128" t="s">
        <v>262</v>
      </c>
      <c r="D105" s="141" t="s">
        <v>325</v>
      </c>
      <c r="E105" s="130">
        <v>300</v>
      </c>
      <c r="F105" s="106" t="s">
        <v>827</v>
      </c>
      <c r="G105" s="107"/>
    </row>
    <row r="106" spans="1:7" ht="15.75">
      <c r="A106" s="126" t="s">
        <v>195</v>
      </c>
      <c r="B106" s="127" t="s">
        <v>852</v>
      </c>
      <c r="C106" s="128" t="s">
        <v>853</v>
      </c>
      <c r="D106" s="129" t="s">
        <v>854</v>
      </c>
      <c r="E106" s="130">
        <v>400</v>
      </c>
      <c r="F106" s="106" t="s">
        <v>827</v>
      </c>
      <c r="G106" s="107"/>
    </row>
    <row r="107" spans="1:7" ht="15.75">
      <c r="A107" s="126" t="s">
        <v>195</v>
      </c>
      <c r="B107" s="127" t="s">
        <v>855</v>
      </c>
      <c r="C107" s="128" t="s">
        <v>856</v>
      </c>
      <c r="D107" s="129" t="s">
        <v>857</v>
      </c>
      <c r="E107" s="130">
        <v>300</v>
      </c>
      <c r="F107" s="106" t="s">
        <v>827</v>
      </c>
      <c r="G107" s="135"/>
    </row>
    <row r="108" spans="1:7" ht="15.75">
      <c r="A108" s="126" t="s">
        <v>195</v>
      </c>
      <c r="B108" s="127" t="s">
        <v>858</v>
      </c>
      <c r="C108" s="128" t="s">
        <v>859</v>
      </c>
      <c r="D108" s="129" t="s">
        <v>860</v>
      </c>
      <c r="E108" s="130">
        <v>2000</v>
      </c>
      <c r="F108" s="166" t="str">
        <f>'Пародонтологи+'!$B$19</f>
        <v>Плазмолифтинг</v>
      </c>
      <c r="G108" s="107"/>
    </row>
    <row r="109" spans="1:7" ht="15.75">
      <c r="A109" s="126" t="s">
        <v>218</v>
      </c>
      <c r="B109" s="127" t="s">
        <v>861</v>
      </c>
      <c r="C109" s="128" t="s">
        <v>862</v>
      </c>
      <c r="D109" s="129" t="s">
        <v>863</v>
      </c>
      <c r="E109" s="130">
        <v>100</v>
      </c>
      <c r="F109" s="106" t="s">
        <v>827</v>
      </c>
      <c r="G109" s="107"/>
    </row>
    <row r="110" spans="1:7" ht="15.75">
      <c r="A110" s="126" t="s">
        <v>218</v>
      </c>
      <c r="B110" s="127" t="s">
        <v>864</v>
      </c>
      <c r="C110" s="128" t="s">
        <v>790</v>
      </c>
      <c r="D110" s="129" t="s">
        <v>865</v>
      </c>
      <c r="E110" s="130">
        <v>300</v>
      </c>
      <c r="F110" s="106" t="s">
        <v>827</v>
      </c>
      <c r="G110" s="107"/>
    </row>
    <row r="111" spans="1:7" ht="15.75">
      <c r="A111" s="126" t="s">
        <v>218</v>
      </c>
      <c r="B111" s="127" t="s">
        <v>866</v>
      </c>
      <c r="C111" s="128" t="s">
        <v>793</v>
      </c>
      <c r="D111" s="129" t="s">
        <v>867</v>
      </c>
      <c r="E111" s="130">
        <v>400</v>
      </c>
      <c r="F111" s="106" t="s">
        <v>827</v>
      </c>
      <c r="G111" s="135"/>
    </row>
    <row r="112" spans="1:7" ht="45">
      <c r="A112" s="126" t="s">
        <v>218</v>
      </c>
      <c r="B112" s="127" t="s">
        <v>868</v>
      </c>
      <c r="C112" s="128" t="s">
        <v>869</v>
      </c>
      <c r="D112" s="179" t="s">
        <v>870</v>
      </c>
      <c r="E112" s="130">
        <v>300</v>
      </c>
      <c r="F112" s="166" t="str">
        <f>'Пародонтологи+'!$B$29</f>
        <v>Кюретаж(закрытый)
( стоимость зависит от количества зубов)</v>
      </c>
      <c r="G112" s="135"/>
    </row>
    <row r="113" spans="1:7" ht="31.5">
      <c r="A113" s="126" t="s">
        <v>218</v>
      </c>
      <c r="B113" s="127" t="s">
        <v>871</v>
      </c>
      <c r="C113" s="128" t="s">
        <v>872</v>
      </c>
      <c r="D113" s="129" t="s">
        <v>873</v>
      </c>
      <c r="E113" s="130">
        <v>500</v>
      </c>
      <c r="F113" s="166" t="str">
        <f>'Пародонтологи+'!$B$50</f>
        <v>Шинирование начало</v>
      </c>
      <c r="G113" s="107"/>
    </row>
    <row r="114" spans="1:7" ht="31.5">
      <c r="A114" s="126" t="s">
        <v>195</v>
      </c>
      <c r="B114" s="127" t="s">
        <v>874</v>
      </c>
      <c r="C114" s="128" t="s">
        <v>875</v>
      </c>
      <c r="D114" s="129" t="s">
        <v>876</v>
      </c>
      <c r="E114" s="130">
        <v>500</v>
      </c>
      <c r="F114" s="557" t="str">
        <f>'Пародонтологи+'!$B$107</f>
        <v>Лечение заболеваний СОПР</v>
      </c>
      <c r="G114" s="107"/>
    </row>
    <row r="115" spans="1:7" ht="31.5">
      <c r="A115" s="126" t="s">
        <v>195</v>
      </c>
      <c r="B115" s="127" t="s">
        <v>877</v>
      </c>
      <c r="C115" s="128" t="s">
        <v>878</v>
      </c>
      <c r="D115" s="129" t="s">
        <v>879</v>
      </c>
      <c r="E115" s="130">
        <v>300</v>
      </c>
      <c r="F115" s="547"/>
      <c r="G115" s="152"/>
    </row>
    <row r="116" spans="1:7" ht="15.75">
      <c r="A116" s="126" t="s">
        <v>195</v>
      </c>
      <c r="B116" s="127" t="s">
        <v>880</v>
      </c>
      <c r="C116" s="128" t="s">
        <v>787</v>
      </c>
      <c r="D116" s="129" t="s">
        <v>788</v>
      </c>
      <c r="E116" s="130">
        <v>0</v>
      </c>
      <c r="F116" s="106" t="s">
        <v>827</v>
      </c>
      <c r="G116" s="107"/>
    </row>
    <row r="117" spans="1:7" ht="15.75">
      <c r="A117" s="126" t="s">
        <v>195</v>
      </c>
      <c r="B117" s="127" t="s">
        <v>881</v>
      </c>
      <c r="C117" s="128" t="s">
        <v>771</v>
      </c>
      <c r="D117" s="129" t="s">
        <v>882</v>
      </c>
      <c r="E117" s="130">
        <v>2000</v>
      </c>
      <c r="F117" s="106" t="s">
        <v>827</v>
      </c>
      <c r="G117" s="107"/>
    </row>
    <row r="118" spans="1:7" ht="14.25" customHeight="1">
      <c r="A118" s="180" t="s">
        <v>195</v>
      </c>
      <c r="B118" s="180" t="s">
        <v>883</v>
      </c>
      <c r="C118" s="128" t="s">
        <v>778</v>
      </c>
      <c r="D118" s="136" t="s">
        <v>884</v>
      </c>
      <c r="E118" s="170">
        <v>200</v>
      </c>
      <c r="F118" s="106" t="s">
        <v>827</v>
      </c>
      <c r="G118" s="178"/>
    </row>
    <row r="119" spans="1:7" ht="15.75">
      <c r="A119" s="181"/>
      <c r="B119" s="182"/>
      <c r="C119" s="128"/>
      <c r="D119" s="129"/>
      <c r="E119" s="183"/>
      <c r="F119" s="137"/>
      <c r="G119" s="107"/>
    </row>
    <row r="120" spans="1:7" ht="15.75">
      <c r="A120" s="184"/>
      <c r="B120" s="185" t="s">
        <v>885</v>
      </c>
      <c r="C120" s="186"/>
      <c r="D120" s="187"/>
      <c r="E120" s="188"/>
      <c r="F120" s="189"/>
      <c r="G120" s="190"/>
    </row>
    <row r="121" spans="1:7" ht="15.75">
      <c r="A121" s="126" t="s">
        <v>218</v>
      </c>
      <c r="B121" s="191" t="s">
        <v>886</v>
      </c>
      <c r="C121" s="192" t="s">
        <v>887</v>
      </c>
      <c r="D121" s="193" t="s">
        <v>888</v>
      </c>
      <c r="E121" s="194"/>
      <c r="F121" s="137"/>
      <c r="G121" s="107"/>
    </row>
    <row r="122" spans="1:7" ht="15.75">
      <c r="A122" s="126" t="s">
        <v>218</v>
      </c>
      <c r="B122" s="127" t="s">
        <v>274</v>
      </c>
      <c r="C122" s="128" t="s">
        <v>889</v>
      </c>
      <c r="D122" s="136" t="s">
        <v>890</v>
      </c>
      <c r="E122" s="195"/>
      <c r="F122" s="106" t="s">
        <v>827</v>
      </c>
      <c r="G122" s="107"/>
    </row>
    <row r="123" spans="1:7" ht="15.75">
      <c r="A123" s="126" t="s">
        <v>195</v>
      </c>
      <c r="B123" s="127" t="s">
        <v>287</v>
      </c>
      <c r="C123" s="128" t="s">
        <v>891</v>
      </c>
      <c r="D123" s="196" t="s">
        <v>892</v>
      </c>
      <c r="E123" s="195"/>
      <c r="F123" s="106" t="s">
        <v>827</v>
      </c>
      <c r="G123" s="107"/>
    </row>
    <row r="124" spans="1:7" ht="31.5">
      <c r="A124" s="197"/>
      <c r="B124" s="198"/>
      <c r="C124" s="199" t="s">
        <v>893</v>
      </c>
      <c r="D124" s="200" t="s">
        <v>894</v>
      </c>
      <c r="E124" s="201"/>
      <c r="F124" s="202"/>
      <c r="G124" s="203"/>
    </row>
    <row r="125" spans="1:7" ht="15.75">
      <c r="A125" s="204" t="s">
        <v>218</v>
      </c>
      <c r="B125" s="205" t="s">
        <v>302</v>
      </c>
      <c r="C125" s="206" t="s">
        <v>895</v>
      </c>
      <c r="D125" s="207" t="s">
        <v>896</v>
      </c>
      <c r="E125" s="208"/>
      <c r="F125" s="558" t="e">
        <f>#REF!</f>
        <v>#REF!</v>
      </c>
      <c r="G125" s="210"/>
    </row>
    <row r="126" spans="1:7" ht="15.75">
      <c r="A126" s="204" t="s">
        <v>218</v>
      </c>
      <c r="B126" s="211" t="s">
        <v>302</v>
      </c>
      <c r="C126" s="206" t="s">
        <v>897</v>
      </c>
      <c r="D126" s="207" t="s">
        <v>898</v>
      </c>
      <c r="E126" s="208"/>
      <c r="F126" s="547"/>
      <c r="G126" s="210" t="e">
        <f>#REF!</f>
        <v>#REF!</v>
      </c>
    </row>
    <row r="127" spans="1:7" ht="31.5">
      <c r="A127" s="204" t="s">
        <v>218</v>
      </c>
      <c r="B127" s="205" t="s">
        <v>899</v>
      </c>
      <c r="C127" s="206" t="s">
        <v>900</v>
      </c>
      <c r="D127" s="207" t="s">
        <v>901</v>
      </c>
      <c r="E127" s="208"/>
      <c r="F127" s="558" t="e">
        <f>#REF!</f>
        <v>#REF!</v>
      </c>
      <c r="G127" s="210"/>
    </row>
    <row r="128" spans="1:7" ht="31.5">
      <c r="A128" s="204" t="s">
        <v>218</v>
      </c>
      <c r="B128" s="205" t="s">
        <v>902</v>
      </c>
      <c r="C128" s="206" t="s">
        <v>903</v>
      </c>
      <c r="D128" s="207" t="s">
        <v>904</v>
      </c>
      <c r="E128" s="208"/>
      <c r="F128" s="547"/>
      <c r="G128" s="210"/>
    </row>
    <row r="129" spans="1:7" ht="31.5">
      <c r="A129" s="204" t="s">
        <v>218</v>
      </c>
      <c r="B129" s="205" t="s">
        <v>905</v>
      </c>
      <c r="C129" s="206" t="s">
        <v>906</v>
      </c>
      <c r="D129" s="207" t="s">
        <v>907</v>
      </c>
      <c r="E129" s="208"/>
      <c r="F129" s="209" t="e">
        <f>#REF!</f>
        <v>#REF!</v>
      </c>
      <c r="G129" s="210"/>
    </row>
    <row r="130" spans="1:7" ht="15.75">
      <c r="A130" s="204" t="s">
        <v>218</v>
      </c>
      <c r="B130" s="205" t="s">
        <v>908</v>
      </c>
      <c r="C130" s="206" t="s">
        <v>909</v>
      </c>
      <c r="D130" s="207" t="s">
        <v>910</v>
      </c>
      <c r="E130" s="208"/>
      <c r="F130" s="209" t="e">
        <f>#REF!</f>
        <v>#REF!</v>
      </c>
      <c r="G130" s="210"/>
    </row>
    <row r="131" spans="1:7" ht="15.75">
      <c r="A131" s="204" t="s">
        <v>218</v>
      </c>
      <c r="B131" s="205" t="s">
        <v>911</v>
      </c>
      <c r="C131" s="206" t="s">
        <v>912</v>
      </c>
      <c r="D131" s="207" t="s">
        <v>913</v>
      </c>
      <c r="E131" s="208"/>
      <c r="F131" s="209" t="e">
        <f>#REF!</f>
        <v>#REF!</v>
      </c>
      <c r="G131" s="210"/>
    </row>
    <row r="132" spans="1:7" ht="31.5">
      <c r="A132" s="204" t="s">
        <v>218</v>
      </c>
      <c r="B132" s="211" t="s">
        <v>914</v>
      </c>
      <c r="C132" s="206" t="s">
        <v>915</v>
      </c>
      <c r="D132" s="212" t="s">
        <v>916</v>
      </c>
      <c r="E132" s="208"/>
      <c r="F132" s="213" t="s">
        <v>328</v>
      </c>
      <c r="G132" s="214"/>
    </row>
    <row r="133" spans="1:7" ht="31.5">
      <c r="A133" s="204" t="s">
        <v>218</v>
      </c>
      <c r="B133" s="205" t="s">
        <v>917</v>
      </c>
      <c r="C133" s="206" t="s">
        <v>918</v>
      </c>
      <c r="D133" s="215" t="s">
        <v>919</v>
      </c>
      <c r="E133" s="208"/>
      <c r="F133" s="216" t="s">
        <v>328</v>
      </c>
      <c r="G133" s="210"/>
    </row>
    <row r="134" spans="1:7" ht="15.75">
      <c r="A134" s="126" t="s">
        <v>218</v>
      </c>
      <c r="B134" s="127" t="s">
        <v>920</v>
      </c>
      <c r="C134" s="128" t="s">
        <v>921</v>
      </c>
      <c r="D134" s="129" t="s">
        <v>922</v>
      </c>
      <c r="E134" s="195"/>
      <c r="F134" s="217" t="s">
        <v>328</v>
      </c>
      <c r="G134" s="107"/>
    </row>
    <row r="135" spans="1:7" ht="15.75">
      <c r="A135" s="126" t="s">
        <v>218</v>
      </c>
      <c r="B135" s="127" t="s">
        <v>923</v>
      </c>
      <c r="C135" s="128" t="s">
        <v>924</v>
      </c>
      <c r="D135" s="129" t="s">
        <v>925</v>
      </c>
      <c r="E135" s="195"/>
      <c r="F135" s="218" t="e">
        <f>#REF!</f>
        <v>#REF!</v>
      </c>
      <c r="G135" s="107"/>
    </row>
    <row r="136" spans="1:7" ht="15.75">
      <c r="A136" s="126" t="s">
        <v>218</v>
      </c>
      <c r="B136" s="127" t="s">
        <v>926</v>
      </c>
      <c r="C136" s="128" t="s">
        <v>927</v>
      </c>
      <c r="D136" s="129" t="s">
        <v>928</v>
      </c>
      <c r="E136" s="195"/>
      <c r="F136" s="219" t="e">
        <f>#REF!</f>
        <v>#REF!</v>
      </c>
      <c r="G136" s="220"/>
    </row>
    <row r="137" spans="1:7" ht="15.75">
      <c r="A137" s="126" t="s">
        <v>218</v>
      </c>
      <c r="B137" s="127" t="s">
        <v>929</v>
      </c>
      <c r="C137" s="128" t="s">
        <v>930</v>
      </c>
      <c r="D137" s="129" t="s">
        <v>931</v>
      </c>
      <c r="E137" s="195"/>
      <c r="F137" s="219" t="e">
        <f>#REF!</f>
        <v>#REF!</v>
      </c>
      <c r="G137" s="220"/>
    </row>
    <row r="138" spans="1:7" ht="15.75">
      <c r="A138" s="126" t="s">
        <v>218</v>
      </c>
      <c r="B138" s="127" t="s">
        <v>932</v>
      </c>
      <c r="C138" s="128" t="s">
        <v>304</v>
      </c>
      <c r="D138" s="129" t="s">
        <v>933</v>
      </c>
      <c r="E138" s="195"/>
      <c r="F138" s="217" t="s">
        <v>328</v>
      </c>
      <c r="G138" s="107"/>
    </row>
    <row r="139" spans="1:7" ht="15.75">
      <c r="A139" s="126" t="s">
        <v>218</v>
      </c>
      <c r="B139" s="127" t="s">
        <v>934</v>
      </c>
      <c r="C139" s="128" t="s">
        <v>305</v>
      </c>
      <c r="D139" s="129" t="s">
        <v>935</v>
      </c>
      <c r="E139" s="195"/>
      <c r="F139" s="221" t="s">
        <v>936</v>
      </c>
      <c r="G139" s="107"/>
    </row>
    <row r="140" spans="1:7" ht="29.25">
      <c r="A140" s="126" t="s">
        <v>218</v>
      </c>
      <c r="B140" s="127" t="s">
        <v>937</v>
      </c>
      <c r="C140" s="128" t="s">
        <v>306</v>
      </c>
      <c r="D140" s="129" t="s">
        <v>938</v>
      </c>
      <c r="E140" s="195"/>
      <c r="F140" s="221" t="s">
        <v>939</v>
      </c>
      <c r="G140" s="107"/>
    </row>
    <row r="141" spans="1:7" ht="15.75">
      <c r="A141" s="126" t="s">
        <v>218</v>
      </c>
      <c r="B141" s="127" t="s">
        <v>940</v>
      </c>
      <c r="C141" s="128" t="s">
        <v>941</v>
      </c>
      <c r="D141" s="129" t="s">
        <v>942</v>
      </c>
      <c r="E141" s="195"/>
      <c r="F141" s="218" t="e">
        <f>#REF!</f>
        <v>#REF!</v>
      </c>
      <c r="G141" s="107"/>
    </row>
    <row r="142" spans="1:7" ht="15.75">
      <c r="A142" s="126" t="s">
        <v>218</v>
      </c>
      <c r="B142" s="127" t="s">
        <v>943</v>
      </c>
      <c r="C142" s="128" t="s">
        <v>303</v>
      </c>
      <c r="D142" s="129" t="s">
        <v>944</v>
      </c>
      <c r="E142" s="195"/>
      <c r="F142" s="106" t="s">
        <v>328</v>
      </c>
      <c r="G142" s="107"/>
    </row>
    <row r="143" spans="1:7" ht="29.25">
      <c r="A143" s="126" t="s">
        <v>218</v>
      </c>
      <c r="B143" s="127" t="s">
        <v>945</v>
      </c>
      <c r="C143" s="128" t="s">
        <v>307</v>
      </c>
      <c r="D143" s="129" t="s">
        <v>946</v>
      </c>
      <c r="E143" s="195"/>
      <c r="F143" s="221" t="s">
        <v>947</v>
      </c>
      <c r="G143" s="135"/>
    </row>
    <row r="144" spans="1:7" ht="29.25">
      <c r="A144" s="126" t="s">
        <v>218</v>
      </c>
      <c r="B144" s="127" t="s">
        <v>948</v>
      </c>
      <c r="C144" s="128" t="s">
        <v>927</v>
      </c>
      <c r="D144" s="129" t="s">
        <v>949</v>
      </c>
      <c r="E144" s="195"/>
      <c r="F144" s="221" t="s">
        <v>950</v>
      </c>
      <c r="G144" s="107"/>
    </row>
    <row r="145" spans="1:7" ht="31.5">
      <c r="A145" s="126" t="s">
        <v>218</v>
      </c>
      <c r="B145" s="127" t="s">
        <v>951</v>
      </c>
      <c r="C145" s="128" t="s">
        <v>930</v>
      </c>
      <c r="D145" s="136" t="s">
        <v>952</v>
      </c>
      <c r="E145" s="195"/>
      <c r="F145" s="221" t="s">
        <v>950</v>
      </c>
      <c r="G145" s="107"/>
    </row>
    <row r="146" spans="1:7" ht="15.75">
      <c r="A146" s="126" t="s">
        <v>218</v>
      </c>
      <c r="B146" s="127" t="s">
        <v>953</v>
      </c>
      <c r="C146" s="128" t="s">
        <v>954</v>
      </c>
      <c r="D146" s="129" t="s">
        <v>955</v>
      </c>
      <c r="E146" s="195"/>
      <c r="F146" s="106" t="s">
        <v>328</v>
      </c>
      <c r="G146" s="107"/>
    </row>
    <row r="147" spans="1:7" ht="15.75">
      <c r="A147" s="126" t="s">
        <v>218</v>
      </c>
      <c r="B147" s="127" t="s">
        <v>956</v>
      </c>
      <c r="C147" s="128" t="s">
        <v>957</v>
      </c>
      <c r="D147" s="129" t="s">
        <v>958</v>
      </c>
      <c r="E147" s="195"/>
      <c r="F147" s="106" t="s">
        <v>328</v>
      </c>
      <c r="G147" s="107"/>
    </row>
    <row r="148" spans="1:7" ht="15.75">
      <c r="A148" s="126" t="s">
        <v>218</v>
      </c>
      <c r="B148" s="127" t="s">
        <v>959</v>
      </c>
      <c r="C148" s="128" t="s">
        <v>288</v>
      </c>
      <c r="D148" s="136" t="s">
        <v>960</v>
      </c>
      <c r="E148" s="195"/>
      <c r="F148" s="106" t="s">
        <v>328</v>
      </c>
      <c r="G148" s="152"/>
    </row>
    <row r="149" spans="1:7" ht="29.25">
      <c r="A149" s="126" t="s">
        <v>218</v>
      </c>
      <c r="B149" s="127" t="s">
        <v>961</v>
      </c>
      <c r="C149" s="128" t="s">
        <v>962</v>
      </c>
      <c r="D149" s="136" t="s">
        <v>963</v>
      </c>
      <c r="E149" s="195"/>
      <c r="F149" s="221" t="s">
        <v>964</v>
      </c>
      <c r="G149" s="107"/>
    </row>
    <row r="150" spans="1:7" ht="29.25">
      <c r="A150" s="126" t="s">
        <v>218</v>
      </c>
      <c r="B150" s="127" t="s">
        <v>965</v>
      </c>
      <c r="C150" s="128" t="s">
        <v>966</v>
      </c>
      <c r="D150" s="129" t="s">
        <v>967</v>
      </c>
      <c r="E150" s="195"/>
      <c r="F150" s="221" t="s">
        <v>964</v>
      </c>
      <c r="G150" s="107"/>
    </row>
    <row r="151" spans="1:7" ht="15.75">
      <c r="A151" s="126" t="s">
        <v>218</v>
      </c>
      <c r="B151" s="127" t="s">
        <v>968</v>
      </c>
      <c r="C151" s="128" t="s">
        <v>285</v>
      </c>
      <c r="D151" s="129" t="s">
        <v>969</v>
      </c>
      <c r="E151" s="195"/>
      <c r="F151" s="106" t="s">
        <v>328</v>
      </c>
      <c r="G151" s="107"/>
    </row>
    <row r="152" spans="1:7" ht="15.75">
      <c r="A152" s="126" t="s">
        <v>218</v>
      </c>
      <c r="B152" s="127" t="s">
        <v>970</v>
      </c>
      <c r="C152" s="222" t="s">
        <v>971</v>
      </c>
      <c r="D152" s="129" t="s">
        <v>972</v>
      </c>
      <c r="E152" s="195"/>
      <c r="F152" s="106" t="s">
        <v>328</v>
      </c>
      <c r="G152" s="107"/>
    </row>
    <row r="153" spans="1:7" ht="15.75">
      <c r="A153" s="126" t="s">
        <v>218</v>
      </c>
      <c r="B153" s="127" t="s">
        <v>973</v>
      </c>
      <c r="C153" s="128" t="s">
        <v>262</v>
      </c>
      <c r="D153" s="129" t="s">
        <v>325</v>
      </c>
      <c r="E153" s="195"/>
      <c r="F153" s="106" t="s">
        <v>328</v>
      </c>
      <c r="G153" s="135"/>
    </row>
    <row r="154" spans="1:7" ht="15.75">
      <c r="A154" s="126" t="s">
        <v>218</v>
      </c>
      <c r="B154" s="127" t="s">
        <v>974</v>
      </c>
      <c r="C154" s="128" t="s">
        <v>778</v>
      </c>
      <c r="D154" s="129" t="s">
        <v>779</v>
      </c>
      <c r="E154" s="183"/>
      <c r="F154" s="106" t="s">
        <v>328</v>
      </c>
      <c r="G154" s="107"/>
    </row>
    <row r="155" spans="1:7" ht="15.75">
      <c r="A155" s="126" t="s">
        <v>218</v>
      </c>
      <c r="B155" s="127" t="s">
        <v>975</v>
      </c>
      <c r="C155" s="128" t="s">
        <v>790</v>
      </c>
      <c r="D155" s="129" t="s">
        <v>865</v>
      </c>
      <c r="E155" s="195"/>
      <c r="F155" s="106" t="s">
        <v>328</v>
      </c>
      <c r="G155" s="107"/>
    </row>
    <row r="156" spans="1:7" ht="32.25">
      <c r="A156" s="126" t="s">
        <v>218</v>
      </c>
      <c r="B156" s="223" t="s">
        <v>976</v>
      </c>
      <c r="C156" s="224" t="s">
        <v>977</v>
      </c>
      <c r="D156" s="169" t="s">
        <v>978</v>
      </c>
      <c r="E156" s="225"/>
      <c r="F156" s="226" t="e">
        <f>#REF!</f>
        <v>#REF!</v>
      </c>
      <c r="G156" s="178"/>
    </row>
    <row r="157" spans="1:7" ht="31.5">
      <c r="A157" s="126" t="s">
        <v>218</v>
      </c>
      <c r="B157" s="223" t="s">
        <v>979</v>
      </c>
      <c r="C157" s="227" t="s">
        <v>980</v>
      </c>
      <c r="D157" s="28" t="s">
        <v>981</v>
      </c>
      <c r="E157" s="225"/>
      <c r="F157" s="228" t="e">
        <f>#REF!</f>
        <v>#REF!</v>
      </c>
    </row>
    <row r="158" spans="1:7" ht="31.5">
      <c r="A158" s="126" t="s">
        <v>218</v>
      </c>
      <c r="B158" s="223" t="s">
        <v>982</v>
      </c>
      <c r="C158" s="229" t="s">
        <v>983</v>
      </c>
      <c r="D158" s="28" t="s">
        <v>984</v>
      </c>
      <c r="E158" s="225"/>
      <c r="F158" s="230" t="s">
        <v>328</v>
      </c>
      <c r="G158" s="107"/>
    </row>
    <row r="159" spans="1:7" ht="15.75">
      <c r="A159" s="126" t="s">
        <v>218</v>
      </c>
      <c r="B159" s="223" t="s">
        <v>985</v>
      </c>
      <c r="C159" s="231" t="s">
        <v>986</v>
      </c>
      <c r="D159" s="196" t="s">
        <v>987</v>
      </c>
      <c r="E159" s="232"/>
      <c r="F159" s="233" t="e">
        <f>#REF!</f>
        <v>#REF!</v>
      </c>
      <c r="G159" s="107"/>
    </row>
    <row r="160" spans="1:7" ht="18.75">
      <c r="A160" s="126" t="s">
        <v>218</v>
      </c>
      <c r="B160" s="133" t="s">
        <v>988</v>
      </c>
      <c r="C160" s="231" t="s">
        <v>989</v>
      </c>
      <c r="D160" s="234" t="s">
        <v>990</v>
      </c>
      <c r="E160" s="235"/>
      <c r="F160" s="106" t="s">
        <v>328</v>
      </c>
      <c r="G160" s="107"/>
    </row>
    <row r="161" spans="1:7" ht="31.5">
      <c r="A161" s="126" t="s">
        <v>218</v>
      </c>
      <c r="B161" s="127" t="s">
        <v>991</v>
      </c>
      <c r="C161" s="236" t="s">
        <v>992</v>
      </c>
      <c r="D161" s="150" t="s">
        <v>993</v>
      </c>
      <c r="E161" s="183"/>
      <c r="F161" s="218" t="e">
        <f>#REF!</f>
        <v>#REF!</v>
      </c>
      <c r="G161" s="107"/>
    </row>
    <row r="162" spans="1:7" ht="15.75">
      <c r="A162" s="126" t="s">
        <v>218</v>
      </c>
      <c r="B162" s="127" t="s">
        <v>994</v>
      </c>
      <c r="C162" s="128" t="s">
        <v>995</v>
      </c>
      <c r="D162" s="129" t="s">
        <v>996</v>
      </c>
      <c r="E162" s="183"/>
      <c r="F162" s="218" t="e">
        <f>#REF!</f>
        <v>#REF!</v>
      </c>
      <c r="G162" s="107"/>
    </row>
    <row r="163" spans="1:7" ht="15.75">
      <c r="A163" s="237"/>
      <c r="B163" s="238"/>
      <c r="C163" s="239" t="s">
        <v>893</v>
      </c>
      <c r="D163" s="240" t="s">
        <v>997</v>
      </c>
      <c r="E163" s="241"/>
      <c r="F163" s="242"/>
      <c r="G163" s="243"/>
    </row>
    <row r="164" spans="1:7" ht="31.5">
      <c r="A164" s="126" t="s">
        <v>218</v>
      </c>
      <c r="B164" s="244" t="s">
        <v>998</v>
      </c>
      <c r="C164" s="245" t="s">
        <v>999</v>
      </c>
      <c r="D164" s="193" t="s">
        <v>1000</v>
      </c>
      <c r="E164" s="246"/>
      <c r="F164" s="559" t="e">
        <f>#REF!</f>
        <v>#REF!</v>
      </c>
      <c r="G164" s="247"/>
    </row>
    <row r="165" spans="1:7" ht="31.5">
      <c r="A165" s="126" t="s">
        <v>218</v>
      </c>
      <c r="B165" s="244" t="s">
        <v>1001</v>
      </c>
      <c r="C165" s="245" t="s">
        <v>1002</v>
      </c>
      <c r="D165" s="193" t="s">
        <v>1003</v>
      </c>
      <c r="E165" s="246"/>
      <c r="F165" s="547"/>
      <c r="G165" s="247"/>
    </row>
    <row r="166" spans="1:7" ht="31.5">
      <c r="A166" s="126" t="s">
        <v>218</v>
      </c>
      <c r="B166" s="244" t="s">
        <v>1004</v>
      </c>
      <c r="C166" s="245" t="s">
        <v>1005</v>
      </c>
      <c r="D166" s="193" t="s">
        <v>1006</v>
      </c>
      <c r="E166" s="246"/>
      <c r="F166" s="559" t="e">
        <f>#REF!</f>
        <v>#REF!</v>
      </c>
      <c r="G166" s="247"/>
    </row>
    <row r="167" spans="1:7" ht="31.5">
      <c r="A167" s="126" t="s">
        <v>218</v>
      </c>
      <c r="B167" s="244" t="s">
        <v>1007</v>
      </c>
      <c r="C167" s="245" t="s">
        <v>1008</v>
      </c>
      <c r="D167" s="193" t="s">
        <v>1009</v>
      </c>
      <c r="E167" s="246"/>
      <c r="F167" s="547"/>
      <c r="G167" s="247"/>
    </row>
    <row r="168" spans="1:7" ht="31.5">
      <c r="A168" s="126" t="s">
        <v>218</v>
      </c>
      <c r="B168" s="244" t="s">
        <v>1010</v>
      </c>
      <c r="C168" s="245" t="s">
        <v>1011</v>
      </c>
      <c r="D168" s="248" t="s">
        <v>1012</v>
      </c>
      <c r="E168" s="246"/>
      <c r="F168" s="249" t="e">
        <f>#REF!</f>
        <v>#REF!</v>
      </c>
      <c r="G168" s="247"/>
    </row>
    <row r="169" spans="1:7" ht="31.5">
      <c r="A169" s="126" t="s">
        <v>218</v>
      </c>
      <c r="B169" s="244" t="s">
        <v>1013</v>
      </c>
      <c r="C169" s="245" t="s">
        <v>1014</v>
      </c>
      <c r="D169" s="248" t="s">
        <v>1015</v>
      </c>
      <c r="E169" s="246"/>
      <c r="F169" s="249" t="e">
        <f>#REF!</f>
        <v>#REF!</v>
      </c>
      <c r="G169" s="247"/>
    </row>
    <row r="170" spans="1:7" ht="31.5">
      <c r="A170" s="126" t="s">
        <v>218</v>
      </c>
      <c r="B170" s="244" t="s">
        <v>1016</v>
      </c>
      <c r="C170" s="245" t="s">
        <v>986</v>
      </c>
      <c r="D170" s="248" t="s">
        <v>1017</v>
      </c>
      <c r="E170" s="246"/>
      <c r="F170" s="249" t="e">
        <f>#REF!</f>
        <v>#REF!</v>
      </c>
      <c r="G170" s="247"/>
    </row>
    <row r="171" spans="1:7" ht="15.75">
      <c r="A171" s="126" t="s">
        <v>218</v>
      </c>
      <c r="B171" s="244" t="s">
        <v>1018</v>
      </c>
      <c r="C171" s="222" t="s">
        <v>1019</v>
      </c>
      <c r="D171" s="136" t="s">
        <v>1020</v>
      </c>
      <c r="E171" s="250"/>
      <c r="F171" s="106" t="s">
        <v>1021</v>
      </c>
      <c r="G171" s="107"/>
    </row>
    <row r="172" spans="1:7" ht="15.75">
      <c r="A172" s="251"/>
      <c r="B172" s="252"/>
      <c r="C172" s="253" t="s">
        <v>893</v>
      </c>
      <c r="D172" s="254" t="s">
        <v>1022</v>
      </c>
      <c r="E172" s="255"/>
      <c r="F172" s="256"/>
      <c r="G172" s="257"/>
    </row>
    <row r="173" spans="1:7" ht="15.75">
      <c r="A173" s="126" t="s">
        <v>218</v>
      </c>
      <c r="B173" s="258" t="s">
        <v>1023</v>
      </c>
      <c r="C173" s="259" t="s">
        <v>1024</v>
      </c>
      <c r="D173" s="260" t="s">
        <v>1025</v>
      </c>
      <c r="E173" s="261"/>
      <c r="F173" s="262" t="e">
        <f>#REF!</f>
        <v>#REF!</v>
      </c>
      <c r="G173" s="263"/>
    </row>
    <row r="174" spans="1:7" ht="15.75">
      <c r="A174" s="126" t="s">
        <v>218</v>
      </c>
      <c r="B174" s="264" t="s">
        <v>1026</v>
      </c>
      <c r="C174" s="265" t="s">
        <v>1027</v>
      </c>
      <c r="D174" s="266" t="s">
        <v>1028</v>
      </c>
      <c r="E174" s="267"/>
      <c r="F174" s="262" t="e">
        <f>#REF!</f>
        <v>#REF!</v>
      </c>
      <c r="G174" s="263"/>
    </row>
    <row r="175" spans="1:7" ht="15.75">
      <c r="A175" s="126" t="s">
        <v>218</v>
      </c>
      <c r="B175" s="264" t="s">
        <v>1029</v>
      </c>
      <c r="C175" s="265" t="s">
        <v>1030</v>
      </c>
      <c r="D175" s="266" t="s">
        <v>1031</v>
      </c>
      <c r="E175" s="267"/>
      <c r="F175" s="262" t="e">
        <f>#REF!</f>
        <v>#REF!</v>
      </c>
      <c r="G175" s="263"/>
    </row>
    <row r="176" spans="1:7" ht="31.5">
      <c r="A176" s="126" t="s">
        <v>218</v>
      </c>
      <c r="B176" s="264" t="s">
        <v>1032</v>
      </c>
      <c r="C176" s="265" t="s">
        <v>1033</v>
      </c>
      <c r="D176" s="266" t="s">
        <v>1034</v>
      </c>
      <c r="E176" s="267"/>
      <c r="F176" s="262" t="e">
        <f>#REF!</f>
        <v>#REF!</v>
      </c>
      <c r="G176" s="263"/>
    </row>
    <row r="177" spans="1:7" ht="15.75">
      <c r="A177" s="126" t="s">
        <v>218</v>
      </c>
      <c r="B177" s="264" t="s">
        <v>1035</v>
      </c>
      <c r="C177" s="265" t="s">
        <v>1036</v>
      </c>
      <c r="D177" s="266" t="s">
        <v>1037</v>
      </c>
      <c r="E177" s="267"/>
      <c r="F177" s="262" t="e">
        <f>#REF!</f>
        <v>#REF!</v>
      </c>
      <c r="G177" s="263"/>
    </row>
    <row r="178" spans="1:7" ht="15.75">
      <c r="A178" s="126" t="s">
        <v>218</v>
      </c>
      <c r="B178" s="264" t="s">
        <v>1038</v>
      </c>
      <c r="C178" s="265" t="s">
        <v>891</v>
      </c>
      <c r="D178" s="266" t="s">
        <v>1039</v>
      </c>
      <c r="E178" s="267"/>
      <c r="F178" s="262" t="e">
        <f>#REF!</f>
        <v>#REF!</v>
      </c>
      <c r="G178" s="263"/>
    </row>
    <row r="179" spans="1:7" ht="15.75">
      <c r="A179" s="126" t="s">
        <v>218</v>
      </c>
      <c r="B179" s="264" t="s">
        <v>1040</v>
      </c>
      <c r="C179" s="265" t="s">
        <v>895</v>
      </c>
      <c r="D179" s="266" t="s">
        <v>1041</v>
      </c>
      <c r="E179" s="267"/>
      <c r="F179" s="262" t="e">
        <f>#REF!</f>
        <v>#REF!</v>
      </c>
      <c r="G179" s="263"/>
    </row>
    <row r="180" spans="1:7" ht="15.75">
      <c r="A180" s="126" t="s">
        <v>218</v>
      </c>
      <c r="B180" s="264" t="s">
        <v>1042</v>
      </c>
      <c r="C180" s="265" t="s">
        <v>897</v>
      </c>
      <c r="D180" s="266" t="s">
        <v>1043</v>
      </c>
      <c r="E180" s="267"/>
      <c r="F180" s="262" t="e">
        <f>#REF!</f>
        <v>#REF!</v>
      </c>
      <c r="G180" s="263"/>
    </row>
    <row r="181" spans="1:7" ht="15.75">
      <c r="A181" s="126" t="s">
        <v>218</v>
      </c>
      <c r="B181" s="264" t="s">
        <v>1044</v>
      </c>
      <c r="C181" s="265" t="s">
        <v>900</v>
      </c>
      <c r="D181" s="266" t="s">
        <v>1045</v>
      </c>
      <c r="E181" s="267"/>
      <c r="F181" s="262" t="e">
        <f>#REF!</f>
        <v>#REF!</v>
      </c>
      <c r="G181" s="263"/>
    </row>
    <row r="182" spans="1:7" ht="15.75">
      <c r="A182" s="126" t="s">
        <v>218</v>
      </c>
      <c r="B182" s="264" t="s">
        <v>1046</v>
      </c>
      <c r="C182" s="265" t="s">
        <v>903</v>
      </c>
      <c r="D182" s="266" t="s">
        <v>1047</v>
      </c>
      <c r="E182" s="267"/>
      <c r="F182" s="262" t="e">
        <f>#REF!</f>
        <v>#REF!</v>
      </c>
      <c r="G182" s="263"/>
    </row>
    <row r="183" spans="1:7" ht="15.75">
      <c r="A183" s="126" t="s">
        <v>218</v>
      </c>
      <c r="B183" s="264" t="s">
        <v>1048</v>
      </c>
      <c r="C183" s="265" t="s">
        <v>906</v>
      </c>
      <c r="D183" s="266" t="s">
        <v>1049</v>
      </c>
      <c r="E183" s="267"/>
      <c r="F183" s="262" t="e">
        <f>#REF!</f>
        <v>#REF!</v>
      </c>
      <c r="G183" s="263"/>
    </row>
    <row r="184" spans="1:7" ht="15.75">
      <c r="A184" s="126" t="s">
        <v>218</v>
      </c>
      <c r="B184" s="264" t="s">
        <v>1050</v>
      </c>
      <c r="C184" s="265" t="s">
        <v>912</v>
      </c>
      <c r="D184" s="266" t="s">
        <v>1051</v>
      </c>
      <c r="E184" s="267"/>
      <c r="F184" s="262" t="e">
        <f>#REF!</f>
        <v>#REF!</v>
      </c>
      <c r="G184" s="263"/>
    </row>
    <row r="185" spans="1:7" ht="15.75">
      <c r="A185" s="268"/>
      <c r="B185" s="269"/>
      <c r="D185" s="65"/>
      <c r="E185" s="58"/>
    </row>
    <row r="186" spans="1:7" ht="15.75">
      <c r="A186" s="270"/>
      <c r="B186" s="271"/>
      <c r="C186" s="272" t="s">
        <v>893</v>
      </c>
      <c r="D186" s="273" t="s">
        <v>1052</v>
      </c>
      <c r="E186" s="274"/>
      <c r="F186" s="275"/>
      <c r="G186" s="276"/>
    </row>
    <row r="187" spans="1:7" ht="15.75">
      <c r="A187" s="126" t="s">
        <v>218</v>
      </c>
      <c r="B187" s="264" t="s">
        <v>1053</v>
      </c>
      <c r="C187" s="277" t="s">
        <v>1024</v>
      </c>
      <c r="D187" s="278" t="s">
        <v>1054</v>
      </c>
      <c r="E187" s="279"/>
      <c r="F187" s="280" t="e">
        <f>#REF!</f>
        <v>#REF!</v>
      </c>
      <c r="G187" s="64"/>
    </row>
    <row r="188" spans="1:7" ht="15.75">
      <c r="A188" s="126" t="s">
        <v>218</v>
      </c>
      <c r="B188" s="264" t="s">
        <v>1055</v>
      </c>
      <c r="C188" s="277" t="s">
        <v>1027</v>
      </c>
      <c r="D188" s="281" t="s">
        <v>1056</v>
      </c>
      <c r="E188" s="282"/>
      <c r="F188" s="280" t="e">
        <f>#REF!</f>
        <v>#REF!</v>
      </c>
      <c r="G188" s="64"/>
    </row>
    <row r="189" spans="1:7" ht="15.75">
      <c r="A189" s="126" t="s">
        <v>218</v>
      </c>
      <c r="B189" s="264" t="s">
        <v>1057</v>
      </c>
      <c r="C189" s="277" t="s">
        <v>1030</v>
      </c>
      <c r="D189" s="281" t="s">
        <v>1058</v>
      </c>
      <c r="E189" s="282"/>
      <c r="F189" s="280" t="e">
        <f>#REF!</f>
        <v>#REF!</v>
      </c>
      <c r="G189" s="64"/>
    </row>
    <row r="190" spans="1:7" ht="15.75">
      <c r="A190" s="126" t="s">
        <v>218</v>
      </c>
      <c r="B190" s="264" t="s">
        <v>1059</v>
      </c>
      <c r="C190" s="277" t="s">
        <v>1033</v>
      </c>
      <c r="D190" s="281" t="s">
        <v>1060</v>
      </c>
      <c r="E190" s="282"/>
      <c r="F190" s="562" t="e">
        <f>#REF!</f>
        <v>#REF!</v>
      </c>
      <c r="G190" s="564" t="e">
        <f>#REF!</f>
        <v>#REF!</v>
      </c>
    </row>
    <row r="191" spans="1:7" ht="15.75">
      <c r="A191" s="126" t="s">
        <v>218</v>
      </c>
      <c r="B191" s="264" t="s">
        <v>1061</v>
      </c>
      <c r="C191" s="277" t="s">
        <v>1036</v>
      </c>
      <c r="D191" s="281" t="s">
        <v>1062</v>
      </c>
      <c r="E191" s="282"/>
      <c r="F191" s="563"/>
      <c r="G191" s="547"/>
    </row>
    <row r="192" spans="1:7" ht="15.75">
      <c r="A192" s="126" t="s">
        <v>218</v>
      </c>
      <c r="B192" s="264" t="s">
        <v>1063</v>
      </c>
      <c r="C192" s="277" t="s">
        <v>891</v>
      </c>
      <c r="D192" s="281" t="s">
        <v>1064</v>
      </c>
      <c r="E192" s="282"/>
      <c r="F192" s="563"/>
      <c r="G192" s="547"/>
    </row>
    <row r="193" spans="1:7" hidden="1">
      <c r="A193" s="174"/>
      <c r="B193" s="554" t="s">
        <v>1065</v>
      </c>
      <c r="C193" s="548"/>
      <c r="D193" s="548"/>
      <c r="E193" s="551"/>
      <c r="F193" s="283" t="e">
        <f>#REF!</f>
        <v>#REF!</v>
      </c>
      <c r="G193" s="107"/>
    </row>
    <row r="194" spans="1:7" ht="15.75" hidden="1">
      <c r="A194" s="284"/>
      <c r="B194" s="284"/>
      <c r="C194" s="45"/>
      <c r="D194" s="285" t="s">
        <v>1066</v>
      </c>
      <c r="E194" s="286"/>
      <c r="F194" s="287" t="e">
        <f>#REF!</f>
        <v>#REF!</v>
      </c>
      <c r="G194" s="45"/>
    </row>
    <row r="195" spans="1:7" ht="94.5" hidden="1">
      <c r="A195" s="126" t="s">
        <v>218</v>
      </c>
      <c r="B195" s="288" t="s">
        <v>1067</v>
      </c>
      <c r="C195" s="289" t="s">
        <v>1068</v>
      </c>
      <c r="D195" s="290" t="s">
        <v>1069</v>
      </c>
      <c r="E195" s="291"/>
      <c r="F195" s="292" t="e">
        <f>#REF!</f>
        <v>#REF!</v>
      </c>
      <c r="G195" s="293"/>
    </row>
    <row r="196" spans="1:7" ht="94.5" hidden="1">
      <c r="A196" s="126" t="s">
        <v>218</v>
      </c>
      <c r="B196" s="288" t="s">
        <v>1070</v>
      </c>
      <c r="C196" s="289" t="s">
        <v>1068</v>
      </c>
      <c r="D196" s="294" t="s">
        <v>1071</v>
      </c>
      <c r="E196" s="291"/>
      <c r="F196" s="292" t="e">
        <f>#REF!</f>
        <v>#REF!</v>
      </c>
      <c r="G196" s="293"/>
    </row>
    <row r="197" spans="1:7" ht="94.5" hidden="1">
      <c r="A197" s="126" t="s">
        <v>218</v>
      </c>
      <c r="B197" s="288" t="s">
        <v>1072</v>
      </c>
      <c r="C197" s="295" t="s">
        <v>1068</v>
      </c>
      <c r="D197" s="290" t="s">
        <v>1073</v>
      </c>
      <c r="E197" s="291"/>
      <c r="F197" s="292" t="e">
        <f>#REF!</f>
        <v>#REF!</v>
      </c>
      <c r="G197" s="293"/>
    </row>
    <row r="198" spans="1:7" ht="110.25" hidden="1">
      <c r="A198" s="126" t="s">
        <v>218</v>
      </c>
      <c r="B198" s="288" t="s">
        <v>1074</v>
      </c>
      <c r="C198" s="289" t="s">
        <v>1068</v>
      </c>
      <c r="D198" s="294" t="s">
        <v>1075</v>
      </c>
      <c r="E198" s="291"/>
      <c r="F198" s="292" t="e">
        <f>#REF!</f>
        <v>#REF!</v>
      </c>
      <c r="G198" s="293"/>
    </row>
    <row r="199" spans="1:7" ht="31.5" hidden="1">
      <c r="A199" s="126" t="s">
        <v>218</v>
      </c>
      <c r="B199" s="296"/>
      <c r="C199" s="297"/>
      <c r="D199" s="298" t="s">
        <v>1076</v>
      </c>
      <c r="E199" s="299"/>
      <c r="F199" s="300"/>
      <c r="G199" s="301"/>
    </row>
    <row r="200" spans="1:7" ht="126" hidden="1">
      <c r="A200" s="126" t="s">
        <v>218</v>
      </c>
      <c r="B200" s="288" t="s">
        <v>1077</v>
      </c>
      <c r="C200" s="302" t="s">
        <v>1078</v>
      </c>
      <c r="D200" s="303" t="s">
        <v>1079</v>
      </c>
      <c r="E200" s="291"/>
      <c r="F200" s="292" t="e">
        <f>#REF!</f>
        <v>#REF!</v>
      </c>
      <c r="G200" s="293"/>
    </row>
    <row r="201" spans="1:7" ht="126" hidden="1">
      <c r="A201" s="126" t="s">
        <v>218</v>
      </c>
      <c r="B201" s="288" t="s">
        <v>1080</v>
      </c>
      <c r="C201" s="304" t="s">
        <v>1078</v>
      </c>
      <c r="D201" s="294" t="s">
        <v>1081</v>
      </c>
      <c r="E201" s="291"/>
      <c r="F201" s="292" t="e">
        <f>#REF!</f>
        <v>#REF!</v>
      </c>
      <c r="G201" s="293"/>
    </row>
    <row r="202" spans="1:7" ht="126" hidden="1">
      <c r="A202" s="126" t="s">
        <v>218</v>
      </c>
      <c r="B202" s="288" t="s">
        <v>1082</v>
      </c>
      <c r="C202" s="304" t="s">
        <v>1078</v>
      </c>
      <c r="D202" s="294" t="s">
        <v>1083</v>
      </c>
      <c r="E202" s="291"/>
      <c r="F202" s="292" t="e">
        <f>#REF!</f>
        <v>#REF!</v>
      </c>
      <c r="G202" s="293"/>
    </row>
    <row r="203" spans="1:7" ht="126" hidden="1">
      <c r="A203" s="126" t="s">
        <v>218</v>
      </c>
      <c r="B203" s="288" t="s">
        <v>1084</v>
      </c>
      <c r="C203" s="304" t="s">
        <v>1078</v>
      </c>
      <c r="D203" s="294" t="s">
        <v>1085</v>
      </c>
      <c r="E203" s="291"/>
      <c r="F203" s="292" t="e">
        <f>#REF!</f>
        <v>#REF!</v>
      </c>
      <c r="G203" s="293"/>
    </row>
    <row r="204" spans="1:7" ht="15.75">
      <c r="A204" s="126"/>
      <c r="B204" s="305"/>
      <c r="C204" s="306"/>
      <c r="D204" s="307"/>
      <c r="E204" s="308"/>
      <c r="F204" s="309"/>
      <c r="G204" s="310"/>
    </row>
    <row r="205" spans="1:7" ht="15.75">
      <c r="A205" s="126"/>
      <c r="B205" s="311"/>
      <c r="C205" s="312" t="s">
        <v>1086</v>
      </c>
      <c r="D205" s="313"/>
      <c r="E205" s="314"/>
      <c r="F205" s="546" t="s">
        <v>1087</v>
      </c>
      <c r="G205" s="107"/>
    </row>
    <row r="206" spans="1:7" ht="15.75">
      <c r="A206" s="126" t="s">
        <v>195</v>
      </c>
      <c r="B206" s="315" t="s">
        <v>309</v>
      </c>
      <c r="C206" s="316" t="s">
        <v>1088</v>
      </c>
      <c r="D206" s="317" t="s">
        <v>1089</v>
      </c>
      <c r="E206" s="318"/>
      <c r="F206" s="547"/>
      <c r="G206" s="319"/>
    </row>
    <row r="207" spans="1:7" ht="15.75">
      <c r="A207" s="126" t="s">
        <v>195</v>
      </c>
      <c r="B207" s="315" t="s">
        <v>310</v>
      </c>
      <c r="C207" s="316" t="s">
        <v>1090</v>
      </c>
      <c r="D207" s="317" t="s">
        <v>1091</v>
      </c>
      <c r="E207" s="318"/>
      <c r="F207" s="547"/>
      <c r="G207" s="319"/>
    </row>
    <row r="208" spans="1:7" ht="15.75">
      <c r="A208" s="126" t="s">
        <v>195</v>
      </c>
      <c r="B208" s="315" t="s">
        <v>311</v>
      </c>
      <c r="C208" s="316" t="s">
        <v>1092</v>
      </c>
      <c r="D208" s="317" t="s">
        <v>1093</v>
      </c>
      <c r="E208" s="318"/>
      <c r="F208" s="547"/>
      <c r="G208" s="319"/>
    </row>
    <row r="209" spans="1:7" ht="15.75">
      <c r="A209" s="126" t="s">
        <v>195</v>
      </c>
      <c r="B209" s="315" t="s">
        <v>312</v>
      </c>
      <c r="C209" s="316" t="s">
        <v>1094</v>
      </c>
      <c r="D209" s="317" t="s">
        <v>1095</v>
      </c>
      <c r="E209" s="318"/>
      <c r="F209" s="547"/>
      <c r="G209" s="319"/>
    </row>
    <row r="210" spans="1:7" ht="15.75">
      <c r="A210" s="126" t="s">
        <v>195</v>
      </c>
      <c r="B210" s="315" t="s">
        <v>316</v>
      </c>
      <c r="C210" s="316" t="s">
        <v>1096</v>
      </c>
      <c r="D210" s="317" t="s">
        <v>1097</v>
      </c>
      <c r="E210" s="318"/>
      <c r="F210" s="547"/>
      <c r="G210" s="319"/>
    </row>
    <row r="211" spans="1:7" ht="15.75">
      <c r="A211" s="126" t="s">
        <v>195</v>
      </c>
      <c r="B211" s="315" t="s">
        <v>317</v>
      </c>
      <c r="C211" s="316" t="s">
        <v>1098</v>
      </c>
      <c r="D211" s="317" t="s">
        <v>1099</v>
      </c>
      <c r="E211" s="318"/>
      <c r="F211" s="547"/>
      <c r="G211" s="319"/>
    </row>
    <row r="212" spans="1:7" ht="15.75">
      <c r="A212" s="126" t="s">
        <v>195</v>
      </c>
      <c r="B212" s="315" t="s">
        <v>318</v>
      </c>
      <c r="C212" s="316" t="s">
        <v>1100</v>
      </c>
      <c r="D212" s="317" t="s">
        <v>1101</v>
      </c>
      <c r="E212" s="318"/>
      <c r="F212" s="547"/>
      <c r="G212" s="319"/>
    </row>
    <row r="213" spans="1:7" ht="15.75">
      <c r="A213" s="126" t="s">
        <v>195</v>
      </c>
      <c r="B213" s="315" t="s">
        <v>319</v>
      </c>
      <c r="C213" s="316" t="s">
        <v>1102</v>
      </c>
      <c r="D213" s="317" t="s">
        <v>1103</v>
      </c>
      <c r="E213" s="318"/>
      <c r="F213" s="547"/>
      <c r="G213" s="319"/>
    </row>
    <row r="214" spans="1:7" ht="15.75">
      <c r="A214" s="126" t="s">
        <v>195</v>
      </c>
      <c r="B214" s="315" t="s">
        <v>1104</v>
      </c>
      <c r="C214" s="316" t="s">
        <v>1105</v>
      </c>
      <c r="D214" s="317" t="s">
        <v>1106</v>
      </c>
      <c r="E214" s="318"/>
      <c r="F214" s="547"/>
      <c r="G214" s="319"/>
    </row>
    <row r="215" spans="1:7" ht="15.75">
      <c r="A215" s="126" t="s">
        <v>195</v>
      </c>
      <c r="B215" s="315" t="s">
        <v>320</v>
      </c>
      <c r="C215" s="316" t="s">
        <v>1107</v>
      </c>
      <c r="D215" s="317" t="s">
        <v>1108</v>
      </c>
      <c r="E215" s="318"/>
      <c r="F215" s="547"/>
      <c r="G215" s="319"/>
    </row>
    <row r="216" spans="1:7" ht="15.75">
      <c r="A216" s="126" t="s">
        <v>195</v>
      </c>
      <c r="B216" s="315" t="s">
        <v>321</v>
      </c>
      <c r="C216" s="316" t="s">
        <v>672</v>
      </c>
      <c r="D216" s="317" t="s">
        <v>1109</v>
      </c>
      <c r="E216" s="318"/>
      <c r="F216" s="548"/>
      <c r="G216" s="319"/>
    </row>
    <row r="217" spans="1:7" ht="15.75">
      <c r="A217" s="320"/>
      <c r="B217" s="320"/>
      <c r="C217" s="321"/>
      <c r="D217" s="290"/>
      <c r="E217" s="291"/>
      <c r="F217" s="322"/>
      <c r="G217" s="293"/>
    </row>
    <row r="218" spans="1:7" ht="15.75">
      <c r="A218" s="184"/>
      <c r="B218" s="185" t="s">
        <v>1110</v>
      </c>
      <c r="C218" s="323"/>
      <c r="D218" s="187"/>
      <c r="E218" s="188"/>
      <c r="F218" s="164" t="s">
        <v>1111</v>
      </c>
      <c r="G218" s="190"/>
    </row>
    <row r="219" spans="1:7" ht="15.75">
      <c r="A219" s="126" t="s">
        <v>218</v>
      </c>
      <c r="B219" s="127" t="s">
        <v>326</v>
      </c>
      <c r="C219" s="128" t="s">
        <v>1112</v>
      </c>
      <c r="D219" s="129" t="s">
        <v>1113</v>
      </c>
      <c r="E219" s="195"/>
      <c r="F219" s="324" t="e">
        <f>#REF!</f>
        <v>#REF!</v>
      </c>
      <c r="G219" s="135"/>
    </row>
    <row r="220" spans="1:7" ht="15.75">
      <c r="A220" s="126" t="s">
        <v>218</v>
      </c>
      <c r="B220" s="127" t="s">
        <v>327</v>
      </c>
      <c r="C220" s="128" t="s">
        <v>1114</v>
      </c>
      <c r="D220" s="129" t="s">
        <v>1115</v>
      </c>
      <c r="E220" s="195"/>
      <c r="F220" s="324" t="e">
        <f>#REF!</f>
        <v>#REF!</v>
      </c>
      <c r="G220" s="107"/>
    </row>
    <row r="221" spans="1:7" ht="15.75">
      <c r="A221" s="126" t="s">
        <v>218</v>
      </c>
      <c r="B221" s="127" t="s">
        <v>329</v>
      </c>
      <c r="C221" s="128" t="s">
        <v>1116</v>
      </c>
      <c r="D221" s="129" t="s">
        <v>1117</v>
      </c>
      <c r="E221" s="195"/>
      <c r="F221" s="324" t="e">
        <f>#REF!</f>
        <v>#REF!</v>
      </c>
      <c r="G221" s="107"/>
    </row>
    <row r="222" spans="1:7" ht="15.75">
      <c r="A222" s="126" t="s">
        <v>218</v>
      </c>
      <c r="B222" s="127" t="s">
        <v>330</v>
      </c>
      <c r="C222" s="128" t="s">
        <v>1118</v>
      </c>
      <c r="D222" s="129" t="s">
        <v>1119</v>
      </c>
      <c r="E222" s="195"/>
      <c r="F222" s="324" t="e">
        <f>#REF!</f>
        <v>#REF!</v>
      </c>
      <c r="G222" s="135"/>
    </row>
    <row r="223" spans="1:7" ht="15.75">
      <c r="A223" s="126" t="s">
        <v>218</v>
      </c>
      <c r="B223" s="127" t="s">
        <v>331</v>
      </c>
      <c r="C223" s="128" t="s">
        <v>1120</v>
      </c>
      <c r="D223" s="129" t="s">
        <v>1121</v>
      </c>
      <c r="E223" s="195"/>
      <c r="F223" s="324" t="e">
        <f>#REF!</f>
        <v>#REF!</v>
      </c>
      <c r="G223" s="107"/>
    </row>
    <row r="224" spans="1:7" ht="15.75">
      <c r="A224" s="126" t="s">
        <v>218</v>
      </c>
      <c r="B224" s="127" t="s">
        <v>332</v>
      </c>
      <c r="C224" s="128" t="s">
        <v>1122</v>
      </c>
      <c r="D224" s="129" t="s">
        <v>1123</v>
      </c>
      <c r="E224" s="195"/>
      <c r="F224" s="324" t="e">
        <f>#REF!</f>
        <v>#REF!</v>
      </c>
      <c r="G224" s="107"/>
    </row>
    <row r="225" spans="1:7" ht="15.75">
      <c r="A225" s="126" t="s">
        <v>218</v>
      </c>
      <c r="B225" s="127" t="s">
        <v>333</v>
      </c>
      <c r="C225" s="128" t="s">
        <v>1124</v>
      </c>
      <c r="D225" s="129" t="s">
        <v>1125</v>
      </c>
      <c r="E225" s="195"/>
      <c r="F225" s="324" t="e">
        <f>#REF!</f>
        <v>#REF!</v>
      </c>
      <c r="G225" s="107"/>
    </row>
    <row r="226" spans="1:7" ht="15.75">
      <c r="A226" s="126" t="s">
        <v>218</v>
      </c>
      <c r="B226" s="127" t="s">
        <v>334</v>
      </c>
      <c r="C226" s="128" t="s">
        <v>1126</v>
      </c>
      <c r="D226" s="136" t="s">
        <v>1127</v>
      </c>
      <c r="E226" s="195"/>
      <c r="F226" s="324" t="e">
        <f>#REF!</f>
        <v>#REF!</v>
      </c>
      <c r="G226" s="107"/>
    </row>
    <row r="227" spans="1:7" ht="15.75">
      <c r="A227" s="126" t="s">
        <v>218</v>
      </c>
      <c r="B227" s="127" t="s">
        <v>335</v>
      </c>
      <c r="C227" s="128" t="s">
        <v>1128</v>
      </c>
      <c r="D227" s="129" t="s">
        <v>1129</v>
      </c>
      <c r="E227" s="195"/>
      <c r="F227" s="324" t="e">
        <f>#REF!</f>
        <v>#REF!</v>
      </c>
      <c r="G227" s="107"/>
    </row>
    <row r="228" spans="1:7" ht="31.5">
      <c r="A228" s="126" t="s">
        <v>218</v>
      </c>
      <c r="B228" s="127" t="s">
        <v>336</v>
      </c>
      <c r="C228" s="128" t="s">
        <v>1130</v>
      </c>
      <c r="D228" s="129" t="s">
        <v>1131</v>
      </c>
      <c r="E228" s="195"/>
      <c r="F228" s="324" t="e">
        <f>#REF!</f>
        <v>#REF!</v>
      </c>
      <c r="G228" s="107"/>
    </row>
    <row r="229" spans="1:7" ht="31.5">
      <c r="A229" s="126" t="s">
        <v>218</v>
      </c>
      <c r="B229" s="127" t="s">
        <v>337</v>
      </c>
      <c r="C229" s="128" t="s">
        <v>1132</v>
      </c>
      <c r="D229" s="129" t="s">
        <v>1133</v>
      </c>
      <c r="E229" s="195"/>
      <c r="F229" s="324" t="e">
        <f>#REF!</f>
        <v>#REF!</v>
      </c>
      <c r="G229" s="107"/>
    </row>
    <row r="230" spans="1:7" ht="31.5">
      <c r="A230" s="126" t="s">
        <v>218</v>
      </c>
      <c r="B230" s="127" t="s">
        <v>338</v>
      </c>
      <c r="C230" s="128" t="s">
        <v>1134</v>
      </c>
      <c r="D230" s="129" t="s">
        <v>1135</v>
      </c>
      <c r="E230" s="195"/>
      <c r="F230" s="324" t="e">
        <f>#REF!</f>
        <v>#REF!</v>
      </c>
      <c r="G230" s="107"/>
    </row>
    <row r="231" spans="1:7" ht="31.5">
      <c r="A231" s="126" t="s">
        <v>218</v>
      </c>
      <c r="B231" s="127" t="s">
        <v>340</v>
      </c>
      <c r="C231" s="128" t="s">
        <v>1136</v>
      </c>
      <c r="D231" s="129" t="s">
        <v>1137</v>
      </c>
      <c r="E231" s="195"/>
      <c r="F231" s="324" t="e">
        <f>#REF!</f>
        <v>#REF!</v>
      </c>
      <c r="G231" s="107"/>
    </row>
    <row r="232" spans="1:7" ht="15.75">
      <c r="A232" s="126" t="s">
        <v>218</v>
      </c>
      <c r="B232" s="127" t="s">
        <v>341</v>
      </c>
      <c r="C232" s="128" t="s">
        <v>1138</v>
      </c>
      <c r="D232" s="129" t="s">
        <v>1139</v>
      </c>
      <c r="E232" s="195"/>
      <c r="F232" s="324" t="e">
        <f>#REF!</f>
        <v>#REF!</v>
      </c>
      <c r="G232" s="132"/>
    </row>
    <row r="233" spans="1:7" ht="15.75">
      <c r="A233" s="126" t="s">
        <v>218</v>
      </c>
      <c r="B233" s="127" t="s">
        <v>342</v>
      </c>
      <c r="C233" s="128" t="s">
        <v>1140</v>
      </c>
      <c r="D233" s="129" t="s">
        <v>1141</v>
      </c>
      <c r="E233" s="130"/>
      <c r="F233" s="549" t="e">
        <f>#REF!</f>
        <v>#REF!</v>
      </c>
      <c r="G233" s="132"/>
    </row>
    <row r="234" spans="1:7" ht="31.5">
      <c r="A234" s="126" t="s">
        <v>218</v>
      </c>
      <c r="B234" s="127" t="s">
        <v>343</v>
      </c>
      <c r="C234" s="128" t="s">
        <v>1142</v>
      </c>
      <c r="D234" s="129" t="s">
        <v>1143</v>
      </c>
      <c r="E234" s="195"/>
      <c r="F234" s="547"/>
      <c r="G234" s="107"/>
    </row>
    <row r="235" spans="1:7" ht="15.75">
      <c r="A235" s="126" t="s">
        <v>218</v>
      </c>
      <c r="B235" s="127" t="s">
        <v>1144</v>
      </c>
      <c r="C235" s="128" t="s">
        <v>1145</v>
      </c>
      <c r="D235" s="129" t="s">
        <v>1146</v>
      </c>
      <c r="E235" s="195"/>
      <c r="F235" s="324" t="e">
        <f>#REF!</f>
        <v>#REF!</v>
      </c>
      <c r="G235" s="107"/>
    </row>
    <row r="236" spans="1:7" ht="15.75">
      <c r="A236" s="126" t="s">
        <v>195</v>
      </c>
      <c r="B236" s="127" t="s">
        <v>1147</v>
      </c>
      <c r="C236" s="128" t="s">
        <v>1148</v>
      </c>
      <c r="D236" s="129" t="s">
        <v>1149</v>
      </c>
      <c r="E236" s="195"/>
      <c r="F236" s="106" t="s">
        <v>1150</v>
      </c>
      <c r="G236" s="107"/>
    </row>
    <row r="237" spans="1:7" ht="15.75">
      <c r="A237" s="126" t="s">
        <v>195</v>
      </c>
      <c r="B237" s="127" t="s">
        <v>1151</v>
      </c>
      <c r="C237" s="128" t="s">
        <v>323</v>
      </c>
      <c r="D237" s="129" t="s">
        <v>1152</v>
      </c>
      <c r="E237" s="195"/>
      <c r="F237" s="106" t="s">
        <v>328</v>
      </c>
      <c r="G237" s="107"/>
    </row>
    <row r="238" spans="1:7" ht="15.75">
      <c r="A238" s="126" t="s">
        <v>195</v>
      </c>
      <c r="B238" s="127" t="s">
        <v>1153</v>
      </c>
      <c r="C238" s="128" t="s">
        <v>324</v>
      </c>
      <c r="D238" s="129" t="s">
        <v>1154</v>
      </c>
      <c r="E238" s="195"/>
      <c r="F238" s="106" t="s">
        <v>328</v>
      </c>
      <c r="G238" s="107"/>
    </row>
    <row r="239" spans="1:7" ht="15.75">
      <c r="A239" s="126" t="s">
        <v>218</v>
      </c>
      <c r="B239" s="127" t="s">
        <v>1155</v>
      </c>
      <c r="C239" s="128" t="s">
        <v>1156</v>
      </c>
      <c r="D239" s="129" t="s">
        <v>1157</v>
      </c>
      <c r="E239" s="195"/>
      <c r="F239" s="549" t="e">
        <f>#REF!</f>
        <v>#REF!</v>
      </c>
      <c r="G239" s="107"/>
    </row>
    <row r="240" spans="1:7" ht="15.75">
      <c r="A240" s="126" t="s">
        <v>218</v>
      </c>
      <c r="B240" s="127" t="s">
        <v>1158</v>
      </c>
      <c r="C240" s="128" t="s">
        <v>1159</v>
      </c>
      <c r="D240" s="129" t="s">
        <v>1160</v>
      </c>
      <c r="E240" s="195"/>
      <c r="F240" s="547"/>
      <c r="G240" s="107"/>
    </row>
    <row r="241" spans="1:7" ht="15.75">
      <c r="A241" s="126" t="s">
        <v>218</v>
      </c>
      <c r="B241" s="127" t="s">
        <v>1161</v>
      </c>
      <c r="C241" s="128" t="s">
        <v>1162</v>
      </c>
      <c r="D241" s="129" t="s">
        <v>1163</v>
      </c>
      <c r="E241" s="195"/>
      <c r="F241" s="547"/>
      <c r="G241" s="107"/>
    </row>
    <row r="242" spans="1:7" ht="31.5">
      <c r="A242" s="126" t="s">
        <v>195</v>
      </c>
      <c r="B242" s="127" t="s">
        <v>1164</v>
      </c>
      <c r="C242" s="222" t="s">
        <v>1165</v>
      </c>
      <c r="D242" s="136" t="s">
        <v>1166</v>
      </c>
      <c r="E242" s="195"/>
      <c r="F242" s="324" t="e">
        <f>#REF!</f>
        <v>#REF!</v>
      </c>
      <c r="G242" s="135"/>
    </row>
    <row r="243" spans="1:7" ht="15.75">
      <c r="A243" s="325" t="s">
        <v>218</v>
      </c>
      <c r="B243" s="127" t="s">
        <v>1167</v>
      </c>
      <c r="C243" s="326" t="s">
        <v>1168</v>
      </c>
      <c r="D243" s="327" t="s">
        <v>1169</v>
      </c>
      <c r="E243" s="146"/>
      <c r="F243" s="328"/>
      <c r="G243" s="329"/>
    </row>
    <row r="244" spans="1:7" ht="15.75">
      <c r="A244" s="325" t="s">
        <v>218</v>
      </c>
      <c r="B244" s="127" t="s">
        <v>1170</v>
      </c>
      <c r="C244" s="326" t="s">
        <v>1171</v>
      </c>
      <c r="D244" s="330" t="s">
        <v>1172</v>
      </c>
      <c r="E244" s="146"/>
      <c r="F244" s="328"/>
      <c r="G244" s="329"/>
    </row>
    <row r="245" spans="1:7" ht="15.75">
      <c r="A245" s="325" t="s">
        <v>218</v>
      </c>
      <c r="B245" s="127" t="s">
        <v>1173</v>
      </c>
      <c r="C245" s="326" t="s">
        <v>1174</v>
      </c>
      <c r="D245" s="327" t="s">
        <v>1175</v>
      </c>
      <c r="E245" s="146"/>
      <c r="F245" s="328"/>
      <c r="G245" s="329"/>
    </row>
    <row r="246" spans="1:7" ht="15.75">
      <c r="A246" s="126" t="s">
        <v>218</v>
      </c>
      <c r="B246" s="127" t="s">
        <v>1176</v>
      </c>
      <c r="C246" s="128" t="s">
        <v>1177</v>
      </c>
      <c r="D246" s="129" t="s">
        <v>1178</v>
      </c>
      <c r="E246" s="195"/>
      <c r="F246" s="106" t="s">
        <v>1150</v>
      </c>
      <c r="G246" s="107"/>
    </row>
    <row r="247" spans="1:7" ht="15.75">
      <c r="A247" s="331" t="s">
        <v>195</v>
      </c>
      <c r="B247" s="127" t="s">
        <v>1179</v>
      </c>
      <c r="C247" s="332" t="s">
        <v>1180</v>
      </c>
      <c r="D247" s="333" t="s">
        <v>1181</v>
      </c>
      <c r="E247" s="157"/>
      <c r="F247" s="158"/>
      <c r="G247" s="125"/>
    </row>
    <row r="248" spans="1:7" ht="15.75">
      <c r="A248" s="123"/>
      <c r="B248" s="154" t="s">
        <v>1182</v>
      </c>
      <c r="C248" s="155"/>
      <c r="D248" s="334"/>
      <c r="E248" s="157"/>
      <c r="F248" s="158"/>
      <c r="G248" s="125"/>
    </row>
    <row r="249" spans="1:7" ht="15.75">
      <c r="A249" s="335"/>
      <c r="B249" s="336"/>
      <c r="C249" s="337"/>
      <c r="D249" s="338" t="s">
        <v>1183</v>
      </c>
      <c r="E249" s="183"/>
      <c r="F249" s="339"/>
      <c r="G249" s="152"/>
    </row>
    <row r="250" spans="1:7" ht="15.75">
      <c r="A250" s="335"/>
      <c r="B250" s="340"/>
      <c r="C250" s="153"/>
      <c r="D250" s="240" t="s">
        <v>1184</v>
      </c>
      <c r="E250" s="183"/>
      <c r="F250" s="217" t="s">
        <v>1185</v>
      </c>
    </row>
    <row r="251" spans="1:7" ht="15.75">
      <c r="A251" s="126" t="s">
        <v>218</v>
      </c>
      <c r="B251" s="127" t="s">
        <v>1186</v>
      </c>
      <c r="C251" s="128" t="s">
        <v>1187</v>
      </c>
      <c r="D251" s="136" t="s">
        <v>1188</v>
      </c>
      <c r="E251" s="130"/>
      <c r="F251" s="218" t="e">
        <f>#REF!</f>
        <v>#REF!</v>
      </c>
      <c r="G251" s="107"/>
    </row>
    <row r="252" spans="1:7" ht="15.75">
      <c r="A252" s="126" t="s">
        <v>218</v>
      </c>
      <c r="B252" s="127" t="s">
        <v>1189</v>
      </c>
      <c r="C252" s="128" t="s">
        <v>1190</v>
      </c>
      <c r="D252" s="129" t="s">
        <v>1191</v>
      </c>
      <c r="E252" s="130"/>
      <c r="F252" s="218" t="e">
        <f>#REF!</f>
        <v>#REF!</v>
      </c>
      <c r="G252" s="107"/>
    </row>
    <row r="253" spans="1:7" ht="15.75">
      <c r="A253" s="126" t="s">
        <v>218</v>
      </c>
      <c r="B253" s="127" t="s">
        <v>1192</v>
      </c>
      <c r="C253" s="128" t="s">
        <v>1193</v>
      </c>
      <c r="D253" s="129" t="s">
        <v>1194</v>
      </c>
      <c r="E253" s="130"/>
      <c r="F253" s="106" t="s">
        <v>328</v>
      </c>
      <c r="G253" s="107"/>
    </row>
    <row r="254" spans="1:7" ht="15.75">
      <c r="A254" s="126" t="s">
        <v>218</v>
      </c>
      <c r="B254" s="127" t="s">
        <v>1195</v>
      </c>
      <c r="C254" s="128" t="s">
        <v>1196</v>
      </c>
      <c r="D254" s="129" t="s">
        <v>1197</v>
      </c>
      <c r="E254" s="130"/>
      <c r="F254" s="106" t="str">
        <f>F253</f>
        <v xml:space="preserve">допуслуга </v>
      </c>
      <c r="G254" s="107"/>
    </row>
    <row r="255" spans="1:7" ht="15.75">
      <c r="A255" s="341" t="s">
        <v>218</v>
      </c>
      <c r="B255" s="340"/>
      <c r="C255" s="153"/>
      <c r="D255" s="240" t="s">
        <v>1198</v>
      </c>
      <c r="E255" s="183"/>
      <c r="F255" s="339"/>
      <c r="G255" s="152"/>
    </row>
    <row r="256" spans="1:7" ht="15.75">
      <c r="A256" s="126" t="s">
        <v>218</v>
      </c>
      <c r="B256" s="127" t="s">
        <v>1199</v>
      </c>
      <c r="C256" s="128" t="s">
        <v>1200</v>
      </c>
      <c r="D256" s="129" t="s">
        <v>1201</v>
      </c>
      <c r="E256" s="130"/>
      <c r="F256" s="218" t="e">
        <f>#REF!</f>
        <v>#REF!</v>
      </c>
      <c r="G256" s="107"/>
    </row>
    <row r="257" spans="1:7" ht="15.75">
      <c r="A257" s="126" t="s">
        <v>218</v>
      </c>
      <c r="B257" s="127" t="s">
        <v>365</v>
      </c>
      <c r="C257" s="128" t="s">
        <v>1202</v>
      </c>
      <c r="D257" s="129" t="s">
        <v>1203</v>
      </c>
      <c r="E257" s="130"/>
      <c r="F257" s="218" t="e">
        <f>#REF!</f>
        <v>#REF!</v>
      </c>
      <c r="G257" s="107"/>
    </row>
    <row r="258" spans="1:7" ht="15.75">
      <c r="A258" s="126" t="s">
        <v>218</v>
      </c>
      <c r="B258" s="127" t="s">
        <v>367</v>
      </c>
      <c r="C258" s="128" t="s">
        <v>1204</v>
      </c>
      <c r="D258" s="129" t="s">
        <v>1205</v>
      </c>
      <c r="E258" s="130"/>
      <c r="F258" s="106" t="s">
        <v>328</v>
      </c>
      <c r="G258" s="107"/>
    </row>
    <row r="259" spans="1:7" ht="15.75">
      <c r="A259" s="126" t="s">
        <v>218</v>
      </c>
      <c r="B259" s="127" t="s">
        <v>368</v>
      </c>
      <c r="C259" s="128" t="s">
        <v>1206</v>
      </c>
      <c r="D259" s="129" t="s">
        <v>1207</v>
      </c>
      <c r="E259" s="130"/>
      <c r="F259" s="106" t="s">
        <v>328</v>
      </c>
      <c r="G259" s="107"/>
    </row>
    <row r="260" spans="1:7" ht="15.75">
      <c r="A260" s="341" t="s">
        <v>218</v>
      </c>
      <c r="B260" s="340"/>
      <c r="C260" s="153"/>
      <c r="D260" s="240" t="s">
        <v>1208</v>
      </c>
      <c r="E260" s="183"/>
      <c r="F260" s="339"/>
      <c r="G260" s="152"/>
    </row>
    <row r="261" spans="1:7" ht="15.75">
      <c r="A261" s="126" t="s">
        <v>218</v>
      </c>
      <c r="B261" s="127" t="s">
        <v>1209</v>
      </c>
      <c r="C261" s="128" t="s">
        <v>1210</v>
      </c>
      <c r="D261" s="129" t="s">
        <v>1211</v>
      </c>
      <c r="E261" s="130"/>
      <c r="F261" s="218" t="e">
        <f>#REF!</f>
        <v>#REF!</v>
      </c>
      <c r="G261" s="107"/>
    </row>
    <row r="262" spans="1:7" ht="15.75">
      <c r="A262" s="126" t="s">
        <v>218</v>
      </c>
      <c r="B262" s="127" t="s">
        <v>1212</v>
      </c>
      <c r="C262" s="128" t="s">
        <v>1213</v>
      </c>
      <c r="D262" s="129" t="s">
        <v>1214</v>
      </c>
      <c r="E262" s="130"/>
      <c r="F262" s="218" t="e">
        <f>#REF!</f>
        <v>#REF!</v>
      </c>
      <c r="G262" s="107"/>
    </row>
    <row r="263" spans="1:7" ht="15.75">
      <c r="A263" s="126" t="s">
        <v>218</v>
      </c>
      <c r="B263" s="127" t="s">
        <v>1215</v>
      </c>
      <c r="C263" s="128" t="s">
        <v>1216</v>
      </c>
      <c r="D263" s="129" t="s">
        <v>1217</v>
      </c>
      <c r="E263" s="130"/>
      <c r="F263" s="106" t="s">
        <v>328</v>
      </c>
      <c r="G263" s="107"/>
    </row>
    <row r="264" spans="1:7" ht="15.75">
      <c r="A264" s="126" t="s">
        <v>218</v>
      </c>
      <c r="B264" s="127" t="s">
        <v>1218</v>
      </c>
      <c r="C264" s="128" t="s">
        <v>1219</v>
      </c>
      <c r="D264" s="129" t="s">
        <v>1220</v>
      </c>
      <c r="E264" s="130"/>
      <c r="F264" s="106" t="s">
        <v>328</v>
      </c>
      <c r="G264" s="107"/>
    </row>
    <row r="265" spans="1:7" ht="15.75">
      <c r="A265" s="341" t="s">
        <v>218</v>
      </c>
      <c r="B265" s="340"/>
      <c r="C265" s="153"/>
      <c r="D265" s="342" t="s">
        <v>1221</v>
      </c>
      <c r="E265" s="183"/>
      <c r="F265" s="339"/>
      <c r="G265" s="152"/>
    </row>
    <row r="266" spans="1:7" ht="15.75">
      <c r="A266" s="126" t="s">
        <v>218</v>
      </c>
      <c r="B266" s="127" t="s">
        <v>1222</v>
      </c>
      <c r="C266" s="128" t="s">
        <v>1223</v>
      </c>
      <c r="D266" s="129" t="s">
        <v>1224</v>
      </c>
      <c r="E266" s="130"/>
      <c r="F266" s="218" t="e">
        <f>#REF!</f>
        <v>#REF!</v>
      </c>
      <c r="G266" s="107"/>
    </row>
    <row r="267" spans="1:7" ht="15.75">
      <c r="A267" s="126" t="s">
        <v>218</v>
      </c>
      <c r="B267" s="127" t="s">
        <v>1225</v>
      </c>
      <c r="C267" s="128" t="s">
        <v>1226</v>
      </c>
      <c r="D267" s="129" t="s">
        <v>1227</v>
      </c>
      <c r="E267" s="130"/>
      <c r="F267" s="218" t="e">
        <f>#REF!</f>
        <v>#REF!</v>
      </c>
      <c r="G267" s="107"/>
    </row>
    <row r="268" spans="1:7" ht="15.75">
      <c r="A268" s="335"/>
      <c r="B268" s="340"/>
      <c r="C268" s="153"/>
      <c r="D268" s="342" t="s">
        <v>1228</v>
      </c>
      <c r="E268" s="183"/>
      <c r="F268" s="339"/>
      <c r="G268" s="152"/>
    </row>
    <row r="269" spans="1:7" ht="15.75">
      <c r="A269" s="126" t="s">
        <v>195</v>
      </c>
      <c r="B269" s="127" t="s">
        <v>1229</v>
      </c>
      <c r="C269" s="128" t="s">
        <v>1230</v>
      </c>
      <c r="D269" s="150" t="s">
        <v>1231</v>
      </c>
      <c r="E269" s="130"/>
      <c r="F269" s="218" t="e">
        <f>#REF!</f>
        <v>#REF!</v>
      </c>
      <c r="G269" s="107"/>
    </row>
    <row r="270" spans="1:7" ht="15.75">
      <c r="A270" s="126" t="s">
        <v>195</v>
      </c>
      <c r="B270" s="127" t="s">
        <v>1232</v>
      </c>
      <c r="C270" s="128" t="s">
        <v>1230</v>
      </c>
      <c r="D270" s="129" t="s">
        <v>1233</v>
      </c>
      <c r="E270" s="130"/>
      <c r="F270" s="218" t="e">
        <f>#REF!</f>
        <v>#REF!</v>
      </c>
      <c r="G270" s="107"/>
    </row>
    <row r="271" spans="1:7" ht="15.75">
      <c r="A271" s="126" t="s">
        <v>195</v>
      </c>
      <c r="B271" s="127" t="s">
        <v>1234</v>
      </c>
      <c r="C271" s="128" t="s">
        <v>1235</v>
      </c>
      <c r="D271" s="129" t="s">
        <v>1236</v>
      </c>
      <c r="E271" s="195"/>
      <c r="F271" s="218" t="e">
        <f>#REF!</f>
        <v>#REF!</v>
      </c>
      <c r="G271" s="107"/>
    </row>
    <row r="272" spans="1:7" ht="15.75">
      <c r="A272" s="126" t="s">
        <v>218</v>
      </c>
      <c r="B272" s="127" t="s">
        <v>1237</v>
      </c>
      <c r="C272" s="128" t="s">
        <v>339</v>
      </c>
      <c r="D272" s="129" t="s">
        <v>1238</v>
      </c>
      <c r="E272" s="195"/>
      <c r="F272" s="106" t="s">
        <v>328</v>
      </c>
      <c r="G272" s="107"/>
    </row>
    <row r="273" spans="1:7" ht="15.75">
      <c r="A273" s="126" t="s">
        <v>195</v>
      </c>
      <c r="B273" s="127" t="s">
        <v>1239</v>
      </c>
      <c r="C273" s="128" t="s">
        <v>324</v>
      </c>
      <c r="D273" s="129" t="s">
        <v>1240</v>
      </c>
      <c r="E273" s="195"/>
      <c r="F273" s="106" t="s">
        <v>328</v>
      </c>
      <c r="G273" s="107"/>
    </row>
    <row r="274" spans="1:7" ht="15.75">
      <c r="A274" s="126" t="s">
        <v>195</v>
      </c>
      <c r="B274" s="127" t="s">
        <v>1241</v>
      </c>
      <c r="C274" s="128" t="s">
        <v>1242</v>
      </c>
      <c r="D274" s="136" t="s">
        <v>1243</v>
      </c>
      <c r="E274" s="195"/>
      <c r="F274" s="106" t="s">
        <v>328</v>
      </c>
      <c r="G274" s="107"/>
    </row>
    <row r="275" spans="1:7" ht="15.75">
      <c r="A275" s="126" t="s">
        <v>195</v>
      </c>
      <c r="B275" s="127" t="s">
        <v>1244</v>
      </c>
      <c r="C275" s="128" t="s">
        <v>1245</v>
      </c>
      <c r="D275" s="136" t="s">
        <v>1246</v>
      </c>
      <c r="E275" s="195"/>
      <c r="F275" s="106" t="s">
        <v>328</v>
      </c>
      <c r="G275" s="107"/>
    </row>
    <row r="276" spans="1:7" ht="15.75">
      <c r="A276" s="126" t="s">
        <v>195</v>
      </c>
      <c r="B276" s="127" t="s">
        <v>1247</v>
      </c>
      <c r="C276" s="128" t="s">
        <v>1248</v>
      </c>
      <c r="D276" s="136" t="s">
        <v>1246</v>
      </c>
      <c r="E276" s="195"/>
      <c r="F276" s="106" t="s">
        <v>328</v>
      </c>
      <c r="G276" s="107"/>
    </row>
    <row r="277" spans="1:7" ht="15.75">
      <c r="A277" s="126" t="s">
        <v>195</v>
      </c>
      <c r="B277" s="127" t="s">
        <v>1249</v>
      </c>
      <c r="C277" s="128" t="s">
        <v>1250</v>
      </c>
      <c r="D277" s="136" t="s">
        <v>1246</v>
      </c>
      <c r="E277" s="195"/>
      <c r="F277" s="106" t="s">
        <v>328</v>
      </c>
      <c r="G277" s="107"/>
    </row>
    <row r="278" spans="1:7" ht="15.75">
      <c r="A278" s="126" t="s">
        <v>195</v>
      </c>
      <c r="B278" s="127" t="s">
        <v>1251</v>
      </c>
      <c r="C278" s="128" t="s">
        <v>1252</v>
      </c>
      <c r="D278" s="136" t="s">
        <v>1246</v>
      </c>
      <c r="E278" s="195"/>
      <c r="F278" s="106" t="s">
        <v>328</v>
      </c>
      <c r="G278" s="107"/>
    </row>
    <row r="279" spans="1:7" ht="15.75">
      <c r="A279" s="126" t="s">
        <v>195</v>
      </c>
      <c r="B279" s="127" t="s">
        <v>1253</v>
      </c>
      <c r="C279" s="128" t="s">
        <v>1254</v>
      </c>
      <c r="D279" s="136" t="s">
        <v>1246</v>
      </c>
      <c r="E279" s="195"/>
      <c r="F279" s="106" t="s">
        <v>328</v>
      </c>
      <c r="G279" s="107"/>
    </row>
    <row r="280" spans="1:7" ht="15.75">
      <c r="A280" s="126" t="s">
        <v>195</v>
      </c>
      <c r="B280" s="127" t="s">
        <v>1255</v>
      </c>
      <c r="C280" s="128" t="s">
        <v>1256</v>
      </c>
      <c r="D280" s="136" t="s">
        <v>1246</v>
      </c>
      <c r="E280" s="195"/>
      <c r="F280" s="106" t="s">
        <v>328</v>
      </c>
      <c r="G280" s="107"/>
    </row>
    <row r="281" spans="1:7" ht="15.75">
      <c r="A281" s="126" t="s">
        <v>195</v>
      </c>
      <c r="B281" s="127" t="s">
        <v>1257</v>
      </c>
      <c r="C281" s="128" t="s">
        <v>1258</v>
      </c>
      <c r="D281" s="136" t="s">
        <v>1246</v>
      </c>
      <c r="E281" s="195"/>
      <c r="F281" s="106" t="s">
        <v>328</v>
      </c>
      <c r="G281" s="107"/>
    </row>
    <row r="282" spans="1:7" ht="15.75">
      <c r="A282" s="126" t="s">
        <v>195</v>
      </c>
      <c r="B282" s="127" t="s">
        <v>1259</v>
      </c>
      <c r="C282" s="128" t="s">
        <v>1260</v>
      </c>
      <c r="D282" s="136" t="s">
        <v>1246</v>
      </c>
      <c r="E282" s="195"/>
      <c r="F282" s="106" t="s">
        <v>328</v>
      </c>
      <c r="G282" s="107"/>
    </row>
    <row r="283" spans="1:7" ht="15.75">
      <c r="A283" s="126" t="s">
        <v>195</v>
      </c>
      <c r="B283" s="127" t="s">
        <v>1261</v>
      </c>
      <c r="C283" s="128" t="s">
        <v>1242</v>
      </c>
      <c r="D283" s="343" t="s">
        <v>1262</v>
      </c>
      <c r="E283" s="195"/>
      <c r="F283" s="106" t="s">
        <v>328</v>
      </c>
      <c r="G283" s="107"/>
    </row>
    <row r="284" spans="1:7" ht="15.75">
      <c r="A284" s="126" t="s">
        <v>195</v>
      </c>
      <c r="B284" s="127" t="s">
        <v>1263</v>
      </c>
      <c r="C284" s="128" t="s">
        <v>1264</v>
      </c>
      <c r="D284" s="129" t="s">
        <v>1265</v>
      </c>
      <c r="E284" s="195"/>
      <c r="F284" s="106" t="s">
        <v>328</v>
      </c>
      <c r="G284" s="152"/>
    </row>
    <row r="285" spans="1:7" ht="15.75">
      <c r="A285" s="126" t="s">
        <v>195</v>
      </c>
      <c r="B285" s="127" t="s">
        <v>1266</v>
      </c>
      <c r="C285" s="128" t="s">
        <v>1177</v>
      </c>
      <c r="D285" s="129" t="s">
        <v>1267</v>
      </c>
      <c r="E285" s="130"/>
      <c r="F285" s="106" t="s">
        <v>328</v>
      </c>
      <c r="G285" s="107"/>
    </row>
    <row r="286" spans="1:7" ht="15.75">
      <c r="A286" s="344" t="s">
        <v>195</v>
      </c>
      <c r="B286" s="127" t="s">
        <v>1268</v>
      </c>
      <c r="C286" s="140" t="s">
        <v>1180</v>
      </c>
      <c r="D286" s="141" t="s">
        <v>1181</v>
      </c>
      <c r="E286" s="345"/>
      <c r="F286" s="106" t="s">
        <v>328</v>
      </c>
      <c r="G286" s="107"/>
    </row>
    <row r="287" spans="1:7" ht="15.75">
      <c r="A287" s="123"/>
      <c r="B287" s="154" t="s">
        <v>1269</v>
      </c>
      <c r="C287" s="346"/>
      <c r="D287" s="347"/>
      <c r="E287" s="157"/>
      <c r="F287" s="158"/>
      <c r="G287" s="125"/>
    </row>
    <row r="288" spans="1:7" ht="15.75">
      <c r="A288" s="126" t="s">
        <v>195</v>
      </c>
      <c r="B288" s="127" t="s">
        <v>370</v>
      </c>
      <c r="C288" s="128" t="s">
        <v>1270</v>
      </c>
      <c r="D288" s="136" t="s">
        <v>1271</v>
      </c>
      <c r="E288" s="195"/>
      <c r="F288" s="218" t="e">
        <f>#REF!</f>
        <v>#REF!</v>
      </c>
      <c r="G288" s="107"/>
    </row>
    <row r="289" spans="1:7" ht="15.75">
      <c r="A289" s="126" t="s">
        <v>195</v>
      </c>
      <c r="B289" s="133" t="s">
        <v>372</v>
      </c>
      <c r="C289" s="128" t="s">
        <v>1272</v>
      </c>
      <c r="D289" s="136" t="s">
        <v>1273</v>
      </c>
      <c r="E289" s="195"/>
      <c r="F289" s="218" t="e">
        <f>#REF!</f>
        <v>#REF!</v>
      </c>
      <c r="G289" s="107"/>
    </row>
    <row r="290" spans="1:7" ht="15.75">
      <c r="A290" s="126" t="s">
        <v>195</v>
      </c>
      <c r="B290" s="127" t="s">
        <v>373</v>
      </c>
      <c r="C290" s="128" t="s">
        <v>1274</v>
      </c>
      <c r="D290" s="136" t="s">
        <v>1275</v>
      </c>
      <c r="E290" s="195"/>
      <c r="F290" s="218" t="e">
        <f>#REF!</f>
        <v>#REF!</v>
      </c>
      <c r="G290" s="107"/>
    </row>
    <row r="291" spans="1:7" ht="15.75">
      <c r="A291" s="126" t="s">
        <v>195</v>
      </c>
      <c r="B291" s="127" t="s">
        <v>375</v>
      </c>
      <c r="C291" s="128" t="s">
        <v>1276</v>
      </c>
      <c r="D291" s="129" t="s">
        <v>1277</v>
      </c>
      <c r="E291" s="195"/>
      <c r="F291" s="324" t="e">
        <f>#REF!</f>
        <v>#REF!</v>
      </c>
      <c r="G291" s="135"/>
    </row>
    <row r="292" spans="1:7" ht="15.75">
      <c r="A292" s="126" t="s">
        <v>218</v>
      </c>
      <c r="B292" s="127" t="s">
        <v>377</v>
      </c>
      <c r="C292" s="128" t="s">
        <v>1278</v>
      </c>
      <c r="D292" s="129" t="s">
        <v>1279</v>
      </c>
      <c r="E292" s="195"/>
      <c r="F292" s="106" t="s">
        <v>328</v>
      </c>
      <c r="G292" s="135"/>
    </row>
    <row r="293" spans="1:7" ht="15.75">
      <c r="A293" s="126" t="s">
        <v>218</v>
      </c>
      <c r="B293" s="127" t="s">
        <v>378</v>
      </c>
      <c r="C293" s="128" t="s">
        <v>1280</v>
      </c>
      <c r="D293" s="129" t="s">
        <v>1281</v>
      </c>
      <c r="E293" s="195"/>
      <c r="F293" s="324" t="e">
        <f>#REF!</f>
        <v>#REF!</v>
      </c>
      <c r="G293" s="107"/>
    </row>
    <row r="294" spans="1:7" ht="15.75">
      <c r="A294" s="126" t="s">
        <v>218</v>
      </c>
      <c r="B294" s="127" t="s">
        <v>1282</v>
      </c>
      <c r="C294" s="128" t="s">
        <v>1283</v>
      </c>
      <c r="D294" s="129" t="s">
        <v>1284</v>
      </c>
      <c r="E294" s="195"/>
      <c r="F294" s="106" t="s">
        <v>328</v>
      </c>
      <c r="G294" s="135"/>
    </row>
    <row r="295" spans="1:7" ht="15.75">
      <c r="A295" s="126" t="s">
        <v>218</v>
      </c>
      <c r="B295" s="127" t="s">
        <v>1285</v>
      </c>
      <c r="C295" s="128" t="s">
        <v>1286</v>
      </c>
      <c r="D295" s="129" t="s">
        <v>1287</v>
      </c>
      <c r="E295" s="195"/>
      <c r="F295" s="324" t="e">
        <f>#REF!</f>
        <v>#REF!</v>
      </c>
      <c r="G295" s="135"/>
    </row>
    <row r="296" spans="1:7" ht="15.75">
      <c r="A296" s="126" t="s">
        <v>195</v>
      </c>
      <c r="B296" s="127" t="s">
        <v>1288</v>
      </c>
      <c r="C296" s="128" t="s">
        <v>1289</v>
      </c>
      <c r="D296" s="129" t="s">
        <v>1290</v>
      </c>
      <c r="E296" s="195"/>
      <c r="F296" s="106" t="s">
        <v>1291</v>
      </c>
      <c r="G296" s="135"/>
    </row>
    <row r="297" spans="1:7" ht="15.75">
      <c r="A297" s="126" t="s">
        <v>218</v>
      </c>
      <c r="B297" s="127" t="s">
        <v>1292</v>
      </c>
      <c r="C297" s="128" t="s">
        <v>1293</v>
      </c>
      <c r="D297" s="129" t="s">
        <v>1294</v>
      </c>
      <c r="E297" s="195"/>
      <c r="F297" s="106" t="s">
        <v>1291</v>
      </c>
      <c r="G297" s="107"/>
    </row>
    <row r="298" spans="1:7" ht="15.75">
      <c r="A298" s="126" t="s">
        <v>218</v>
      </c>
      <c r="B298" s="127" t="s">
        <v>1295</v>
      </c>
      <c r="C298" s="128" t="s">
        <v>1296</v>
      </c>
      <c r="D298" s="129" t="s">
        <v>1297</v>
      </c>
      <c r="E298" s="195"/>
      <c r="F298" s="106" t="s">
        <v>1291</v>
      </c>
      <c r="G298" s="107"/>
    </row>
    <row r="299" spans="1:7" ht="15.75">
      <c r="A299" s="126" t="s">
        <v>218</v>
      </c>
      <c r="B299" s="127" t="s">
        <v>1298</v>
      </c>
      <c r="C299" s="128" t="s">
        <v>1299</v>
      </c>
      <c r="D299" s="129" t="s">
        <v>1300</v>
      </c>
      <c r="E299" s="195"/>
      <c r="F299" s="106" t="s">
        <v>1291</v>
      </c>
      <c r="G299" s="107"/>
    </row>
    <row r="300" spans="1:7" ht="15.75">
      <c r="A300" s="126" t="s">
        <v>195</v>
      </c>
      <c r="B300" s="127" t="s">
        <v>1301</v>
      </c>
      <c r="C300" s="128" t="s">
        <v>1302</v>
      </c>
      <c r="D300" s="129" t="s">
        <v>1303</v>
      </c>
      <c r="E300" s="195"/>
      <c r="F300" s="348" t="e">
        <f>#REF!</f>
        <v>#REF!</v>
      </c>
      <c r="G300" s="135"/>
    </row>
    <row r="301" spans="1:7" ht="15.75">
      <c r="A301" s="126" t="s">
        <v>218</v>
      </c>
      <c r="B301" s="127" t="s">
        <v>1304</v>
      </c>
      <c r="C301" s="128" t="s">
        <v>1305</v>
      </c>
      <c r="D301" s="136" t="s">
        <v>1306</v>
      </c>
      <c r="E301" s="195"/>
      <c r="F301" s="349" t="e">
        <f>#REF!</f>
        <v>#REF!</v>
      </c>
      <c r="G301" s="135"/>
    </row>
    <row r="302" spans="1:7" ht="15.75">
      <c r="A302" s="126" t="s">
        <v>218</v>
      </c>
      <c r="B302" s="127" t="s">
        <v>1307</v>
      </c>
      <c r="C302" s="128" t="s">
        <v>1308</v>
      </c>
      <c r="D302" s="129" t="s">
        <v>1309</v>
      </c>
      <c r="E302" s="195"/>
      <c r="F302" s="106" t="s">
        <v>570</v>
      </c>
      <c r="G302" s="135"/>
    </row>
    <row r="303" spans="1:7" ht="15.75">
      <c r="A303" s="126" t="s">
        <v>195</v>
      </c>
      <c r="B303" s="127" t="s">
        <v>1310</v>
      </c>
      <c r="C303" s="128" t="s">
        <v>1311</v>
      </c>
      <c r="D303" s="129" t="s">
        <v>1312</v>
      </c>
      <c r="E303" s="195"/>
      <c r="F303" s="106" t="s">
        <v>328</v>
      </c>
      <c r="G303" s="107"/>
    </row>
    <row r="304" spans="1:7" ht="15.75">
      <c r="A304" s="126" t="s">
        <v>195</v>
      </c>
      <c r="B304" s="127" t="s">
        <v>1313</v>
      </c>
      <c r="C304" s="128" t="s">
        <v>1314</v>
      </c>
      <c r="D304" s="129" t="s">
        <v>1315</v>
      </c>
      <c r="E304" s="195"/>
      <c r="F304" s="106" t="s">
        <v>328</v>
      </c>
      <c r="G304" s="107"/>
    </row>
    <row r="305" spans="1:7" ht="15.75">
      <c r="A305" s="126" t="s">
        <v>218</v>
      </c>
      <c r="B305" s="127" t="s">
        <v>1316</v>
      </c>
      <c r="C305" s="224" t="s">
        <v>1177</v>
      </c>
      <c r="D305" s="129" t="s">
        <v>1317</v>
      </c>
      <c r="E305" s="195"/>
      <c r="F305" s="106" t="s">
        <v>328</v>
      </c>
      <c r="G305" s="107"/>
    </row>
    <row r="306" spans="1:7" ht="15.75">
      <c r="A306" s="126" t="s">
        <v>195</v>
      </c>
      <c r="B306" s="127" t="s">
        <v>1318</v>
      </c>
      <c r="C306" s="140" t="s">
        <v>1180</v>
      </c>
      <c r="D306" s="333" t="s">
        <v>1181</v>
      </c>
      <c r="E306" s="130"/>
      <c r="F306" s="106" t="s">
        <v>328</v>
      </c>
      <c r="G306" s="107"/>
    </row>
    <row r="307" spans="1:7" ht="15.75">
      <c r="A307" s="126"/>
      <c r="B307" s="127"/>
      <c r="C307" s="128"/>
      <c r="D307" s="350" t="s">
        <v>1319</v>
      </c>
      <c r="E307" s="195"/>
      <c r="F307" s="218"/>
      <c r="G307" s="107"/>
    </row>
    <row r="308" spans="1:7" ht="15.75">
      <c r="A308" s="126" t="s">
        <v>195</v>
      </c>
      <c r="B308" s="133" t="s">
        <v>1320</v>
      </c>
      <c r="C308" s="128" t="s">
        <v>1321</v>
      </c>
      <c r="D308" s="136" t="s">
        <v>1322</v>
      </c>
      <c r="E308" s="195"/>
      <c r="F308" s="218" t="e">
        <f>#REF!</f>
        <v>#REF!</v>
      </c>
      <c r="G308" s="107"/>
    </row>
    <row r="309" spans="1:7" ht="15.75">
      <c r="A309" s="126" t="s">
        <v>195</v>
      </c>
      <c r="B309" s="133" t="s">
        <v>1323</v>
      </c>
      <c r="C309" s="128" t="s">
        <v>1324</v>
      </c>
      <c r="D309" s="136" t="s">
        <v>1325</v>
      </c>
      <c r="E309" s="195"/>
      <c r="F309" s="218" t="e">
        <f>#REF!</f>
        <v>#REF!</v>
      </c>
      <c r="G309" s="107"/>
    </row>
    <row r="310" spans="1:7" ht="15.75">
      <c r="A310" s="126" t="s">
        <v>195</v>
      </c>
      <c r="B310" s="133" t="s">
        <v>1326</v>
      </c>
      <c r="C310" s="128" t="s">
        <v>1327</v>
      </c>
      <c r="D310" s="136" t="s">
        <v>1328</v>
      </c>
      <c r="E310" s="195"/>
      <c r="F310" s="218" t="e">
        <f>#REF!</f>
        <v>#REF!</v>
      </c>
      <c r="G310" s="107"/>
    </row>
    <row r="311" spans="1:7" ht="15.75">
      <c r="A311" s="126" t="s">
        <v>218</v>
      </c>
      <c r="B311" s="133" t="s">
        <v>1329</v>
      </c>
      <c r="C311" s="128" t="s">
        <v>1330</v>
      </c>
      <c r="D311" s="136" t="s">
        <v>1331</v>
      </c>
      <c r="E311" s="195"/>
      <c r="F311" s="218" t="e">
        <f>#REF!</f>
        <v>#REF!</v>
      </c>
      <c r="G311" s="107"/>
    </row>
    <row r="312" spans="1:7" ht="15.75">
      <c r="A312" s="126" t="s">
        <v>218</v>
      </c>
      <c r="B312" s="133" t="s">
        <v>1332</v>
      </c>
      <c r="C312" s="128" t="s">
        <v>1333</v>
      </c>
      <c r="D312" s="136" t="s">
        <v>1334</v>
      </c>
      <c r="E312" s="195"/>
      <c r="F312" s="106" t="s">
        <v>1291</v>
      </c>
      <c r="G312" s="107"/>
    </row>
    <row r="313" spans="1:7" ht="15.75">
      <c r="A313" s="126" t="s">
        <v>195</v>
      </c>
      <c r="B313" s="133" t="s">
        <v>1335</v>
      </c>
      <c r="C313" s="128" t="s">
        <v>1336</v>
      </c>
      <c r="D313" s="136" t="s">
        <v>1337</v>
      </c>
      <c r="E313" s="195"/>
      <c r="F313" s="351"/>
      <c r="G313" s="107"/>
    </row>
    <row r="314" spans="1:7" ht="15.75">
      <c r="A314" s="123"/>
      <c r="B314" s="352" t="s">
        <v>1338</v>
      </c>
      <c r="C314" s="353"/>
      <c r="D314" s="347"/>
      <c r="E314" s="157"/>
      <c r="F314" s="158"/>
      <c r="G314" s="125"/>
    </row>
    <row r="315" spans="1:7" ht="15.75">
      <c r="A315" s="354"/>
      <c r="B315" s="355"/>
      <c r="C315" s="356"/>
      <c r="D315" s="357" t="s">
        <v>1339</v>
      </c>
      <c r="E315" s="358"/>
      <c r="F315" s="147"/>
      <c r="G315" s="148"/>
    </row>
    <row r="316" spans="1:7" ht="15.75">
      <c r="A316" s="126" t="s">
        <v>195</v>
      </c>
      <c r="B316" s="127" t="s">
        <v>1340</v>
      </c>
      <c r="C316" s="222" t="s">
        <v>345</v>
      </c>
      <c r="D316" s="129" t="s">
        <v>1341</v>
      </c>
      <c r="E316" s="130"/>
      <c r="F316" s="106" t="s">
        <v>328</v>
      </c>
      <c r="G316" s="152"/>
    </row>
    <row r="317" spans="1:7" ht="15.75">
      <c r="A317" s="126" t="s">
        <v>195</v>
      </c>
      <c r="B317" s="127" t="s">
        <v>1342</v>
      </c>
      <c r="C317" s="222" t="s">
        <v>346</v>
      </c>
      <c r="D317" s="129" t="s">
        <v>1343</v>
      </c>
      <c r="E317" s="130"/>
      <c r="F317" s="106" t="s">
        <v>328</v>
      </c>
      <c r="G317" s="152"/>
    </row>
    <row r="318" spans="1:7" ht="15.75">
      <c r="A318" s="126" t="s">
        <v>195</v>
      </c>
      <c r="B318" s="127" t="s">
        <v>382</v>
      </c>
      <c r="C318" s="359" t="s">
        <v>1344</v>
      </c>
      <c r="D318" s="129" t="s">
        <v>1345</v>
      </c>
      <c r="E318" s="130"/>
      <c r="F318" s="106" t="s">
        <v>328</v>
      </c>
      <c r="G318" s="152"/>
    </row>
    <row r="319" spans="1:7" ht="15.75">
      <c r="A319" s="126" t="s">
        <v>195</v>
      </c>
      <c r="B319" s="127" t="s">
        <v>383</v>
      </c>
      <c r="C319" s="359" t="s">
        <v>381</v>
      </c>
      <c r="D319" s="129" t="s">
        <v>1346</v>
      </c>
      <c r="E319" s="130"/>
      <c r="F319" s="106" t="s">
        <v>328</v>
      </c>
      <c r="G319" s="152"/>
    </row>
    <row r="320" spans="1:7" ht="15.75">
      <c r="A320" s="126" t="s">
        <v>195</v>
      </c>
      <c r="B320" s="127" t="s">
        <v>384</v>
      </c>
      <c r="C320" s="128" t="s">
        <v>1347</v>
      </c>
      <c r="D320" s="136" t="s">
        <v>1348</v>
      </c>
      <c r="E320" s="130"/>
      <c r="F320" s="106" t="s">
        <v>328</v>
      </c>
      <c r="G320" s="152"/>
    </row>
    <row r="321" spans="1:7" ht="31.5">
      <c r="A321" s="126" t="s">
        <v>218</v>
      </c>
      <c r="B321" s="127" t="s">
        <v>385</v>
      </c>
      <c r="C321" s="128" t="s">
        <v>1349</v>
      </c>
      <c r="D321" s="136" t="s">
        <v>1350</v>
      </c>
      <c r="E321" s="130"/>
      <c r="F321" s="106" t="s">
        <v>328</v>
      </c>
      <c r="G321" s="152"/>
    </row>
    <row r="322" spans="1:7" ht="15.75">
      <c r="A322" s="354"/>
      <c r="B322" s="360"/>
      <c r="C322" s="550" t="s">
        <v>592</v>
      </c>
      <c r="D322" s="551"/>
      <c r="E322" s="146"/>
      <c r="F322" s="361"/>
      <c r="G322" s="362"/>
    </row>
    <row r="323" spans="1:7" ht="15.75">
      <c r="A323" s="126" t="s">
        <v>218</v>
      </c>
      <c r="B323" s="127" t="s">
        <v>386</v>
      </c>
      <c r="C323" s="128" t="s">
        <v>1351</v>
      </c>
      <c r="D323" s="129" t="s">
        <v>1352</v>
      </c>
      <c r="E323" s="130"/>
      <c r="F323" s="106" t="s">
        <v>328</v>
      </c>
      <c r="G323" s="152"/>
    </row>
    <row r="324" spans="1:7" ht="15.75">
      <c r="A324" s="126" t="s">
        <v>218</v>
      </c>
      <c r="B324" s="127" t="s">
        <v>387</v>
      </c>
      <c r="C324" s="128" t="s">
        <v>1353</v>
      </c>
      <c r="D324" s="129" t="s">
        <v>1354</v>
      </c>
      <c r="E324" s="130"/>
      <c r="F324" s="106" t="s">
        <v>328</v>
      </c>
      <c r="G324" s="152"/>
    </row>
    <row r="325" spans="1:7" ht="15.75">
      <c r="A325" s="126" t="s">
        <v>218</v>
      </c>
      <c r="B325" s="127" t="s">
        <v>388</v>
      </c>
      <c r="C325" s="128" t="s">
        <v>1355</v>
      </c>
      <c r="D325" s="129" t="s">
        <v>1356</v>
      </c>
      <c r="E325" s="130"/>
      <c r="F325" s="106" t="s">
        <v>328</v>
      </c>
      <c r="G325" s="152"/>
    </row>
    <row r="326" spans="1:7" ht="15.75">
      <c r="A326" s="126" t="s">
        <v>218</v>
      </c>
      <c r="B326" s="127" t="s">
        <v>389</v>
      </c>
      <c r="C326" s="128" t="s">
        <v>1347</v>
      </c>
      <c r="D326" s="363" t="s">
        <v>1357</v>
      </c>
      <c r="E326" s="130"/>
      <c r="F326" s="219" t="e">
        <f>#REF!</f>
        <v>#REF!</v>
      </c>
      <c r="G326" s="152"/>
    </row>
    <row r="327" spans="1:7" ht="15.75">
      <c r="A327" s="126" t="s">
        <v>218</v>
      </c>
      <c r="B327" s="127" t="s">
        <v>390</v>
      </c>
      <c r="C327" s="128" t="s">
        <v>1358</v>
      </c>
      <c r="D327" s="129" t="s">
        <v>1359</v>
      </c>
      <c r="E327" s="130"/>
      <c r="F327" s="106" t="s">
        <v>328</v>
      </c>
      <c r="G327" s="152"/>
    </row>
    <row r="328" spans="1:7">
      <c r="A328" s="364"/>
      <c r="B328" s="365"/>
      <c r="C328" s="552" t="s">
        <v>1360</v>
      </c>
      <c r="D328" s="551"/>
      <c r="E328" s="146"/>
      <c r="F328" s="361"/>
      <c r="G328" s="362"/>
    </row>
    <row r="329" spans="1:7" ht="31.5">
      <c r="A329" s="126" t="s">
        <v>218</v>
      </c>
      <c r="B329" s="127" t="s">
        <v>391</v>
      </c>
      <c r="C329" s="128" t="s">
        <v>1361</v>
      </c>
      <c r="D329" s="129" t="s">
        <v>1362</v>
      </c>
      <c r="E329" s="130"/>
      <c r="F329" s="219" t="e">
        <f>#REF!</f>
        <v>#REF!</v>
      </c>
      <c r="G329" s="152"/>
    </row>
    <row r="330" spans="1:7" ht="31.5">
      <c r="A330" s="126" t="s">
        <v>218</v>
      </c>
      <c r="B330" s="127" t="s">
        <v>392</v>
      </c>
      <c r="C330" s="128" t="s">
        <v>1363</v>
      </c>
      <c r="D330" s="129" t="s">
        <v>1364</v>
      </c>
      <c r="E330" s="130"/>
      <c r="F330" s="106" t="s">
        <v>328</v>
      </c>
      <c r="G330" s="152"/>
    </row>
    <row r="331" spans="1:7" ht="47.25">
      <c r="A331" s="126" t="s">
        <v>218</v>
      </c>
      <c r="B331" s="127" t="s">
        <v>393</v>
      </c>
      <c r="C331" s="128" t="s">
        <v>1365</v>
      </c>
      <c r="D331" s="129" t="s">
        <v>1366</v>
      </c>
      <c r="E331" s="130"/>
      <c r="F331" s="219" t="e">
        <f>#REF!</f>
        <v>#REF!</v>
      </c>
      <c r="G331" s="152"/>
    </row>
    <row r="332" spans="1:7" ht="31.5">
      <c r="A332" s="126" t="s">
        <v>218</v>
      </c>
      <c r="B332" s="127" t="s">
        <v>394</v>
      </c>
      <c r="C332" s="128" t="s">
        <v>1367</v>
      </c>
      <c r="D332" s="129" t="s">
        <v>1368</v>
      </c>
      <c r="E332" s="130"/>
      <c r="F332" s="219" t="e">
        <f>#REF!</f>
        <v>#REF!</v>
      </c>
      <c r="G332" s="152"/>
    </row>
    <row r="333" spans="1:7" ht="31.5">
      <c r="A333" s="126" t="s">
        <v>218</v>
      </c>
      <c r="B333" s="127" t="s">
        <v>395</v>
      </c>
      <c r="C333" s="366" t="s">
        <v>1369</v>
      </c>
      <c r="D333" s="129" t="s">
        <v>1370</v>
      </c>
      <c r="E333" s="130"/>
      <c r="F333" s="219" t="e">
        <f>#REF!</f>
        <v>#REF!</v>
      </c>
      <c r="G333" s="152"/>
    </row>
    <row r="334" spans="1:7" ht="15.75">
      <c r="A334" s="364"/>
      <c r="B334" s="365"/>
      <c r="C334" s="553" t="s">
        <v>593</v>
      </c>
      <c r="D334" s="551"/>
      <c r="E334" s="358"/>
      <c r="F334" s="361"/>
      <c r="G334" s="362"/>
    </row>
    <row r="335" spans="1:7" ht="15.75">
      <c r="A335" s="126" t="s">
        <v>218</v>
      </c>
      <c r="B335" s="127" t="s">
        <v>396</v>
      </c>
      <c r="C335" s="128" t="s">
        <v>1371</v>
      </c>
      <c r="D335" s="129" t="s">
        <v>1372</v>
      </c>
      <c r="E335" s="130"/>
      <c r="F335" s="219" t="e">
        <f>#REF!</f>
        <v>#REF!</v>
      </c>
      <c r="G335" s="152"/>
    </row>
    <row r="336" spans="1:7" ht="15.75">
      <c r="A336" s="126" t="s">
        <v>218</v>
      </c>
      <c r="B336" s="127" t="s">
        <v>397</v>
      </c>
      <c r="C336" s="128" t="s">
        <v>1373</v>
      </c>
      <c r="D336" s="129" t="s">
        <v>1374</v>
      </c>
      <c r="E336" s="130"/>
      <c r="F336" s="219" t="e">
        <f>#REF!</f>
        <v>#REF!</v>
      </c>
      <c r="G336" s="152"/>
    </row>
    <row r="337" spans="1:7" ht="15.75">
      <c r="A337" s="126" t="s">
        <v>218</v>
      </c>
      <c r="B337" s="127" t="s">
        <v>398</v>
      </c>
      <c r="C337" s="128" t="s">
        <v>1375</v>
      </c>
      <c r="D337" s="129" t="s">
        <v>1376</v>
      </c>
      <c r="E337" s="130"/>
      <c r="F337" s="219" t="e">
        <f>#REF!</f>
        <v>#REF!</v>
      </c>
      <c r="G337" s="152"/>
    </row>
    <row r="338" spans="1:7" ht="15.75">
      <c r="A338" s="126" t="s">
        <v>218</v>
      </c>
      <c r="B338" s="127" t="s">
        <v>399</v>
      </c>
      <c r="C338" s="128" t="s">
        <v>1377</v>
      </c>
      <c r="D338" s="129" t="s">
        <v>1378</v>
      </c>
      <c r="E338" s="130"/>
      <c r="F338" s="219" t="e">
        <f>#REF!</f>
        <v>#REF!</v>
      </c>
      <c r="G338" s="152"/>
    </row>
    <row r="339" spans="1:7" ht="15.75">
      <c r="A339" s="126" t="s">
        <v>218</v>
      </c>
      <c r="B339" s="127" t="s">
        <v>400</v>
      </c>
      <c r="C339" s="128" t="s">
        <v>1379</v>
      </c>
      <c r="D339" s="129" t="s">
        <v>1380</v>
      </c>
      <c r="E339" s="130"/>
      <c r="F339" s="219" t="e">
        <f>#REF!</f>
        <v>#REF!</v>
      </c>
      <c r="G339" s="220" t="e">
        <f>#REF!</f>
        <v>#REF!</v>
      </c>
    </row>
    <row r="340" spans="1:7" ht="15.75">
      <c r="A340" s="126" t="s">
        <v>218</v>
      </c>
      <c r="B340" s="127" t="s">
        <v>401</v>
      </c>
      <c r="C340" s="128" t="s">
        <v>1381</v>
      </c>
      <c r="D340" s="129" t="s">
        <v>1382</v>
      </c>
      <c r="E340" s="130"/>
      <c r="F340" s="217" t="s">
        <v>1383</v>
      </c>
      <c r="G340" s="152"/>
    </row>
    <row r="341" spans="1:7" ht="15.75">
      <c r="A341" s="126" t="s">
        <v>218</v>
      </c>
      <c r="B341" s="127" t="s">
        <v>402</v>
      </c>
      <c r="C341" s="128" t="s">
        <v>1384</v>
      </c>
      <c r="D341" s="129" t="s">
        <v>1385</v>
      </c>
      <c r="E341" s="130"/>
      <c r="F341" s="367" t="e">
        <f>#REF!</f>
        <v>#REF!</v>
      </c>
      <c r="G341" s="152"/>
    </row>
    <row r="342" spans="1:7" ht="15.75">
      <c r="A342" s="126" t="s">
        <v>218</v>
      </c>
      <c r="B342" s="127" t="s">
        <v>1386</v>
      </c>
      <c r="C342" s="128" t="s">
        <v>1387</v>
      </c>
      <c r="D342" s="129" t="s">
        <v>1388</v>
      </c>
      <c r="E342" s="130"/>
      <c r="F342" s="219" t="e">
        <f>#REF!</f>
        <v>#REF!</v>
      </c>
      <c r="G342" s="152"/>
    </row>
    <row r="343" spans="1:7" ht="15.75">
      <c r="A343" s="126" t="s">
        <v>218</v>
      </c>
      <c r="B343" s="127" t="s">
        <v>1389</v>
      </c>
      <c r="C343" s="128" t="s">
        <v>1390</v>
      </c>
      <c r="D343" s="129" t="s">
        <v>1391</v>
      </c>
      <c r="E343" s="130"/>
      <c r="F343" s="368" t="s">
        <v>1392</v>
      </c>
      <c r="G343" s="152"/>
    </row>
    <row r="344" spans="1:7" ht="15.75">
      <c r="A344" s="126" t="s">
        <v>218</v>
      </c>
      <c r="B344" s="127" t="s">
        <v>1393</v>
      </c>
      <c r="C344" s="128" t="s">
        <v>1390</v>
      </c>
      <c r="D344" s="129" t="s">
        <v>1394</v>
      </c>
      <c r="E344" s="130"/>
      <c r="F344" s="219" t="e">
        <f>#REF!</f>
        <v>#REF!</v>
      </c>
      <c r="G344" s="152"/>
    </row>
    <row r="345" spans="1:7" ht="15.75">
      <c r="A345" s="126" t="s">
        <v>218</v>
      </c>
      <c r="B345" s="127" t="s">
        <v>1395</v>
      </c>
      <c r="C345" s="128" t="s">
        <v>1396</v>
      </c>
      <c r="D345" s="129" t="s">
        <v>1397</v>
      </c>
      <c r="E345" s="130"/>
      <c r="F345" s="368" t="s">
        <v>1392</v>
      </c>
      <c r="G345" s="152"/>
    </row>
    <row r="346" spans="1:7" ht="15.75">
      <c r="A346" s="126" t="s">
        <v>218</v>
      </c>
      <c r="B346" s="127" t="s">
        <v>1398</v>
      </c>
      <c r="C346" s="128" t="s">
        <v>1399</v>
      </c>
      <c r="D346" s="129" t="s">
        <v>1400</v>
      </c>
      <c r="E346" s="130"/>
      <c r="F346" s="219" t="e">
        <f>#REF!</f>
        <v>#REF!</v>
      </c>
      <c r="G346" s="152"/>
    </row>
    <row r="347" spans="1:7" ht="15.75">
      <c r="A347" s="126" t="s">
        <v>218</v>
      </c>
      <c r="B347" s="127" t="s">
        <v>1401</v>
      </c>
      <c r="C347" s="128" t="s">
        <v>1402</v>
      </c>
      <c r="D347" s="129" t="s">
        <v>1403</v>
      </c>
      <c r="E347" s="130"/>
      <c r="F347" s="1" t="s">
        <v>1392</v>
      </c>
      <c r="G347" s="152"/>
    </row>
    <row r="348" spans="1:7" ht="15.75">
      <c r="A348" s="126" t="s">
        <v>218</v>
      </c>
      <c r="B348" s="127" t="s">
        <v>1404</v>
      </c>
      <c r="C348" s="128" t="s">
        <v>1405</v>
      </c>
      <c r="D348" s="129" t="s">
        <v>1406</v>
      </c>
      <c r="E348" s="130"/>
      <c r="F348" s="219" t="e">
        <f>#REF!</f>
        <v>#REF!</v>
      </c>
      <c r="G348" s="152"/>
    </row>
    <row r="349" spans="1:7" ht="15.75">
      <c r="A349" s="126" t="s">
        <v>218</v>
      </c>
      <c r="B349" s="127" t="s">
        <v>1407</v>
      </c>
      <c r="C349" s="128" t="s">
        <v>1408</v>
      </c>
      <c r="D349" s="129" t="s">
        <v>1409</v>
      </c>
      <c r="E349" s="130"/>
      <c r="F349" s="339"/>
      <c r="G349" s="152"/>
    </row>
    <row r="350" spans="1:7">
      <c r="A350" s="364"/>
      <c r="B350" s="365"/>
      <c r="C350" s="552" t="s">
        <v>1410</v>
      </c>
      <c r="D350" s="551"/>
      <c r="E350" s="146"/>
      <c r="F350" s="361"/>
      <c r="G350" s="362"/>
    </row>
    <row r="351" spans="1:7" ht="15.75">
      <c r="A351" s="126" t="s">
        <v>195</v>
      </c>
      <c r="B351" s="127" t="s">
        <v>1411</v>
      </c>
      <c r="C351" s="128" t="s">
        <v>1412</v>
      </c>
      <c r="D351" s="129" t="s">
        <v>1413</v>
      </c>
      <c r="E351" s="130"/>
      <c r="F351" s="368" t="e">
        <f>#REF!</f>
        <v>#REF!</v>
      </c>
      <c r="G351" s="152"/>
    </row>
    <row r="352" spans="1:7" ht="31.5">
      <c r="A352" s="126" t="s">
        <v>195</v>
      </c>
      <c r="B352" s="127" t="s">
        <v>1414</v>
      </c>
      <c r="C352" s="128" t="s">
        <v>1415</v>
      </c>
      <c r="D352" s="129" t="s">
        <v>1416</v>
      </c>
      <c r="E352" s="130"/>
      <c r="F352" s="368" t="e">
        <f>#REF!</f>
        <v>#REF!</v>
      </c>
      <c r="G352" s="152"/>
    </row>
    <row r="353" spans="1:7" ht="31.5">
      <c r="A353" s="126" t="s">
        <v>195</v>
      </c>
      <c r="B353" s="127" t="s">
        <v>1417</v>
      </c>
      <c r="C353" s="128" t="s">
        <v>1418</v>
      </c>
      <c r="D353" s="129" t="s">
        <v>1419</v>
      </c>
      <c r="E353" s="130"/>
      <c r="F353" s="368"/>
      <c r="G353" s="152"/>
    </row>
    <row r="354" spans="1:7" ht="15.75">
      <c r="A354" s="126" t="s">
        <v>195</v>
      </c>
      <c r="B354" s="127" t="s">
        <v>1420</v>
      </c>
      <c r="C354" s="224" t="s">
        <v>1421</v>
      </c>
      <c r="D354" s="150" t="s">
        <v>1422</v>
      </c>
      <c r="E354" s="130"/>
      <c r="F354" s="368"/>
      <c r="G354" s="152"/>
    </row>
    <row r="355" spans="1:7" ht="15.75">
      <c r="A355" s="126" t="s">
        <v>195</v>
      </c>
      <c r="B355" s="127" t="s">
        <v>1423</v>
      </c>
      <c r="C355" s="224" t="s">
        <v>1424</v>
      </c>
      <c r="D355" s="150" t="s">
        <v>1425</v>
      </c>
      <c r="E355" s="130"/>
      <c r="F355" s="368"/>
      <c r="G355" s="152"/>
    </row>
    <row r="356" spans="1:7" ht="15.75">
      <c r="A356" s="126" t="s">
        <v>195</v>
      </c>
      <c r="B356" s="127" t="s">
        <v>1426</v>
      </c>
      <c r="C356" s="224" t="s">
        <v>1427</v>
      </c>
      <c r="D356" s="234" t="s">
        <v>1428</v>
      </c>
      <c r="E356" s="130"/>
      <c r="F356" s="368" t="e">
        <f>#REF!</f>
        <v>#REF!</v>
      </c>
      <c r="G356" s="152"/>
    </row>
    <row r="357" spans="1:7" ht="15.75">
      <c r="A357" s="369">
        <v>0</v>
      </c>
      <c r="B357" s="127" t="s">
        <v>1429</v>
      </c>
      <c r="C357" s="224" t="s">
        <v>1430</v>
      </c>
      <c r="D357" s="234" t="s">
        <v>1431</v>
      </c>
      <c r="E357" s="370"/>
    </row>
    <row r="358" spans="1:7" ht="15.75">
      <c r="A358" s="369">
        <v>0</v>
      </c>
      <c r="B358" s="127" t="s">
        <v>1432</v>
      </c>
      <c r="C358" s="224" t="s">
        <v>1433</v>
      </c>
      <c r="D358" s="234" t="s">
        <v>1434</v>
      </c>
      <c r="E358" s="370"/>
    </row>
    <row r="359" spans="1:7" ht="31.5">
      <c r="A359" s="126" t="s">
        <v>195</v>
      </c>
      <c r="B359" s="127" t="s">
        <v>1435</v>
      </c>
      <c r="C359" s="371" t="s">
        <v>1436</v>
      </c>
      <c r="D359" s="150" t="s">
        <v>1437</v>
      </c>
      <c r="E359" s="130"/>
      <c r="F359" s="219" t="e">
        <f>#REF!</f>
        <v>#REF!</v>
      </c>
      <c r="G359" s="152"/>
    </row>
    <row r="360" spans="1:7" ht="31.5">
      <c r="A360" s="126" t="s">
        <v>195</v>
      </c>
      <c r="B360" s="127" t="s">
        <v>1438</v>
      </c>
      <c r="C360" s="371" t="s">
        <v>1439</v>
      </c>
      <c r="D360" s="129" t="s">
        <v>1440</v>
      </c>
      <c r="E360" s="130"/>
      <c r="F360" s="368"/>
      <c r="G360" s="152"/>
    </row>
    <row r="361" spans="1:7" ht="15.75">
      <c r="A361" s="126" t="s">
        <v>195</v>
      </c>
      <c r="B361" s="127" t="s">
        <v>1441</v>
      </c>
      <c r="C361" s="372" t="s">
        <v>1442</v>
      </c>
      <c r="D361" s="150" t="s">
        <v>1443</v>
      </c>
      <c r="E361" s="130"/>
      <c r="F361" s="219"/>
      <c r="G361" s="152"/>
    </row>
    <row r="362" spans="1:7" ht="15.75">
      <c r="A362" s="126" t="s">
        <v>195</v>
      </c>
      <c r="B362" s="127" t="s">
        <v>1444</v>
      </c>
      <c r="C362" s="373"/>
      <c r="D362" s="136" t="s">
        <v>371</v>
      </c>
      <c r="E362" s="130"/>
      <c r="F362" s="219"/>
      <c r="G362" s="152"/>
    </row>
    <row r="363" spans="1:7">
      <c r="A363" s="364"/>
      <c r="B363" s="365"/>
      <c r="C363" s="552" t="s">
        <v>1445</v>
      </c>
      <c r="D363" s="551"/>
      <c r="E363" s="146"/>
      <c r="F363" s="361"/>
      <c r="G363" s="362"/>
    </row>
    <row r="364" spans="1:7" ht="15.75">
      <c r="A364" s="126" t="s">
        <v>195</v>
      </c>
      <c r="B364" s="133" t="s">
        <v>1441</v>
      </c>
      <c r="C364" s="128" t="s">
        <v>1446</v>
      </c>
      <c r="D364" s="129" t="s">
        <v>1447</v>
      </c>
      <c r="E364" s="130">
        <v>1000</v>
      </c>
      <c r="F364" s="339"/>
      <c r="G364" s="152"/>
    </row>
    <row r="365" spans="1:7" ht="15.75">
      <c r="A365" s="126" t="s">
        <v>195</v>
      </c>
      <c r="B365" s="133" t="s">
        <v>1444</v>
      </c>
      <c r="C365" s="128" t="s">
        <v>1448</v>
      </c>
      <c r="D365" s="136" t="s">
        <v>1449</v>
      </c>
      <c r="E365" s="130">
        <v>1000</v>
      </c>
      <c r="F365" s="339"/>
      <c r="G365" s="152"/>
    </row>
    <row r="366" spans="1:7" ht="15.75">
      <c r="A366" s="126" t="s">
        <v>195</v>
      </c>
      <c r="B366" s="133" t="s">
        <v>1450</v>
      </c>
      <c r="C366" s="128" t="s">
        <v>1451</v>
      </c>
      <c r="D366" s="129" t="s">
        <v>1452</v>
      </c>
      <c r="E366" s="130">
        <v>5000</v>
      </c>
      <c r="F366" s="219" t="e">
        <f>#REF!</f>
        <v>#REF!</v>
      </c>
      <c r="G366" s="152"/>
    </row>
    <row r="367" spans="1:7" ht="15.75">
      <c r="A367" s="126" t="s">
        <v>195</v>
      </c>
      <c r="B367" s="133" t="s">
        <v>1453</v>
      </c>
      <c r="C367" s="128" t="s">
        <v>1454</v>
      </c>
      <c r="D367" s="129" t="s">
        <v>1455</v>
      </c>
      <c r="E367" s="130">
        <v>1000</v>
      </c>
      <c r="F367" s="219"/>
      <c r="G367" s="152"/>
    </row>
    <row r="368" spans="1:7" ht="15.75">
      <c r="A368" s="126" t="s">
        <v>195</v>
      </c>
      <c r="B368" s="133" t="s">
        <v>1456</v>
      </c>
      <c r="C368" s="128" t="s">
        <v>1457</v>
      </c>
      <c r="D368" s="136" t="s">
        <v>1458</v>
      </c>
      <c r="E368" s="195"/>
      <c r="F368" s="219"/>
      <c r="G368" s="152"/>
    </row>
    <row r="369" spans="1:7" ht="15.75">
      <c r="A369" s="126" t="s">
        <v>218</v>
      </c>
      <c r="B369" s="133" t="s">
        <v>1459</v>
      </c>
      <c r="C369" s="128" t="s">
        <v>376</v>
      </c>
      <c r="D369" s="136" t="s">
        <v>1460</v>
      </c>
      <c r="E369" s="195"/>
      <c r="F369" s="219"/>
      <c r="G369" s="152"/>
    </row>
    <row r="370" spans="1:7" ht="15.75">
      <c r="A370" s="126" t="s">
        <v>218</v>
      </c>
      <c r="B370" s="133" t="s">
        <v>1461</v>
      </c>
      <c r="C370" s="128" t="s">
        <v>1462</v>
      </c>
      <c r="D370" s="136" t="s">
        <v>1463</v>
      </c>
      <c r="E370" s="195"/>
      <c r="F370" s="219"/>
      <c r="G370" s="152"/>
    </row>
    <row r="371" spans="1:7" ht="15.75">
      <c r="A371" s="126" t="s">
        <v>218</v>
      </c>
      <c r="B371" s="133" t="s">
        <v>1464</v>
      </c>
      <c r="C371" s="128" t="s">
        <v>1465</v>
      </c>
      <c r="D371" s="136" t="s">
        <v>1466</v>
      </c>
      <c r="E371" s="195"/>
      <c r="F371" s="219"/>
      <c r="G371" s="152"/>
    </row>
    <row r="372" spans="1:7" ht="15.75">
      <c r="A372" s="126" t="s">
        <v>218</v>
      </c>
      <c r="B372" s="133" t="s">
        <v>1467</v>
      </c>
      <c r="C372" s="128" t="s">
        <v>1468</v>
      </c>
      <c r="D372" s="136" t="s">
        <v>1469</v>
      </c>
      <c r="E372" s="130">
        <v>3000</v>
      </c>
      <c r="F372" s="219" t="e">
        <f>#REF!</f>
        <v>#REF!</v>
      </c>
      <c r="G372" s="152"/>
    </row>
    <row r="373" spans="1:7">
      <c r="A373" s="364"/>
      <c r="B373" s="365"/>
      <c r="C373" s="552" t="s">
        <v>1470</v>
      </c>
      <c r="D373" s="551"/>
      <c r="E373" s="146"/>
      <c r="F373" s="361"/>
      <c r="G373" s="362"/>
    </row>
    <row r="374" spans="1:7" ht="15.75">
      <c r="A374" s="126" t="s">
        <v>218</v>
      </c>
      <c r="B374" s="133" t="s">
        <v>1471</v>
      </c>
      <c r="C374" s="222" t="s">
        <v>1472</v>
      </c>
      <c r="D374" s="129" t="s">
        <v>1473</v>
      </c>
      <c r="E374" s="195"/>
      <c r="F374" s="339"/>
      <c r="G374" s="152"/>
    </row>
    <row r="375" spans="1:7" ht="15.75">
      <c r="A375" s="126" t="s">
        <v>218</v>
      </c>
      <c r="B375" s="133" t="s">
        <v>1474</v>
      </c>
      <c r="C375" s="222" t="s">
        <v>1475</v>
      </c>
      <c r="D375" s="129" t="s">
        <v>1476</v>
      </c>
      <c r="E375" s="195"/>
      <c r="F375" s="339"/>
      <c r="G375" s="152"/>
    </row>
    <row r="376" spans="1:7" ht="15.75">
      <c r="A376" s="126" t="s">
        <v>218</v>
      </c>
      <c r="B376" s="133" t="s">
        <v>1477</v>
      </c>
      <c r="C376" s="222" t="s">
        <v>1478</v>
      </c>
      <c r="D376" s="129" t="s">
        <v>1479</v>
      </c>
      <c r="E376" s="195"/>
      <c r="F376" s="339"/>
      <c r="G376" s="152"/>
    </row>
    <row r="377" spans="1:7" ht="15.75">
      <c r="A377" s="126" t="s">
        <v>218</v>
      </c>
      <c r="B377" s="133" t="s">
        <v>1480</v>
      </c>
      <c r="C377" s="222" t="s">
        <v>1481</v>
      </c>
      <c r="D377" s="129" t="s">
        <v>1482</v>
      </c>
      <c r="E377" s="195"/>
      <c r="F377" s="339"/>
      <c r="G377" s="152"/>
    </row>
    <row r="378" spans="1:7" ht="15.75">
      <c r="A378" s="126" t="s">
        <v>218</v>
      </c>
      <c r="B378" s="133" t="s">
        <v>1483</v>
      </c>
      <c r="C378" s="222" t="s">
        <v>1484</v>
      </c>
      <c r="D378" s="129" t="s">
        <v>1485</v>
      </c>
      <c r="E378" s="195"/>
      <c r="F378" s="339"/>
      <c r="G378" s="152"/>
    </row>
    <row r="379" spans="1:7" ht="15.75">
      <c r="A379" s="126" t="s">
        <v>218</v>
      </c>
      <c r="B379" s="133" t="s">
        <v>1486</v>
      </c>
      <c r="C379" s="222" t="s">
        <v>1487</v>
      </c>
      <c r="D379" s="129" t="s">
        <v>1488</v>
      </c>
      <c r="E379" s="195"/>
      <c r="F379" s="339"/>
      <c r="G379" s="152"/>
    </row>
    <row r="380" spans="1:7" ht="15.75">
      <c r="A380" s="126" t="s">
        <v>218</v>
      </c>
      <c r="B380" s="133" t="s">
        <v>1489</v>
      </c>
      <c r="C380" s="222" t="s">
        <v>1490</v>
      </c>
      <c r="D380" s="129" t="s">
        <v>1491</v>
      </c>
      <c r="E380" s="195"/>
      <c r="F380" s="339"/>
      <c r="G380" s="152"/>
    </row>
    <row r="381" spans="1:7" ht="15.75">
      <c r="A381" s="126" t="s">
        <v>218</v>
      </c>
      <c r="B381" s="133" t="s">
        <v>1492</v>
      </c>
      <c r="C381" s="222" t="s">
        <v>1493</v>
      </c>
      <c r="D381" s="129" t="s">
        <v>1494</v>
      </c>
      <c r="E381" s="195"/>
      <c r="F381" s="339"/>
      <c r="G381" s="152"/>
    </row>
    <row r="382" spans="1:7" ht="15.75">
      <c r="A382" s="126" t="s">
        <v>218</v>
      </c>
      <c r="B382" s="133" t="s">
        <v>1495</v>
      </c>
      <c r="C382" s="222" t="s">
        <v>1496</v>
      </c>
      <c r="D382" s="129" t="s">
        <v>1497</v>
      </c>
      <c r="E382" s="195"/>
      <c r="F382" s="339"/>
      <c r="G382" s="152"/>
    </row>
    <row r="383" spans="1:7" ht="15.75">
      <c r="A383" s="126" t="s">
        <v>218</v>
      </c>
      <c r="B383" s="133" t="s">
        <v>1498</v>
      </c>
      <c r="C383" s="222" t="s">
        <v>1499</v>
      </c>
      <c r="D383" s="129" t="s">
        <v>1500</v>
      </c>
      <c r="E383" s="195"/>
      <c r="F383" s="339"/>
      <c r="G383" s="152"/>
    </row>
    <row r="384" spans="1:7" ht="15.75">
      <c r="A384" s="126" t="s">
        <v>218</v>
      </c>
      <c r="B384" s="133" t="s">
        <v>1501</v>
      </c>
      <c r="C384" s="222" t="s">
        <v>1502</v>
      </c>
      <c r="D384" s="129" t="s">
        <v>1503</v>
      </c>
      <c r="E384" s="195"/>
      <c r="F384" s="339"/>
      <c r="G384" s="152"/>
    </row>
    <row r="385" spans="1:7" ht="15.75">
      <c r="A385" s="126" t="s">
        <v>218</v>
      </c>
      <c r="B385" s="133" t="s">
        <v>1504</v>
      </c>
      <c r="C385" s="222" t="s">
        <v>1505</v>
      </c>
      <c r="D385" s="129" t="s">
        <v>1506</v>
      </c>
      <c r="E385" s="195"/>
      <c r="F385" s="339"/>
      <c r="G385" s="152"/>
    </row>
    <row r="386" spans="1:7" ht="15.75">
      <c r="A386" s="126" t="s">
        <v>218</v>
      </c>
      <c r="B386" s="133" t="s">
        <v>1507</v>
      </c>
      <c r="C386" s="222" t="s">
        <v>1508</v>
      </c>
      <c r="D386" s="129" t="s">
        <v>1509</v>
      </c>
      <c r="E386" s="195"/>
      <c r="F386" s="339"/>
      <c r="G386" s="152"/>
    </row>
    <row r="387" spans="1:7" ht="15.75">
      <c r="A387" s="126" t="s">
        <v>218</v>
      </c>
      <c r="B387" s="133" t="s">
        <v>1510</v>
      </c>
      <c r="C387" s="222" t="s">
        <v>1511</v>
      </c>
      <c r="D387" s="129" t="s">
        <v>1512</v>
      </c>
      <c r="E387" s="195"/>
      <c r="F387" s="339"/>
      <c r="G387" s="152"/>
    </row>
    <row r="388" spans="1:7" ht="15.75">
      <c r="A388" s="126" t="s">
        <v>218</v>
      </c>
      <c r="B388" s="133" t="s">
        <v>1513</v>
      </c>
      <c r="C388" s="222" t="s">
        <v>1514</v>
      </c>
      <c r="D388" s="129" t="s">
        <v>1515</v>
      </c>
      <c r="E388" s="195"/>
      <c r="F388" s="339"/>
      <c r="G388" s="152"/>
    </row>
    <row r="389" spans="1:7" ht="15.75">
      <c r="A389" s="126" t="s">
        <v>218</v>
      </c>
      <c r="B389" s="133" t="s">
        <v>1516</v>
      </c>
      <c r="C389" s="222" t="s">
        <v>1517</v>
      </c>
      <c r="D389" s="129" t="s">
        <v>1518</v>
      </c>
      <c r="E389" s="195"/>
      <c r="F389" s="339"/>
      <c r="G389" s="152"/>
    </row>
    <row r="390" spans="1:7" ht="15.75">
      <c r="A390" s="126" t="s">
        <v>218</v>
      </c>
      <c r="B390" s="133" t="s">
        <v>1519</v>
      </c>
      <c r="C390" s="222" t="s">
        <v>1520</v>
      </c>
      <c r="D390" s="129" t="s">
        <v>1521</v>
      </c>
      <c r="E390" s="195"/>
      <c r="F390" s="339"/>
      <c r="G390" s="152"/>
    </row>
    <row r="391" spans="1:7" ht="15.75">
      <c r="A391" s="126" t="s">
        <v>218</v>
      </c>
      <c r="B391" s="133" t="s">
        <v>1522</v>
      </c>
      <c r="C391" s="222" t="s">
        <v>1523</v>
      </c>
      <c r="D391" s="129" t="s">
        <v>1524</v>
      </c>
      <c r="E391" s="195"/>
      <c r="F391" s="339"/>
      <c r="G391" s="152"/>
    </row>
    <row r="392" spans="1:7" ht="15.75">
      <c r="A392" s="126" t="s">
        <v>218</v>
      </c>
      <c r="B392" s="133" t="s">
        <v>1525</v>
      </c>
      <c r="C392" s="222" t="s">
        <v>1526</v>
      </c>
      <c r="D392" s="129" t="s">
        <v>1527</v>
      </c>
      <c r="E392" s="195"/>
      <c r="F392" s="339"/>
      <c r="G392" s="152"/>
    </row>
    <row r="393" spans="1:7" ht="15.75">
      <c r="A393" s="126" t="s">
        <v>218</v>
      </c>
      <c r="B393" s="133" t="s">
        <v>1528</v>
      </c>
      <c r="C393" s="222" t="s">
        <v>1529</v>
      </c>
      <c r="D393" s="129" t="s">
        <v>1530</v>
      </c>
      <c r="E393" s="195"/>
      <c r="F393" s="339"/>
      <c r="G393" s="152"/>
    </row>
    <row r="394" spans="1:7" ht="15.75">
      <c r="A394" s="126" t="s">
        <v>218</v>
      </c>
      <c r="B394" s="133" t="s">
        <v>1531</v>
      </c>
      <c r="C394" s="222" t="s">
        <v>1532</v>
      </c>
      <c r="D394" s="129" t="s">
        <v>1533</v>
      </c>
      <c r="E394" s="195"/>
      <c r="F394" s="339"/>
      <c r="G394" s="152"/>
    </row>
    <row r="395" spans="1:7" ht="15.75">
      <c r="A395" s="126" t="s">
        <v>218</v>
      </c>
      <c r="B395" s="133" t="s">
        <v>1534</v>
      </c>
      <c r="C395" s="222" t="s">
        <v>1535</v>
      </c>
      <c r="D395" s="129" t="s">
        <v>1536</v>
      </c>
      <c r="E395" s="195"/>
      <c r="F395" s="339"/>
      <c r="G395" s="152"/>
    </row>
    <row r="396" spans="1:7" ht="15.75">
      <c r="A396" s="126" t="s">
        <v>218</v>
      </c>
      <c r="B396" s="133" t="s">
        <v>1537</v>
      </c>
      <c r="C396" s="222" t="s">
        <v>1538</v>
      </c>
      <c r="D396" s="129" t="s">
        <v>1539</v>
      </c>
      <c r="E396" s="195"/>
      <c r="F396" s="339"/>
      <c r="G396" s="152"/>
    </row>
    <row r="397" spans="1:7" ht="15.75">
      <c r="A397" s="126" t="s">
        <v>218</v>
      </c>
      <c r="B397" s="133" t="s">
        <v>1540</v>
      </c>
      <c r="C397" s="222" t="s">
        <v>1541</v>
      </c>
      <c r="D397" s="129" t="s">
        <v>1542</v>
      </c>
      <c r="E397" s="195"/>
      <c r="F397" s="339"/>
      <c r="G397" s="152"/>
    </row>
    <row r="398" spans="1:7" ht="15.75">
      <c r="A398" s="126" t="s">
        <v>195</v>
      </c>
      <c r="B398" s="133" t="s">
        <v>1543</v>
      </c>
      <c r="C398" s="222" t="s">
        <v>1544</v>
      </c>
      <c r="D398" s="374" t="s">
        <v>1545</v>
      </c>
      <c r="E398" s="130"/>
      <c r="F398" s="339"/>
      <c r="G398" s="152"/>
    </row>
    <row r="399" spans="1:7" ht="15.75">
      <c r="A399" s="126" t="s">
        <v>195</v>
      </c>
      <c r="B399" s="133" t="s">
        <v>1546</v>
      </c>
      <c r="C399" s="222" t="s">
        <v>1547</v>
      </c>
      <c r="D399" s="150" t="s">
        <v>1548</v>
      </c>
      <c r="E399" s="130"/>
      <c r="F399" s="339"/>
      <c r="G399" s="152"/>
    </row>
    <row r="400" spans="1:7" ht="15.75">
      <c r="A400" s="126" t="s">
        <v>218</v>
      </c>
      <c r="B400" s="133" t="s">
        <v>1549</v>
      </c>
      <c r="C400" s="222" t="s">
        <v>1550</v>
      </c>
      <c r="D400" s="234" t="s">
        <v>1551</v>
      </c>
      <c r="E400" s="130"/>
      <c r="F400" s="339"/>
      <c r="G400" s="152"/>
    </row>
    <row r="401" spans="1:7">
      <c r="A401" s="364"/>
      <c r="B401" s="365"/>
      <c r="C401" s="552" t="s">
        <v>594</v>
      </c>
      <c r="D401" s="551"/>
      <c r="E401" s="146"/>
      <c r="F401" s="361"/>
      <c r="G401" s="362"/>
    </row>
    <row r="402" spans="1:7" ht="15.75">
      <c r="A402" s="126" t="s">
        <v>218</v>
      </c>
      <c r="B402" s="133" t="s">
        <v>1552</v>
      </c>
      <c r="C402" s="222" t="s">
        <v>1553</v>
      </c>
      <c r="D402" s="129" t="s">
        <v>1554</v>
      </c>
      <c r="E402" s="130"/>
      <c r="F402" s="219" t="e">
        <f>#REF!</f>
        <v>#REF!</v>
      </c>
      <c r="G402" s="152"/>
    </row>
    <row r="403" spans="1:7" ht="15.75">
      <c r="A403" s="126" t="s">
        <v>218</v>
      </c>
      <c r="B403" s="133" t="s">
        <v>1555</v>
      </c>
      <c r="C403" s="222" t="s">
        <v>1556</v>
      </c>
      <c r="D403" s="129" t="s">
        <v>1557</v>
      </c>
      <c r="E403" s="130"/>
      <c r="F403" s="219" t="e">
        <f>#REF!</f>
        <v>#REF!</v>
      </c>
      <c r="G403" s="152"/>
    </row>
    <row r="404" spans="1:7" ht="31.5">
      <c r="A404" s="126" t="s">
        <v>218</v>
      </c>
      <c r="B404" s="133" t="s">
        <v>1558</v>
      </c>
      <c r="C404" s="222" t="s">
        <v>1559</v>
      </c>
      <c r="D404" s="129" t="s">
        <v>1560</v>
      </c>
      <c r="E404" s="130"/>
      <c r="F404" s="219"/>
      <c r="G404" s="152"/>
    </row>
    <row r="405" spans="1:7" ht="15.75">
      <c r="A405" s="126" t="s">
        <v>218</v>
      </c>
      <c r="B405" s="133" t="s">
        <v>1561</v>
      </c>
      <c r="C405" s="222" t="s">
        <v>1562</v>
      </c>
      <c r="D405" s="129" t="s">
        <v>1563</v>
      </c>
      <c r="E405" s="130"/>
      <c r="F405" s="219" t="e">
        <f>#REF!</f>
        <v>#REF!</v>
      </c>
      <c r="G405" s="152"/>
    </row>
    <row r="406" spans="1:7" ht="15.75">
      <c r="A406" s="126" t="s">
        <v>218</v>
      </c>
      <c r="B406" s="133" t="s">
        <v>1564</v>
      </c>
      <c r="C406" s="222" t="s">
        <v>1565</v>
      </c>
      <c r="D406" s="129" t="s">
        <v>1566</v>
      </c>
      <c r="E406" s="130"/>
      <c r="F406" s="219"/>
      <c r="G406" s="152"/>
    </row>
    <row r="407" spans="1:7" ht="31.5">
      <c r="A407" s="126" t="s">
        <v>218</v>
      </c>
      <c r="B407" s="133" t="s">
        <v>1567</v>
      </c>
      <c r="C407" s="222" t="s">
        <v>1568</v>
      </c>
      <c r="D407" s="129" t="s">
        <v>1569</v>
      </c>
      <c r="E407" s="130"/>
      <c r="F407" s="219" t="e">
        <f>#REF!</f>
        <v>#REF!</v>
      </c>
      <c r="G407" s="152"/>
    </row>
    <row r="408" spans="1:7" ht="15.75">
      <c r="A408" s="126" t="s">
        <v>218</v>
      </c>
      <c r="B408" s="133" t="s">
        <v>1570</v>
      </c>
      <c r="C408" s="222" t="s">
        <v>1571</v>
      </c>
      <c r="D408" s="129" t="s">
        <v>1572</v>
      </c>
      <c r="E408" s="130"/>
      <c r="F408" s="219" t="e">
        <f>#REF!</f>
        <v>#REF!</v>
      </c>
      <c r="G408" s="152"/>
    </row>
    <row r="409" spans="1:7" ht="31.5">
      <c r="A409" s="126" t="s">
        <v>218</v>
      </c>
      <c r="B409" s="133" t="s">
        <v>1573</v>
      </c>
      <c r="C409" s="222" t="s">
        <v>1574</v>
      </c>
      <c r="D409" s="129" t="s">
        <v>1575</v>
      </c>
      <c r="E409" s="130"/>
      <c r="F409" s="339"/>
      <c r="G409" s="152"/>
    </row>
    <row r="410" spans="1:7" ht="15.75">
      <c r="A410" s="375" t="s">
        <v>218</v>
      </c>
      <c r="B410" s="355"/>
      <c r="C410" s="356"/>
      <c r="D410" s="376" t="s">
        <v>1576</v>
      </c>
      <c r="E410" s="146"/>
      <c r="F410" s="361"/>
      <c r="G410" s="362"/>
    </row>
    <row r="411" spans="1:7" ht="31.5">
      <c r="A411" s="126" t="s">
        <v>195</v>
      </c>
      <c r="B411" s="133" t="s">
        <v>1577</v>
      </c>
      <c r="C411" s="222" t="s">
        <v>1578</v>
      </c>
      <c r="D411" s="136" t="s">
        <v>1579</v>
      </c>
      <c r="E411" s="130"/>
      <c r="F411" s="339"/>
      <c r="G411" s="152"/>
    </row>
    <row r="412" spans="1:7" ht="31.5">
      <c r="A412" s="377" t="s">
        <v>195</v>
      </c>
      <c r="B412" s="133" t="s">
        <v>1580</v>
      </c>
      <c r="C412" s="222" t="s">
        <v>1581</v>
      </c>
      <c r="D412" s="136" t="s">
        <v>1582</v>
      </c>
      <c r="E412" s="195"/>
      <c r="F412" s="361"/>
      <c r="G412" s="362"/>
    </row>
    <row r="413" spans="1:7" ht="31.5">
      <c r="A413" s="377" t="s">
        <v>195</v>
      </c>
      <c r="B413" s="133" t="s">
        <v>1583</v>
      </c>
      <c r="C413" s="222" t="s">
        <v>1584</v>
      </c>
      <c r="D413" s="136" t="s">
        <v>1585</v>
      </c>
      <c r="E413" s="195"/>
      <c r="F413" s="361"/>
      <c r="G413" s="362"/>
    </row>
    <row r="414" spans="1:7" ht="31.5">
      <c r="A414" s="377" t="s">
        <v>195</v>
      </c>
      <c r="B414" s="133" t="s">
        <v>1586</v>
      </c>
      <c r="C414" s="222" t="s">
        <v>1587</v>
      </c>
      <c r="D414" s="136" t="s">
        <v>1588</v>
      </c>
      <c r="E414" s="195"/>
      <c r="F414" s="361"/>
      <c r="G414" s="362"/>
    </row>
    <row r="415" spans="1:7" ht="15.75">
      <c r="A415" s="364"/>
      <c r="B415" s="365"/>
      <c r="C415" s="552" t="s">
        <v>1589</v>
      </c>
      <c r="D415" s="551"/>
      <c r="E415" s="195"/>
      <c r="F415" s="361"/>
      <c r="G415" s="362"/>
    </row>
    <row r="416" spans="1:7" ht="15.75">
      <c r="A416" s="126" t="s">
        <v>218</v>
      </c>
      <c r="B416" s="133" t="s">
        <v>1590</v>
      </c>
      <c r="C416" s="366" t="s">
        <v>1591</v>
      </c>
      <c r="D416" s="129" t="s">
        <v>1592</v>
      </c>
      <c r="E416" s="130">
        <v>500</v>
      </c>
      <c r="F416" s="339"/>
      <c r="G416" s="152"/>
    </row>
    <row r="417" spans="1:7" ht="15.75">
      <c r="A417" s="126" t="s">
        <v>218</v>
      </c>
      <c r="B417" s="133" t="s">
        <v>1593</v>
      </c>
      <c r="C417" s="366" t="s">
        <v>1594</v>
      </c>
      <c r="D417" s="129" t="s">
        <v>1595</v>
      </c>
      <c r="E417" s="130">
        <v>700</v>
      </c>
      <c r="F417" s="339"/>
      <c r="G417" s="152"/>
    </row>
    <row r="418" spans="1:7" ht="15.75">
      <c r="A418" s="126" t="s">
        <v>218</v>
      </c>
      <c r="B418" s="133" t="s">
        <v>1596</v>
      </c>
      <c r="C418" s="128" t="s">
        <v>1597</v>
      </c>
      <c r="D418" s="129" t="s">
        <v>1598</v>
      </c>
      <c r="E418" s="130">
        <v>1500</v>
      </c>
      <c r="F418" s="339"/>
      <c r="G418" s="152"/>
    </row>
    <row r="419" spans="1:7" ht="15.75">
      <c r="A419" s="126" t="s">
        <v>218</v>
      </c>
      <c r="B419" s="133" t="s">
        <v>1599</v>
      </c>
      <c r="C419" s="128" t="s">
        <v>1600</v>
      </c>
      <c r="D419" s="129" t="s">
        <v>1601</v>
      </c>
      <c r="E419" s="130">
        <v>300</v>
      </c>
      <c r="F419" s="219" t="e">
        <f>#REF!</f>
        <v>#REF!</v>
      </c>
      <c r="G419" s="152"/>
    </row>
    <row r="420" spans="1:7" ht="15.75">
      <c r="A420" s="126" t="s">
        <v>218</v>
      </c>
      <c r="B420" s="133" t="s">
        <v>1602</v>
      </c>
      <c r="C420" s="128" t="s">
        <v>374</v>
      </c>
      <c r="D420" s="129" t="s">
        <v>1603</v>
      </c>
      <c r="E420" s="130">
        <v>700</v>
      </c>
      <c r="F420" s="339"/>
      <c r="G420" s="152"/>
    </row>
    <row r="421" spans="1:7" ht="15.75">
      <c r="A421" s="126" t="s">
        <v>218</v>
      </c>
      <c r="B421" s="133" t="s">
        <v>1604</v>
      </c>
      <c r="C421" s="128" t="s">
        <v>379</v>
      </c>
      <c r="D421" s="129" t="s">
        <v>1605</v>
      </c>
      <c r="E421" s="130">
        <v>800</v>
      </c>
      <c r="F421" s="339"/>
      <c r="G421" s="152"/>
    </row>
    <row r="422" spans="1:7" ht="15.75">
      <c r="A422" s="126" t="s">
        <v>218</v>
      </c>
      <c r="B422" s="133" t="s">
        <v>1606</v>
      </c>
      <c r="C422" s="128" t="s">
        <v>380</v>
      </c>
      <c r="D422" s="129" t="s">
        <v>1607</v>
      </c>
      <c r="E422" s="130">
        <v>800</v>
      </c>
      <c r="F422" s="339"/>
      <c r="G422" s="152"/>
    </row>
    <row r="423" spans="1:7" ht="15.75">
      <c r="A423" s="126" t="s">
        <v>218</v>
      </c>
      <c r="B423" s="133" t="s">
        <v>1608</v>
      </c>
      <c r="C423" s="128" t="s">
        <v>344</v>
      </c>
      <c r="D423" s="129" t="s">
        <v>1609</v>
      </c>
      <c r="E423" s="130">
        <v>500</v>
      </c>
      <c r="F423" s="339"/>
      <c r="G423" s="152"/>
    </row>
    <row r="424" spans="1:7" ht="15.75">
      <c r="A424" s="126" t="s">
        <v>195</v>
      </c>
      <c r="B424" s="133" t="s">
        <v>1610</v>
      </c>
      <c r="C424" s="128" t="s">
        <v>1611</v>
      </c>
      <c r="D424" s="129" t="s">
        <v>1612</v>
      </c>
      <c r="E424" s="130">
        <v>1500</v>
      </c>
      <c r="F424" s="339"/>
      <c r="G424" s="152"/>
    </row>
    <row r="425" spans="1:7" ht="15.75">
      <c r="A425" s="126" t="s">
        <v>195</v>
      </c>
      <c r="B425" s="133" t="s">
        <v>1613</v>
      </c>
      <c r="C425" s="366" t="s">
        <v>1614</v>
      </c>
      <c r="D425" s="129" t="s">
        <v>1615</v>
      </c>
      <c r="E425" s="130">
        <v>500</v>
      </c>
      <c r="F425" s="339"/>
      <c r="G425" s="152"/>
    </row>
    <row r="426" spans="1:7" ht="15.75">
      <c r="A426" s="126" t="s">
        <v>195</v>
      </c>
      <c r="B426" s="133" t="s">
        <v>1616</v>
      </c>
      <c r="C426" s="378" t="s">
        <v>1392</v>
      </c>
      <c r="D426" s="150" t="s">
        <v>1617</v>
      </c>
      <c r="E426" s="130">
        <v>900</v>
      </c>
      <c r="F426" s="339"/>
      <c r="G426" s="152"/>
    </row>
    <row r="427" spans="1:7" ht="15.75">
      <c r="A427" s="126" t="s">
        <v>195</v>
      </c>
      <c r="B427" s="133" t="s">
        <v>1618</v>
      </c>
      <c r="C427" s="378" t="s">
        <v>1392</v>
      </c>
      <c r="D427" s="150" t="s">
        <v>1619</v>
      </c>
      <c r="E427" s="130">
        <v>950</v>
      </c>
      <c r="F427" s="339"/>
      <c r="G427" s="152"/>
    </row>
    <row r="428" spans="1:7" ht="15.75">
      <c r="A428" s="126" t="s">
        <v>195</v>
      </c>
      <c r="B428" s="133" t="s">
        <v>1620</v>
      </c>
      <c r="C428" s="379" t="s">
        <v>1621</v>
      </c>
      <c r="D428" s="150" t="s">
        <v>1622</v>
      </c>
      <c r="E428" s="183"/>
      <c r="F428" s="339"/>
      <c r="G428" s="152"/>
    </row>
    <row r="429" spans="1:7" ht="31.5">
      <c r="A429" s="126" t="s">
        <v>218</v>
      </c>
      <c r="B429" s="133" t="s">
        <v>1623</v>
      </c>
      <c r="C429" s="236" t="s">
        <v>1624</v>
      </c>
      <c r="D429" s="150" t="s">
        <v>1625</v>
      </c>
      <c r="E429" s="183"/>
      <c r="F429" s="137"/>
      <c r="G429" s="107"/>
    </row>
    <row r="430" spans="1:7" ht="15.75">
      <c r="A430" s="174"/>
      <c r="B430" s="174"/>
      <c r="C430" s="380"/>
      <c r="D430" s="381"/>
      <c r="E430" s="177"/>
      <c r="F430" s="137"/>
      <c r="G430" s="107"/>
    </row>
    <row r="431" spans="1:7" ht="30">
      <c r="A431" s="184"/>
      <c r="B431" s="185" t="s">
        <v>1626</v>
      </c>
      <c r="C431" s="323"/>
      <c r="D431" s="187"/>
      <c r="E431" s="188"/>
      <c r="F431" s="382" t="s">
        <v>1627</v>
      </c>
      <c r="G431" s="190"/>
    </row>
    <row r="432" spans="1:7" ht="15.75">
      <c r="A432" s="364"/>
      <c r="B432" s="365"/>
      <c r="C432" s="383"/>
      <c r="D432" s="342" t="s">
        <v>1628</v>
      </c>
      <c r="E432" s="358"/>
      <c r="F432" s="384"/>
      <c r="G432" s="362"/>
    </row>
    <row r="433" spans="1:7" ht="31.5">
      <c r="A433" s="126" t="s">
        <v>218</v>
      </c>
      <c r="B433" s="127" t="s">
        <v>403</v>
      </c>
      <c r="C433" s="128" t="s">
        <v>1629</v>
      </c>
      <c r="D433" s="136" t="s">
        <v>1630</v>
      </c>
      <c r="E433" s="130"/>
      <c r="F433" s="218" t="e">
        <f>#REF!</f>
        <v>#REF!</v>
      </c>
      <c r="G433" s="107"/>
    </row>
    <row r="434" spans="1:7" ht="15.75">
      <c r="A434" s="126" t="s">
        <v>218</v>
      </c>
      <c r="B434" s="127" t="s">
        <v>414</v>
      </c>
      <c r="C434" s="128" t="s">
        <v>778</v>
      </c>
      <c r="D434" s="136" t="s">
        <v>1631</v>
      </c>
      <c r="E434" s="130"/>
      <c r="F434" s="218" t="e">
        <f>#REF!</f>
        <v>#REF!</v>
      </c>
      <c r="G434" s="107"/>
    </row>
    <row r="435" spans="1:7" ht="31.5">
      <c r="A435" s="126" t="s">
        <v>195</v>
      </c>
      <c r="B435" s="127" t="s">
        <v>419</v>
      </c>
      <c r="C435" s="128" t="s">
        <v>781</v>
      </c>
      <c r="D435" s="129" t="s">
        <v>1632</v>
      </c>
      <c r="E435" s="195"/>
      <c r="F435" s="218" t="e">
        <f>#REF!</f>
        <v>#REF!</v>
      </c>
      <c r="G435" s="107"/>
    </row>
    <row r="436" spans="1:7" ht="15.75">
      <c r="A436" s="126" t="s">
        <v>218</v>
      </c>
      <c r="B436" s="127" t="s">
        <v>428</v>
      </c>
      <c r="C436" s="128" t="s">
        <v>1633</v>
      </c>
      <c r="D436" s="129" t="s">
        <v>1634</v>
      </c>
      <c r="E436" s="195"/>
      <c r="F436" s="218" t="e">
        <f>#REF!</f>
        <v>#REF!</v>
      </c>
      <c r="G436" s="107"/>
    </row>
    <row r="437" spans="1:7" ht="31.5">
      <c r="A437" s="126" t="s">
        <v>195</v>
      </c>
      <c r="B437" s="127" t="s">
        <v>434</v>
      </c>
      <c r="C437" s="128" t="s">
        <v>787</v>
      </c>
      <c r="D437" s="129" t="s">
        <v>1635</v>
      </c>
      <c r="E437" s="195"/>
      <c r="F437" s="2" t="s">
        <v>1636</v>
      </c>
      <c r="G437" s="107"/>
    </row>
    <row r="438" spans="1:7" ht="15.75">
      <c r="A438" s="385" t="s">
        <v>218</v>
      </c>
      <c r="B438" s="386" t="s">
        <v>450</v>
      </c>
      <c r="C438" s="245" t="s">
        <v>1637</v>
      </c>
      <c r="D438" s="387" t="s">
        <v>1638</v>
      </c>
      <c r="E438" s="195"/>
      <c r="F438" s="249" t="e">
        <f>#REF!</f>
        <v>#REF!</v>
      </c>
      <c r="G438" s="247"/>
    </row>
    <row r="439" spans="1:7" ht="15.75">
      <c r="A439" s="126" t="s">
        <v>218</v>
      </c>
      <c r="B439" s="127" t="s">
        <v>511</v>
      </c>
      <c r="C439" s="128" t="s">
        <v>1639</v>
      </c>
      <c r="D439" s="136" t="s">
        <v>1640</v>
      </c>
      <c r="E439" s="195"/>
      <c r="F439" s="218" t="e">
        <f>#REF!</f>
        <v>#REF!</v>
      </c>
      <c r="G439" s="107"/>
    </row>
    <row r="440" spans="1:7" ht="15.75">
      <c r="A440" s="364"/>
      <c r="B440" s="365"/>
      <c r="C440" s="383"/>
      <c r="D440" s="342" t="s">
        <v>1641</v>
      </c>
      <c r="E440" s="358"/>
      <c r="F440" s="361"/>
      <c r="G440" s="362"/>
    </row>
    <row r="441" spans="1:7" ht="15.75">
      <c r="A441" s="126" t="s">
        <v>218</v>
      </c>
      <c r="B441" s="127" t="s">
        <v>530</v>
      </c>
      <c r="C441" s="128" t="s">
        <v>444</v>
      </c>
      <c r="D441" s="129" t="s">
        <v>1642</v>
      </c>
      <c r="E441" s="195"/>
      <c r="F441" s="324" t="e">
        <f>#REF!</f>
        <v>#REF!</v>
      </c>
      <c r="G441" s="135"/>
    </row>
    <row r="442" spans="1:7" ht="15.75">
      <c r="A442" s="126" t="s">
        <v>218</v>
      </c>
      <c r="B442" s="127" t="s">
        <v>1643</v>
      </c>
      <c r="C442" s="192" t="s">
        <v>887</v>
      </c>
      <c r="D442" s="248" t="s">
        <v>1644</v>
      </c>
      <c r="E442" s="195"/>
      <c r="F442" s="324" t="e">
        <f>#REF!</f>
        <v>#REF!</v>
      </c>
      <c r="G442" s="135"/>
    </row>
    <row r="443" spans="1:7" ht="15.75">
      <c r="A443" s="126" t="s">
        <v>218</v>
      </c>
      <c r="B443" s="127" t="s">
        <v>1645</v>
      </c>
      <c r="C443" s="128" t="s">
        <v>1008</v>
      </c>
      <c r="D443" s="129" t="s">
        <v>1646</v>
      </c>
      <c r="E443" s="195"/>
      <c r="F443" s="219" t="e">
        <f>#REF!</f>
        <v>#REF!</v>
      </c>
      <c r="G443" s="152"/>
    </row>
    <row r="444" spans="1:7" ht="60">
      <c r="A444" s="126" t="s">
        <v>218</v>
      </c>
      <c r="B444" s="127" t="s">
        <v>1647</v>
      </c>
      <c r="C444" s="128" t="s">
        <v>1011</v>
      </c>
      <c r="D444" s="129" t="s">
        <v>1648</v>
      </c>
      <c r="E444" s="195"/>
      <c r="F444" s="219" t="str">
        <f>D444</f>
        <v>Восстановление молочного зуба пломбой при глубоком кариесе с использованием материалов из фотополимеров</v>
      </c>
      <c r="G444" s="152"/>
    </row>
    <row r="445" spans="1:7" ht="31.5">
      <c r="A445" s="126" t="s">
        <v>218</v>
      </c>
      <c r="B445" s="127" t="s">
        <v>1649</v>
      </c>
      <c r="C445" s="128" t="s">
        <v>1014</v>
      </c>
      <c r="D445" s="136" t="s">
        <v>1650</v>
      </c>
      <c r="E445" s="195"/>
      <c r="F445" s="368" t="e">
        <f>#REF!</f>
        <v>#REF!</v>
      </c>
      <c r="G445" s="152"/>
    </row>
    <row r="446" spans="1:7" ht="31.5">
      <c r="A446" s="126" t="s">
        <v>218</v>
      </c>
      <c r="B446" s="127" t="s">
        <v>1651</v>
      </c>
      <c r="C446" s="128" t="s">
        <v>986</v>
      </c>
      <c r="D446" s="129" t="s">
        <v>1652</v>
      </c>
      <c r="E446" s="195"/>
      <c r="F446" s="217" t="s">
        <v>1653</v>
      </c>
      <c r="G446" s="152"/>
    </row>
    <row r="447" spans="1:7" ht="31.5">
      <c r="A447" s="126" t="s">
        <v>218</v>
      </c>
      <c r="B447" s="127" t="s">
        <v>1654</v>
      </c>
      <c r="C447" s="128" t="s">
        <v>989</v>
      </c>
      <c r="D447" s="136" t="s">
        <v>1655</v>
      </c>
      <c r="E447" s="195"/>
      <c r="F447" s="217" t="s">
        <v>1656</v>
      </c>
      <c r="G447" s="152"/>
    </row>
    <row r="448" spans="1:7" ht="31.5">
      <c r="A448" s="126" t="s">
        <v>218</v>
      </c>
      <c r="B448" s="127" t="s">
        <v>1657</v>
      </c>
      <c r="C448" s="128" t="s">
        <v>1658</v>
      </c>
      <c r="D448" s="129" t="s">
        <v>1659</v>
      </c>
      <c r="E448" s="195"/>
      <c r="F448" s="217" t="s">
        <v>1660</v>
      </c>
      <c r="G448" s="152"/>
    </row>
    <row r="449" spans="1:7" ht="15.75">
      <c r="A449" s="126" t="s">
        <v>218</v>
      </c>
      <c r="B449" s="127" t="s">
        <v>1661</v>
      </c>
      <c r="C449" s="128" t="s">
        <v>895</v>
      </c>
      <c r="D449" s="129" t="s">
        <v>1662</v>
      </c>
      <c r="E449" s="195"/>
      <c r="F449" s="217" t="s">
        <v>1660</v>
      </c>
      <c r="G449" s="107"/>
    </row>
    <row r="450" spans="1:7" ht="15.75">
      <c r="A450" s="126" t="s">
        <v>218</v>
      </c>
      <c r="B450" s="127" t="s">
        <v>1663</v>
      </c>
      <c r="C450" s="222" t="s">
        <v>1664</v>
      </c>
      <c r="D450" s="129" t="s">
        <v>972</v>
      </c>
      <c r="E450" s="195"/>
      <c r="F450" s="219" t="e">
        <f>#REF!</f>
        <v>#REF!</v>
      </c>
      <c r="G450" s="152"/>
    </row>
    <row r="451" spans="1:7" ht="15.75">
      <c r="A451" s="126" t="s">
        <v>218</v>
      </c>
      <c r="B451" s="127" t="s">
        <v>1665</v>
      </c>
      <c r="C451" s="128" t="s">
        <v>1666</v>
      </c>
      <c r="D451" s="129" t="s">
        <v>1667</v>
      </c>
      <c r="E451" s="195"/>
      <c r="F451" s="218" t="e">
        <f>#REF!</f>
        <v>#REF!</v>
      </c>
      <c r="G451" s="107"/>
    </row>
    <row r="452" spans="1:7" ht="15.75">
      <c r="A452" s="126" t="s">
        <v>218</v>
      </c>
      <c r="B452" s="127" t="s">
        <v>1668</v>
      </c>
      <c r="C452" s="128" t="s">
        <v>1669</v>
      </c>
      <c r="D452" s="129" t="s">
        <v>1670</v>
      </c>
      <c r="E452" s="195"/>
      <c r="F452" s="218" t="e">
        <f>#REF!</f>
        <v>#REF!</v>
      </c>
      <c r="G452" s="107"/>
    </row>
    <row r="453" spans="1:7" ht="29.25">
      <c r="A453" s="126" t="s">
        <v>218</v>
      </c>
      <c r="B453" s="127" t="s">
        <v>1671</v>
      </c>
      <c r="C453" s="128" t="s">
        <v>1672</v>
      </c>
      <c r="D453" s="129" t="s">
        <v>1673</v>
      </c>
      <c r="E453" s="195"/>
      <c r="F453" s="106" t="s">
        <v>1674</v>
      </c>
      <c r="G453" s="107"/>
    </row>
    <row r="454" spans="1:7" ht="28.5">
      <c r="A454" s="126" t="s">
        <v>218</v>
      </c>
      <c r="B454" s="127" t="s">
        <v>1675</v>
      </c>
      <c r="C454" s="128" t="s">
        <v>303</v>
      </c>
      <c r="D454" s="129" t="s">
        <v>1676</v>
      </c>
      <c r="E454" s="195"/>
      <c r="F454" s="217" t="s">
        <v>1677</v>
      </c>
      <c r="G454" s="152"/>
    </row>
    <row r="455" spans="1:7" ht="28.5">
      <c r="A455" s="126" t="s">
        <v>218</v>
      </c>
      <c r="B455" s="133" t="s">
        <v>1678</v>
      </c>
      <c r="C455" s="206" t="s">
        <v>303</v>
      </c>
      <c r="D455" s="215" t="s">
        <v>1679</v>
      </c>
      <c r="E455" s="208"/>
      <c r="F455" s="217" t="s">
        <v>1677</v>
      </c>
      <c r="G455" s="210"/>
    </row>
    <row r="456" spans="1:7" ht="28.5">
      <c r="A456" s="126" t="s">
        <v>218</v>
      </c>
      <c r="B456" s="133" t="s">
        <v>1680</v>
      </c>
      <c r="C456" s="206" t="s">
        <v>303</v>
      </c>
      <c r="D456" s="215" t="s">
        <v>1681</v>
      </c>
      <c r="E456" s="208"/>
      <c r="F456" s="217" t="s">
        <v>1677</v>
      </c>
      <c r="G456" s="210"/>
    </row>
    <row r="457" spans="1:7" ht="29.25">
      <c r="A457" s="126" t="s">
        <v>218</v>
      </c>
      <c r="B457" s="127" t="s">
        <v>1682</v>
      </c>
      <c r="C457" s="128" t="s">
        <v>954</v>
      </c>
      <c r="D457" s="129" t="s">
        <v>1683</v>
      </c>
      <c r="E457" s="195"/>
      <c r="F457" s="106" t="s">
        <v>1684</v>
      </c>
      <c r="G457" s="107"/>
    </row>
    <row r="458" spans="1:7" ht="29.25" hidden="1">
      <c r="A458" s="388" t="s">
        <v>218</v>
      </c>
      <c r="B458" s="133" t="s">
        <v>1685</v>
      </c>
      <c r="C458" s="389" t="s">
        <v>954</v>
      </c>
      <c r="D458" s="390" t="s">
        <v>1686</v>
      </c>
      <c r="E458" s="391"/>
      <c r="F458" s="106" t="s">
        <v>1684</v>
      </c>
      <c r="G458" s="392"/>
    </row>
    <row r="459" spans="1:7" ht="29.25" hidden="1">
      <c r="A459" s="388" t="s">
        <v>218</v>
      </c>
      <c r="B459" s="133" t="s">
        <v>1687</v>
      </c>
      <c r="C459" s="393" t="s">
        <v>954</v>
      </c>
      <c r="D459" s="390" t="s">
        <v>1688</v>
      </c>
      <c r="E459" s="391"/>
      <c r="F459" s="106" t="s">
        <v>1684</v>
      </c>
      <c r="G459" s="392"/>
    </row>
    <row r="460" spans="1:7" ht="15.75">
      <c r="A460" s="126" t="s">
        <v>195</v>
      </c>
      <c r="B460" s="127" t="s">
        <v>1689</v>
      </c>
      <c r="C460" s="128" t="s">
        <v>1690</v>
      </c>
      <c r="D460" s="129" t="s">
        <v>1691</v>
      </c>
      <c r="E460" s="195"/>
      <c r="F460" s="106" t="s">
        <v>328</v>
      </c>
      <c r="G460" s="107"/>
    </row>
    <row r="461" spans="1:7" ht="31.5">
      <c r="A461" s="385" t="s">
        <v>218</v>
      </c>
      <c r="B461" s="386" t="s">
        <v>1692</v>
      </c>
      <c r="C461" s="394" t="s">
        <v>796</v>
      </c>
      <c r="D461" s="395" t="s">
        <v>1693</v>
      </c>
      <c r="E461" s="195"/>
      <c r="F461" s="218" t="e">
        <f>#REF!</f>
        <v>#REF!</v>
      </c>
      <c r="G461" s="107"/>
    </row>
    <row r="462" spans="1:7" ht="15.75">
      <c r="A462" s="385" t="s">
        <v>218</v>
      </c>
      <c r="B462" s="386" t="s">
        <v>1694</v>
      </c>
      <c r="C462" s="396" t="s">
        <v>1695</v>
      </c>
      <c r="D462" s="193" t="s">
        <v>1696</v>
      </c>
      <c r="E462" s="195"/>
      <c r="F462" s="218" t="e">
        <f>#REF!</f>
        <v>#REF!</v>
      </c>
      <c r="G462" s="107"/>
    </row>
    <row r="463" spans="1:7" ht="15.75">
      <c r="A463" s="385" t="s">
        <v>218</v>
      </c>
      <c r="B463" s="386" t="s">
        <v>1697</v>
      </c>
      <c r="C463" s="396" t="s">
        <v>1698</v>
      </c>
      <c r="D463" s="193" t="s">
        <v>1699</v>
      </c>
      <c r="E463" s="195"/>
      <c r="F463" s="218" t="e">
        <f>#REF!</f>
        <v>#REF!</v>
      </c>
      <c r="G463" s="107"/>
    </row>
    <row r="464" spans="1:7" ht="15.75">
      <c r="A464" s="364"/>
      <c r="B464" s="365"/>
      <c r="C464" s="383"/>
      <c r="D464" s="342" t="s">
        <v>1700</v>
      </c>
      <c r="E464" s="358"/>
      <c r="F464" s="361"/>
      <c r="G464" s="362"/>
    </row>
    <row r="465" spans="1:7" ht="15.75">
      <c r="A465" s="126" t="s">
        <v>218</v>
      </c>
      <c r="B465" s="127" t="s">
        <v>1701</v>
      </c>
      <c r="C465" s="128" t="s">
        <v>1112</v>
      </c>
      <c r="D465" s="129" t="s">
        <v>1113</v>
      </c>
      <c r="E465" s="195"/>
      <c r="F465" s="324" t="e">
        <f>#REF!</f>
        <v>#REF!</v>
      </c>
      <c r="G465" s="135"/>
    </row>
    <row r="466" spans="1:7" ht="15.75">
      <c r="A466" s="126" t="s">
        <v>218</v>
      </c>
      <c r="B466" s="127" t="s">
        <v>1702</v>
      </c>
      <c r="C466" s="128" t="s">
        <v>1114</v>
      </c>
      <c r="D466" s="129" t="s">
        <v>1115</v>
      </c>
      <c r="E466" s="195"/>
      <c r="F466" s="218" t="e">
        <f>#REF!</f>
        <v>#REF!</v>
      </c>
      <c r="G466" s="107"/>
    </row>
    <row r="467" spans="1:7" ht="15.75">
      <c r="A467" s="126" t="s">
        <v>218</v>
      </c>
      <c r="B467" s="127" t="s">
        <v>1703</v>
      </c>
      <c r="C467" s="128" t="s">
        <v>1116</v>
      </c>
      <c r="D467" s="129" t="s">
        <v>1117</v>
      </c>
      <c r="E467" s="195"/>
      <c r="F467" s="218" t="e">
        <f>#REF!</f>
        <v>#REF!</v>
      </c>
      <c r="G467" s="107"/>
    </row>
    <row r="468" spans="1:7" ht="15.75">
      <c r="A468" s="364"/>
      <c r="B468" s="365"/>
      <c r="C468" s="383"/>
      <c r="D468" s="342" t="s">
        <v>1704</v>
      </c>
      <c r="E468" s="358"/>
      <c r="F468" s="397"/>
      <c r="G468" s="362"/>
    </row>
    <row r="469" spans="1:7" ht="15.75">
      <c r="A469" s="126" t="s">
        <v>218</v>
      </c>
      <c r="B469" s="127" t="s">
        <v>1705</v>
      </c>
      <c r="C469" s="128" t="s">
        <v>1008</v>
      </c>
      <c r="D469" s="129" t="s">
        <v>1706</v>
      </c>
      <c r="E469" s="195"/>
      <c r="F469" s="3" t="e">
        <f>#REF!</f>
        <v>#REF!</v>
      </c>
      <c r="G469" s="152"/>
    </row>
    <row r="470" spans="1:7" ht="15.75">
      <c r="A470" s="126" t="s">
        <v>218</v>
      </c>
      <c r="B470" s="127" t="s">
        <v>1707</v>
      </c>
      <c r="C470" s="128" t="s">
        <v>1011</v>
      </c>
      <c r="D470" s="129" t="s">
        <v>1708</v>
      </c>
      <c r="E470" s="195"/>
      <c r="F470" s="3" t="e">
        <f>#REF!</f>
        <v>#REF!</v>
      </c>
      <c r="G470" s="152"/>
    </row>
    <row r="471" spans="1:7" ht="31.5">
      <c r="A471" s="126" t="s">
        <v>218</v>
      </c>
      <c r="B471" s="127" t="s">
        <v>1709</v>
      </c>
      <c r="C471" s="128" t="s">
        <v>1014</v>
      </c>
      <c r="D471" s="129" t="s">
        <v>1710</v>
      </c>
      <c r="E471" s="195"/>
      <c r="F471" s="3" t="e">
        <f>#REF!</f>
        <v>#REF!</v>
      </c>
      <c r="G471" s="152"/>
    </row>
    <row r="472" spans="1:7" ht="15.75">
      <c r="A472" s="364"/>
      <c r="B472" s="365"/>
      <c r="C472" s="383"/>
      <c r="D472" s="342" t="s">
        <v>1711</v>
      </c>
      <c r="E472" s="358"/>
      <c r="F472" s="398"/>
      <c r="G472" s="362"/>
    </row>
    <row r="473" spans="1:7" ht="31.5">
      <c r="A473" s="126" t="s">
        <v>218</v>
      </c>
      <c r="B473" s="127" t="s">
        <v>1712</v>
      </c>
      <c r="C473" s="128" t="s">
        <v>1713</v>
      </c>
      <c r="D473" s="129" t="s">
        <v>1714</v>
      </c>
      <c r="E473" s="195"/>
      <c r="F473" s="3" t="e">
        <f>#REF!</f>
        <v>#REF!</v>
      </c>
      <c r="G473" s="135"/>
    </row>
    <row r="474" spans="1:7" ht="15.75">
      <c r="A474" s="126" t="s">
        <v>218</v>
      </c>
      <c r="B474" s="127" t="s">
        <v>1715</v>
      </c>
      <c r="C474" s="128" t="s">
        <v>954</v>
      </c>
      <c r="D474" s="129" t="s">
        <v>955</v>
      </c>
      <c r="E474" s="195"/>
      <c r="F474" s="3" t="e">
        <f>#REF!</f>
        <v>#REF!</v>
      </c>
      <c r="G474" s="107"/>
    </row>
    <row r="475" spans="1:7" ht="15.75">
      <c r="A475" s="126" t="s">
        <v>218</v>
      </c>
      <c r="B475" s="127" t="s">
        <v>1716</v>
      </c>
      <c r="C475" s="128" t="s">
        <v>288</v>
      </c>
      <c r="D475" s="129" t="s">
        <v>1717</v>
      </c>
      <c r="E475" s="195"/>
      <c r="F475" s="3" t="e">
        <f>#REF!</f>
        <v>#REF!</v>
      </c>
      <c r="G475" s="107"/>
    </row>
    <row r="476" spans="1:7" ht="29.25">
      <c r="A476" s="126" t="s">
        <v>218</v>
      </c>
      <c r="B476" s="127" t="s">
        <v>1718</v>
      </c>
      <c r="C476" s="128" t="s">
        <v>305</v>
      </c>
      <c r="D476" s="129" t="s">
        <v>935</v>
      </c>
      <c r="E476" s="195"/>
      <c r="F476" s="106" t="s">
        <v>1719</v>
      </c>
      <c r="G476" s="107"/>
    </row>
    <row r="477" spans="1:7" ht="29.25" hidden="1">
      <c r="A477" s="126" t="s">
        <v>218</v>
      </c>
      <c r="B477" s="133" t="s">
        <v>1720</v>
      </c>
      <c r="C477" s="393" t="s">
        <v>305</v>
      </c>
      <c r="D477" s="390" t="s">
        <v>1721</v>
      </c>
      <c r="E477" s="391"/>
      <c r="F477" s="106" t="s">
        <v>1719</v>
      </c>
      <c r="G477" s="392"/>
    </row>
    <row r="478" spans="1:7" ht="29.25" hidden="1">
      <c r="A478" s="126" t="s">
        <v>218</v>
      </c>
      <c r="B478" s="133" t="s">
        <v>1722</v>
      </c>
      <c r="C478" s="393" t="s">
        <v>305</v>
      </c>
      <c r="D478" s="390" t="s">
        <v>1723</v>
      </c>
      <c r="E478" s="391"/>
      <c r="F478" s="106" t="s">
        <v>1719</v>
      </c>
      <c r="G478" s="392"/>
    </row>
    <row r="479" spans="1:7" ht="29.25" hidden="1">
      <c r="A479" s="126" t="s">
        <v>218</v>
      </c>
      <c r="B479" s="133" t="s">
        <v>1724</v>
      </c>
      <c r="C479" s="393" t="s">
        <v>305</v>
      </c>
      <c r="D479" s="390" t="s">
        <v>1725</v>
      </c>
      <c r="E479" s="391"/>
      <c r="F479" s="106" t="s">
        <v>1719</v>
      </c>
      <c r="G479" s="392"/>
    </row>
    <row r="480" spans="1:7" ht="29.25">
      <c r="A480" s="126" t="s">
        <v>218</v>
      </c>
      <c r="B480" s="127" t="s">
        <v>1726</v>
      </c>
      <c r="C480" s="128" t="s">
        <v>307</v>
      </c>
      <c r="D480" s="129" t="s">
        <v>946</v>
      </c>
      <c r="E480" s="195"/>
      <c r="F480" s="106" t="s">
        <v>1727</v>
      </c>
      <c r="G480" s="135"/>
    </row>
    <row r="481" spans="1:7" ht="29.25" hidden="1">
      <c r="A481" s="388" t="s">
        <v>218</v>
      </c>
      <c r="B481" s="399" t="s">
        <v>1728</v>
      </c>
      <c r="C481" s="393" t="s">
        <v>307</v>
      </c>
      <c r="D481" s="390" t="s">
        <v>1729</v>
      </c>
      <c r="E481" s="391"/>
      <c r="F481" s="106" t="s">
        <v>1727</v>
      </c>
      <c r="G481" s="400"/>
    </row>
    <row r="482" spans="1:7" ht="29.25" hidden="1">
      <c r="A482" s="388" t="s">
        <v>218</v>
      </c>
      <c r="B482" s="399" t="s">
        <v>1730</v>
      </c>
      <c r="C482" s="393" t="s">
        <v>307</v>
      </c>
      <c r="D482" s="390" t="s">
        <v>1731</v>
      </c>
      <c r="E482" s="391"/>
      <c r="F482" s="106" t="s">
        <v>1727</v>
      </c>
      <c r="G482" s="400"/>
    </row>
    <row r="483" spans="1:7" ht="29.25" hidden="1">
      <c r="A483" s="388" t="s">
        <v>218</v>
      </c>
      <c r="B483" s="399" t="s">
        <v>1732</v>
      </c>
      <c r="C483" s="393" t="s">
        <v>307</v>
      </c>
      <c r="D483" s="390" t="s">
        <v>1733</v>
      </c>
      <c r="E483" s="391"/>
      <c r="F483" s="106" t="s">
        <v>1727</v>
      </c>
      <c r="G483" s="400"/>
    </row>
    <row r="484" spans="1:7" ht="29.25">
      <c r="A484" s="126" t="s">
        <v>218</v>
      </c>
      <c r="B484" s="127" t="s">
        <v>1734</v>
      </c>
      <c r="C484" s="128" t="s">
        <v>1735</v>
      </c>
      <c r="D484" s="129" t="s">
        <v>1736</v>
      </c>
      <c r="E484" s="195"/>
      <c r="F484" s="106" t="s">
        <v>1737</v>
      </c>
      <c r="G484" s="107"/>
    </row>
    <row r="485" spans="1:7" ht="29.25" hidden="1">
      <c r="A485" s="388" t="s">
        <v>218</v>
      </c>
      <c r="B485" s="399" t="s">
        <v>1738</v>
      </c>
      <c r="C485" s="206" t="s">
        <v>1735</v>
      </c>
      <c r="D485" s="215" t="s">
        <v>1739</v>
      </c>
      <c r="E485" s="208"/>
      <c r="F485" s="106" t="s">
        <v>1737</v>
      </c>
      <c r="G485" s="214"/>
    </row>
    <row r="486" spans="1:7" ht="29.25" hidden="1">
      <c r="A486" s="388" t="s">
        <v>218</v>
      </c>
      <c r="B486" s="399" t="s">
        <v>1740</v>
      </c>
      <c r="C486" s="206" t="s">
        <v>1735</v>
      </c>
      <c r="D486" s="215" t="s">
        <v>1741</v>
      </c>
      <c r="E486" s="208"/>
      <c r="F486" s="106" t="s">
        <v>1737</v>
      </c>
      <c r="G486" s="214"/>
    </row>
    <row r="487" spans="1:7" ht="29.25" hidden="1">
      <c r="A487" s="388" t="s">
        <v>218</v>
      </c>
      <c r="B487" s="399" t="s">
        <v>1742</v>
      </c>
      <c r="C487" s="206" t="s">
        <v>1735</v>
      </c>
      <c r="D487" s="215" t="s">
        <v>1743</v>
      </c>
      <c r="E487" s="208"/>
      <c r="F487" s="106" t="s">
        <v>1737</v>
      </c>
      <c r="G487" s="214"/>
    </row>
    <row r="488" spans="1:7" ht="29.25">
      <c r="A488" s="126" t="s">
        <v>218</v>
      </c>
      <c r="B488" s="127" t="s">
        <v>1744</v>
      </c>
      <c r="C488" s="128" t="s">
        <v>927</v>
      </c>
      <c r="D488" s="129" t="s">
        <v>949</v>
      </c>
      <c r="E488" s="195"/>
      <c r="F488" s="106" t="s">
        <v>1745</v>
      </c>
      <c r="G488" s="107"/>
    </row>
    <row r="489" spans="1:7" ht="31.5" hidden="1">
      <c r="A489" s="388" t="s">
        <v>218</v>
      </c>
      <c r="B489" s="401" t="s">
        <v>1744</v>
      </c>
      <c r="C489" s="393" t="s">
        <v>927</v>
      </c>
      <c r="D489" s="390" t="s">
        <v>1746</v>
      </c>
      <c r="E489" s="208"/>
      <c r="F489" s="106" t="s">
        <v>1745</v>
      </c>
      <c r="G489" s="392"/>
    </row>
    <row r="490" spans="1:7" ht="31.5" hidden="1">
      <c r="A490" s="388" t="s">
        <v>218</v>
      </c>
      <c r="B490" s="401" t="s">
        <v>1744</v>
      </c>
      <c r="C490" s="393" t="s">
        <v>927</v>
      </c>
      <c r="D490" s="390" t="s">
        <v>1747</v>
      </c>
      <c r="E490" s="208"/>
      <c r="F490" s="106" t="s">
        <v>1745</v>
      </c>
      <c r="G490" s="392"/>
    </row>
    <row r="491" spans="1:7" ht="31.5" hidden="1">
      <c r="A491" s="388" t="s">
        <v>218</v>
      </c>
      <c r="B491" s="401" t="s">
        <v>1744</v>
      </c>
      <c r="C491" s="393" t="s">
        <v>927</v>
      </c>
      <c r="D491" s="390" t="s">
        <v>1748</v>
      </c>
      <c r="E491" s="208"/>
      <c r="F491" s="106" t="s">
        <v>1745</v>
      </c>
      <c r="G491" s="392"/>
    </row>
    <row r="492" spans="1:7" ht="57.75">
      <c r="A492" s="123"/>
      <c r="B492" s="154" t="s">
        <v>1749</v>
      </c>
      <c r="C492" s="402"/>
      <c r="D492" s="334"/>
      <c r="E492" s="157"/>
      <c r="F492" s="124" t="s">
        <v>1750</v>
      </c>
      <c r="G492" s="125"/>
    </row>
    <row r="493" spans="1:7" ht="15.75">
      <c r="A493" s="126" t="s">
        <v>195</v>
      </c>
      <c r="B493" s="127" t="s">
        <v>1751</v>
      </c>
      <c r="C493" s="128" t="s">
        <v>267</v>
      </c>
      <c r="D493" s="129" t="s">
        <v>1752</v>
      </c>
      <c r="E493" s="195"/>
      <c r="F493" s="218" t="e">
        <f>#REF!</f>
        <v>#REF!</v>
      </c>
      <c r="G493" s="107"/>
    </row>
    <row r="494" spans="1:7" ht="15.75">
      <c r="A494" s="126" t="s">
        <v>195</v>
      </c>
      <c r="B494" s="127" t="s">
        <v>1753</v>
      </c>
      <c r="C494" s="128" t="s">
        <v>268</v>
      </c>
      <c r="D494" s="129" t="s">
        <v>1754</v>
      </c>
      <c r="E494" s="195"/>
      <c r="F494" s="324" t="e">
        <f>#REF!</f>
        <v>#REF!</v>
      </c>
      <c r="G494" s="135"/>
    </row>
    <row r="495" spans="1:7" ht="31.5">
      <c r="A495" s="126" t="s">
        <v>218</v>
      </c>
      <c r="B495" s="127" t="s">
        <v>1755</v>
      </c>
      <c r="C495" s="128" t="s">
        <v>269</v>
      </c>
      <c r="D495" s="129" t="s">
        <v>1756</v>
      </c>
      <c r="E495" s="195"/>
      <c r="F495" s="324" t="e">
        <f>#REF!</f>
        <v>#REF!</v>
      </c>
      <c r="G495" s="135"/>
    </row>
    <row r="496" spans="1:7" ht="15.75">
      <c r="A496" s="126" t="s">
        <v>195</v>
      </c>
      <c r="B496" s="127" t="s">
        <v>1757</v>
      </c>
      <c r="C496" s="128" t="s">
        <v>266</v>
      </c>
      <c r="D496" s="403" t="s">
        <v>1758</v>
      </c>
      <c r="E496" s="195"/>
      <c r="F496" s="324" t="e">
        <f>#REF!</f>
        <v>#REF!</v>
      </c>
      <c r="G496" s="135"/>
    </row>
    <row r="497" spans="1:7" ht="15.75">
      <c r="A497" s="126" t="s">
        <v>195</v>
      </c>
      <c r="B497" s="127" t="s">
        <v>1759</v>
      </c>
      <c r="C497" s="128" t="s">
        <v>265</v>
      </c>
      <c r="D497" s="129" t="s">
        <v>1760</v>
      </c>
      <c r="E497" s="195"/>
      <c r="F497" s="324" t="e">
        <f>#REF!</f>
        <v>#REF!</v>
      </c>
      <c r="G497" s="135"/>
    </row>
    <row r="498" spans="1:7" ht="15.75">
      <c r="A498" s="126" t="s">
        <v>195</v>
      </c>
      <c r="B498" s="127" t="s">
        <v>1761</v>
      </c>
      <c r="C498" s="128" t="s">
        <v>796</v>
      </c>
      <c r="D498" s="129" t="s">
        <v>797</v>
      </c>
      <c r="E498" s="195"/>
      <c r="F498" s="106" t="s">
        <v>328</v>
      </c>
      <c r="G498" s="107"/>
    </row>
    <row r="499" spans="1:7" ht="31.5">
      <c r="A499" s="123"/>
      <c r="B499" s="154" t="s">
        <v>1762</v>
      </c>
      <c r="C499" s="402"/>
      <c r="D499" s="404" t="s">
        <v>1763</v>
      </c>
      <c r="E499" s="157"/>
      <c r="F499" s="158"/>
      <c r="G499" s="125"/>
    </row>
    <row r="500" spans="1:7" ht="15.75">
      <c r="A500" s="405"/>
      <c r="B500" s="406" t="s">
        <v>1764</v>
      </c>
      <c r="C500" s="199"/>
      <c r="D500" s="240"/>
      <c r="E500" s="201"/>
      <c r="F500" s="407"/>
      <c r="G500" s="408"/>
    </row>
    <row r="501" spans="1:7" ht="63">
      <c r="A501" s="126" t="s">
        <v>195</v>
      </c>
      <c r="B501" s="127" t="s">
        <v>1765</v>
      </c>
      <c r="C501" s="128" t="s">
        <v>1766</v>
      </c>
      <c r="D501" s="409" t="s">
        <v>1767</v>
      </c>
      <c r="E501" s="195"/>
      <c r="F501" s="134"/>
      <c r="G501" s="135"/>
    </row>
    <row r="502" spans="1:7" ht="47.25">
      <c r="A502" s="126" t="s">
        <v>195</v>
      </c>
      <c r="B502" s="127" t="s">
        <v>1768</v>
      </c>
      <c r="C502" s="128" t="s">
        <v>345</v>
      </c>
      <c r="D502" s="410" t="s">
        <v>1769</v>
      </c>
      <c r="E502" s="195"/>
      <c r="F502" s="137"/>
      <c r="G502" s="107"/>
    </row>
    <row r="503" spans="1:7" ht="15.75">
      <c r="A503" s="411" t="s">
        <v>195</v>
      </c>
      <c r="B503" s="412" t="s">
        <v>1770</v>
      </c>
      <c r="C503" s="128" t="s">
        <v>346</v>
      </c>
      <c r="D503" s="129" t="s">
        <v>1341</v>
      </c>
      <c r="E503" s="195"/>
      <c r="F503" s="134"/>
      <c r="G503" s="135"/>
    </row>
    <row r="504" spans="1:7" ht="15.75">
      <c r="A504" s="411" t="s">
        <v>195</v>
      </c>
      <c r="B504" s="412" t="s">
        <v>1771</v>
      </c>
      <c r="C504" s="128" t="s">
        <v>1349</v>
      </c>
      <c r="D504" s="129" t="s">
        <v>1343</v>
      </c>
      <c r="E504" s="195"/>
      <c r="F504" s="137"/>
      <c r="G504" s="107"/>
    </row>
    <row r="505" spans="1:7" ht="15.75">
      <c r="A505" s="126" t="s">
        <v>195</v>
      </c>
      <c r="B505" s="127" t="s">
        <v>1772</v>
      </c>
      <c r="C505" s="128" t="s">
        <v>1773</v>
      </c>
      <c r="D505" s="129" t="s">
        <v>1774</v>
      </c>
      <c r="E505" s="195"/>
      <c r="F505" s="137"/>
      <c r="G505" s="107"/>
    </row>
    <row r="506" spans="1:7" ht="15.75">
      <c r="A506" s="413"/>
      <c r="B506" s="554" t="s">
        <v>1775</v>
      </c>
      <c r="C506" s="548"/>
      <c r="D506" s="548"/>
      <c r="E506" s="551"/>
      <c r="F506" s="361"/>
      <c r="G506" s="362"/>
    </row>
    <row r="507" spans="1:7" ht="15" customHeight="1">
      <c r="A507" s="126" t="s">
        <v>195</v>
      </c>
      <c r="B507" s="127" t="s">
        <v>1776</v>
      </c>
      <c r="C507" s="128" t="s">
        <v>347</v>
      </c>
      <c r="D507" s="136" t="s">
        <v>1777</v>
      </c>
      <c r="E507" s="130"/>
      <c r="F507" s="137"/>
      <c r="G507" s="107"/>
    </row>
    <row r="508" spans="1:7" ht="15.75">
      <c r="A508" s="126" t="s">
        <v>195</v>
      </c>
      <c r="B508" s="127" t="s">
        <v>1778</v>
      </c>
      <c r="C508" s="128" t="s">
        <v>348</v>
      </c>
      <c r="D508" s="136" t="s">
        <v>1779</v>
      </c>
      <c r="E508" s="130"/>
      <c r="F508" s="134"/>
      <c r="G508" s="135"/>
    </row>
    <row r="509" spans="1:7" ht="15.75">
      <c r="A509" s="126" t="s">
        <v>195</v>
      </c>
      <c r="B509" s="127" t="s">
        <v>1780</v>
      </c>
      <c r="C509" s="128" t="s">
        <v>349</v>
      </c>
      <c r="D509" s="136" t="s">
        <v>1781</v>
      </c>
      <c r="E509" s="130"/>
      <c r="F509" s="134"/>
      <c r="G509" s="135"/>
    </row>
    <row r="510" spans="1:7" ht="15.75">
      <c r="A510" s="126" t="s">
        <v>195</v>
      </c>
      <c r="B510" s="127" t="s">
        <v>1782</v>
      </c>
      <c r="C510" s="128" t="s">
        <v>350</v>
      </c>
      <c r="D510" s="136" t="s">
        <v>1783</v>
      </c>
      <c r="E510" s="130"/>
      <c r="F510" s="134"/>
      <c r="G510" s="135"/>
    </row>
    <row r="511" spans="1:7" ht="15.75">
      <c r="A511" s="126" t="s">
        <v>195</v>
      </c>
      <c r="B511" s="127" t="s">
        <v>1784</v>
      </c>
      <c r="C511" s="128" t="s">
        <v>351</v>
      </c>
      <c r="D511" s="136" t="s">
        <v>1783</v>
      </c>
      <c r="E511" s="130"/>
      <c r="F511" s="137"/>
      <c r="G511" s="107"/>
    </row>
    <row r="512" spans="1:7" ht="15.75">
      <c r="A512" s="126" t="s">
        <v>195</v>
      </c>
      <c r="B512" s="127" t="s">
        <v>1785</v>
      </c>
      <c r="C512" s="128" t="s">
        <v>1786</v>
      </c>
      <c r="D512" s="136" t="s">
        <v>1783</v>
      </c>
      <c r="E512" s="130"/>
      <c r="F512" s="134"/>
      <c r="G512" s="135"/>
    </row>
    <row r="513" spans="1:7" ht="15.75">
      <c r="A513" s="126" t="s">
        <v>195</v>
      </c>
      <c r="B513" s="127" t="s">
        <v>1787</v>
      </c>
      <c r="C513" s="128" t="s">
        <v>352</v>
      </c>
      <c r="D513" s="136" t="s">
        <v>1783</v>
      </c>
      <c r="E513" s="130"/>
      <c r="F513" s="137"/>
      <c r="G513" s="107"/>
    </row>
    <row r="514" spans="1:7" ht="15.75">
      <c r="A514" s="126" t="s">
        <v>195</v>
      </c>
      <c r="B514" s="127" t="s">
        <v>1788</v>
      </c>
      <c r="C514" s="128" t="s">
        <v>1789</v>
      </c>
      <c r="D514" s="136" t="s">
        <v>1783</v>
      </c>
      <c r="E514" s="130"/>
      <c r="F514" s="137"/>
      <c r="G514" s="107"/>
    </row>
    <row r="515" spans="1:7" ht="15.75">
      <c r="A515" s="126" t="s">
        <v>195</v>
      </c>
      <c r="B515" s="127" t="s">
        <v>1790</v>
      </c>
      <c r="C515" s="128" t="s">
        <v>1791</v>
      </c>
      <c r="D515" s="136" t="s">
        <v>1783</v>
      </c>
      <c r="E515" s="130"/>
      <c r="F515" s="137"/>
      <c r="G515" s="107"/>
    </row>
    <row r="516" spans="1:7" ht="15.75">
      <c r="A516" s="126" t="s">
        <v>195</v>
      </c>
      <c r="B516" s="127" t="s">
        <v>1792</v>
      </c>
      <c r="C516" s="128" t="s">
        <v>1793</v>
      </c>
      <c r="D516" s="136" t="s">
        <v>1783</v>
      </c>
      <c r="E516" s="130"/>
      <c r="F516" s="134"/>
      <c r="G516" s="135"/>
    </row>
    <row r="517" spans="1:7" ht="15.75">
      <c r="A517" s="126" t="s">
        <v>195</v>
      </c>
      <c r="B517" s="127" t="s">
        <v>1794</v>
      </c>
      <c r="C517" s="128" t="s">
        <v>1795</v>
      </c>
      <c r="D517" s="136" t="s">
        <v>1783</v>
      </c>
      <c r="E517" s="130"/>
      <c r="F517" s="137"/>
      <c r="G517" s="107"/>
    </row>
    <row r="518" spans="1:7" ht="15.75">
      <c r="A518" s="126" t="s">
        <v>195</v>
      </c>
      <c r="B518" s="127" t="s">
        <v>1796</v>
      </c>
      <c r="C518" s="128" t="s">
        <v>1797</v>
      </c>
      <c r="D518" s="136" t="s">
        <v>1783</v>
      </c>
      <c r="E518" s="130"/>
      <c r="F518" s="134"/>
      <c r="G518" s="135"/>
    </row>
    <row r="519" spans="1:7" ht="15.75">
      <c r="A519" s="126" t="s">
        <v>195</v>
      </c>
      <c r="B519" s="127" t="s">
        <v>1798</v>
      </c>
      <c r="C519" s="128" t="s">
        <v>1799</v>
      </c>
      <c r="D519" s="136" t="s">
        <v>1783</v>
      </c>
      <c r="E519" s="130"/>
      <c r="F519" s="137"/>
      <c r="G519" s="107"/>
    </row>
    <row r="520" spans="1:7" ht="15.75">
      <c r="A520" s="126" t="s">
        <v>195</v>
      </c>
      <c r="B520" s="127" t="s">
        <v>1800</v>
      </c>
      <c r="C520" s="128" t="s">
        <v>1801</v>
      </c>
      <c r="D520" s="136" t="s">
        <v>1783</v>
      </c>
      <c r="E520" s="130"/>
      <c r="F520" s="137"/>
      <c r="G520" s="107"/>
    </row>
    <row r="521" spans="1:7" ht="15.75">
      <c r="A521" s="126" t="s">
        <v>195</v>
      </c>
      <c r="B521" s="127" t="s">
        <v>1802</v>
      </c>
      <c r="C521" s="128" t="s">
        <v>1803</v>
      </c>
      <c r="D521" s="136" t="s">
        <v>1783</v>
      </c>
      <c r="E521" s="130"/>
      <c r="F521" s="137"/>
      <c r="G521" s="107"/>
    </row>
    <row r="522" spans="1:7" ht="15.75">
      <c r="A522" s="126" t="s">
        <v>195</v>
      </c>
      <c r="B522" s="127" t="s">
        <v>1804</v>
      </c>
      <c r="C522" s="128" t="s">
        <v>1805</v>
      </c>
      <c r="D522" s="136" t="s">
        <v>1783</v>
      </c>
      <c r="E522" s="130"/>
      <c r="F522" s="137"/>
      <c r="G522" s="107"/>
    </row>
    <row r="523" spans="1:7" ht="15.75">
      <c r="A523" s="126" t="s">
        <v>195</v>
      </c>
      <c r="B523" s="127" t="s">
        <v>1806</v>
      </c>
      <c r="C523" s="128" t="s">
        <v>1807</v>
      </c>
      <c r="D523" s="136" t="s">
        <v>1783</v>
      </c>
      <c r="E523" s="130"/>
      <c r="F523" s="137"/>
      <c r="G523" s="107"/>
    </row>
    <row r="524" spans="1:7" ht="15.75">
      <c r="A524" s="126" t="s">
        <v>195</v>
      </c>
      <c r="B524" s="127" t="s">
        <v>1808</v>
      </c>
      <c r="C524" s="128" t="s">
        <v>1809</v>
      </c>
      <c r="D524" s="136" t="s">
        <v>1783</v>
      </c>
      <c r="E524" s="130"/>
      <c r="F524" s="137"/>
      <c r="G524" s="107"/>
    </row>
    <row r="525" spans="1:7" ht="15.75">
      <c r="A525" s="126" t="s">
        <v>195</v>
      </c>
      <c r="B525" s="127" t="s">
        <v>1810</v>
      </c>
      <c r="C525" s="128" t="s">
        <v>1811</v>
      </c>
      <c r="D525" s="136" t="s">
        <v>1783</v>
      </c>
      <c r="E525" s="130"/>
      <c r="F525" s="137"/>
      <c r="G525" s="107"/>
    </row>
    <row r="526" spans="1:7" ht="15.75">
      <c r="A526" s="126" t="s">
        <v>195</v>
      </c>
      <c r="B526" s="127" t="s">
        <v>1812</v>
      </c>
      <c r="C526" s="128" t="s">
        <v>1813</v>
      </c>
      <c r="D526" s="136" t="s">
        <v>1783</v>
      </c>
      <c r="E526" s="130"/>
      <c r="F526" s="137"/>
      <c r="G526" s="107"/>
    </row>
    <row r="527" spans="1:7" ht="15.75">
      <c r="A527" s="126" t="s">
        <v>195</v>
      </c>
      <c r="B527" s="127" t="s">
        <v>1814</v>
      </c>
      <c r="C527" s="128" t="s">
        <v>1815</v>
      </c>
      <c r="D527" s="136" t="s">
        <v>1783</v>
      </c>
      <c r="E527" s="130"/>
      <c r="F527" s="137"/>
      <c r="G527" s="107"/>
    </row>
    <row r="528" spans="1:7" ht="15.75">
      <c r="A528" s="126" t="s">
        <v>195</v>
      </c>
      <c r="B528" s="127" t="s">
        <v>1816</v>
      </c>
      <c r="C528" s="128" t="s">
        <v>1817</v>
      </c>
      <c r="D528" s="129" t="s">
        <v>1818</v>
      </c>
      <c r="E528" s="195"/>
      <c r="F528" s="134"/>
      <c r="G528" s="135"/>
    </row>
    <row r="529" spans="1:7" ht="15.75">
      <c r="A529" s="126" t="s">
        <v>195</v>
      </c>
      <c r="B529" s="127" t="s">
        <v>1819</v>
      </c>
      <c r="C529" s="128" t="s">
        <v>1820</v>
      </c>
      <c r="D529" s="129" t="s">
        <v>1821</v>
      </c>
      <c r="E529" s="195"/>
      <c r="F529" s="137"/>
      <c r="G529" s="107"/>
    </row>
    <row r="530" spans="1:7" ht="15.75">
      <c r="A530" s="126" t="s">
        <v>195</v>
      </c>
      <c r="B530" s="127" t="s">
        <v>1822</v>
      </c>
      <c r="C530" s="128" t="s">
        <v>1823</v>
      </c>
      <c r="D530" s="129" t="s">
        <v>1824</v>
      </c>
      <c r="E530" s="195"/>
      <c r="F530" s="137"/>
      <c r="G530" s="107"/>
    </row>
    <row r="531" spans="1:7" ht="15.75">
      <c r="A531" s="364"/>
      <c r="B531" s="365"/>
      <c r="C531" s="383"/>
      <c r="D531" s="414" t="s">
        <v>1825</v>
      </c>
      <c r="E531" s="358"/>
      <c r="F531" s="361"/>
      <c r="G531" s="362"/>
    </row>
    <row r="532" spans="1:7" ht="15.75">
      <c r="A532" s="126" t="s">
        <v>195</v>
      </c>
      <c r="B532" s="127" t="s">
        <v>1826</v>
      </c>
      <c r="C532" s="128" t="s">
        <v>1827</v>
      </c>
      <c r="D532" s="136" t="s">
        <v>1828</v>
      </c>
      <c r="E532" s="195"/>
      <c r="F532" s="137"/>
      <c r="G532" s="107"/>
    </row>
    <row r="533" spans="1:7" ht="15.75">
      <c r="A533" s="126" t="s">
        <v>195</v>
      </c>
      <c r="B533" s="127" t="s">
        <v>1829</v>
      </c>
      <c r="C533" s="128" t="s">
        <v>1830</v>
      </c>
      <c r="D533" s="136" t="s">
        <v>1831</v>
      </c>
      <c r="E533" s="195"/>
      <c r="F533" s="137"/>
      <c r="G533" s="107"/>
    </row>
    <row r="534" spans="1:7" ht="15.75">
      <c r="A534" s="126" t="s">
        <v>195</v>
      </c>
      <c r="B534" s="127" t="s">
        <v>1832</v>
      </c>
      <c r="C534" s="128" t="s">
        <v>1833</v>
      </c>
      <c r="D534" s="136" t="s">
        <v>1831</v>
      </c>
      <c r="E534" s="195"/>
      <c r="F534" s="137"/>
      <c r="G534" s="107"/>
    </row>
    <row r="535" spans="1:7" ht="15.75">
      <c r="A535" s="126" t="s">
        <v>195</v>
      </c>
      <c r="B535" s="127" t="s">
        <v>1834</v>
      </c>
      <c r="C535" s="128" t="s">
        <v>1835</v>
      </c>
      <c r="D535" s="136" t="s">
        <v>1831</v>
      </c>
      <c r="E535" s="195"/>
      <c r="F535" s="137"/>
      <c r="G535" s="107"/>
    </row>
    <row r="536" spans="1:7" ht="15.75">
      <c r="A536" s="126" t="s">
        <v>195</v>
      </c>
      <c r="B536" s="127" t="s">
        <v>1836</v>
      </c>
      <c r="C536" s="128" t="s">
        <v>1837</v>
      </c>
      <c r="D536" s="136" t="s">
        <v>1831</v>
      </c>
      <c r="E536" s="195"/>
      <c r="F536" s="137"/>
      <c r="G536" s="107"/>
    </row>
    <row r="537" spans="1:7" ht="15.75">
      <c r="A537" s="126" t="s">
        <v>195</v>
      </c>
      <c r="B537" s="127" t="s">
        <v>1838</v>
      </c>
      <c r="C537" s="128" t="s">
        <v>1839</v>
      </c>
      <c r="D537" s="136" t="s">
        <v>1831</v>
      </c>
      <c r="E537" s="195"/>
      <c r="F537" s="137"/>
      <c r="G537" s="107"/>
    </row>
    <row r="538" spans="1:7" ht="15.75">
      <c r="A538" s="126" t="s">
        <v>195</v>
      </c>
      <c r="B538" s="127" t="s">
        <v>1840</v>
      </c>
      <c r="C538" s="128" t="s">
        <v>1841</v>
      </c>
      <c r="D538" s="136" t="s">
        <v>1831</v>
      </c>
      <c r="E538" s="195"/>
      <c r="F538" s="339"/>
      <c r="G538" s="152"/>
    </row>
    <row r="539" spans="1:7" ht="15.75">
      <c r="A539" s="126" t="s">
        <v>195</v>
      </c>
      <c r="B539" s="127" t="s">
        <v>1842</v>
      </c>
      <c r="C539" s="128" t="s">
        <v>1843</v>
      </c>
      <c r="D539" s="136" t="s">
        <v>1831</v>
      </c>
      <c r="E539" s="195"/>
      <c r="F539" s="339"/>
      <c r="G539" s="152"/>
    </row>
    <row r="540" spans="1:7" ht="15.75">
      <c r="A540" s="364"/>
      <c r="B540" s="365"/>
      <c r="C540" s="356"/>
      <c r="D540" s="342" t="s">
        <v>1844</v>
      </c>
      <c r="E540" s="358"/>
      <c r="F540" s="361"/>
      <c r="G540" s="362"/>
    </row>
    <row r="541" spans="1:7" ht="15.75">
      <c r="A541" s="126" t="s">
        <v>195</v>
      </c>
      <c r="B541" s="127" t="s">
        <v>1845</v>
      </c>
      <c r="C541" s="128" t="s">
        <v>205</v>
      </c>
      <c r="D541" s="129" t="s">
        <v>1846</v>
      </c>
      <c r="E541" s="195"/>
      <c r="F541" s="137"/>
      <c r="G541" s="107"/>
    </row>
    <row r="542" spans="1:7" ht="15.75">
      <c r="A542" s="344" t="s">
        <v>195</v>
      </c>
      <c r="B542" s="415" t="s">
        <v>1847</v>
      </c>
      <c r="C542" s="128" t="s">
        <v>353</v>
      </c>
      <c r="D542" s="416" t="s">
        <v>1848</v>
      </c>
      <c r="E542" s="195"/>
      <c r="F542" s="137"/>
      <c r="G542" s="107"/>
    </row>
    <row r="543" spans="1:7" ht="15.75">
      <c r="A543" s="126" t="s">
        <v>195</v>
      </c>
      <c r="B543" s="127" t="s">
        <v>1849</v>
      </c>
      <c r="C543" s="128" t="s">
        <v>354</v>
      </c>
      <c r="D543" s="416" t="s">
        <v>1850</v>
      </c>
      <c r="E543" s="195"/>
      <c r="F543" s="137"/>
      <c r="G543" s="107"/>
    </row>
    <row r="544" spans="1:7" ht="15.75">
      <c r="A544" s="126" t="s">
        <v>195</v>
      </c>
      <c r="B544" s="127" t="s">
        <v>1851</v>
      </c>
      <c r="C544" s="128" t="s">
        <v>355</v>
      </c>
      <c r="D544" s="416" t="s">
        <v>1852</v>
      </c>
      <c r="E544" s="195"/>
      <c r="F544" s="137"/>
      <c r="G544" s="107"/>
    </row>
    <row r="545" spans="1:7" ht="15.75">
      <c r="A545" s="126" t="s">
        <v>195</v>
      </c>
      <c r="B545" s="127" t="s">
        <v>1853</v>
      </c>
      <c r="C545" s="128" t="s">
        <v>356</v>
      </c>
      <c r="D545" s="416" t="s">
        <v>1854</v>
      </c>
      <c r="E545" s="183"/>
      <c r="F545" s="137"/>
      <c r="G545" s="107"/>
    </row>
    <row r="546" spans="1:7" ht="15.75">
      <c r="A546" s="126" t="s">
        <v>195</v>
      </c>
      <c r="B546" s="127" t="s">
        <v>1855</v>
      </c>
      <c r="C546" s="128" t="s">
        <v>357</v>
      </c>
      <c r="D546" s="416" t="s">
        <v>1856</v>
      </c>
      <c r="E546" s="183"/>
      <c r="F546" s="137"/>
      <c r="G546" s="107"/>
    </row>
    <row r="547" spans="1:7" ht="15.75">
      <c r="A547" s="126" t="s">
        <v>195</v>
      </c>
      <c r="B547" s="127" t="s">
        <v>1857</v>
      </c>
      <c r="C547" s="128" t="s">
        <v>358</v>
      </c>
      <c r="D547" s="416" t="s">
        <v>1858</v>
      </c>
      <c r="E547" s="195"/>
      <c r="F547" s="137"/>
      <c r="G547" s="107"/>
    </row>
    <row r="548" spans="1:7" ht="15.75">
      <c r="A548" s="126" t="s">
        <v>195</v>
      </c>
      <c r="B548" s="127" t="s">
        <v>1859</v>
      </c>
      <c r="C548" s="128" t="s">
        <v>359</v>
      </c>
      <c r="D548" s="417" t="s">
        <v>1860</v>
      </c>
      <c r="E548" s="183"/>
      <c r="F548" s="137"/>
      <c r="G548" s="107"/>
    </row>
    <row r="549" spans="1:7" ht="15.75">
      <c r="A549" s="126" t="s">
        <v>195</v>
      </c>
      <c r="B549" s="127" t="s">
        <v>1861</v>
      </c>
      <c r="C549" s="128" t="s">
        <v>360</v>
      </c>
      <c r="D549" s="416" t="s">
        <v>1862</v>
      </c>
      <c r="E549" s="195"/>
      <c r="F549" s="137"/>
      <c r="G549" s="107"/>
    </row>
    <row r="550" spans="1:7" ht="15.75">
      <c r="A550" s="126" t="s">
        <v>195</v>
      </c>
      <c r="B550" s="127" t="s">
        <v>1863</v>
      </c>
      <c r="C550" s="128" t="s">
        <v>361</v>
      </c>
      <c r="D550" s="416" t="s">
        <v>1864</v>
      </c>
      <c r="E550" s="183"/>
      <c r="F550" s="137"/>
      <c r="G550" s="107"/>
    </row>
    <row r="551" spans="1:7" ht="15.75">
      <c r="A551" s="126" t="s">
        <v>195</v>
      </c>
      <c r="B551" s="127" t="s">
        <v>1865</v>
      </c>
      <c r="C551" s="128" t="s">
        <v>362</v>
      </c>
      <c r="D551" s="416" t="s">
        <v>1866</v>
      </c>
      <c r="E551" s="195"/>
      <c r="F551" s="137"/>
      <c r="G551" s="107"/>
    </row>
    <row r="552" spans="1:7" ht="15.75">
      <c r="A552" s="126" t="s">
        <v>195</v>
      </c>
      <c r="B552" s="127" t="s">
        <v>1867</v>
      </c>
      <c r="C552" s="128" t="s">
        <v>363</v>
      </c>
      <c r="D552" s="416" t="s">
        <v>1868</v>
      </c>
      <c r="E552" s="195"/>
      <c r="F552" s="137"/>
      <c r="G552" s="107"/>
    </row>
    <row r="553" spans="1:7" ht="15.75">
      <c r="A553" s="126" t="s">
        <v>195</v>
      </c>
      <c r="B553" s="127" t="s">
        <v>1869</v>
      </c>
      <c r="C553" s="128" t="s">
        <v>364</v>
      </c>
      <c r="D553" s="416" t="s">
        <v>1870</v>
      </c>
      <c r="E553" s="195"/>
      <c r="F553" s="137"/>
      <c r="G553" s="107"/>
    </row>
    <row r="554" spans="1:7" ht="15.75">
      <c r="A554" s="126" t="s">
        <v>195</v>
      </c>
      <c r="B554" s="127" t="s">
        <v>1871</v>
      </c>
      <c r="C554" s="128" t="s">
        <v>366</v>
      </c>
      <c r="D554" s="416" t="s">
        <v>1872</v>
      </c>
      <c r="E554" s="195"/>
      <c r="F554" s="137"/>
      <c r="G554" s="107"/>
    </row>
    <row r="555" spans="1:7" ht="15.75">
      <c r="A555" s="126" t="s">
        <v>195</v>
      </c>
      <c r="B555" s="127" t="s">
        <v>1873</v>
      </c>
      <c r="C555" s="128" t="s">
        <v>1874</v>
      </c>
      <c r="D555" s="416" t="s">
        <v>1875</v>
      </c>
      <c r="E555" s="195"/>
      <c r="F555" s="137"/>
      <c r="G555" s="107"/>
    </row>
    <row r="556" spans="1:7" ht="15.75">
      <c r="A556" s="126" t="s">
        <v>195</v>
      </c>
      <c r="B556" s="127" t="s">
        <v>1876</v>
      </c>
      <c r="C556" s="128" t="s">
        <v>1877</v>
      </c>
      <c r="D556" s="416" t="s">
        <v>1878</v>
      </c>
      <c r="E556" s="195"/>
      <c r="F556" s="137"/>
      <c r="G556" s="107"/>
    </row>
    <row r="557" spans="1:7" ht="15.75">
      <c r="A557" s="126" t="s">
        <v>195</v>
      </c>
      <c r="B557" s="127" t="s">
        <v>1879</v>
      </c>
      <c r="C557" s="128" t="s">
        <v>1880</v>
      </c>
      <c r="D557" s="416" t="s">
        <v>1881</v>
      </c>
      <c r="E557" s="195"/>
      <c r="F557" s="137"/>
      <c r="G557" s="107"/>
    </row>
    <row r="558" spans="1:7" ht="15.75">
      <c r="A558" s="126" t="s">
        <v>195</v>
      </c>
      <c r="B558" s="127" t="s">
        <v>1882</v>
      </c>
      <c r="C558" s="128" t="s">
        <v>1883</v>
      </c>
      <c r="D558" s="416" t="s">
        <v>1884</v>
      </c>
      <c r="E558" s="195"/>
      <c r="F558" s="137"/>
      <c r="G558" s="107"/>
    </row>
    <row r="559" spans="1:7" ht="15.75">
      <c r="A559" s="126" t="s">
        <v>195</v>
      </c>
      <c r="B559" s="127" t="s">
        <v>1885</v>
      </c>
      <c r="C559" s="128" t="s">
        <v>1886</v>
      </c>
      <c r="D559" s="416" t="s">
        <v>1887</v>
      </c>
      <c r="E559" s="195"/>
      <c r="F559" s="137"/>
      <c r="G559" s="107"/>
    </row>
    <row r="560" spans="1:7" ht="15.75">
      <c r="A560" s="126" t="s">
        <v>195</v>
      </c>
      <c r="B560" s="127" t="s">
        <v>1888</v>
      </c>
      <c r="C560" s="128" t="s">
        <v>1889</v>
      </c>
      <c r="D560" s="416" t="s">
        <v>1890</v>
      </c>
      <c r="E560" s="195"/>
      <c r="F560" s="137"/>
      <c r="G560" s="107"/>
    </row>
    <row r="561" spans="1:7" ht="15.75">
      <c r="A561" s="126" t="s">
        <v>195</v>
      </c>
      <c r="B561" s="127" t="s">
        <v>1891</v>
      </c>
      <c r="C561" s="128" t="s">
        <v>1892</v>
      </c>
      <c r="D561" s="417" t="s">
        <v>1893</v>
      </c>
      <c r="E561" s="418"/>
      <c r="F561" s="137"/>
      <c r="G561" s="107"/>
    </row>
    <row r="562" spans="1:7" ht="15.75">
      <c r="A562" s="126" t="s">
        <v>195</v>
      </c>
      <c r="B562" s="127" t="s">
        <v>1894</v>
      </c>
      <c r="C562" s="128" t="s">
        <v>1895</v>
      </c>
      <c r="D562" s="419" t="s">
        <v>1896</v>
      </c>
      <c r="E562" s="418"/>
      <c r="F562" s="137"/>
      <c r="G562" s="107"/>
    </row>
    <row r="563" spans="1:7" ht="15.75">
      <c r="A563" s="126" t="s">
        <v>195</v>
      </c>
      <c r="B563" s="127" t="s">
        <v>1897</v>
      </c>
      <c r="C563" s="128" t="s">
        <v>1898</v>
      </c>
      <c r="D563" s="129" t="s">
        <v>1899</v>
      </c>
      <c r="E563" s="195"/>
      <c r="F563" s="137"/>
      <c r="G563" s="107"/>
    </row>
    <row r="564" spans="1:7" ht="15.75">
      <c r="A564" s="325" t="s">
        <v>195</v>
      </c>
      <c r="B564" s="420"/>
      <c r="C564" s="421"/>
      <c r="D564" s="342" t="s">
        <v>1900</v>
      </c>
      <c r="E564" s="358"/>
      <c r="F564" s="361"/>
      <c r="G564" s="362"/>
    </row>
    <row r="565" spans="1:7" ht="15.75">
      <c r="A565" s="126" t="s">
        <v>195</v>
      </c>
      <c r="B565" s="127" t="s">
        <v>1901</v>
      </c>
      <c r="C565" s="128" t="s">
        <v>1820</v>
      </c>
      <c r="D565" s="129" t="s">
        <v>1902</v>
      </c>
      <c r="E565" s="195"/>
      <c r="F565" s="137"/>
      <c r="G565" s="107"/>
    </row>
    <row r="566" spans="1:7" ht="15.75">
      <c r="A566" s="126" t="s">
        <v>195</v>
      </c>
      <c r="B566" s="127" t="s">
        <v>1903</v>
      </c>
      <c r="C566" s="128" t="s">
        <v>1904</v>
      </c>
      <c r="D566" s="129" t="s">
        <v>1905</v>
      </c>
      <c r="E566" s="195"/>
      <c r="F566" s="137"/>
      <c r="G566" s="107"/>
    </row>
    <row r="567" spans="1:7" ht="15.75">
      <c r="A567" s="126" t="s">
        <v>195</v>
      </c>
      <c r="B567" s="127" t="s">
        <v>1906</v>
      </c>
      <c r="C567" s="128" t="s">
        <v>1907</v>
      </c>
      <c r="D567" s="136" t="s">
        <v>1908</v>
      </c>
      <c r="E567" s="195"/>
      <c r="F567" s="137"/>
      <c r="G567" s="107"/>
    </row>
    <row r="568" spans="1:7" ht="15.75">
      <c r="A568" s="126" t="s">
        <v>195</v>
      </c>
      <c r="B568" s="127" t="s">
        <v>1909</v>
      </c>
      <c r="C568" s="128" t="s">
        <v>1910</v>
      </c>
      <c r="D568" s="136" t="s">
        <v>1911</v>
      </c>
      <c r="E568" s="195"/>
      <c r="F568" s="137"/>
      <c r="G568" s="107"/>
    </row>
    <row r="569" spans="1:7" ht="15.75">
      <c r="A569" s="126" t="s">
        <v>195</v>
      </c>
      <c r="B569" s="127" t="s">
        <v>1912</v>
      </c>
      <c r="C569" s="128" t="s">
        <v>1913</v>
      </c>
      <c r="D569" s="136" t="s">
        <v>1914</v>
      </c>
      <c r="E569" s="195"/>
      <c r="F569" s="137"/>
      <c r="G569" s="107"/>
    </row>
    <row r="570" spans="1:7" ht="15.75">
      <c r="A570" s="126" t="s">
        <v>195</v>
      </c>
      <c r="B570" s="127" t="s">
        <v>1915</v>
      </c>
      <c r="C570" s="128" t="s">
        <v>1916</v>
      </c>
      <c r="D570" s="136" t="s">
        <v>1917</v>
      </c>
      <c r="E570" s="195"/>
      <c r="F570" s="137"/>
      <c r="G570" s="107"/>
    </row>
    <row r="571" spans="1:7" ht="15.75">
      <c r="A571" s="126" t="s">
        <v>195</v>
      </c>
      <c r="B571" s="127" t="s">
        <v>1918</v>
      </c>
      <c r="C571" s="128" t="s">
        <v>1919</v>
      </c>
      <c r="D571" s="129" t="s">
        <v>1920</v>
      </c>
      <c r="E571" s="195"/>
      <c r="F571" s="137"/>
      <c r="G571" s="107"/>
    </row>
    <row r="572" spans="1:7" ht="15.75">
      <c r="A572" s="126" t="s">
        <v>195</v>
      </c>
      <c r="B572" s="127" t="s">
        <v>1921</v>
      </c>
      <c r="C572" s="128" t="s">
        <v>1922</v>
      </c>
      <c r="D572" s="129" t="s">
        <v>1923</v>
      </c>
      <c r="E572" s="195"/>
      <c r="F572" s="137"/>
      <c r="G572" s="107"/>
    </row>
    <row r="573" spans="1:7" ht="15.75">
      <c r="A573" s="126" t="s">
        <v>195</v>
      </c>
      <c r="B573" s="127" t="s">
        <v>1924</v>
      </c>
      <c r="C573" s="128" t="s">
        <v>1925</v>
      </c>
      <c r="D573" s="129" t="s">
        <v>1926</v>
      </c>
      <c r="E573" s="195"/>
      <c r="F573" s="137"/>
      <c r="G573" s="107"/>
    </row>
    <row r="574" spans="1:7" ht="15.75">
      <c r="A574" s="126" t="s">
        <v>195</v>
      </c>
      <c r="B574" s="127" t="s">
        <v>1927</v>
      </c>
      <c r="C574" s="128" t="s">
        <v>1928</v>
      </c>
      <c r="D574" s="129" t="s">
        <v>1929</v>
      </c>
      <c r="E574" s="195"/>
      <c r="F574" s="137"/>
      <c r="G574" s="107"/>
    </row>
    <row r="575" spans="1:7" ht="15.75">
      <c r="A575" s="126" t="s">
        <v>195</v>
      </c>
      <c r="B575" s="127" t="s">
        <v>1930</v>
      </c>
      <c r="C575" s="128" t="s">
        <v>1931</v>
      </c>
      <c r="D575" s="129" t="s">
        <v>1932</v>
      </c>
      <c r="E575" s="195"/>
      <c r="F575" s="137"/>
      <c r="G575" s="107"/>
    </row>
    <row r="576" spans="1:7" ht="15.75">
      <c r="A576" s="126" t="s">
        <v>195</v>
      </c>
      <c r="B576" s="127" t="s">
        <v>1933</v>
      </c>
      <c r="C576" s="128" t="s">
        <v>1934</v>
      </c>
      <c r="D576" s="129" t="s">
        <v>1935</v>
      </c>
      <c r="E576" s="195"/>
      <c r="F576" s="137"/>
      <c r="G576" s="107"/>
    </row>
    <row r="577" spans="1:7" ht="15.75">
      <c r="A577" s="126" t="s">
        <v>218</v>
      </c>
      <c r="B577" s="127" t="s">
        <v>1936</v>
      </c>
      <c r="C577" s="128" t="s">
        <v>1937</v>
      </c>
      <c r="D577" s="129" t="s">
        <v>1938</v>
      </c>
      <c r="E577" s="195"/>
      <c r="F577" s="137"/>
      <c r="G577" s="107"/>
    </row>
    <row r="578" spans="1:7" ht="15.75">
      <c r="A578" s="126" t="s">
        <v>218</v>
      </c>
      <c r="B578" s="127" t="s">
        <v>1939</v>
      </c>
      <c r="C578" s="128" t="s">
        <v>1940</v>
      </c>
      <c r="D578" s="129" t="s">
        <v>1941</v>
      </c>
      <c r="E578" s="195"/>
      <c r="F578" s="137"/>
      <c r="G578" s="107"/>
    </row>
    <row r="579" spans="1:7" ht="15.75">
      <c r="A579" s="126" t="s">
        <v>218</v>
      </c>
      <c r="B579" s="127" t="s">
        <v>1942</v>
      </c>
      <c r="C579" s="128" t="s">
        <v>1943</v>
      </c>
      <c r="D579" s="129" t="s">
        <v>1944</v>
      </c>
      <c r="E579" s="195"/>
      <c r="F579" s="137"/>
      <c r="G579" s="107"/>
    </row>
    <row r="580" spans="1:7" ht="15.75">
      <c r="A580" s="126" t="s">
        <v>218</v>
      </c>
      <c r="B580" s="127" t="s">
        <v>1945</v>
      </c>
      <c r="C580" s="128" t="s">
        <v>1946</v>
      </c>
      <c r="D580" s="129" t="s">
        <v>1947</v>
      </c>
      <c r="E580" s="195"/>
      <c r="F580" s="137"/>
      <c r="G580" s="107"/>
    </row>
    <row r="581" spans="1:7" ht="15.75">
      <c r="A581" s="126" t="s">
        <v>218</v>
      </c>
      <c r="B581" s="127" t="s">
        <v>1948</v>
      </c>
      <c r="C581" s="128" t="s">
        <v>1949</v>
      </c>
      <c r="D581" s="129" t="s">
        <v>1950</v>
      </c>
      <c r="E581" s="195"/>
      <c r="F581" s="137"/>
      <c r="G581" s="107"/>
    </row>
    <row r="582" spans="1:7" ht="15.75">
      <c r="A582" s="126" t="s">
        <v>218</v>
      </c>
      <c r="B582" s="127" t="s">
        <v>1951</v>
      </c>
      <c r="C582" s="128" t="s">
        <v>1952</v>
      </c>
      <c r="D582" s="129" t="s">
        <v>1953</v>
      </c>
      <c r="E582" s="195"/>
      <c r="F582" s="137"/>
      <c r="G582" s="107"/>
    </row>
    <row r="583" spans="1:7" ht="15.75">
      <c r="A583" s="126" t="s">
        <v>218</v>
      </c>
      <c r="B583" s="127" t="s">
        <v>1954</v>
      </c>
      <c r="C583" s="128" t="s">
        <v>1955</v>
      </c>
      <c r="D583" s="129" t="s">
        <v>1956</v>
      </c>
      <c r="E583" s="195"/>
      <c r="F583" s="137"/>
      <c r="G583" s="107"/>
    </row>
    <row r="584" spans="1:7" ht="15.75">
      <c r="A584" s="126" t="s">
        <v>218</v>
      </c>
      <c r="B584" s="127" t="s">
        <v>1957</v>
      </c>
      <c r="C584" s="128" t="s">
        <v>1958</v>
      </c>
      <c r="D584" s="129" t="s">
        <v>1959</v>
      </c>
      <c r="E584" s="195"/>
      <c r="F584" s="137"/>
      <c r="G584" s="107"/>
    </row>
    <row r="585" spans="1:7" ht="15.75">
      <c r="A585" s="126" t="s">
        <v>218</v>
      </c>
      <c r="B585" s="127" t="s">
        <v>1960</v>
      </c>
      <c r="C585" s="128" t="s">
        <v>1961</v>
      </c>
      <c r="D585" s="129" t="s">
        <v>1962</v>
      </c>
      <c r="E585" s="195"/>
      <c r="F585" s="137"/>
      <c r="G585" s="107"/>
    </row>
    <row r="586" spans="1:7" ht="15.75">
      <c r="A586" s="126" t="s">
        <v>218</v>
      </c>
      <c r="B586" s="127" t="s">
        <v>1963</v>
      </c>
      <c r="C586" s="128" t="s">
        <v>1964</v>
      </c>
      <c r="D586" s="129" t="s">
        <v>1965</v>
      </c>
      <c r="E586" s="195"/>
      <c r="F586" s="137"/>
      <c r="G586" s="107"/>
    </row>
    <row r="587" spans="1:7" ht="15.75">
      <c r="A587" s="126" t="s">
        <v>218</v>
      </c>
      <c r="B587" s="127" t="s">
        <v>1966</v>
      </c>
      <c r="C587" s="128" t="s">
        <v>1967</v>
      </c>
      <c r="D587" s="129" t="s">
        <v>1968</v>
      </c>
      <c r="E587" s="195"/>
      <c r="F587" s="137"/>
      <c r="G587" s="107"/>
    </row>
    <row r="588" spans="1:7" ht="18.75">
      <c r="A588" s="126" t="s">
        <v>218</v>
      </c>
      <c r="B588" s="127" t="s">
        <v>1969</v>
      </c>
      <c r="C588" s="422" t="s">
        <v>369</v>
      </c>
      <c r="D588" s="129" t="s">
        <v>1970</v>
      </c>
      <c r="E588" s="195"/>
      <c r="F588" s="137"/>
      <c r="G588" s="107"/>
    </row>
    <row r="589" spans="1:7" ht="18.75">
      <c r="A589" s="126" t="s">
        <v>218</v>
      </c>
      <c r="B589" s="127" t="s">
        <v>1971</v>
      </c>
      <c r="C589" s="422" t="s">
        <v>1972</v>
      </c>
      <c r="D589" s="129" t="s">
        <v>1973</v>
      </c>
      <c r="E589" s="195"/>
      <c r="F589" s="137"/>
      <c r="G589" s="107"/>
    </row>
    <row r="590" spans="1:7" ht="15.75">
      <c r="A590" s="126" t="s">
        <v>218</v>
      </c>
      <c r="B590" s="127" t="s">
        <v>1974</v>
      </c>
      <c r="C590" s="128" t="s">
        <v>308</v>
      </c>
      <c r="D590" s="129" t="s">
        <v>1975</v>
      </c>
      <c r="E590" s="195"/>
      <c r="F590" s="137"/>
      <c r="G590" s="107"/>
    </row>
    <row r="591" spans="1:7" ht="15.75">
      <c r="A591" s="126" t="s">
        <v>218</v>
      </c>
      <c r="B591" s="127" t="s">
        <v>1976</v>
      </c>
      <c r="C591" s="128" t="s">
        <v>1977</v>
      </c>
      <c r="D591" s="129" t="s">
        <v>1978</v>
      </c>
      <c r="E591" s="195"/>
      <c r="F591" s="137"/>
      <c r="G591" s="107"/>
    </row>
    <row r="592" spans="1:7" ht="31.5">
      <c r="A592" s="126" t="s">
        <v>195</v>
      </c>
      <c r="B592" s="127" t="s">
        <v>1979</v>
      </c>
      <c r="C592" s="128" t="s">
        <v>1892</v>
      </c>
      <c r="D592" s="423" t="s">
        <v>1980</v>
      </c>
      <c r="E592" s="183"/>
      <c r="F592" s="137"/>
      <c r="G592" s="107"/>
    </row>
    <row r="593" spans="1:7" ht="15.75">
      <c r="A593" s="354"/>
      <c r="B593" s="355"/>
      <c r="C593" s="356"/>
      <c r="D593" s="342" t="s">
        <v>1981</v>
      </c>
      <c r="E593" s="358"/>
      <c r="F593" s="147"/>
      <c r="G593" s="148"/>
    </row>
    <row r="594" spans="1:7" ht="110.25">
      <c r="A594" s="126" t="s">
        <v>195</v>
      </c>
      <c r="B594" s="127" t="s">
        <v>1982</v>
      </c>
      <c r="C594" s="128" t="s">
        <v>1983</v>
      </c>
      <c r="D594" s="129" t="s">
        <v>1984</v>
      </c>
      <c r="E594" s="195"/>
      <c r="F594" s="137"/>
      <c r="G594" s="107"/>
    </row>
    <row r="595" spans="1:7" ht="110.25">
      <c r="A595" s="126" t="s">
        <v>195</v>
      </c>
      <c r="B595" s="127" t="s">
        <v>1985</v>
      </c>
      <c r="C595" s="128" t="s">
        <v>1983</v>
      </c>
      <c r="D595" s="129" t="s">
        <v>1986</v>
      </c>
      <c r="E595" s="195"/>
      <c r="F595" s="137"/>
      <c r="G595" s="107"/>
    </row>
    <row r="596" spans="1:7" ht="110.25">
      <c r="A596" s="126" t="s">
        <v>195</v>
      </c>
      <c r="B596" s="127" t="s">
        <v>1987</v>
      </c>
      <c r="C596" s="128" t="s">
        <v>1983</v>
      </c>
      <c r="D596" s="129" t="s">
        <v>1988</v>
      </c>
      <c r="E596" s="195"/>
      <c r="F596" s="137"/>
      <c r="G596" s="107"/>
    </row>
    <row r="597" spans="1:7" ht="94.5">
      <c r="A597" s="126" t="s">
        <v>195</v>
      </c>
      <c r="B597" s="127" t="s">
        <v>1989</v>
      </c>
      <c r="C597" s="128" t="s">
        <v>1983</v>
      </c>
      <c r="D597" s="136" t="s">
        <v>1990</v>
      </c>
      <c r="E597" s="195"/>
      <c r="F597" s="137"/>
      <c r="G597" s="107"/>
    </row>
    <row r="598" spans="1:7" ht="15.75">
      <c r="A598" s="126" t="s">
        <v>195</v>
      </c>
      <c r="B598" s="127" t="s">
        <v>1991</v>
      </c>
      <c r="C598" s="424" t="s">
        <v>1992</v>
      </c>
      <c r="D598" s="129" t="s">
        <v>1993</v>
      </c>
      <c r="E598" s="195"/>
      <c r="F598" s="137"/>
      <c r="G598" s="107"/>
    </row>
    <row r="599" spans="1:7" ht="15.75">
      <c r="A599" s="425"/>
      <c r="B599" s="426"/>
      <c r="C599" s="117"/>
      <c r="D599" s="118"/>
      <c r="E599" s="427"/>
      <c r="F599" s="106"/>
      <c r="G599" s="107"/>
    </row>
    <row r="600" spans="1:7" ht="15.75">
      <c r="A600" s="428"/>
      <c r="B600" s="429"/>
      <c r="C600" s="430" t="s">
        <v>545</v>
      </c>
      <c r="D600" s="29"/>
      <c r="E600" s="431"/>
      <c r="F600" s="432"/>
      <c r="G600" s="63"/>
    </row>
    <row r="601" spans="1:7" ht="15.75">
      <c r="A601" s="428"/>
      <c r="B601" s="429"/>
      <c r="C601" s="433" t="s">
        <v>546</v>
      </c>
      <c r="D601" s="30"/>
      <c r="E601" s="431"/>
      <c r="F601" s="432"/>
      <c r="G601" s="63"/>
    </row>
    <row r="602" spans="1:7" ht="15.75">
      <c r="A602" s="428"/>
      <c r="B602" s="429"/>
      <c r="C602" s="433" t="s">
        <v>547</v>
      </c>
      <c r="D602" s="30"/>
      <c r="E602" s="431"/>
      <c r="F602" s="432"/>
      <c r="G602" s="63"/>
    </row>
    <row r="603" spans="1:7" ht="15.75">
      <c r="A603" s="428"/>
      <c r="B603" s="429"/>
      <c r="C603" s="433" t="s">
        <v>548</v>
      </c>
      <c r="D603" s="30"/>
      <c r="E603" s="431"/>
      <c r="F603" s="432"/>
      <c r="G603" s="63"/>
    </row>
    <row r="604" spans="1:7" ht="15.75">
      <c r="A604" s="428"/>
      <c r="B604" s="429"/>
      <c r="C604" s="434" t="s">
        <v>549</v>
      </c>
      <c r="D604" s="31" t="s">
        <v>550</v>
      </c>
      <c r="E604" s="431"/>
      <c r="F604" s="432"/>
      <c r="G604" s="63"/>
    </row>
    <row r="605" spans="1:7" ht="15.75">
      <c r="A605" s="428"/>
      <c r="B605" s="429"/>
      <c r="C605" s="434" t="s">
        <v>551</v>
      </c>
      <c r="D605" s="32" t="s">
        <v>552</v>
      </c>
      <c r="E605" s="431"/>
      <c r="F605" s="432"/>
      <c r="G605" s="63"/>
    </row>
    <row r="606" spans="1:7" ht="15.75">
      <c r="A606" s="428"/>
      <c r="B606" s="429"/>
      <c r="C606" s="434" t="s">
        <v>553</v>
      </c>
      <c r="D606" s="33" t="s">
        <v>1994</v>
      </c>
      <c r="E606" s="431"/>
      <c r="F606" s="432"/>
      <c r="G606" s="63"/>
    </row>
    <row r="607" spans="1:7">
      <c r="A607" s="428"/>
      <c r="B607" s="429"/>
      <c r="C607" s="542" t="s">
        <v>554</v>
      </c>
      <c r="D607" s="543"/>
      <c r="E607" s="544"/>
      <c r="F607" s="435"/>
      <c r="G607" s="63"/>
    </row>
    <row r="608" spans="1:7">
      <c r="A608" s="174"/>
      <c r="B608" s="197"/>
      <c r="C608" s="545" t="s">
        <v>555</v>
      </c>
      <c r="D608" s="543"/>
      <c r="E608" s="544"/>
      <c r="F608" s="137"/>
      <c r="G608" s="107"/>
    </row>
    <row r="609" spans="1:7">
      <c r="A609" s="174"/>
      <c r="B609" s="197"/>
      <c r="C609" s="545" t="s">
        <v>556</v>
      </c>
      <c r="D609" s="543"/>
      <c r="E609" s="544"/>
      <c r="F609" s="137"/>
      <c r="G609" s="107"/>
    </row>
  </sheetData>
  <mergeCells count="39">
    <mergeCell ref="B2:E2"/>
    <mergeCell ref="C3:E3"/>
    <mergeCell ref="C4:E4"/>
    <mergeCell ref="C5:E5"/>
    <mergeCell ref="C7:E7"/>
    <mergeCell ref="C8:D8"/>
    <mergeCell ref="C9:E9"/>
    <mergeCell ref="C10:D10"/>
    <mergeCell ref="C11:D11"/>
    <mergeCell ref="C12:D12"/>
    <mergeCell ref="B17:E17"/>
    <mergeCell ref="B66:E66"/>
    <mergeCell ref="G86:G90"/>
    <mergeCell ref="B92:E92"/>
    <mergeCell ref="F190:F192"/>
    <mergeCell ref="G190:G192"/>
    <mergeCell ref="B193:E193"/>
    <mergeCell ref="F86:F90"/>
    <mergeCell ref="F97:F98"/>
    <mergeCell ref="F114:F115"/>
    <mergeCell ref="F125:F126"/>
    <mergeCell ref="F127:F128"/>
    <mergeCell ref="F164:F165"/>
    <mergeCell ref="F166:F167"/>
    <mergeCell ref="C607:E607"/>
    <mergeCell ref="C608:E608"/>
    <mergeCell ref="C609:E609"/>
    <mergeCell ref="F205:F216"/>
    <mergeCell ref="F233:F234"/>
    <mergeCell ref="F239:F241"/>
    <mergeCell ref="C322:D322"/>
    <mergeCell ref="C328:D328"/>
    <mergeCell ref="C334:D334"/>
    <mergeCell ref="C350:D350"/>
    <mergeCell ref="C363:D363"/>
    <mergeCell ref="C373:D373"/>
    <mergeCell ref="C401:D401"/>
    <mergeCell ref="C415:D415"/>
    <mergeCell ref="B506:E506"/>
  </mergeCells>
  <hyperlinks>
    <hyperlink ref="D14" r:id="rId1" xr:uid="{00000000-0004-0000-0300-000000000000}"/>
    <hyperlink ref="D604" r:id="rId2" xr:uid="{00000000-0004-0000-0300-000001000000}"/>
    <hyperlink ref="D605" r:id="rId3" xr:uid="{00000000-0004-0000-0300-000002000000}"/>
    <hyperlink ref="D606" r:id="rId4" xr:uid="{00000000-0004-0000-0300-000003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14"/>
  <sheetViews>
    <sheetView topLeftCell="B1" workbookViewId="0"/>
  </sheetViews>
  <sheetFormatPr defaultColWidth="14.42578125" defaultRowHeight="15" customHeight="1"/>
  <cols>
    <col min="1" max="1" width="35.140625" hidden="1" customWidth="1"/>
    <col min="2" max="2" width="38.7109375" customWidth="1"/>
    <col min="3" max="3" width="11.85546875" customWidth="1"/>
    <col min="4" max="4" width="32.7109375" customWidth="1"/>
    <col min="5" max="5" width="13.28515625" customWidth="1"/>
    <col min="6" max="6" width="14.5703125" customWidth="1"/>
    <col min="7" max="7" width="57.42578125" customWidth="1"/>
    <col min="8" max="11" width="8.7109375" customWidth="1"/>
  </cols>
  <sheetData>
    <row r="1" spans="1:11" ht="14.25" customHeight="1">
      <c r="A1" s="438" t="s">
        <v>1997</v>
      </c>
      <c r="B1" s="439" t="s">
        <v>1998</v>
      </c>
      <c r="C1" s="59"/>
      <c r="D1" s="59" t="s">
        <v>576</v>
      </c>
      <c r="E1" s="59"/>
      <c r="F1" s="60"/>
      <c r="G1" s="61" t="s">
        <v>577</v>
      </c>
      <c r="H1" s="440"/>
    </row>
    <row r="2" spans="1:11" ht="21" customHeight="1">
      <c r="A2" s="581" t="s">
        <v>1995</v>
      </c>
      <c r="B2" s="544"/>
      <c r="C2" s="81"/>
      <c r="D2" s="81"/>
      <c r="E2" s="81"/>
      <c r="F2" s="441"/>
      <c r="G2" s="84"/>
      <c r="H2" s="442"/>
      <c r="I2" s="68"/>
      <c r="J2" s="68"/>
      <c r="K2" s="68"/>
    </row>
    <row r="3" spans="1:11" ht="60.75" customHeight="1">
      <c r="A3" s="582" t="s">
        <v>1999</v>
      </c>
      <c r="B3" s="443" t="s">
        <v>2000</v>
      </c>
      <c r="C3" s="576" t="e">
        <f>E3</f>
        <v>#REF!</v>
      </c>
      <c r="D3" s="575" t="s">
        <v>2001</v>
      </c>
      <c r="E3" s="576" t="e">
        <f>SUM(H3:H4)</f>
        <v>#REF!</v>
      </c>
      <c r="F3" s="47" t="e">
        <f t="array" ref="F3">INDEX('Прайс клиники ( стоматология) '!$A$1:$A$65,MATCH(G3,'Прайс клиники ( стоматология) '!$C$1:$C$65,0))</f>
        <v>#REF!</v>
      </c>
      <c r="G3" s="55" t="e">
        <f>'Прайс клиники ( стоматология) '!#REF!</f>
        <v>#REF!</v>
      </c>
      <c r="H3" s="56" t="e">
        <f>VLOOKUP(G3,'Прайс клиники ( стоматология) '!$C$1:$D$65,2,FALSE)</f>
        <v>#REF!</v>
      </c>
    </row>
    <row r="4" spans="1:11" ht="14.25" customHeight="1">
      <c r="A4" s="572"/>
      <c r="B4" s="443">
        <v>311</v>
      </c>
      <c r="C4" s="572"/>
      <c r="D4" s="572"/>
      <c r="E4" s="572"/>
      <c r="F4" s="47" t="e">
        <f t="array" ref="F4">INDEX('Прайс клиники ( стоматология) '!$A$1:$A$65,MATCH(G4,'Прайс клиники ( стоматология) '!$C$1:$C$65,0))</f>
        <v>#REF!</v>
      </c>
      <c r="G4" s="437" t="e">
        <f>'Прайс клиники ( стоматология) '!#REF!</f>
        <v>#REF!</v>
      </c>
      <c r="H4" s="56" t="e">
        <f>VLOOKUP(G4,'Прайс клиники ( стоматология) '!$C$1:$D$65,2,FALSE)</f>
        <v>#REF!</v>
      </c>
    </row>
    <row r="5" spans="1:11" ht="41.25" customHeight="1">
      <c r="A5" s="583" t="s">
        <v>2002</v>
      </c>
      <c r="B5" s="580" t="s">
        <v>2003</v>
      </c>
      <c r="C5" s="584" t="e">
        <f>E5</f>
        <v>#REF!</v>
      </c>
      <c r="D5" s="586" t="s">
        <v>2004</v>
      </c>
      <c r="E5" s="584" t="e">
        <f>SUM(H5:H7)</f>
        <v>#REF!</v>
      </c>
      <c r="F5" s="50" t="e">
        <f t="array" ref="F5">INDEX('Прайс клиники ( стоматология) '!$A$1:$A$65,MATCH(G5,'Прайс клиники ( стоматология) '!$C$1:$C$65,0))</f>
        <v>#REF!</v>
      </c>
      <c r="G5" s="444" t="e">
        <f>'Прайс клиники ( стоматология) '!#REF!</f>
        <v>#REF!</v>
      </c>
      <c r="H5" s="51" t="e">
        <f>VLOOKUP(G5,'Прайс клиники ( стоматология) '!$C$1:$D$65,2,FALSE)</f>
        <v>#REF!</v>
      </c>
      <c r="I5" s="64"/>
      <c r="J5" s="64"/>
      <c r="K5" s="64"/>
    </row>
    <row r="6" spans="1:11" ht="39" customHeight="1">
      <c r="A6" s="572"/>
      <c r="B6" s="574"/>
      <c r="C6" s="585"/>
      <c r="D6" s="585"/>
      <c r="E6" s="585"/>
      <c r="F6" s="47" t="e">
        <f t="array" ref="F6">INDEX('Прайс клиники ( стоматология) '!$A$1:$A$65,MATCH(G6,'Прайс клиники ( стоматология) '!$C$1:$C$65,0))</f>
        <v>#REF!</v>
      </c>
      <c r="G6" s="445" t="e">
        <f>'Прайс клиники ( стоматология) '!#REF!</f>
        <v>#REF!</v>
      </c>
      <c r="H6" s="56" t="e">
        <f>VLOOKUP(G6,'Прайс клиники ( стоматология) '!$C$1:$D$65,2,FALSE)</f>
        <v>#REF!</v>
      </c>
      <c r="I6" s="64"/>
      <c r="J6" s="64"/>
      <c r="K6" s="64"/>
    </row>
    <row r="7" spans="1:11" ht="39" customHeight="1">
      <c r="A7" s="446" t="s">
        <v>2005</v>
      </c>
      <c r="B7" s="572"/>
      <c r="C7" s="551"/>
      <c r="D7" s="551"/>
      <c r="E7" s="551"/>
      <c r="F7" s="47" t="e">
        <f t="array" ref="F7">INDEX('Прайс клиники ( стоматология) '!$A$1:$A$65,MATCH(G7,'Прайс клиники ( стоматология) '!$C$1:$C$65,0))</f>
        <v>#REF!</v>
      </c>
      <c r="G7" s="445" t="e">
        <f>'Прайс клиники ( стоматология) '!#REF!</f>
        <v>#REF!</v>
      </c>
      <c r="H7" s="56" t="e">
        <f>VLOOKUP(G7,'Прайс клиники ( стоматология) '!$C$1:$D$65,2,FALSE)</f>
        <v>#REF!</v>
      </c>
      <c r="I7" s="64"/>
      <c r="J7" s="64"/>
      <c r="K7" s="64"/>
    </row>
    <row r="8" spans="1:11" ht="46.5" customHeight="1">
      <c r="A8" s="577" t="s">
        <v>2006</v>
      </c>
      <c r="B8" s="580" t="s">
        <v>2007</v>
      </c>
      <c r="C8" s="571" t="e">
        <f>E8+E12</f>
        <v>#REF!</v>
      </c>
      <c r="D8" s="571" t="s">
        <v>2008</v>
      </c>
      <c r="E8" s="571" t="e">
        <f>SUM(H8:H9+(H10*I10)+(H11*I11))</f>
        <v>#REF!</v>
      </c>
      <c r="F8" s="50" t="e">
        <f t="array" ref="F8">INDEX('Прайс клиники ( стоматология) '!$A$1:$A$65,MATCH(G8,'Прайс клиники ( стоматология) '!$C$1:$C$65,0))</f>
        <v>#REF!</v>
      </c>
      <c r="G8" s="447" t="e">
        <f>'Прайс клиники ( стоматология) '!#REF!</f>
        <v>#REF!</v>
      </c>
      <c r="H8" s="51" t="e">
        <f>VLOOKUP(G8,'Прайс клиники ( стоматология) '!$C$1:$D$65,2,FALSE)</f>
        <v>#REF!</v>
      </c>
      <c r="I8" s="448"/>
      <c r="J8" s="448"/>
      <c r="K8" s="448"/>
    </row>
    <row r="9" spans="1:11" ht="46.5" customHeight="1">
      <c r="A9" s="574"/>
      <c r="B9" s="574"/>
      <c r="C9" s="574"/>
      <c r="D9" s="574"/>
      <c r="E9" s="574"/>
      <c r="F9" s="47" t="e">
        <f t="array" ref="F9">INDEX('Прайс клиники ( стоматология) '!$A$1:$A$65,MATCH(G9,'Прайс клиники ( стоматология) '!$C$1:$C$65,0))</f>
        <v>#REF!</v>
      </c>
      <c r="G9" s="447" t="e">
        <f>'Прайс клиники ( стоматология) '!#REF!</f>
        <v>#REF!</v>
      </c>
      <c r="H9" s="56" t="e">
        <f>VLOOKUP(G9,'Прайс клиники ( стоматология) '!$C$1:$D$65,2,FALSE)</f>
        <v>#REF!</v>
      </c>
      <c r="I9" s="448"/>
      <c r="J9" s="448"/>
      <c r="K9" s="448"/>
    </row>
    <row r="10" spans="1:11" ht="14.25" customHeight="1">
      <c r="A10" s="574"/>
      <c r="B10" s="574"/>
      <c r="C10" s="574"/>
      <c r="D10" s="574"/>
      <c r="E10" s="574"/>
      <c r="F10" s="47" t="e">
        <f t="array" ref="F10">INDEX('Прайс клиники ( стоматология) '!$A$1:$A$65,MATCH(G10,'Прайс клиники ( стоматология) '!$C$1:$C$65,0))</f>
        <v>#REF!</v>
      </c>
      <c r="G10" s="449" t="e">
        <f>'Прайс клиники ( стоматология) '!#REF!</f>
        <v>#REF!</v>
      </c>
      <c r="H10" s="56" t="e">
        <f>VLOOKUP(G10,'Прайс клиники ( стоматология) '!$C$1:$D$65,2,FALSE)</f>
        <v>#REF!</v>
      </c>
      <c r="I10" s="450">
        <v>1</v>
      </c>
      <c r="J10" s="448"/>
      <c r="K10" s="448"/>
    </row>
    <row r="11" spans="1:11" ht="14.25" customHeight="1">
      <c r="A11" s="574"/>
      <c r="B11" s="574"/>
      <c r="C11" s="572"/>
      <c r="D11" s="572"/>
      <c r="E11" s="572"/>
      <c r="F11" s="47" t="e">
        <f t="array" ref="F11">INDEX('Прайс клиники ( стоматология) '!$A$1:$A$65,MATCH(G11,'Прайс клиники ( стоматология) '!$C$1:$C$65,0))</f>
        <v>#REF!</v>
      </c>
      <c r="G11" s="447" t="e">
        <f>'Прайс клиники ( стоматология) '!#REF!</f>
        <v>#REF!</v>
      </c>
      <c r="H11" s="51" t="e">
        <f>VLOOKUP(G11,'Прайс клиники ( стоматология) '!$C$1:$D$65,2,FALSE)</f>
        <v>#REF!</v>
      </c>
      <c r="I11" s="450">
        <v>1</v>
      </c>
      <c r="J11" s="448"/>
      <c r="K11" s="448"/>
    </row>
    <row r="12" spans="1:11" ht="14.25" customHeight="1">
      <c r="A12" s="574"/>
      <c r="B12" s="574"/>
      <c r="C12" s="571">
        <v>20</v>
      </c>
      <c r="D12" s="571" t="s">
        <v>2009</v>
      </c>
      <c r="E12" s="571" t="e">
        <f>SUM(H12+(H14*I14)+(H13*I13)+H15)</f>
        <v>#REF!</v>
      </c>
      <c r="F12" s="47" t="e">
        <f t="array" ref="F12">INDEX('Прайс клиники ( стоматология) '!$A$1:$A$65,MATCH(G12,'Прайс клиники ( стоматология) '!$C$1:$C$65,0))</f>
        <v>#REF!</v>
      </c>
      <c r="G12" s="447" t="e">
        <f>'Прайс клиники ( стоматология) '!#REF!</f>
        <v>#REF!</v>
      </c>
      <c r="H12" s="56" t="e">
        <f>VLOOKUP(G12,'Прайс клиники ( стоматология) '!$C$1:$D$65,2,FALSE)</f>
        <v>#REF!</v>
      </c>
      <c r="I12" s="448"/>
      <c r="J12" s="448"/>
      <c r="K12" s="448"/>
    </row>
    <row r="13" spans="1:11" ht="14.25" customHeight="1">
      <c r="A13" s="574"/>
      <c r="B13" s="574"/>
      <c r="C13" s="574"/>
      <c r="D13" s="574"/>
      <c r="E13" s="574"/>
      <c r="F13" s="47" t="e">
        <f t="array" ref="F13">INDEX('Прайс клиники ( стоматология) '!$A$1:$A$65,MATCH(G13,'Прайс клиники ( стоматология) '!$C$1:$C$65,0))</f>
        <v>#REF!</v>
      </c>
      <c r="G13" s="447" t="e">
        <f>'Прайс клиники ( стоматология) '!#REF!</f>
        <v>#REF!</v>
      </c>
      <c r="H13" s="56" t="e">
        <f>VLOOKUP(G13,'Прайс клиники ( стоматология) '!$C$1:$D$65,2,FALSE)</f>
        <v>#REF!</v>
      </c>
      <c r="I13" s="450">
        <v>1</v>
      </c>
      <c r="J13" s="448"/>
      <c r="K13" s="448"/>
    </row>
    <row r="14" spans="1:11" ht="14.25" customHeight="1">
      <c r="A14" s="574"/>
      <c r="B14" s="572"/>
      <c r="C14" s="574"/>
      <c r="D14" s="574"/>
      <c r="E14" s="574"/>
      <c r="F14" s="47" t="e">
        <f t="array" ref="F14">INDEX('Прайс клиники ( стоматология) '!$A$1:$A$65,MATCH(G14,'Прайс клиники ( стоматология) '!$C$1:$C$65,0))</f>
        <v>#REF!</v>
      </c>
      <c r="G14" s="449" t="e">
        <f>'Прайс клиники ( стоматология) '!#REF!</f>
        <v>#REF!</v>
      </c>
      <c r="H14" s="56" t="e">
        <f>VLOOKUP(G14,'Прайс клиники ( стоматология) '!$C$1:$D$65,2,FALSE)</f>
        <v>#REF!</v>
      </c>
      <c r="I14" s="450">
        <v>1</v>
      </c>
      <c r="J14" s="448"/>
      <c r="K14" s="448"/>
    </row>
    <row r="15" spans="1:11" ht="41.25" customHeight="1">
      <c r="A15" s="572"/>
      <c r="B15" s="451" t="s">
        <v>2010</v>
      </c>
      <c r="C15" s="572"/>
      <c r="D15" s="572"/>
      <c r="E15" s="572"/>
      <c r="F15" s="50" t="e">
        <f t="array" ref="F15">INDEX('Прайс клиники ( стоматология) '!$A$1:$A$65,MATCH(G15,'Прайс клиники ( стоматология) '!$C$1:$C$65,0))</f>
        <v>#REF!</v>
      </c>
      <c r="G15" s="447" t="e">
        <f>'Прайс клиники ( стоматология) '!#REF!</f>
        <v>#REF!</v>
      </c>
      <c r="H15" s="51" t="e">
        <f>VLOOKUP(G15,'Прайс клиники ( стоматология) '!$C$1:$D$65,2,FALSE)</f>
        <v>#REF!</v>
      </c>
      <c r="I15" s="448"/>
      <c r="J15" s="448"/>
      <c r="K15" s="448"/>
    </row>
    <row r="16" spans="1:11" ht="57.75" customHeight="1">
      <c r="A16" s="452" t="s">
        <v>2011</v>
      </c>
      <c r="B16" s="443" t="s">
        <v>2012</v>
      </c>
      <c r="C16" s="79" t="e">
        <f t="shared" ref="C16:C17" si="0">E16</f>
        <v>#REF!</v>
      </c>
      <c r="D16" s="46" t="s">
        <v>2013</v>
      </c>
      <c r="E16" s="79" t="e">
        <f t="shared" ref="E16:E17" si="1">H16</f>
        <v>#REF!</v>
      </c>
      <c r="F16" s="47" t="e">
        <f t="array" ref="F16">INDEX('Прайс клиники ( стоматология) '!$A$1:$A$65,MATCH(G16,'Прайс клиники ( стоматология) '!$C$1:$C$65,0))</f>
        <v>#REF!</v>
      </c>
      <c r="G16" s="78" t="e">
        <f>'Прайс клиники ( стоматология) '!#REF!</f>
        <v>#REF!</v>
      </c>
      <c r="H16" s="56" t="e">
        <f>VLOOKUP(G16,'Прайс клиники ( стоматология) '!$C$1:$D$65,2,FALSE)</f>
        <v>#REF!</v>
      </c>
    </row>
    <row r="17" spans="1:11" ht="36.75" customHeight="1">
      <c r="A17" s="453" t="s">
        <v>2014</v>
      </c>
      <c r="B17" s="451" t="s">
        <v>2015</v>
      </c>
      <c r="C17" s="454" t="e">
        <f t="shared" si="0"/>
        <v>#REF!</v>
      </c>
      <c r="D17" s="454" t="s">
        <v>2016</v>
      </c>
      <c r="E17" s="454" t="e">
        <f t="shared" si="1"/>
        <v>#REF!</v>
      </c>
      <c r="F17" s="47" t="e">
        <f t="array" ref="F17">INDEX('Прайс клиники ( стоматология) '!$A$1:$A$65,MATCH(G17,'Прайс клиники ( стоматология) '!$C$1:$C$65,0))</f>
        <v>#REF!</v>
      </c>
      <c r="G17" s="447" t="e">
        <f>'Прайс клиники ( стоматология) '!#REF!</f>
        <v>#REF!</v>
      </c>
      <c r="H17" s="51" t="e">
        <f>VLOOKUP(G17,'Прайс клиники ( стоматология) '!$C$1:$D$65,2,FALSE)</f>
        <v>#REF!</v>
      </c>
      <c r="I17" s="448"/>
      <c r="J17" s="448"/>
      <c r="K17" s="448"/>
    </row>
    <row r="18" spans="1:11" ht="20.25">
      <c r="A18" s="455" t="s">
        <v>2017</v>
      </c>
      <c r="B18" s="456"/>
      <c r="C18" s="68"/>
      <c r="D18" s="68"/>
      <c r="E18" s="68"/>
      <c r="F18" s="457"/>
      <c r="G18" s="68"/>
      <c r="H18" s="83"/>
      <c r="I18" s="68"/>
      <c r="J18" s="68"/>
      <c r="K18" s="68"/>
    </row>
    <row r="19" spans="1:11" ht="42.75" customHeight="1">
      <c r="A19" s="578" t="s">
        <v>2018</v>
      </c>
      <c r="B19" s="459" t="s">
        <v>158</v>
      </c>
      <c r="C19" s="576" t="e">
        <f>E19</f>
        <v>#REF!</v>
      </c>
      <c r="D19" s="575" t="s">
        <v>158</v>
      </c>
      <c r="E19" s="576" t="e">
        <f>SUM(H19:H20)</f>
        <v>#REF!</v>
      </c>
      <c r="F19" s="47" t="e">
        <f t="array" ref="F19">INDEX('Прайс клиники ( стоматология) '!$A$1:$A$65,MATCH(G19,'Прайс клиники ( стоматология) '!$C$1:$C$65,0))</f>
        <v>#REF!</v>
      </c>
      <c r="G19" s="55" t="e">
        <f>'Прайс клиники ( стоматология) '!#REF!</f>
        <v>#REF!</v>
      </c>
      <c r="H19" s="56" t="e">
        <f>VLOOKUP(G19,'Прайс клиники ( стоматология) '!$C$1:$D$65,2,FALSE)</f>
        <v>#REF!</v>
      </c>
    </row>
    <row r="20" spans="1:11" ht="14.25" customHeight="1">
      <c r="A20" s="572"/>
      <c r="B20" s="460">
        <v>433</v>
      </c>
      <c r="C20" s="572"/>
      <c r="D20" s="572"/>
      <c r="E20" s="572"/>
      <c r="F20" s="47" t="e">
        <f t="array" ref="F20">INDEX('Прайс клиники ( стоматология) '!$A$1:$A$65,MATCH(G20,'Прайс клиники ( стоматология) '!$C$1:$C$65,0))</f>
        <v>#REF!</v>
      </c>
      <c r="G20" s="77" t="e">
        <f>'Прайс клиники ( стоматология) '!#REF!</f>
        <v>#REF!</v>
      </c>
      <c r="H20" s="56" t="e">
        <f>VLOOKUP(G20,'Прайс клиники ( стоматология) '!$C$1:$D$65,2,FALSE)</f>
        <v>#REF!</v>
      </c>
    </row>
    <row r="21" spans="1:11" ht="41.25" customHeight="1">
      <c r="A21" s="579" t="s">
        <v>2019</v>
      </c>
      <c r="B21" s="573" t="s">
        <v>2020</v>
      </c>
      <c r="C21" s="575" t="e">
        <f>E21</f>
        <v>#REF!</v>
      </c>
      <c r="D21" s="575" t="s">
        <v>2021</v>
      </c>
      <c r="E21" s="575" t="e">
        <f>SUM(H21:H23)+(H24*C24)</f>
        <v>#REF!</v>
      </c>
      <c r="F21" s="47" t="e">
        <f t="array" ref="F21">INDEX('Прайс клиники ( стоматология) '!$A$1:$A$65,MATCH(G21,'Прайс клиники ( стоматология) '!$C$1:$C$65,0))</f>
        <v>#REF!</v>
      </c>
      <c r="G21" s="55" t="e">
        <f>'Прайс клиники ( стоматология) '!#REF!</f>
        <v>#REF!</v>
      </c>
      <c r="H21" s="56" t="e">
        <f>VLOOKUP(G21,'Прайс клиники ( стоматология) '!$C$1:$D$65,2,FALSE)</f>
        <v>#REF!</v>
      </c>
    </row>
    <row r="22" spans="1:11" ht="42" customHeight="1">
      <c r="A22" s="574"/>
      <c r="B22" s="574"/>
      <c r="C22" s="574"/>
      <c r="D22" s="574"/>
      <c r="E22" s="574"/>
      <c r="F22" s="50" t="e">
        <f t="array" ref="F22">INDEX('Прайс клиники ( стоматология) '!$A$1:$A$65,MATCH(G22,'Прайс клиники ( стоматология) '!$C$1:$C$65,0))</f>
        <v>#REF!</v>
      </c>
      <c r="G22" s="55" t="e">
        <f>'Прайс клиники ( стоматология) '!#REF!</f>
        <v>#REF!</v>
      </c>
      <c r="H22" s="51" t="e">
        <f>VLOOKUP(G22,'Прайс клиники ( стоматология) '!$C$1:$D$65,2,FALSE)</f>
        <v>#REF!</v>
      </c>
    </row>
    <row r="23" spans="1:11" ht="49.5" customHeight="1">
      <c r="A23" s="461" t="s">
        <v>2022</v>
      </c>
      <c r="B23" s="574"/>
      <c r="C23" s="572"/>
      <c r="D23" s="574"/>
      <c r="E23" s="574"/>
      <c r="F23" s="47" t="e">
        <f t="array" ref="F23">INDEX('Прайс клиники ( стоматология) '!$A$1:$A$65,MATCH(G23,'Прайс клиники ( стоматология) '!$C$1:$C$65,0))</f>
        <v>#REF!</v>
      </c>
      <c r="G23" s="55" t="e">
        <f>'Прайс клиники ( стоматология) '!#REF!</f>
        <v>#REF!</v>
      </c>
      <c r="H23" s="56" t="e">
        <f>VLOOKUP(G23,'Прайс клиники ( стоматология) '!$C$1:$D$65,2,FALSE)</f>
        <v>#REF!</v>
      </c>
    </row>
    <row r="24" spans="1:11" ht="54.75" customHeight="1">
      <c r="A24" s="462" t="s">
        <v>2023</v>
      </c>
      <c r="B24" s="460" t="s">
        <v>2024</v>
      </c>
      <c r="C24" s="52">
        <v>1</v>
      </c>
      <c r="D24" s="572"/>
      <c r="E24" s="572"/>
      <c r="F24" s="47" t="e">
        <f t="array" ref="F24">INDEX('Прайс клиники ( стоматология) '!$A$1:$A$65,MATCH(G24,'Прайс клиники ( стоматология) '!$C$1:$C$65,0))</f>
        <v>#REF!</v>
      </c>
      <c r="G24" s="55" t="e">
        <f>'Прайс клиники ( стоматология) '!#REF!</f>
        <v>#REF!</v>
      </c>
      <c r="H24" s="51" t="e">
        <f>VLOOKUP(G24,'Прайс клиники ( стоматология) '!$C$1:$D$65,2,FALSE)</f>
        <v>#REF!</v>
      </c>
    </row>
    <row r="25" spans="1:11" ht="14.25" customHeight="1">
      <c r="A25" s="463"/>
      <c r="B25" s="464"/>
      <c r="C25" s="82"/>
      <c r="D25" s="81"/>
      <c r="E25" s="81"/>
      <c r="F25" s="457"/>
      <c r="G25" s="84"/>
      <c r="H25" s="83"/>
      <c r="I25" s="68"/>
      <c r="J25" s="68"/>
      <c r="K25" s="68"/>
    </row>
    <row r="26" spans="1:11" ht="85.5" customHeight="1">
      <c r="A26" s="458" t="s">
        <v>2025</v>
      </c>
      <c r="B26" s="573" t="s">
        <v>2026</v>
      </c>
      <c r="C26" s="576" t="e">
        <f>E26</f>
        <v>#REF!</v>
      </c>
      <c r="D26" s="575" t="s">
        <v>2027</v>
      </c>
      <c r="E26" s="576" t="e">
        <f>SUM(H26:H27)</f>
        <v>#REF!</v>
      </c>
      <c r="F26" s="47" t="e">
        <f t="array" ref="F26">INDEX('Прайс клиники ( стоматология) '!$A$1:$A$65,MATCH(G26,'Прайс клиники ( стоматология) '!$C$1:$C$65,0))</f>
        <v>#REF!</v>
      </c>
      <c r="G26" s="55" t="e">
        <f>'Прайс клиники ( стоматология) '!#REF!</f>
        <v>#REF!</v>
      </c>
      <c r="H26" s="56" t="e">
        <f>VLOOKUP(G26,'Прайс клиники ( стоматология) '!$C$1:$D$65,2,FALSE)</f>
        <v>#REF!</v>
      </c>
    </row>
    <row r="27" spans="1:11" ht="41.25" customHeight="1">
      <c r="A27" s="461" t="s">
        <v>2005</v>
      </c>
      <c r="B27" s="572"/>
      <c r="C27" s="572"/>
      <c r="D27" s="572"/>
      <c r="E27" s="572"/>
      <c r="F27" s="47" t="e">
        <f t="array" ref="F27">INDEX('Прайс клиники ( стоматология) '!$A$1:$A$65,MATCH(G27,'Прайс клиники ( стоматология) '!$C$1:$C$65,0))</f>
        <v>#REF!</v>
      </c>
      <c r="G27" s="77" t="e">
        <f>'Прайс клиники ( стоматология) '!#REF!</f>
        <v>#REF!</v>
      </c>
      <c r="H27" s="56" t="e">
        <f>VLOOKUP(G27,'Прайс клиники ( стоматология) '!$C$1:$D$65,2,FALSE)</f>
        <v>#REF!</v>
      </c>
    </row>
    <row r="28" spans="1:11" ht="14.25" customHeight="1">
      <c r="A28" s="465" t="s">
        <v>2028</v>
      </c>
      <c r="B28" s="80"/>
      <c r="C28" s="81"/>
      <c r="D28" s="81"/>
      <c r="E28" s="81"/>
      <c r="F28" s="457"/>
      <c r="G28" s="84"/>
      <c r="H28" s="83"/>
      <c r="I28" s="68"/>
      <c r="J28" s="68"/>
      <c r="K28" s="68"/>
    </row>
    <row r="29" spans="1:11" ht="51.75" customHeight="1">
      <c r="A29" s="458" t="s">
        <v>2029</v>
      </c>
      <c r="B29" s="573" t="s">
        <v>2030</v>
      </c>
      <c r="C29" s="575" t="e">
        <f>E29</f>
        <v>#REF!</v>
      </c>
      <c r="D29" s="575" t="s">
        <v>2031</v>
      </c>
      <c r="E29" s="575" t="e">
        <f>SUM(H29:H31)</f>
        <v>#REF!</v>
      </c>
      <c r="F29" s="47" t="e">
        <f t="array" ref="F29">INDEX('Прайс клиники ( стоматология) '!$A$1:$A$65,MATCH(G29,'Прайс клиники ( стоматология) '!$C$1:$C$65,0))</f>
        <v>#REF!</v>
      </c>
      <c r="G29" s="55" t="e">
        <f>'Прайс клиники ( стоматология) '!#REF!</f>
        <v>#REF!</v>
      </c>
      <c r="H29" s="56" t="e">
        <f>VLOOKUP(G29,'Прайс клиники ( стоматология) '!$C$1:$D$65,2,FALSE)</f>
        <v>#REF!</v>
      </c>
    </row>
    <row r="30" spans="1:11" ht="51.75" customHeight="1">
      <c r="A30" s="579" t="s">
        <v>2005</v>
      </c>
      <c r="B30" s="574"/>
      <c r="C30" s="574"/>
      <c r="D30" s="574"/>
      <c r="E30" s="574"/>
      <c r="F30" s="50" t="e">
        <f t="array" ref="F30">INDEX('Прайс клиники ( стоматология) '!$A$1:$A$65,MATCH(G30,'Прайс клиники ( стоматология) '!$C$1:$C$65,0))</f>
        <v>#REF!</v>
      </c>
      <c r="G30" s="55" t="e">
        <f>'Прайс клиники ( стоматология) '!#REF!</f>
        <v>#REF!</v>
      </c>
      <c r="H30" s="51" t="e">
        <f>VLOOKUP(G30,'Прайс клиники ( стоматология) '!$C$1:$D$65,2,FALSE)</f>
        <v>#REF!</v>
      </c>
    </row>
    <row r="31" spans="1:11" ht="51" customHeight="1">
      <c r="A31" s="574"/>
      <c r="B31" s="572"/>
      <c r="C31" s="572"/>
      <c r="D31" s="572"/>
      <c r="E31" s="572"/>
      <c r="F31" s="47" t="e">
        <f t="array" ref="F31">INDEX('Прайс клиники ( стоматология) '!$A$1:$A$65,MATCH(G31,'Прайс клиники ( стоматология) '!$C$1:$C$65,0))</f>
        <v>#REF!</v>
      </c>
      <c r="G31" s="48" t="e">
        <f>'Прайс клиники ( стоматология) '!#REF!</f>
        <v>#REF!</v>
      </c>
      <c r="H31" s="51" t="e">
        <f>VLOOKUP(G31,'Прайс клиники ( стоматология) '!$C$1:$D$65,2,FALSE)</f>
        <v>#REF!</v>
      </c>
    </row>
    <row r="32" spans="1:11" ht="14.25" customHeight="1">
      <c r="A32" s="579" t="s">
        <v>2005</v>
      </c>
      <c r="B32" s="573" t="s">
        <v>2032</v>
      </c>
      <c r="C32" s="575" t="e">
        <f>SUM(E32:E37)</f>
        <v>#REF!</v>
      </c>
      <c r="D32" s="575" t="s">
        <v>2033</v>
      </c>
      <c r="E32" s="575" t="e">
        <f>SUM(H32+(H33*C37+H35*C37))</f>
        <v>#REF!</v>
      </c>
      <c r="F32" s="50" t="e">
        <f t="array" ref="F32">INDEX('Прайс клиники ( стоматология) '!$A$1:$A$65,MATCH(G32,'Прайс клиники ( стоматология) '!$C$1:$C$65,0))</f>
        <v>#REF!</v>
      </c>
      <c r="G32" s="55" t="e">
        <f>'Прайс клиники ( стоматология) '!#REF!</f>
        <v>#REF!</v>
      </c>
      <c r="H32" s="51" t="e">
        <f>VLOOKUP(G32,'Прайс клиники ( стоматология) '!$C$1:$D$65,2,FALSE)</f>
        <v>#REF!</v>
      </c>
    </row>
    <row r="33" spans="1:11" ht="39" customHeight="1">
      <c r="A33" s="574"/>
      <c r="B33" s="574"/>
      <c r="C33" s="574"/>
      <c r="D33" s="574"/>
      <c r="E33" s="574"/>
      <c r="F33" s="47" t="e">
        <f t="array" ref="F33">INDEX('Прайс клиники ( стоматология) '!$A$1:$A$65,MATCH(G33,'Прайс клиники ( стоматология) '!$C$1:$C$65,0))</f>
        <v>#REF!</v>
      </c>
      <c r="G33" s="48" t="e">
        <f>'Прайс клиники ( стоматология) '!#REF!</f>
        <v>#REF!</v>
      </c>
      <c r="H33" s="56" t="e">
        <f>VLOOKUP(G33,'Прайс клиники ( стоматология) '!$C$1:$D$65,2,FALSE)</f>
        <v>#REF!</v>
      </c>
      <c r="I33" s="466">
        <f>C37</f>
        <v>1</v>
      </c>
    </row>
    <row r="34" spans="1:11" ht="14.25" customHeight="1">
      <c r="A34" s="574"/>
      <c r="B34" s="574"/>
      <c r="C34" s="574"/>
      <c r="D34" s="574"/>
      <c r="E34" s="574"/>
      <c r="F34" s="47" t="e">
        <f t="array" ref="F34">INDEX('Прайс клиники ( стоматология) '!$A$1:$A$65,MATCH(G34,'Прайс клиники ( стоматология) '!$C$1:$C$65,0))</f>
        <v>#REF!</v>
      </c>
      <c r="G34" s="55" t="e">
        <f>'Прайс клиники ( стоматология) '!#REF!</f>
        <v>#REF!</v>
      </c>
      <c r="H34" s="56" t="e">
        <f>VLOOKUP(G34,'Прайс клиники ( стоматология) '!$C$1:$D$65,2,FALSE)</f>
        <v>#REF!</v>
      </c>
    </row>
    <row r="35" spans="1:11" ht="14.25" customHeight="1">
      <c r="A35" s="574"/>
      <c r="B35" s="574"/>
      <c r="C35" s="574"/>
      <c r="D35" s="572"/>
      <c r="E35" s="572"/>
      <c r="F35" s="47" t="e">
        <f t="array" ref="F35">INDEX('Прайс клиники ( стоматология) '!$A$1:$A$65,MATCH(G35,'Прайс клиники ( стоматология) '!$C$1:$C$65,0))</f>
        <v>#REF!</v>
      </c>
      <c r="G35" s="55" t="e">
        <f>'Прайс клиники ( стоматология) '!#REF!</f>
        <v>#REF!</v>
      </c>
      <c r="H35" s="56" t="e">
        <f>VLOOKUP(G35,'Прайс клиники ( стоматология) '!$C$1:$D$65,2,FALSE)</f>
        <v>#REF!</v>
      </c>
      <c r="I35" s="466">
        <f>C37</f>
        <v>1</v>
      </c>
    </row>
    <row r="36" spans="1:11" ht="44.25" customHeight="1">
      <c r="A36" s="461" t="s">
        <v>2022</v>
      </c>
      <c r="B36" s="572"/>
      <c r="C36" s="572"/>
      <c r="D36" s="575" t="s">
        <v>2034</v>
      </c>
      <c r="E36" s="576" t="e">
        <f>SUM(H36+(C37*H37))</f>
        <v>#REF!</v>
      </c>
      <c r="F36" s="47" t="e">
        <f t="array" ref="F36">INDEX('Прайс клиники ( стоматология) '!$A$1:$A$65,MATCH(G36,'Прайс клиники ( стоматология) '!$C$1:$C$65,0))</f>
        <v>#REF!</v>
      </c>
      <c r="G36" s="55" t="e">
        <f>'Прайс клиники ( стоматология) '!#REF!</f>
        <v>#REF!</v>
      </c>
      <c r="H36" s="56" t="e">
        <f>VLOOKUP(G36,'Прайс клиники ( стоматология) '!$C$1:$D$65,2,FALSE)</f>
        <v>#REF!</v>
      </c>
    </row>
    <row r="37" spans="1:11" ht="14.25" customHeight="1">
      <c r="A37" s="462" t="s">
        <v>2035</v>
      </c>
      <c r="B37" s="443" t="s">
        <v>2036</v>
      </c>
      <c r="C37" s="52">
        <v>1</v>
      </c>
      <c r="D37" s="572"/>
      <c r="E37" s="572"/>
      <c r="F37" s="47" t="e">
        <f t="array" ref="F37">INDEX('Прайс клиники ( стоматология) '!$A$1:$A$65,MATCH(G37,'Прайс клиники ( стоматология) '!$C$1:$C$65,0))</f>
        <v>#REF!</v>
      </c>
      <c r="G37" s="55" t="e">
        <f>'Прайс клиники ( стоматология) '!#REF!</f>
        <v>#REF!</v>
      </c>
      <c r="H37" s="56" t="e">
        <f>VLOOKUP(G37,'Прайс клиники ( стоматология) '!$C$1:$D$65,2,FALSE)</f>
        <v>#REF!</v>
      </c>
      <c r="I37" s="466">
        <f>C37</f>
        <v>1</v>
      </c>
    </row>
    <row r="38" spans="1:11" ht="14.25" customHeight="1">
      <c r="A38" s="467"/>
      <c r="B38" s="80"/>
      <c r="C38" s="81"/>
      <c r="D38" s="81"/>
      <c r="E38" s="81"/>
      <c r="F38" s="457"/>
      <c r="G38" s="84"/>
      <c r="H38" s="83"/>
      <c r="I38" s="68"/>
      <c r="J38" s="68"/>
      <c r="K38" s="68"/>
    </row>
    <row r="39" spans="1:11" ht="14.25" customHeight="1">
      <c r="A39" s="573" t="s">
        <v>2037</v>
      </c>
      <c r="B39" s="573" t="s">
        <v>2038</v>
      </c>
      <c r="C39" s="576" t="e">
        <f>SUM(E39:E49)</f>
        <v>#REF!</v>
      </c>
      <c r="D39" s="575" t="s">
        <v>2039</v>
      </c>
      <c r="E39" s="576" t="e">
        <f>SUM(H39+H40*C48+H41)</f>
        <v>#REF!</v>
      </c>
      <c r="F39" s="47" t="e">
        <f t="array" ref="F39">INDEX('Прайс клиники ( стоматология) '!$A$1:$A$65,MATCH(G39,'Прайс клиники ( стоматология) '!$C$1:$C$65,0))</f>
        <v>#REF!</v>
      </c>
      <c r="G39" s="55" t="e">
        <f>'Прайс клиники ( стоматология) '!#REF!</f>
        <v>#REF!</v>
      </c>
      <c r="H39" s="56" t="e">
        <f>VLOOKUP(G39,'Прайс клиники ( стоматология) '!$C$1:$D$65,2,FALSE)</f>
        <v>#REF!</v>
      </c>
    </row>
    <row r="40" spans="1:11" ht="14.25" customHeight="1">
      <c r="A40" s="574"/>
      <c r="B40" s="574"/>
      <c r="C40" s="574"/>
      <c r="D40" s="574"/>
      <c r="E40" s="574"/>
      <c r="F40" s="47" t="e">
        <f t="array" ref="F40">INDEX('Прайс клиники ( стоматология) '!$A$1:$A$65,MATCH(G40,'Прайс клиники ( стоматология) '!$C$1:$C$65,0))</f>
        <v>#REF!</v>
      </c>
      <c r="G40" s="77" t="e">
        <f>'Прайс клиники ( стоматология) '!#REF!</f>
        <v>#REF!</v>
      </c>
      <c r="H40" s="51" t="e">
        <f>VLOOKUP(G40,'Прайс клиники ( стоматология) '!$C$1:$D$65,2,FALSE)</f>
        <v>#REF!</v>
      </c>
    </row>
    <row r="41" spans="1:11" ht="14.25" customHeight="1">
      <c r="A41" s="574"/>
      <c r="B41" s="574"/>
      <c r="C41" s="574"/>
      <c r="D41" s="572"/>
      <c r="E41" s="572"/>
      <c r="F41" s="47" t="e">
        <f t="array" ref="F41">INDEX('Прайс клиники ( стоматология) '!$A$1:$A$65,MATCH(G41,'Прайс клиники ( стоматология) '!$C$1:$C$65,0))</f>
        <v>#REF!</v>
      </c>
      <c r="G41" s="77" t="e">
        <f>'Прайс клиники ( стоматология) '!#REF!</f>
        <v>#REF!</v>
      </c>
      <c r="H41" s="56" t="e">
        <f>VLOOKUP(G41,'Прайс клиники ( стоматология) '!$C$1:$D$65,2,FALSE)</f>
        <v>#REF!</v>
      </c>
    </row>
    <row r="42" spans="1:11" ht="14.25" customHeight="1">
      <c r="A42" s="574"/>
      <c r="B42" s="574"/>
      <c r="C42" s="574"/>
      <c r="D42" s="575" t="s">
        <v>2040</v>
      </c>
      <c r="E42" s="576" t="e">
        <f>SUM(H42+H43*C48+H44)</f>
        <v>#REF!</v>
      </c>
      <c r="F42" s="47" t="e">
        <f t="array" ref="F42">INDEX('Прайс клиники ( стоматология) '!$A$1:$A$65,MATCH(G42,'Прайс клиники ( стоматология) '!$C$1:$C$65,0))</f>
        <v>#REF!</v>
      </c>
      <c r="G42" s="55" t="e">
        <f>'Прайс клиники ( стоматология) '!#REF!</f>
        <v>#REF!</v>
      </c>
      <c r="H42" s="56" t="e">
        <f>VLOOKUP(G42,'Прайс клиники ( стоматология) '!$C$1:$D$65,2,FALSE)</f>
        <v>#REF!</v>
      </c>
    </row>
    <row r="43" spans="1:11" ht="14.25" customHeight="1">
      <c r="A43" s="574"/>
      <c r="B43" s="574"/>
      <c r="C43" s="574"/>
      <c r="D43" s="574"/>
      <c r="E43" s="574"/>
      <c r="F43" s="47" t="e">
        <f t="array" ref="F43">INDEX('Прайс клиники ( стоматология) '!$A$1:$A$65,MATCH(G43,'Прайс клиники ( стоматология) '!$C$1:$C$65,0))</f>
        <v>#REF!</v>
      </c>
      <c r="G43" s="77" t="e">
        <f>'Прайс клиники ( стоматология) '!#REF!</f>
        <v>#REF!</v>
      </c>
      <c r="H43" s="51" t="e">
        <f>VLOOKUP(G43,'Прайс клиники ( стоматология) '!$C$1:$D$65,2,FALSE)</f>
        <v>#REF!</v>
      </c>
    </row>
    <row r="44" spans="1:11" ht="14.25" customHeight="1">
      <c r="A44" s="574"/>
      <c r="B44" s="574"/>
      <c r="C44" s="574"/>
      <c r="D44" s="572"/>
      <c r="E44" s="572"/>
      <c r="F44" s="47" t="e">
        <f t="array" ref="F44">INDEX('Прайс клиники ( стоматология) '!$A$1:$A$65,MATCH(G44,'Прайс клиники ( стоматология) '!$C$1:$C$65,0))</f>
        <v>#REF!</v>
      </c>
      <c r="G44" s="468" t="e">
        <f>'Прайс клиники ( стоматология) '!#REF!</f>
        <v>#REF!</v>
      </c>
      <c r="H44" s="56" t="e">
        <f>VLOOKUP(G44,'Прайс клиники ( стоматология) '!$C$1:$D$65,2,FALSE)</f>
        <v>#REF!</v>
      </c>
    </row>
    <row r="45" spans="1:11" ht="14.25" customHeight="1">
      <c r="A45" s="574"/>
      <c r="B45" s="574"/>
      <c r="C45" s="574"/>
      <c r="D45" s="575" t="s">
        <v>2041</v>
      </c>
      <c r="E45" s="576" t="e">
        <f>SUM(H45+H46+H47*C48+H48+H49*C48)</f>
        <v>#REF!</v>
      </c>
      <c r="F45" s="47" t="e">
        <f t="array" ref="F45">INDEX('Прайс клиники ( стоматология) '!$A$1:$A$65,MATCH(G45,'Прайс клиники ( стоматология) '!$C$1:$C$65,0))</f>
        <v>#REF!</v>
      </c>
      <c r="G45" s="55" t="e">
        <f>'Прайс клиники ( стоматология) '!#REF!</f>
        <v>#REF!</v>
      </c>
      <c r="H45" s="56" t="e">
        <f>VLOOKUP(G45,'Прайс клиники ( стоматология) '!$C$1:$D$65,2,FALSE)</f>
        <v>#REF!</v>
      </c>
    </row>
    <row r="46" spans="1:11" ht="14.25" customHeight="1">
      <c r="A46" s="574"/>
      <c r="B46" s="574"/>
      <c r="C46" s="574"/>
      <c r="D46" s="574"/>
      <c r="E46" s="574"/>
      <c r="F46" s="47" t="e">
        <f t="array" ref="F46">INDEX('Прайс клиники ( стоматология) '!$A$1:$A$65,MATCH(G46,'Прайс клиники ( стоматология) '!$C$1:$C$65,0))</f>
        <v>#REF!</v>
      </c>
      <c r="G46" s="77" t="e">
        <f>'Прайс клиники ( стоматология) '!#REF!</f>
        <v>#REF!</v>
      </c>
      <c r="H46" s="56" t="e">
        <f>VLOOKUP(G46,'Прайс клиники ( стоматология) '!$C$1:$D$65,2,FALSE)</f>
        <v>#REF!</v>
      </c>
    </row>
    <row r="47" spans="1:11" ht="14.25" customHeight="1">
      <c r="A47" s="574"/>
      <c r="B47" s="574"/>
      <c r="C47" s="572"/>
      <c r="D47" s="574"/>
      <c r="E47" s="574"/>
      <c r="F47" s="47" t="e">
        <f t="array" ref="F47">INDEX('Прайс клиники ( стоматология) '!$A$1:$A$65,MATCH(G47,'Прайс клиники ( стоматология) '!$C$1:$C$65,0))</f>
        <v>#REF!</v>
      </c>
      <c r="G47" s="77" t="e">
        <f>'Прайс клиники ( стоматология) '!#REF!</f>
        <v>#REF!</v>
      </c>
      <c r="H47" s="51" t="e">
        <f>VLOOKUP(G47,'Прайс клиники ( стоматология) '!$C$1:$D$65,2,FALSE)</f>
        <v>#REF!</v>
      </c>
    </row>
    <row r="48" spans="1:11" ht="14.25" customHeight="1">
      <c r="A48" s="574"/>
      <c r="B48" s="572"/>
      <c r="C48" s="588">
        <v>1</v>
      </c>
      <c r="D48" s="574"/>
      <c r="E48" s="574"/>
      <c r="F48" s="47" t="e">
        <f t="array" ref="F48">INDEX('Прайс клиники ( стоматология) '!$A$1:$A$65,MATCH(G48,'Прайс клиники ( стоматология) '!$C$1:$C$65,0))</f>
        <v>#REF!</v>
      </c>
      <c r="G48" s="469" t="e">
        <f>'Прайс клиники ( стоматология) '!#REF!</f>
        <v>#REF!</v>
      </c>
      <c r="H48" s="56" t="e">
        <f>VLOOKUP(G48,'Прайс клиники ( стоматология) '!$C$1:$D$65,2,FALSE)</f>
        <v>#REF!</v>
      </c>
    </row>
    <row r="49" spans="1:8" ht="14.25" customHeight="1">
      <c r="A49" s="572"/>
      <c r="B49" s="443">
        <v>178</v>
      </c>
      <c r="C49" s="572"/>
      <c r="D49" s="572"/>
      <c r="E49" s="572"/>
      <c r="F49" s="47" t="e">
        <f t="array" ref="F49">INDEX('Прайс клиники ( стоматология) '!$A$1:$A$65,MATCH(G49,'Прайс клиники ( стоматология) '!$C$1:$C$65,0))</f>
        <v>#REF!</v>
      </c>
      <c r="G49" s="470" t="e">
        <f>'Прайс клиники ( стоматология) '!#REF!</f>
        <v>#REF!</v>
      </c>
      <c r="H49" s="56" t="e">
        <f>VLOOKUP(G49,'Прайс клиники ( стоматология) '!$C$1:$D$65,2,FALSE)</f>
        <v>#REF!</v>
      </c>
    </row>
    <row r="50" spans="1:8" ht="14.25" customHeight="1">
      <c r="A50" s="589" t="s">
        <v>2042</v>
      </c>
      <c r="B50" s="575" t="s">
        <v>2043</v>
      </c>
      <c r="C50" s="576" t="e">
        <f>E50</f>
        <v>#REF!</v>
      </c>
      <c r="D50" s="575" t="s">
        <v>2044</v>
      </c>
      <c r="E50" s="576" t="e">
        <f>SUM(H50*C54+H51+H52*C54+H53)</f>
        <v>#REF!</v>
      </c>
      <c r="F50" s="47" t="e">
        <f t="array" ref="F50">INDEX('Прайс клиники ( стоматология) '!$A$1:$A$65,MATCH(G50,'Прайс клиники ( стоматология) '!$C$1:$C$65,0))</f>
        <v>#REF!</v>
      </c>
      <c r="G50" s="468" t="e">
        <f>'Прайс клиники ( стоматология) '!#REF!</f>
        <v>#REF!</v>
      </c>
      <c r="H50" s="56" t="e">
        <f>VLOOKUP(G50,'Прайс клиники ( стоматология) '!$C$1:$D$65,2,FALSE)</f>
        <v>#REF!</v>
      </c>
    </row>
    <row r="51" spans="1:8" ht="14.25" customHeight="1">
      <c r="A51" s="574"/>
      <c r="B51" s="574"/>
      <c r="C51" s="574"/>
      <c r="D51" s="574"/>
      <c r="E51" s="574"/>
      <c r="F51" s="47" t="e">
        <f t="array" ref="F51">INDEX('Прайс клиники ( стоматология) '!$A$1:$A$65,MATCH(G51,'Прайс клиники ( стоматология) '!$C$1:$C$65,0))</f>
        <v>#REF!</v>
      </c>
      <c r="G51" s="55" t="e">
        <f>'Прайс клиники ( стоматология) '!#REF!</f>
        <v>#REF!</v>
      </c>
      <c r="H51" s="56" t="e">
        <f>VLOOKUP(G51,'Прайс клиники ( стоматология) '!$C$1:$D$65,2,FALSE)</f>
        <v>#REF!</v>
      </c>
    </row>
    <row r="52" spans="1:8" ht="14.25" customHeight="1">
      <c r="A52" s="574"/>
      <c r="B52" s="574"/>
      <c r="C52" s="574"/>
      <c r="D52" s="574"/>
      <c r="E52" s="574"/>
      <c r="F52" s="47" t="e">
        <f t="array" ref="F52">INDEX('Прайс клиники ( стоматология) '!$A$1:$A$65,MATCH(G52,'Прайс клиники ( стоматология) '!$C$1:$C$65,0))</f>
        <v>#REF!</v>
      </c>
      <c r="G52" s="470" t="e">
        <f>'Прайс клиники ( стоматология) '!#REF!</f>
        <v>#REF!</v>
      </c>
      <c r="H52" s="56" t="e">
        <f>VLOOKUP(G52,'Прайс клиники ( стоматология) '!$C$1:$D$65,2,FALSE)</f>
        <v>#REF!</v>
      </c>
    </row>
    <row r="53" spans="1:8" ht="14.25" customHeight="1">
      <c r="A53" s="574"/>
      <c r="B53" s="572"/>
      <c r="C53" s="572"/>
      <c r="D53" s="572"/>
      <c r="E53" s="572"/>
      <c r="F53" s="47" t="e">
        <f t="array" ref="F53">INDEX('Прайс клиники ( стоматология) '!$A$1:$A$65,MATCH(G53,'Прайс клиники ( стоматология) '!$C$1:$C$65,0))</f>
        <v>#REF!</v>
      </c>
      <c r="G53" s="55" t="e">
        <f>'Прайс клиники ( стоматология) '!#REF!</f>
        <v>#REF!</v>
      </c>
      <c r="H53" s="56" t="e">
        <f>VLOOKUP(G53,'Прайс клиники ( стоматология) '!$C$1:$D$65,2,FALSE)</f>
        <v>#REF!</v>
      </c>
    </row>
    <row r="54" spans="1:8" ht="14.25" customHeight="1">
      <c r="A54" s="572"/>
      <c r="B54" s="52">
        <v>216</v>
      </c>
      <c r="C54" s="436">
        <v>1</v>
      </c>
      <c r="D54" s="46" t="s">
        <v>2045</v>
      </c>
      <c r="E54" s="46"/>
      <c r="F54" s="47" t="e">
        <f t="array" ref="F54">INDEX('Прайс клиники ( стоматология) '!$A$1:$A$65,MATCH(G54,'Прайс клиники ( стоматология) '!$C$1:$C$65,0))</f>
        <v>#REF!</v>
      </c>
      <c r="G54" s="55" t="e">
        <f>'Прайс клиники ( стоматология) '!#REF!</f>
        <v>#REF!</v>
      </c>
      <c r="H54" s="56" t="e">
        <f>VLOOKUP(G54,'Прайс клиники ( стоматология) '!$C$1:$D$65,2,FALSE)</f>
        <v>#REF!</v>
      </c>
    </row>
    <row r="55" spans="1:8" ht="14.25" hidden="1" customHeight="1">
      <c r="A55" s="587" t="s">
        <v>2035</v>
      </c>
      <c r="B55" s="575" t="s">
        <v>2046</v>
      </c>
      <c r="C55" s="46"/>
      <c r="D55" s="575" t="s">
        <v>2044</v>
      </c>
      <c r="E55" s="46"/>
      <c r="F55" s="47" t="e">
        <f t="array" ref="F55">INDEX('Прайс клиники ( стоматология) '!$A$1:$A$65,MATCH(G55,'Прайс клиники ( стоматология) '!$C$1:$C$65,0))</f>
        <v>#REF!</v>
      </c>
      <c r="G55" s="468" t="e">
        <f>'Прайс клиники ( стоматология) '!#REF!</f>
        <v>#REF!</v>
      </c>
      <c r="H55" s="56" t="e">
        <f>VLOOKUP(G55,'Прайс клиники ( стоматология) '!$C$1:$D$65,2,FALSE)</f>
        <v>#REF!</v>
      </c>
    </row>
    <row r="56" spans="1:8" ht="14.25" hidden="1" customHeight="1">
      <c r="A56" s="574"/>
      <c r="B56" s="574"/>
      <c r="C56" s="46"/>
      <c r="D56" s="574"/>
      <c r="E56" s="46"/>
      <c r="F56" s="47" t="e">
        <f t="array" ref="F56">INDEX('Прайс клиники ( стоматология) '!$A$1:$A$65,MATCH(G56,'Прайс клиники ( стоматология) '!$C$1:$C$65,0))</f>
        <v>#REF!</v>
      </c>
      <c r="G56" s="55" t="e">
        <f>'Прайс клиники ( стоматология) '!#REF!</f>
        <v>#REF!</v>
      </c>
      <c r="H56" s="56" t="e">
        <f>VLOOKUP(G56,'Прайс клиники ( стоматология) '!$C$1:$D$65,2,FALSE)</f>
        <v>#REF!</v>
      </c>
    </row>
    <row r="57" spans="1:8" ht="14.25" hidden="1" customHeight="1">
      <c r="A57" s="574"/>
      <c r="B57" s="574"/>
      <c r="C57" s="46"/>
      <c r="D57" s="574"/>
      <c r="E57" s="46"/>
      <c r="F57" s="47" t="e">
        <f t="array" ref="F57">INDEX('Прайс клиники ( стоматология) '!$A$1:$A$65,MATCH(G57,'Прайс клиники ( стоматология) '!$C$1:$C$65,0))</f>
        <v>#REF!</v>
      </c>
      <c r="G57" s="55" t="e">
        <f>'Прайс клиники ( стоматология) '!#REF!</f>
        <v>#REF!</v>
      </c>
      <c r="H57" s="56" t="e">
        <f>VLOOKUP(G57,'Прайс клиники ( стоматология) '!$C$1:$D$65,2,FALSE)</f>
        <v>#REF!</v>
      </c>
    </row>
    <row r="58" spans="1:8" ht="14.25" hidden="1" customHeight="1">
      <c r="A58" s="574"/>
      <c r="B58" s="572"/>
      <c r="C58" s="46"/>
      <c r="D58" s="572"/>
      <c r="E58" s="46"/>
      <c r="F58" s="47" t="e">
        <f t="array" ref="F58">INDEX('Прайс клиники ( стоматология) '!$A$1:$A$65,MATCH(G58,'Прайс клиники ( стоматология) '!$C$1:$C$65,0))</f>
        <v>#REF!</v>
      </c>
      <c r="G58" s="55" t="e">
        <f>'Прайс клиники ( стоматология) '!#REF!</f>
        <v>#REF!</v>
      </c>
      <c r="H58" s="56" t="e">
        <f>VLOOKUP(G58,'Прайс клиники ( стоматология) '!$C$1:$D$65,2,FALSE)</f>
        <v>#REF!</v>
      </c>
    </row>
    <row r="59" spans="1:8" ht="14.25" hidden="1" customHeight="1">
      <c r="A59" s="572"/>
      <c r="B59" s="52">
        <v>217</v>
      </c>
      <c r="C59" s="46"/>
      <c r="D59" s="46" t="s">
        <v>2045</v>
      </c>
      <c r="E59" s="46"/>
      <c r="F59" s="47" t="e">
        <f t="array" ref="F59">INDEX('Прайс клиники ( стоматология) '!$A$1:$A$65,MATCH(G59,'Прайс клиники ( стоматология) '!$C$1:$C$65,0))</f>
        <v>#REF!</v>
      </c>
      <c r="G59" s="55" t="e">
        <f>'Прайс клиники ( стоматология) '!#REF!</f>
        <v>#REF!</v>
      </c>
      <c r="H59" s="56" t="e">
        <f>VLOOKUP(G59,'Прайс клиники ( стоматология) '!$C$1:$D$65,2,FALSE)</f>
        <v>#REF!</v>
      </c>
    </row>
    <row r="60" spans="1:8" ht="14.25" hidden="1" customHeight="1">
      <c r="A60" s="587" t="s">
        <v>2035</v>
      </c>
      <c r="B60" s="575" t="s">
        <v>2047</v>
      </c>
      <c r="C60" s="46"/>
      <c r="D60" s="575" t="s">
        <v>2044</v>
      </c>
      <c r="E60" s="46"/>
      <c r="F60" s="47" t="e">
        <f t="array" ref="F60">INDEX('Прайс клиники ( стоматология) '!$A$1:$A$65,MATCH(G60,'Прайс клиники ( стоматология) '!$C$1:$C$65,0))</f>
        <v>#REF!</v>
      </c>
      <c r="G60" s="468" t="e">
        <f>'Прайс клиники ( стоматология) '!#REF!</f>
        <v>#REF!</v>
      </c>
      <c r="H60" s="56" t="e">
        <f>VLOOKUP(G60,'Прайс клиники ( стоматология) '!$C$1:$D$65,2,FALSE)</f>
        <v>#REF!</v>
      </c>
    </row>
    <row r="61" spans="1:8" ht="14.25" hidden="1" customHeight="1">
      <c r="A61" s="574"/>
      <c r="B61" s="574"/>
      <c r="C61" s="46"/>
      <c r="D61" s="574"/>
      <c r="E61" s="46"/>
      <c r="F61" s="47" t="e">
        <f t="array" ref="F61">INDEX('Прайс клиники ( стоматология) '!$A$1:$A$65,MATCH(G61,'Прайс клиники ( стоматология) '!$C$1:$C$65,0))</f>
        <v>#REF!</v>
      </c>
      <c r="G61" s="55" t="e">
        <f>'Прайс клиники ( стоматология) '!#REF!</f>
        <v>#REF!</v>
      </c>
      <c r="H61" s="56" t="e">
        <f>VLOOKUP(G61,'Прайс клиники ( стоматология) '!$C$1:$D$65,2,FALSE)</f>
        <v>#REF!</v>
      </c>
    </row>
    <row r="62" spans="1:8" ht="14.25" hidden="1" customHeight="1">
      <c r="A62" s="574"/>
      <c r="B62" s="574"/>
      <c r="C62" s="46"/>
      <c r="D62" s="574"/>
      <c r="E62" s="46"/>
      <c r="F62" s="47" t="e">
        <f t="array" ref="F62">INDEX('Прайс клиники ( стоматология) '!$A$1:$A$65,MATCH(G62,'Прайс клиники ( стоматология) '!$C$1:$C$65,0))</f>
        <v>#REF!</v>
      </c>
      <c r="G62" s="54" t="e">
        <f>'Прайс клиники ( стоматология) '!#REF!</f>
        <v>#REF!</v>
      </c>
      <c r="H62" s="56" t="e">
        <f>VLOOKUP(G62,'Прайс клиники ( стоматология) '!$C$1:$D$65,2,FALSE)</f>
        <v>#REF!</v>
      </c>
    </row>
    <row r="63" spans="1:8" ht="14.25" hidden="1" customHeight="1">
      <c r="A63" s="574"/>
      <c r="B63" s="572"/>
      <c r="C63" s="46"/>
      <c r="D63" s="572"/>
      <c r="E63" s="46"/>
      <c r="F63" s="47" t="e">
        <f t="array" ref="F63">INDEX('Прайс клиники ( стоматология) '!$A$1:$A$65,MATCH(G63,'Прайс клиники ( стоматология) '!$C$1:$C$65,0))</f>
        <v>#REF!</v>
      </c>
      <c r="G63" s="55" t="e">
        <f>'Прайс клиники ( стоматология) '!#REF!</f>
        <v>#REF!</v>
      </c>
      <c r="H63" s="56" t="e">
        <f>VLOOKUP(G63,'Прайс клиники ( стоматология) '!$C$1:$D$65,2,FALSE)</f>
        <v>#REF!</v>
      </c>
    </row>
    <row r="64" spans="1:8" ht="14.25" hidden="1" customHeight="1">
      <c r="A64" s="572"/>
      <c r="B64" s="52">
        <v>218</v>
      </c>
      <c r="C64" s="46"/>
      <c r="D64" s="46" t="s">
        <v>2045</v>
      </c>
      <c r="E64" s="46"/>
      <c r="F64" s="47" t="e">
        <f t="array" ref="F64">INDEX('Прайс клиники ( стоматология) '!$A$1:$A$65,MATCH(G64,'Прайс клиники ( стоматология) '!$C$1:$C$65,0))</f>
        <v>#REF!</v>
      </c>
      <c r="G64" s="55" t="e">
        <f>'Прайс клиники ( стоматология) '!#REF!</f>
        <v>#REF!</v>
      </c>
      <c r="H64" s="56" t="e">
        <f>VLOOKUP(G64,'Прайс клиники ( стоматология) '!$C$1:$D$65,2,FALSE)</f>
        <v>#REF!</v>
      </c>
    </row>
    <row r="65" spans="1:11" ht="17.25" hidden="1">
      <c r="A65" s="471"/>
      <c r="B65" s="456"/>
      <c r="C65" s="456"/>
      <c r="D65" s="456"/>
      <c r="E65" s="456"/>
      <c r="F65" s="50" t="e">
        <f t="array" ref="F65">INDEX('Прайс клиники ( стоматология) '!$A$1:$A$65,MATCH(G65,'Прайс клиники ( стоматология) '!$C$1:$C$65,0))</f>
        <v>#N/A</v>
      </c>
      <c r="G65" s="472"/>
      <c r="H65" s="51" t="e">
        <f>VLOOKUP(G65,'Прайс клиники ( стоматология) '!$C$1:$D$65,2,FALSE)</f>
        <v>#N/A</v>
      </c>
      <c r="I65" s="68"/>
      <c r="J65" s="68"/>
      <c r="K65" s="68"/>
    </row>
    <row r="66" spans="1:11" ht="17.25">
      <c r="A66" s="471"/>
      <c r="B66" s="456"/>
      <c r="C66" s="456"/>
      <c r="D66" s="456"/>
      <c r="E66" s="456"/>
      <c r="F66" s="457"/>
      <c r="G66" s="472"/>
      <c r="H66" s="83"/>
      <c r="I66" s="68"/>
      <c r="J66" s="68"/>
      <c r="K66" s="68"/>
    </row>
    <row r="67" spans="1:11" ht="14.25" hidden="1" customHeight="1">
      <c r="A67" s="578" t="s">
        <v>2048</v>
      </c>
      <c r="B67" s="573" t="s">
        <v>2049</v>
      </c>
      <c r="C67" s="575" t="e">
        <f>SUM(E67:E71)</f>
        <v>#REF!</v>
      </c>
      <c r="D67" s="575" t="s">
        <v>2049</v>
      </c>
      <c r="E67" s="575" t="e">
        <f>SUM(H67+H68+H69*I69+H70)</f>
        <v>#REF!</v>
      </c>
      <c r="F67" s="47" t="e">
        <f t="array" ref="F67">INDEX('Прайс клиники ( стоматология) '!$A$1:$A$65,MATCH(G67,'Прайс клиники ( стоматология) '!$C$1:$C$65,0))</f>
        <v>#REF!</v>
      </c>
      <c r="G67" s="55" t="e">
        <f>'Прайс клиники ( стоматология) '!#REF!</f>
        <v>#REF!</v>
      </c>
      <c r="H67" s="56" t="e">
        <f>VLOOKUP(G67,'Прайс клиники ( стоматология) '!$C$1:$D$65,2,FALSE)</f>
        <v>#REF!</v>
      </c>
    </row>
    <row r="68" spans="1:11" ht="14.25" hidden="1" customHeight="1">
      <c r="A68" s="574"/>
      <c r="B68" s="574"/>
      <c r="C68" s="574"/>
      <c r="D68" s="574"/>
      <c r="E68" s="574"/>
      <c r="F68" s="50" t="e">
        <f t="array" ref="F68">INDEX('Прайс клиники ( стоматология) '!$A$1:$A$65,MATCH(G68,'Прайс клиники ( стоматология) '!$C$1:$C$65,0))</f>
        <v>#REF!</v>
      </c>
      <c r="G68" s="55" t="e">
        <f>'Прайс клиники ( стоматология) '!#REF!</f>
        <v>#REF!</v>
      </c>
      <c r="H68" s="51" t="e">
        <f>VLOOKUP(G68,'Прайс клиники ( стоматология) '!$C$1:$D$65,2,FALSE)</f>
        <v>#REF!</v>
      </c>
    </row>
    <row r="69" spans="1:11" ht="14.25" hidden="1" customHeight="1">
      <c r="A69" s="574"/>
      <c r="B69" s="574"/>
      <c r="C69" s="572"/>
      <c r="D69" s="574"/>
      <c r="E69" s="574"/>
      <c r="F69" s="47" t="e">
        <f t="array" ref="F69">INDEX('Прайс клиники ( стоматология) '!$A$1:$A$65,MATCH(G69,'Прайс клиники ( стоматология) '!$C$1:$C$65,0))</f>
        <v>#REF!</v>
      </c>
      <c r="G69" s="473" t="e">
        <f>'Прайс клиники ( стоматология) '!#REF!</f>
        <v>#REF!</v>
      </c>
      <c r="H69" s="56" t="e">
        <f>VLOOKUP(G69,'Прайс клиники ( стоматология) '!$C$1:$D$65,2,FALSE)</f>
        <v>#REF!</v>
      </c>
      <c r="I69" s="466">
        <f>C70</f>
        <v>2</v>
      </c>
    </row>
    <row r="70" spans="1:11" ht="14.25" hidden="1" customHeight="1">
      <c r="A70" s="574"/>
      <c r="B70" s="572"/>
      <c r="C70" s="588">
        <v>2</v>
      </c>
      <c r="D70" s="572"/>
      <c r="E70" s="572"/>
      <c r="F70" s="47" t="e">
        <f t="array" ref="F70">INDEX('Прайс клиники ( стоматология) '!$A$1:$A$65,MATCH(G70,'Прайс клиники ( стоматология) '!$C$1:$C$65,0))</f>
        <v>#REF!</v>
      </c>
      <c r="G70" s="470" t="e">
        <f>'Прайс клиники ( стоматология) '!#REF!</f>
        <v>#REF!</v>
      </c>
      <c r="H70" s="56" t="e">
        <f>VLOOKUP(G70,'Прайс клиники ( стоматология) '!$C$1:$D$65,2,FALSE)</f>
        <v>#REF!</v>
      </c>
    </row>
    <row r="71" spans="1:11" ht="14.25" hidden="1" customHeight="1">
      <c r="A71" s="572"/>
      <c r="B71" s="443">
        <v>588</v>
      </c>
      <c r="C71" s="572"/>
      <c r="D71" s="46" t="s">
        <v>2050</v>
      </c>
      <c r="E71" s="46"/>
      <c r="F71" s="50" t="e">
        <f t="array" ref="F71">INDEX('Прайс клиники ( стоматология) '!$A$1:$A$65,MATCH(G71,'Прайс клиники ( стоматология) '!$C$1:$C$65,0))</f>
        <v>#N/A</v>
      </c>
      <c r="G71" s="55"/>
      <c r="H71" s="51" t="e">
        <f>VLOOKUP(G71,'Прайс клиники ( стоматология) '!$C$1:$D$65,2,FALSE)</f>
        <v>#N/A</v>
      </c>
    </row>
    <row r="72" spans="1:11" ht="14.25" customHeight="1">
      <c r="A72" s="578" t="s">
        <v>2051</v>
      </c>
      <c r="B72" s="573" t="s">
        <v>2052</v>
      </c>
      <c r="C72" s="575" t="e">
        <f>E72</f>
        <v>#REF!</v>
      </c>
      <c r="D72" s="575" t="s">
        <v>2053</v>
      </c>
      <c r="E72" s="575" t="e">
        <f>SUM(H72+H73+H74*C77+H75+H76+H77)</f>
        <v>#REF!</v>
      </c>
      <c r="F72" s="50" t="e">
        <f t="array" ref="F72">INDEX('Прайс клиники ( стоматология) '!$A$1:$A$65,MATCH(G72,'Прайс клиники ( стоматология) '!$C$1:$C$65,0))</f>
        <v>#REF!</v>
      </c>
      <c r="G72" s="55" t="e">
        <f>'Прайс клиники ( стоматология) '!#REF!</f>
        <v>#REF!</v>
      </c>
      <c r="H72" s="51" t="e">
        <f>VLOOKUP(G72,'Прайс клиники ( стоматология) '!$C$1:$D$65,2,FALSE)</f>
        <v>#REF!</v>
      </c>
    </row>
    <row r="73" spans="1:11" ht="14.25" customHeight="1">
      <c r="A73" s="574"/>
      <c r="B73" s="574"/>
      <c r="C73" s="574"/>
      <c r="D73" s="574"/>
      <c r="E73" s="574"/>
      <c r="F73" s="47" t="e">
        <f t="array" ref="F73">INDEX('Прайс клиники ( стоматология) '!$A$1:$A$65,MATCH(G73,'Прайс клиники ( стоматология) '!$C$1:$C$65,0))</f>
        <v>#REF!</v>
      </c>
      <c r="G73" s="77" t="e">
        <f>'Прайс клиники ( стоматология) '!#REF!</f>
        <v>#REF!</v>
      </c>
      <c r="H73" s="56" t="e">
        <f>VLOOKUP(G73,'Прайс клиники ( стоматология) '!$C$1:$D$65,2,FALSE)</f>
        <v>#REF!</v>
      </c>
    </row>
    <row r="74" spans="1:11" ht="14.25" customHeight="1">
      <c r="A74" s="574"/>
      <c r="B74" s="574"/>
      <c r="C74" s="574"/>
      <c r="D74" s="574"/>
      <c r="E74" s="574"/>
      <c r="F74" s="47" t="e">
        <f t="array" ref="F74">INDEX('Прайс клиники ( стоматология) '!$A$1:$A$65,MATCH(G74,'Прайс клиники ( стоматология) '!$C$1:$C$65,0))</f>
        <v>#REF!</v>
      </c>
      <c r="G74" s="55" t="e">
        <f>'Прайс клиники ( стоматология) '!#REF!</f>
        <v>#REF!</v>
      </c>
      <c r="H74" s="56" t="e">
        <f>VLOOKUP(G74,'Прайс клиники ( стоматология) '!$C$1:$D$65,2,FALSE)</f>
        <v>#REF!</v>
      </c>
    </row>
    <row r="75" spans="1:11" ht="14.25" customHeight="1">
      <c r="A75" s="574"/>
      <c r="B75" s="574"/>
      <c r="C75" s="574"/>
      <c r="D75" s="574"/>
      <c r="E75" s="574"/>
      <c r="F75" s="47" t="e">
        <f t="array" ref="F75">INDEX('Прайс клиники ( стоматология) '!$A$1:$A$65,MATCH(G75,'Прайс клиники ( стоматология) '!$C$1:$C$65,0))</f>
        <v>#REF!</v>
      </c>
      <c r="G75" s="55" t="e">
        <f>'Прайс клиники ( стоматология) '!#REF!</f>
        <v>#REF!</v>
      </c>
      <c r="H75" s="56" t="e">
        <f>VLOOKUP(G75,'Прайс клиники ( стоматология) '!$C$1:$D$65,2,FALSE)</f>
        <v>#REF!</v>
      </c>
    </row>
    <row r="76" spans="1:11" ht="14.25" customHeight="1">
      <c r="A76" s="574"/>
      <c r="B76" s="572"/>
      <c r="C76" s="572"/>
      <c r="D76" s="574"/>
      <c r="E76" s="574"/>
      <c r="F76" s="47" t="e">
        <f t="array" ref="F76">INDEX('Прайс клиники ( стоматология) '!$A$1:$A$65,MATCH(G76,'Прайс клиники ( стоматология) '!$C$1:$C$65,0))</f>
        <v>#REF!</v>
      </c>
      <c r="G76" s="470" t="e">
        <f>'Прайс клиники ( стоматология) '!#REF!</f>
        <v>#REF!</v>
      </c>
      <c r="H76" s="56" t="e">
        <f>VLOOKUP(G76,'Прайс клиники ( стоматология) '!$C$1:$D$65,2,FALSE)</f>
        <v>#REF!</v>
      </c>
    </row>
    <row r="77" spans="1:11" ht="14.25" customHeight="1">
      <c r="A77" s="572"/>
      <c r="B77" s="443">
        <v>457</v>
      </c>
      <c r="C77" s="52">
        <v>20</v>
      </c>
      <c r="D77" s="572"/>
      <c r="E77" s="572"/>
      <c r="F77" s="47" t="e">
        <f t="array" ref="F77">INDEX('Прайс клиники ( стоматология) '!$A$1:$A$65,MATCH(G77,'Прайс клиники ( стоматология) '!$C$1:$C$65,0))</f>
        <v>#REF!</v>
      </c>
      <c r="G77" s="55" t="e">
        <f>'Прайс клиники ( стоматология) '!#REF!</f>
        <v>#REF!</v>
      </c>
      <c r="H77" s="56" t="e">
        <f>VLOOKUP(G77,'Прайс клиники ( стоматология) '!$C$1:$D$65,2,FALSE)</f>
        <v>#REF!</v>
      </c>
    </row>
    <row r="78" spans="1:11" ht="14.25" customHeight="1">
      <c r="A78" s="578" t="s">
        <v>2051</v>
      </c>
      <c r="B78" s="573" t="s">
        <v>2054</v>
      </c>
      <c r="C78" s="575" t="e">
        <f>E78</f>
        <v>#REF!</v>
      </c>
      <c r="D78" s="575" t="s">
        <v>2055</v>
      </c>
      <c r="E78" s="575" t="e">
        <f>SUM(H78:H83)</f>
        <v>#REF!</v>
      </c>
      <c r="F78" s="47" t="e">
        <f t="array" ref="F78">INDEX('Прайс клиники ( стоматология) '!$A$1:$A$65,MATCH(G78,'Прайс клиники ( стоматология) '!$C$1:$C$65,0))</f>
        <v>#REF!</v>
      </c>
      <c r="G78" s="55" t="e">
        <f>'Прайс клиники ( стоматология) '!#REF!</f>
        <v>#REF!</v>
      </c>
      <c r="H78" s="56" t="e">
        <f>VLOOKUP(G78,'Прайс клиники ( стоматология) '!$C$1:$D$65,2,FALSE)</f>
        <v>#REF!</v>
      </c>
    </row>
    <row r="79" spans="1:11" ht="14.25" customHeight="1">
      <c r="A79" s="574"/>
      <c r="B79" s="574"/>
      <c r="C79" s="574"/>
      <c r="D79" s="574"/>
      <c r="E79" s="574"/>
      <c r="F79" s="50" t="e">
        <f t="array" ref="F79">INDEX('Прайс клиники ( стоматология) '!$A$1:$A$65,MATCH(G79,'Прайс клиники ( стоматология) '!$C$1:$C$65,0))</f>
        <v>#REF!</v>
      </c>
      <c r="G79" s="55" t="e">
        <f>'Прайс клиники ( стоматология) '!#REF!</f>
        <v>#REF!</v>
      </c>
      <c r="H79" s="51" t="e">
        <f>VLOOKUP(G79,'Прайс клиники ( стоматология) '!$C$1:$D$65,2,FALSE)</f>
        <v>#REF!</v>
      </c>
    </row>
    <row r="80" spans="1:11" ht="14.25" customHeight="1">
      <c r="A80" s="574"/>
      <c r="B80" s="574"/>
      <c r="C80" s="574"/>
      <c r="D80" s="574"/>
      <c r="E80" s="574"/>
      <c r="F80" s="47" t="e">
        <f t="array" ref="F80">INDEX('Прайс клиники ( стоматология) '!$A$1:$A$65,MATCH(G80,'Прайс клиники ( стоматология) '!$C$1:$C$65,0))</f>
        <v>#REF!</v>
      </c>
      <c r="G80" s="55" t="e">
        <f>'Прайс клиники ( стоматология) '!#REF!</f>
        <v>#REF!</v>
      </c>
      <c r="H80" s="56" t="e">
        <f>VLOOKUP(G80,'Прайс клиники ( стоматология) '!$C$1:$D$65,2,FALSE)</f>
        <v>#REF!</v>
      </c>
    </row>
    <row r="81" spans="1:11" ht="14.25" customHeight="1">
      <c r="A81" s="574"/>
      <c r="B81" s="574"/>
      <c r="C81" s="574"/>
      <c r="D81" s="574"/>
      <c r="E81" s="574"/>
      <c r="F81" s="47" t="e">
        <f t="array" ref="F81">INDEX('Прайс клиники ( стоматология) '!$A$1:$A$65,MATCH(G81,'Прайс клиники ( стоматология) '!$C$1:$C$65,0))</f>
        <v>#REF!</v>
      </c>
      <c r="G81" s="55" t="e">
        <f>'Прайс клиники ( стоматология) '!#REF!</f>
        <v>#REF!</v>
      </c>
      <c r="H81" s="56" t="e">
        <f>VLOOKUP(G81,'Прайс клиники ( стоматология) '!$C$1:$D$65,2,FALSE)</f>
        <v>#REF!</v>
      </c>
    </row>
    <row r="82" spans="1:11" ht="14.25" customHeight="1">
      <c r="A82" s="574"/>
      <c r="B82" s="572"/>
      <c r="C82" s="574"/>
      <c r="D82" s="574"/>
      <c r="E82" s="574"/>
      <c r="F82" s="47" t="e">
        <f t="array" ref="F82">INDEX('Прайс клиники ( стоматология) '!$A$1:$A$65,MATCH(G82,'Прайс клиники ( стоматология) '!$C$1:$C$65,0))</f>
        <v>#REF!</v>
      </c>
      <c r="G82" s="55" t="e">
        <f>'Прайс клиники ( стоматология) '!#REF!</f>
        <v>#REF!</v>
      </c>
      <c r="H82" s="56" t="e">
        <f>VLOOKUP(G82,'Прайс клиники ( стоматология) '!$C$1:$D$65,2,FALSE)</f>
        <v>#REF!</v>
      </c>
    </row>
    <row r="83" spans="1:11" ht="14.25" customHeight="1">
      <c r="A83" s="572"/>
      <c r="B83" s="443">
        <v>677</v>
      </c>
      <c r="C83" s="572"/>
      <c r="D83" s="572"/>
      <c r="E83" s="572"/>
      <c r="F83" s="47" t="e">
        <f t="array" ref="F83">INDEX('Прайс клиники ( стоматология) '!$A$1:$A$65,MATCH(G83,'Прайс клиники ( стоматология) '!$C$1:$C$65,0))</f>
        <v>#REF!</v>
      </c>
      <c r="G83" s="55" t="e">
        <f>'Прайс клиники ( стоматология) '!#REF!</f>
        <v>#REF!</v>
      </c>
      <c r="H83" s="56" t="e">
        <f>VLOOKUP(G83,'Прайс клиники ( стоматология) '!$C$1:$D$65,2,FALSE)</f>
        <v>#REF!</v>
      </c>
    </row>
    <row r="84" spans="1:11" ht="14.25" customHeight="1">
      <c r="A84" s="578" t="s">
        <v>2056</v>
      </c>
      <c r="B84" s="474" t="s">
        <v>2057</v>
      </c>
      <c r="C84" s="576" t="e">
        <f>E84</f>
        <v>#REF!</v>
      </c>
      <c r="D84" s="575" t="s">
        <v>2057</v>
      </c>
      <c r="E84" s="576" t="e">
        <f>SUM(H84:H85)</f>
        <v>#REF!</v>
      </c>
      <c r="F84" s="47" t="e">
        <f t="array" ref="F84">INDEX('Прайс клиники ( стоматология) '!$A$1:$A$65,MATCH(G84,'Прайс клиники ( стоматология) '!$C$1:$C$65,0))</f>
        <v>#REF!</v>
      </c>
      <c r="G84" s="55" t="e">
        <f>'Прайс клиники ( стоматология) '!#REF!</f>
        <v>#REF!</v>
      </c>
      <c r="H84" s="56" t="e">
        <f>VLOOKUP(G84,'Прайс клиники ( стоматология) '!$C$1:$D$65,2,FALSE)</f>
        <v>#REF!</v>
      </c>
    </row>
    <row r="85" spans="1:11" ht="14.25" customHeight="1">
      <c r="A85" s="572"/>
      <c r="B85" s="443">
        <v>169</v>
      </c>
      <c r="C85" s="572"/>
      <c r="D85" s="572"/>
      <c r="E85" s="572"/>
      <c r="F85" s="47" t="e">
        <f t="array" ref="F85">INDEX('Прайс клиники ( стоматология) '!$A$1:$A$65,MATCH(G85,'Прайс клиники ( стоматология) '!$C$1:$C$65,0))</f>
        <v>#REF!</v>
      </c>
      <c r="G85" s="475" t="e">
        <f>'Прайс клиники ( стоматология) '!#REF!</f>
        <v>#REF!</v>
      </c>
      <c r="H85" s="56" t="e">
        <f>VLOOKUP(G85,'Прайс клиники ( стоматология) '!$C$1:$D$65,2,FALSE)</f>
        <v>#REF!</v>
      </c>
    </row>
    <row r="86" spans="1:11" ht="14.25" customHeight="1">
      <c r="A86" s="583" t="s">
        <v>2058</v>
      </c>
      <c r="B86" s="580" t="s">
        <v>2059</v>
      </c>
      <c r="C86" s="571"/>
      <c r="D86" s="580" t="s">
        <v>1996</v>
      </c>
      <c r="E86" s="571" t="e">
        <f>SUM(H86+H87+H88+H89*I89+H90+H91)</f>
        <v>#REF!</v>
      </c>
      <c r="F86" s="47" t="e">
        <f t="array" ref="F86">INDEX('Прайс клиники ( стоматология) '!$A$1:$A$65,MATCH(G86,'Прайс клиники ( стоматология) '!$C$1:$C$65,0))</f>
        <v>#REF!</v>
      </c>
      <c r="G86" s="447" t="e">
        <f>'Прайс клиники ( стоматология) '!#REF!</f>
        <v>#REF!</v>
      </c>
      <c r="H86" s="56" t="e">
        <f>VLOOKUP(G86,'Прайс клиники ( стоматология) '!$C$1:$D$65,2,FALSE)</f>
        <v>#REF!</v>
      </c>
      <c r="I86" s="448"/>
      <c r="J86" s="448"/>
      <c r="K86" s="448"/>
    </row>
    <row r="87" spans="1:11" ht="14.25" customHeight="1">
      <c r="A87" s="574"/>
      <c r="B87" s="574"/>
      <c r="C87" s="574"/>
      <c r="D87" s="574"/>
      <c r="E87" s="574"/>
      <c r="F87" s="50" t="e">
        <f t="array" ref="F87">INDEX('Прайс клиники ( стоматология) '!$A$1:$A$65,MATCH(G87,'Прайс клиники ( стоматология) '!$C$1:$C$65,0))</f>
        <v>#REF!</v>
      </c>
      <c r="G87" s="447" t="e">
        <f>'Прайс клиники ( стоматология) '!#REF!</f>
        <v>#REF!</v>
      </c>
      <c r="H87" s="51" t="e">
        <f>VLOOKUP(G87,'Прайс клиники ( стоматология) '!$C$1:$D$65,2,FALSE)</f>
        <v>#REF!</v>
      </c>
      <c r="I87" s="448"/>
      <c r="J87" s="448"/>
      <c r="K87" s="448"/>
    </row>
    <row r="88" spans="1:11" ht="14.25" customHeight="1">
      <c r="A88" s="574"/>
      <c r="B88" s="574"/>
      <c r="C88" s="574"/>
      <c r="D88" s="574"/>
      <c r="E88" s="574"/>
      <c r="F88" s="47" t="e">
        <f t="array" ref="F88">INDEX('Прайс клиники ( стоматология) '!$A$1:$A$65,MATCH(G88,'Прайс клиники ( стоматология) '!$C$1:$C$65,0))</f>
        <v>#REF!</v>
      </c>
      <c r="G88" s="447" t="e">
        <f>'Прайс клиники ( стоматология) '!#REF!</f>
        <v>#REF!</v>
      </c>
      <c r="H88" s="56" t="e">
        <f>VLOOKUP(G88,'Прайс клиники ( стоматология) '!$C$1:$D$65,2,FALSE)</f>
        <v>#REF!</v>
      </c>
      <c r="I88" s="448"/>
      <c r="J88" s="450"/>
      <c r="K88" s="448"/>
    </row>
    <row r="89" spans="1:11" ht="14.25" customHeight="1">
      <c r="A89" s="574"/>
      <c r="B89" s="574"/>
      <c r="C89" s="574"/>
      <c r="D89" s="574"/>
      <c r="E89" s="572"/>
      <c r="F89" s="47" t="e">
        <f t="array" ref="F89">INDEX('Прайс клиники ( стоматология) '!$A$1:$A$65,MATCH(G89,'Прайс клиники ( стоматология) '!$C$1:$C$65,0))</f>
        <v>#REF!</v>
      </c>
      <c r="G89" s="447" t="e">
        <f>'Прайс клиники ( стоматология) '!#REF!</f>
        <v>#REF!</v>
      </c>
      <c r="H89" s="56" t="e">
        <f>VLOOKUP(G89,'Прайс клиники ( стоматология) '!$C$1:$D$65,2,FALSE)</f>
        <v>#REF!</v>
      </c>
      <c r="I89" s="450">
        <v>2</v>
      </c>
      <c r="J89" s="450"/>
      <c r="K89" s="448"/>
    </row>
    <row r="90" spans="1:11" ht="14.25" customHeight="1">
      <c r="A90" s="574"/>
      <c r="B90" s="574"/>
      <c r="C90" s="574"/>
      <c r="D90" s="574"/>
      <c r="E90" s="571">
        <f>I89</f>
        <v>2</v>
      </c>
      <c r="F90" s="47" t="e">
        <f t="array" ref="F90">INDEX('Прайс клиники ( стоматология) '!$A$1:$A$65,MATCH(G90,'Прайс клиники ( стоматология) '!$C$1:$C$65,0))</f>
        <v>#REF!</v>
      </c>
      <c r="G90" s="447" t="e">
        <f>'Прайс клиники ( стоматология) '!#REF!</f>
        <v>#REF!</v>
      </c>
      <c r="H90" s="56" t="e">
        <f>VLOOKUP(G90,'Прайс клиники ( стоматология) '!$C$1:$D$65,2,FALSE)</f>
        <v>#REF!</v>
      </c>
      <c r="I90" s="448"/>
      <c r="J90" s="450"/>
      <c r="K90" s="448"/>
    </row>
    <row r="91" spans="1:11" ht="14.25" customHeight="1">
      <c r="A91" s="574"/>
      <c r="B91" s="574"/>
      <c r="C91" s="574"/>
      <c r="D91" s="572"/>
      <c r="E91" s="572"/>
      <c r="F91" s="47" t="e">
        <f t="array" ref="F91">INDEX('Прайс клиники ( стоматология) '!$A$1:$A$65,MATCH(G91,'Прайс клиники ( стоматология) '!$C$1:$C$65,0))</f>
        <v>#REF!</v>
      </c>
      <c r="G91" s="476" t="e">
        <f>'Прайс клиники ( стоматология) '!#REF!</f>
        <v>#REF!</v>
      </c>
      <c r="H91" s="56" t="e">
        <f>VLOOKUP(G91,'Прайс клиники ( стоматология) '!$C$1:$D$65,2,FALSE)</f>
        <v>#REF!</v>
      </c>
      <c r="I91" s="448"/>
      <c r="J91" s="450"/>
      <c r="K91" s="448"/>
    </row>
    <row r="92" spans="1:11" ht="14.25" customHeight="1">
      <c r="A92" s="574"/>
      <c r="B92" s="574"/>
      <c r="C92" s="574"/>
      <c r="D92" s="571" t="s">
        <v>2008</v>
      </c>
      <c r="E92" s="571" t="e">
        <f>SUM(H92+H93+H94*I94+H95*I95)</f>
        <v>#REF!</v>
      </c>
      <c r="F92" s="50" t="e">
        <f t="array" ref="F92">INDEX('Прайс клиники ( стоматология) '!$A$1:$A$65,MATCH(G92,'Прайс клиники ( стоматология) '!$C$1:$C$65,0))</f>
        <v>#REF!</v>
      </c>
      <c r="G92" s="447" t="e">
        <f>'Прайс клиники ( стоматология) '!#REF!</f>
        <v>#REF!</v>
      </c>
      <c r="H92" s="51" t="e">
        <f>VLOOKUP(G92,'Прайс клиники ( стоматология) '!$C$1:$D$65,2,FALSE)</f>
        <v>#REF!</v>
      </c>
      <c r="I92" s="448"/>
      <c r="J92" s="450"/>
      <c r="K92" s="448"/>
    </row>
    <row r="93" spans="1:11" ht="14.25" customHeight="1">
      <c r="A93" s="574"/>
      <c r="B93" s="574"/>
      <c r="C93" s="574"/>
      <c r="D93" s="574"/>
      <c r="E93" s="574"/>
      <c r="F93" s="47" t="e">
        <f t="array" ref="F93">INDEX('Прайс клиники ( стоматология) '!$A$1:$A$65,MATCH(G93,'Прайс клиники ( стоматология) '!$C$1:$C$65,0))</f>
        <v>#REF!</v>
      </c>
      <c r="G93" s="447" t="e">
        <f>'Прайс клиники ( стоматология) '!#REF!</f>
        <v>#REF!</v>
      </c>
      <c r="H93" s="56" t="e">
        <f>VLOOKUP(G93,'Прайс клиники ( стоматология) '!$C$1:$D$65,2,FALSE)</f>
        <v>#REF!</v>
      </c>
      <c r="I93" s="448"/>
      <c r="J93" s="450"/>
      <c r="K93" s="448"/>
    </row>
    <row r="94" spans="1:11" ht="14.25" customHeight="1">
      <c r="A94" s="574"/>
      <c r="B94" s="574"/>
      <c r="C94" s="574"/>
      <c r="D94" s="574"/>
      <c r="E94" s="572"/>
      <c r="F94" s="47" t="e">
        <f t="array" ref="F94">INDEX('Прайс клиники ( стоматология) '!$A$1:$A$65,MATCH(G94,'Прайс клиники ( стоматология) '!$C$1:$C$65,0))</f>
        <v>#REF!</v>
      </c>
      <c r="G94" s="447" t="e">
        <f>'Прайс клиники ( стоматология) '!#REF!</f>
        <v>#REF!</v>
      </c>
      <c r="H94" s="56" t="e">
        <f>VLOOKUP(G94,'Прайс клиники ( стоматология) '!$C$1:$D$65,2,FALSE)</f>
        <v>#REF!</v>
      </c>
      <c r="I94" s="450">
        <f>E95</f>
        <v>2</v>
      </c>
      <c r="J94" s="450"/>
      <c r="K94" s="448"/>
    </row>
    <row r="95" spans="1:11" ht="14.25" customHeight="1">
      <c r="A95" s="574"/>
      <c r="B95" s="574"/>
      <c r="C95" s="574"/>
      <c r="D95" s="572"/>
      <c r="E95" s="477">
        <v>2</v>
      </c>
      <c r="F95" s="47" t="e">
        <f t="array" ref="F95">INDEX('Прайс клиники ( стоматология) '!$A$1:$A$65,MATCH(G95,'Прайс клиники ( стоматология) '!$C$1:$C$65,0))</f>
        <v>#REF!</v>
      </c>
      <c r="G95" s="447" t="e">
        <f>'Прайс клиники ( стоматология) '!#REF!</f>
        <v>#REF!</v>
      </c>
      <c r="H95" s="51" t="e">
        <f>VLOOKUP(G95,'Прайс клиники ( стоматология) '!$C$1:$D$65,2,FALSE)</f>
        <v>#REF!</v>
      </c>
      <c r="I95" s="450">
        <v>2</v>
      </c>
      <c r="J95" s="450"/>
      <c r="K95" s="448"/>
    </row>
    <row r="96" spans="1:11" ht="14.25" customHeight="1">
      <c r="A96" s="574"/>
      <c r="B96" s="574"/>
      <c r="C96" s="574"/>
      <c r="D96" s="571" t="s">
        <v>2009</v>
      </c>
      <c r="E96" s="571" t="e">
        <f>SUM(H96+H97*I97+H98*I98+H99)</f>
        <v>#REF!</v>
      </c>
      <c r="F96" s="47" t="e">
        <f t="array" ref="F96">INDEX('Прайс клиники ( стоматология) '!$A$1:$A$65,MATCH(G96,'Прайс клиники ( стоматология) '!$C$1:$C$65,0))</f>
        <v>#REF!</v>
      </c>
      <c r="G96" s="447" t="e">
        <f>'Прайс клиники ( стоматология) '!#REF!</f>
        <v>#REF!</v>
      </c>
      <c r="H96" s="56" t="e">
        <f>VLOOKUP(G96,'Прайс клиники ( стоматология) '!$C$1:$D$65,2,FALSE)</f>
        <v>#REF!</v>
      </c>
      <c r="I96" s="448"/>
      <c r="J96" s="450"/>
      <c r="K96" s="448"/>
    </row>
    <row r="97" spans="1:11" ht="14.25" customHeight="1">
      <c r="A97" s="574"/>
      <c r="B97" s="574"/>
      <c r="C97" s="574"/>
      <c r="D97" s="574"/>
      <c r="E97" s="572"/>
      <c r="F97" s="47" t="e">
        <f t="array" ref="F97">INDEX('Прайс клиники ( стоматология) '!$A$1:$A$65,MATCH(G97,'Прайс клиники ( стоматология) '!$C$1:$C$65,0))</f>
        <v>#REF!</v>
      </c>
      <c r="G97" s="447" t="e">
        <f>'Прайс клиники ( стоматология) '!#REF!</f>
        <v>#REF!</v>
      </c>
      <c r="H97" s="56" t="e">
        <f>VLOOKUP(G97,'Прайс клиники ( стоматология) '!$C$1:$D$65,2,FALSE)</f>
        <v>#REF!</v>
      </c>
      <c r="I97" s="450">
        <f>E98</f>
        <v>5</v>
      </c>
      <c r="J97" s="448"/>
      <c r="K97" s="448"/>
    </row>
    <row r="98" spans="1:11" ht="14.25" customHeight="1">
      <c r="A98" s="574"/>
      <c r="B98" s="574"/>
      <c r="C98" s="574"/>
      <c r="D98" s="574"/>
      <c r="E98" s="571">
        <v>5</v>
      </c>
      <c r="F98" s="47" t="e">
        <f t="array" ref="F98">INDEX('Прайс клиники ( стоматология) '!$A$1:$A$65,MATCH(G98,'Прайс клиники ( стоматология) '!$C$1:$C$65,0))</f>
        <v>#REF!</v>
      </c>
      <c r="G98" s="447" t="e">
        <f>'Прайс клиники ( стоматология) '!#REF!</f>
        <v>#REF!</v>
      </c>
      <c r="H98" s="56" t="e">
        <f>VLOOKUP(G98,'Прайс клиники ( стоматология) '!$C$1:$D$65,2,FALSE)</f>
        <v>#REF!</v>
      </c>
      <c r="I98" s="450">
        <f>E98</f>
        <v>5</v>
      </c>
      <c r="J98" s="448"/>
      <c r="K98" s="448"/>
    </row>
    <row r="99" spans="1:11" ht="14.25" customHeight="1">
      <c r="A99" s="574"/>
      <c r="B99" s="574"/>
      <c r="C99" s="574"/>
      <c r="D99" s="572"/>
      <c r="E99" s="572"/>
      <c r="F99" s="50" t="e">
        <f t="array" ref="F99">INDEX('Прайс клиники ( стоматология) '!$A$1:$A$65,MATCH(G99,'Прайс клиники ( стоматология) '!$C$1:$C$65,0))</f>
        <v>#REF!</v>
      </c>
      <c r="G99" s="447" t="e">
        <f>'Прайс клиники ( стоматология) '!#REF!</f>
        <v>#REF!</v>
      </c>
      <c r="H99" s="51" t="e">
        <f>VLOOKUP(G99,'Прайс клиники ( стоматология) '!$C$1:$D$65,2,FALSE)</f>
        <v>#REF!</v>
      </c>
      <c r="I99" s="448"/>
      <c r="J99" s="448"/>
      <c r="K99" s="448"/>
    </row>
    <row r="100" spans="1:11" ht="14.25" customHeight="1">
      <c r="A100" s="574"/>
      <c r="B100" s="574"/>
      <c r="C100" s="574"/>
      <c r="D100" s="571" t="s">
        <v>2004</v>
      </c>
      <c r="E100" s="571" t="e">
        <f>SUM(H100+H101*E102+H102+H103)</f>
        <v>#REF!</v>
      </c>
      <c r="F100" s="47" t="e">
        <f t="array" ref="F100">INDEX('Прайс клиники ( стоматология) '!$A$1:$A$65,MATCH(G100,'Прайс клиники ( стоматология) '!$C$1:$C$65,0))</f>
        <v>#REF!</v>
      </c>
      <c r="G100" s="447" t="e">
        <f>'Прайс клиники ( стоматология) '!#REF!</f>
        <v>#REF!</v>
      </c>
      <c r="H100" s="56" t="e">
        <f>VLOOKUP(G100,'Прайс клиники ( стоматология) '!$C$1:$D$65,2,FALSE)</f>
        <v>#REF!</v>
      </c>
      <c r="I100" s="448"/>
      <c r="J100" s="448"/>
      <c r="K100" s="448"/>
    </row>
    <row r="101" spans="1:11" ht="14.25" customHeight="1">
      <c r="A101" s="574"/>
      <c r="B101" s="574"/>
      <c r="C101" s="574"/>
      <c r="D101" s="574"/>
      <c r="E101" s="572"/>
      <c r="F101" s="47" t="e">
        <f t="array" ref="F101">INDEX('Прайс клиники ( стоматология) '!$A$1:$A$65,MATCH(G101,'Прайс клиники ( стоматология) '!$C$1:$C$65,0))</f>
        <v>#REF!</v>
      </c>
      <c r="G101" s="447" t="e">
        <f>'Прайс клиники ( стоматология) '!#REF!</f>
        <v>#REF!</v>
      </c>
      <c r="H101" s="56" t="e">
        <f>VLOOKUP(G101,'Прайс клиники ( стоматология) '!$C$1:$D$65,2,FALSE)</f>
        <v>#REF!</v>
      </c>
      <c r="I101" s="450">
        <f>E102</f>
        <v>5</v>
      </c>
      <c r="J101" s="448"/>
      <c r="K101" s="448"/>
    </row>
    <row r="102" spans="1:11" ht="14.25" customHeight="1">
      <c r="A102" s="574"/>
      <c r="B102" s="574"/>
      <c r="C102" s="574"/>
      <c r="D102" s="574"/>
      <c r="E102" s="571">
        <v>5</v>
      </c>
      <c r="F102" s="50" t="e">
        <f t="array" ref="F102">INDEX('Прайс клиники ( стоматология) '!$A$1:$A$65,MATCH(G102,'Прайс клиники ( стоматология) '!$C$1:$C$65,0))</f>
        <v>#REF!</v>
      </c>
      <c r="G102" s="447" t="e">
        <f>'Прайс клиники ( стоматология) '!#REF!</f>
        <v>#REF!</v>
      </c>
      <c r="H102" s="51" t="e">
        <f>VLOOKUP(G102,'Прайс клиники ( стоматология) '!$C$1:$D$65,2,FALSE)</f>
        <v>#REF!</v>
      </c>
      <c r="I102" s="448"/>
      <c r="J102" s="448"/>
      <c r="K102" s="448"/>
    </row>
    <row r="103" spans="1:11" ht="14.25" customHeight="1">
      <c r="A103" s="574"/>
      <c r="B103" s="574"/>
      <c r="C103" s="574"/>
      <c r="D103" s="572"/>
      <c r="E103" s="572"/>
      <c r="F103" s="50" t="e">
        <f t="array" ref="F103">INDEX('Прайс клиники ( стоматология) '!$A$1:$A$65,MATCH(G103,'Прайс клиники ( стоматология) '!$C$1:$C$65,0))</f>
        <v>#REF!</v>
      </c>
      <c r="G103" s="447" t="e">
        <f>'Прайс клиники ( стоматология) '!#REF!</f>
        <v>#REF!</v>
      </c>
      <c r="H103" s="51" t="e">
        <f>VLOOKUP(G103,'Прайс клиники ( стоматология) '!$C$1:$D$65,2,FALSE)</f>
        <v>#REF!</v>
      </c>
      <c r="I103" s="448"/>
      <c r="J103" s="448"/>
      <c r="K103" s="448"/>
    </row>
    <row r="104" spans="1:11" ht="14.25" customHeight="1">
      <c r="A104" s="574"/>
      <c r="B104" s="572"/>
      <c r="C104" s="574"/>
      <c r="D104" s="571" t="s">
        <v>2031</v>
      </c>
      <c r="E104" s="454" t="e">
        <f>SUM(H104*I104+E105)</f>
        <v>#REF!</v>
      </c>
      <c r="F104" s="47" t="e">
        <f t="array" ref="F104">INDEX('Прайс клиники ( стоматология) '!$A$1:$A$65,MATCH(G104,'Прайс клиники ( стоматология) '!$C$1:$C$65,0))</f>
        <v>#REF!</v>
      </c>
      <c r="G104" s="447" t="e">
        <f>'Прайс клиники ( стоматология) '!#REF!</f>
        <v>#REF!</v>
      </c>
      <c r="H104" s="51" t="e">
        <f>VLOOKUP(G104,'Прайс клиники ( стоматология) '!$C$1:$D$65,2,FALSE)</f>
        <v>#REF!</v>
      </c>
      <c r="I104" s="450">
        <f>E105</f>
        <v>2</v>
      </c>
      <c r="J104" s="448"/>
      <c r="K104" s="448"/>
    </row>
    <row r="105" spans="1:11" ht="27" customHeight="1">
      <c r="A105" s="572"/>
      <c r="B105" s="451">
        <v>310</v>
      </c>
      <c r="C105" s="572"/>
      <c r="D105" s="572"/>
      <c r="E105" s="477">
        <v>2</v>
      </c>
      <c r="F105" s="47" t="e">
        <f t="array" ref="F105">INDEX('Прайс клиники ( стоматология) '!$A$1:$A$65,MATCH(G105,'Прайс клиники ( стоматология) '!$C$1:$C$65,0))</f>
        <v>#REF!</v>
      </c>
      <c r="G105" s="447" t="e">
        <f>'Прайс клиники ( стоматология) '!#REF!</f>
        <v>#REF!</v>
      </c>
      <c r="H105" s="56" t="e">
        <f>VLOOKUP(G105,'Прайс клиники ( стоматология) '!$C$1:$D$65,2,FALSE)</f>
        <v>#REF!</v>
      </c>
      <c r="I105" s="448"/>
      <c r="J105" s="448"/>
      <c r="K105" s="448"/>
    </row>
    <row r="106" spans="1:11" ht="17.25">
      <c r="A106" s="471"/>
      <c r="B106" s="456"/>
      <c r="C106" s="68"/>
      <c r="D106" s="68"/>
      <c r="E106" s="68"/>
      <c r="F106" s="457"/>
      <c r="G106" s="68"/>
      <c r="H106" s="83"/>
      <c r="I106" s="68"/>
      <c r="J106" s="68"/>
      <c r="K106" s="68"/>
    </row>
    <row r="107" spans="1:11" ht="14.25" customHeight="1">
      <c r="A107" s="582" t="s">
        <v>2060</v>
      </c>
      <c r="B107" s="573" t="s">
        <v>159</v>
      </c>
      <c r="C107" s="576" t="e">
        <f>E107</f>
        <v>#REF!</v>
      </c>
      <c r="D107" s="575" t="s">
        <v>159</v>
      </c>
      <c r="E107" s="576" t="e">
        <f>SUM(H107+H108*C110+H109*C110+H110)</f>
        <v>#REF!</v>
      </c>
      <c r="F107" s="47" t="e">
        <f t="array" ref="F107">INDEX('Прайс клиники ( стоматология) '!$A$1:$A$65,MATCH(G107,'Прайс клиники ( стоматология) '!$C$1:$C$65,0))</f>
        <v>#REF!</v>
      </c>
      <c r="G107" s="473" t="e">
        <f>'Прайс клиники ( стоматология) '!#REF!</f>
        <v>#REF!</v>
      </c>
      <c r="H107" s="56" t="e">
        <f>VLOOKUP(G107,'Прайс клиники ( стоматология) '!$C$1:$D$65,2,FALSE)</f>
        <v>#REF!</v>
      </c>
    </row>
    <row r="108" spans="1:11" ht="14.25" customHeight="1">
      <c r="A108" s="574"/>
      <c r="B108" s="574"/>
      <c r="C108" s="574"/>
      <c r="D108" s="574"/>
      <c r="E108" s="574"/>
      <c r="F108" s="47" t="e">
        <f t="array" ref="F108">INDEX('Прайс клиники ( стоматология) '!$A$1:$A$65,MATCH(G108,'Прайс клиники ( стоматология) '!$C$1:$C$65,0))</f>
        <v>#REF!</v>
      </c>
      <c r="G108" s="54" t="e">
        <f>'Прайс клиники ( стоматология) '!#REF!</f>
        <v>#REF!</v>
      </c>
      <c r="H108" s="51" t="e">
        <f>VLOOKUP(G108,'Прайс клиники ( стоматология) '!$C$1:$D$65,2,FALSE)</f>
        <v>#REF!</v>
      </c>
      <c r="I108" s="466">
        <f>C110</f>
        <v>1</v>
      </c>
    </row>
    <row r="109" spans="1:11" ht="14.25" customHeight="1">
      <c r="A109" s="574"/>
      <c r="B109" s="572"/>
      <c r="C109" s="572"/>
      <c r="D109" s="574"/>
      <c r="E109" s="574"/>
      <c r="F109" s="47" t="e">
        <f t="array" ref="F109">INDEX('Прайс клиники ( стоматология) '!$A$1:$A$65,MATCH(G109,'Прайс клиники ( стоматология) '!$C$1:$C$65,0))</f>
        <v>#REF!</v>
      </c>
      <c r="G109" s="470" t="e">
        <f>'Прайс клиники ( стоматология) '!#REF!</f>
        <v>#REF!</v>
      </c>
      <c r="H109" s="56" t="e">
        <f>VLOOKUP(G109,'Прайс клиники ( стоматология) '!$C$1:$D$65,2,FALSE)</f>
        <v>#REF!</v>
      </c>
      <c r="I109" s="466">
        <f>C110</f>
        <v>1</v>
      </c>
    </row>
    <row r="110" spans="1:11" ht="14.25" customHeight="1">
      <c r="A110" s="572"/>
      <c r="B110" s="443">
        <v>553</v>
      </c>
      <c r="C110" s="436">
        <v>1</v>
      </c>
      <c r="D110" s="572"/>
      <c r="E110" s="572"/>
      <c r="F110" s="47" t="e">
        <f t="array" ref="F110">INDEX('Прайс клиники ( стоматология) '!$A$1:$A$65,MATCH(G110,'Прайс клиники ( стоматология) '!$C$1:$C$65,0))</f>
        <v>#REF!</v>
      </c>
      <c r="G110" s="55" t="e">
        <f>'Прайс клиники ( стоматология) '!#REF!</f>
        <v>#REF!</v>
      </c>
      <c r="H110" s="56" t="e">
        <f>VLOOKUP(G110,'Прайс клиники ( стоматология) '!$C$1:$D$65,2,FALSE)</f>
        <v>#REF!</v>
      </c>
    </row>
    <row r="111" spans="1:11" ht="14.25" customHeight="1">
      <c r="A111" s="582" t="s">
        <v>2061</v>
      </c>
      <c r="B111" s="573" t="s">
        <v>118</v>
      </c>
      <c r="C111" s="575" t="e">
        <f>E111</f>
        <v>#REF!</v>
      </c>
      <c r="D111" s="575" t="s">
        <v>2062</v>
      </c>
      <c r="E111" s="575" t="e">
        <f>SUM(H112+H113+(H114*C114))</f>
        <v>#REF!</v>
      </c>
      <c r="F111" s="47" t="e">
        <f t="array" ref="F111">INDEX('Прайс клиники ( стоматология) '!$A$1:$A$65,MATCH(G111,'Прайс клиники ( стоматология) '!$C$1:$C$65,0))</f>
        <v>#REF!</v>
      </c>
      <c r="G111" s="55" t="e">
        <f>'Прайс клиники ( стоматология) '!#REF!</f>
        <v>#REF!</v>
      </c>
      <c r="H111" s="56" t="e">
        <f>VLOOKUP(G111,'Прайс клиники ( стоматология) '!$C$1:$D$65,2,FALSE)</f>
        <v>#REF!</v>
      </c>
    </row>
    <row r="112" spans="1:11" ht="14.25" customHeight="1">
      <c r="A112" s="574"/>
      <c r="B112" s="574"/>
      <c r="C112" s="574"/>
      <c r="D112" s="574"/>
      <c r="E112" s="574"/>
      <c r="F112" s="50" t="e">
        <f t="array" ref="F112">INDEX('Прайс клиники ( стоматология) '!$A$1:$A$65,MATCH(G112,'Прайс клиники ( стоматология) '!$C$1:$C$65,0))</f>
        <v>#REF!</v>
      </c>
      <c r="G112" s="55" t="e">
        <f>'Прайс клиники ( стоматология) '!#REF!</f>
        <v>#REF!</v>
      </c>
      <c r="H112" s="51" t="e">
        <f>VLOOKUP(G112,'Прайс клиники ( стоматология) '!$C$1:$D$65,2,FALSE)</f>
        <v>#REF!</v>
      </c>
    </row>
    <row r="113" spans="1:8" ht="14.25" customHeight="1">
      <c r="A113" s="574"/>
      <c r="B113" s="572"/>
      <c r="C113" s="572"/>
      <c r="D113" s="574"/>
      <c r="E113" s="574"/>
      <c r="F113" s="47" t="e">
        <f t="array" ref="F113">INDEX('Прайс клиники ( стоматология) '!$A$1:$A$65,MATCH(G113,'Прайс клиники ( стоматология) '!$C$1:$C$65,0))</f>
        <v>#REF!</v>
      </c>
      <c r="G113" s="55" t="e">
        <f>'Прайс клиники ( стоматология) '!#REF!</f>
        <v>#REF!</v>
      </c>
      <c r="H113" s="56" t="e">
        <f>VLOOKUP(G113,'Прайс клиники ( стоматология) '!$C$1:$D$65,2,FALSE)</f>
        <v>#REF!</v>
      </c>
    </row>
    <row r="114" spans="1:8" ht="14.25" customHeight="1">
      <c r="A114" s="572"/>
      <c r="B114" s="443">
        <v>182</v>
      </c>
      <c r="C114" s="436">
        <v>1</v>
      </c>
      <c r="D114" s="572"/>
      <c r="E114" s="572"/>
      <c r="F114" s="47" t="e">
        <f t="array" ref="F114">INDEX('Прайс клиники ( стоматология) '!$A$1:$A$65,MATCH(G114,'Прайс клиники ( стоматология) '!$C$1:$C$65,0))</f>
        <v>#REF!</v>
      </c>
      <c r="G114" s="468" t="e">
        <f>'Прайс клиники ( стоматология) '!#REF!</f>
        <v>#REF!</v>
      </c>
      <c r="H114" s="56" t="e">
        <f>VLOOKUP(G114,'Прайс клиники ( стоматология) '!$C$1:$D$65,2,FALSE)</f>
        <v>#REF!</v>
      </c>
    </row>
  </sheetData>
  <mergeCells count="109">
    <mergeCell ref="D50:D53"/>
    <mergeCell ref="D55:D58"/>
    <mergeCell ref="A39:A49"/>
    <mergeCell ref="A50:A54"/>
    <mergeCell ref="B50:B53"/>
    <mergeCell ref="C50:C53"/>
    <mergeCell ref="E50:E53"/>
    <mergeCell ref="A55:A59"/>
    <mergeCell ref="B55:B58"/>
    <mergeCell ref="D45:D49"/>
    <mergeCell ref="E45:E49"/>
    <mergeCell ref="B39:B48"/>
    <mergeCell ref="C39:C47"/>
    <mergeCell ref="D39:D41"/>
    <mergeCell ref="E39:E41"/>
    <mergeCell ref="D42:D44"/>
    <mergeCell ref="E42:E44"/>
    <mergeCell ref="C48:C49"/>
    <mergeCell ref="A60:A64"/>
    <mergeCell ref="B60:B63"/>
    <mergeCell ref="D60:D63"/>
    <mergeCell ref="A67:A71"/>
    <mergeCell ref="B67:B70"/>
    <mergeCell ref="D67:D70"/>
    <mergeCell ref="E67:E70"/>
    <mergeCell ref="C67:C69"/>
    <mergeCell ref="C70:C71"/>
    <mergeCell ref="A72:A77"/>
    <mergeCell ref="B72:B76"/>
    <mergeCell ref="C72:C76"/>
    <mergeCell ref="D72:D77"/>
    <mergeCell ref="E72:E77"/>
    <mergeCell ref="D84:D85"/>
    <mergeCell ref="E84:E85"/>
    <mergeCell ref="A78:A83"/>
    <mergeCell ref="B78:B82"/>
    <mergeCell ref="C78:C83"/>
    <mergeCell ref="D78:D83"/>
    <mergeCell ref="E78:E83"/>
    <mergeCell ref="A84:A85"/>
    <mergeCell ref="C84:C85"/>
    <mergeCell ref="D92:D95"/>
    <mergeCell ref="D96:D99"/>
    <mergeCell ref="D100:D103"/>
    <mergeCell ref="E100:E101"/>
    <mergeCell ref="E102:E103"/>
    <mergeCell ref="A86:A105"/>
    <mergeCell ref="A107:A110"/>
    <mergeCell ref="A111:A114"/>
    <mergeCell ref="B107:B109"/>
    <mergeCell ref="C107:C109"/>
    <mergeCell ref="D107:D110"/>
    <mergeCell ref="E107:E110"/>
    <mergeCell ref="B111:B113"/>
    <mergeCell ref="C111:C113"/>
    <mergeCell ref="D111:D114"/>
    <mergeCell ref="E111:E114"/>
    <mergeCell ref="B86:B104"/>
    <mergeCell ref="C86:C105"/>
    <mergeCell ref="D86:D91"/>
    <mergeCell ref="E86:E89"/>
    <mergeCell ref="E90:E91"/>
    <mergeCell ref="E92:E94"/>
    <mergeCell ref="D104:D105"/>
    <mergeCell ref="E96:E97"/>
    <mergeCell ref="A2:B2"/>
    <mergeCell ref="A3:A4"/>
    <mergeCell ref="C3:C4"/>
    <mergeCell ref="D3:D4"/>
    <mergeCell ref="E3:E4"/>
    <mergeCell ref="A5:A6"/>
    <mergeCell ref="B5:B7"/>
    <mergeCell ref="E5:E7"/>
    <mergeCell ref="C5:C7"/>
    <mergeCell ref="D5:D7"/>
    <mergeCell ref="E21:E24"/>
    <mergeCell ref="B8:B14"/>
    <mergeCell ref="C8:C11"/>
    <mergeCell ref="D8:D11"/>
    <mergeCell ref="E8:E11"/>
    <mergeCell ref="E12:E15"/>
    <mergeCell ref="C21:C23"/>
    <mergeCell ref="C26:C27"/>
    <mergeCell ref="D26:D27"/>
    <mergeCell ref="E26:E27"/>
    <mergeCell ref="E98:E99"/>
    <mergeCell ref="B29:B31"/>
    <mergeCell ref="B32:B36"/>
    <mergeCell ref="C32:C36"/>
    <mergeCell ref="D32:D35"/>
    <mergeCell ref="E32:E35"/>
    <mergeCell ref="D36:D37"/>
    <mergeCell ref="E36:E37"/>
    <mergeCell ref="A8:A15"/>
    <mergeCell ref="A19:A20"/>
    <mergeCell ref="A21:A22"/>
    <mergeCell ref="B21:B23"/>
    <mergeCell ref="B26:B27"/>
    <mergeCell ref="A30:A31"/>
    <mergeCell ref="A32:A35"/>
    <mergeCell ref="C29:C31"/>
    <mergeCell ref="D29:D31"/>
    <mergeCell ref="E29:E31"/>
    <mergeCell ref="C12:C15"/>
    <mergeCell ref="D12:D15"/>
    <mergeCell ref="C19:C20"/>
    <mergeCell ref="D19:D20"/>
    <mergeCell ref="E19:E20"/>
    <mergeCell ref="D21:D24"/>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972"/>
  <sheetViews>
    <sheetView workbookViewId="0"/>
  </sheetViews>
  <sheetFormatPr defaultColWidth="14.42578125" defaultRowHeight="15" customHeight="1"/>
  <cols>
    <col min="1" max="1" width="70" customWidth="1"/>
    <col min="2" max="5" width="40" customWidth="1"/>
    <col min="6" max="26" width="8.7109375" customWidth="1"/>
  </cols>
  <sheetData>
    <row r="1" spans="1:5" ht="14.25" customHeight="1">
      <c r="A1" s="488" t="s">
        <v>2073</v>
      </c>
      <c r="B1" s="488" t="s">
        <v>1997</v>
      </c>
      <c r="C1" s="488" t="s">
        <v>1998</v>
      </c>
      <c r="D1" s="488" t="s">
        <v>576</v>
      </c>
      <c r="E1" s="488" t="s">
        <v>577</v>
      </c>
    </row>
    <row r="2" spans="1:5" ht="14.25" customHeight="1">
      <c r="A2" s="489" t="s">
        <v>2074</v>
      </c>
      <c r="B2" s="490" t="s">
        <v>79</v>
      </c>
      <c r="C2" s="490" t="s">
        <v>2075</v>
      </c>
      <c r="D2" s="490" t="s">
        <v>574</v>
      </c>
      <c r="E2" s="491" t="s">
        <v>673</v>
      </c>
    </row>
    <row r="3" spans="1:5" ht="14.25" customHeight="1">
      <c r="A3" s="489" t="s">
        <v>2074</v>
      </c>
      <c r="B3" s="490" t="s">
        <v>573</v>
      </c>
      <c r="C3" s="490" t="s">
        <v>573</v>
      </c>
      <c r="D3" s="490" t="s">
        <v>573</v>
      </c>
      <c r="E3" s="491" t="s">
        <v>670</v>
      </c>
    </row>
    <row r="4" spans="1:5" ht="14.25" customHeight="1"/>
    <row r="5" spans="1:5" ht="14.25" customHeight="1"/>
    <row r="6" spans="1:5" ht="14.25" customHeight="1"/>
    <row r="7" spans="1:5" ht="14.25" customHeight="1"/>
    <row r="8" spans="1:5" ht="14.25" customHeight="1"/>
    <row r="9" spans="1:5" ht="14.25" customHeight="1"/>
    <row r="10" spans="1:5" ht="14.25" customHeight="1"/>
    <row r="11" spans="1:5" ht="14.25" customHeight="1"/>
    <row r="12" spans="1:5" ht="14.25" customHeight="1"/>
    <row r="13" spans="1:5" ht="14.25" customHeight="1"/>
    <row r="14" spans="1:5" ht="14.25" customHeight="1"/>
    <row r="15" spans="1:5" ht="14.25" customHeight="1"/>
    <row r="16" spans="1: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I1001"/>
  <sheetViews>
    <sheetView workbookViewId="0"/>
  </sheetViews>
  <sheetFormatPr defaultColWidth="14.42578125" defaultRowHeight="15" customHeight="1"/>
  <cols>
    <col min="4" max="4" width="44" customWidth="1"/>
    <col min="6" max="6" width="8.28515625" customWidth="1"/>
    <col min="7" max="7" width="60" customWidth="1"/>
    <col min="8" max="8" width="15.140625" customWidth="1"/>
  </cols>
  <sheetData>
    <row r="1" spans="2:9">
      <c r="B1" s="492"/>
      <c r="C1" s="492"/>
      <c r="D1" s="492"/>
      <c r="E1" s="492"/>
      <c r="F1" s="492"/>
      <c r="G1" s="492"/>
      <c r="H1" s="492"/>
    </row>
    <row r="2" spans="2:9" ht="15" customHeight="1">
      <c r="B2" s="590" t="s">
        <v>2076</v>
      </c>
      <c r="C2" s="591" t="e">
        <f>SUM(E2:E18)</f>
        <v>#REF!</v>
      </c>
      <c r="D2" s="575" t="s">
        <v>2063</v>
      </c>
      <c r="E2" s="591" t="e">
        <f>SUM(H2,H3,H4*I4)</f>
        <v>#REF!</v>
      </c>
      <c r="F2" s="481" t="e">
        <f t="array" ref="F2">INDEX('Прайс клиники ( стоматология) '!$A$1:$A$65,MATCH(G2,'Прайс клиники ( стоматология) '!$C$1:$C$65,0))</f>
        <v>#REF!</v>
      </c>
      <c r="G2" s="493" t="e">
        <f>'Прайс клиники ( стоматология) '!#REF!</f>
        <v>#REF!</v>
      </c>
      <c r="H2" s="482" t="e">
        <f>VLOOKUP(G2,'Прайс клиники ( стоматология) '!$C$1:$D$65,2,FALSE)</f>
        <v>#REF!</v>
      </c>
      <c r="I2" s="62"/>
    </row>
    <row r="3" spans="2:9" ht="15" customHeight="1">
      <c r="B3" s="547"/>
      <c r="C3" s="574"/>
      <c r="D3" s="574"/>
      <c r="E3" s="574"/>
      <c r="F3" s="478" t="e">
        <f t="array" ref="F3">INDEX('Прайс клиники ( стоматология) '!$A$1:$A$65,MATCH(G3,'Прайс клиники ( стоматология) '!$C$1:$C$65,0))</f>
        <v>#REF!</v>
      </c>
      <c r="G3" s="494" t="e">
        <f>'Прайс клиники ( стоматология) '!#REF!</f>
        <v>#REF!</v>
      </c>
      <c r="H3" s="479" t="e">
        <f>VLOOKUP(G3,'Прайс клиники ( стоматология) '!$C$1:$D$65,2,FALSE)</f>
        <v>#REF!</v>
      </c>
      <c r="I3" s="62"/>
    </row>
    <row r="4" spans="2:9" ht="15" customHeight="1">
      <c r="B4" s="547"/>
      <c r="C4" s="574"/>
      <c r="D4" s="572"/>
      <c r="E4" s="572"/>
      <c r="F4" s="481" t="e">
        <f t="array" ref="F4">INDEX('Прайс клиники ( стоматология) '!$A$1:$A$65,MATCH(G4,'Прайс клиники ( стоматология) '!$C$1:$C$65,0))</f>
        <v>#REF!</v>
      </c>
      <c r="G4" s="495" t="e">
        <f>'Прайс клиники ( стоматология) '!#REF!</f>
        <v>#REF!</v>
      </c>
      <c r="H4" s="482" t="e">
        <f>VLOOKUP(G4,'Прайс клиники ( стоматология) '!$C$1:$D$65,2,FALSE)</f>
        <v>#REF!</v>
      </c>
      <c r="I4" s="485">
        <v>2</v>
      </c>
    </row>
    <row r="5" spans="2:9" ht="17.25">
      <c r="B5" s="547"/>
      <c r="C5" s="574"/>
      <c r="D5" s="496" t="s">
        <v>2069</v>
      </c>
      <c r="E5" s="497"/>
      <c r="F5" s="495"/>
      <c r="G5" s="495" t="s">
        <v>591</v>
      </c>
      <c r="H5" s="498"/>
      <c r="I5" s="62"/>
    </row>
    <row r="6" spans="2:9" ht="15" customHeight="1">
      <c r="B6" s="547"/>
      <c r="C6" s="574"/>
      <c r="D6" s="588" t="s">
        <v>2077</v>
      </c>
      <c r="E6" s="591" t="e">
        <f>SUM(H6:H7,H8*I8,H9*I9,H10*I10)</f>
        <v>#REF!</v>
      </c>
      <c r="F6" s="478" t="e">
        <f t="array" ref="F6">INDEX('Прайс клиники ( стоматология) '!$A$1:$A$65,MATCH(G6,'Прайс клиники ( стоматология) '!$C$1:$C$65,0))</f>
        <v>#REF!</v>
      </c>
      <c r="G6" s="493" t="e">
        <f>'Прайс клиники ( стоматология) '!#REF!</f>
        <v>#REF!</v>
      </c>
      <c r="H6" s="479" t="e">
        <f>VLOOKUP(G6,'Прайс клиники ( стоматология) '!$C$1:$D$65,2,FALSE)</f>
        <v>#REF!</v>
      </c>
      <c r="I6" s="62"/>
    </row>
    <row r="7" spans="2:9" ht="15" customHeight="1">
      <c r="B7" s="547"/>
      <c r="C7" s="574"/>
      <c r="D7" s="574"/>
      <c r="E7" s="574"/>
      <c r="F7" s="481" t="e">
        <f t="array" ref="F7">INDEX('Прайс клиники ( стоматология) '!$A$1:$A$65,MATCH(G7,'Прайс клиники ( стоматология) '!$C$1:$C$65,0))</f>
        <v>#REF!</v>
      </c>
      <c r="G7" s="493" t="e">
        <f>'Прайс клиники ( стоматология) '!#REF!</f>
        <v>#REF!</v>
      </c>
      <c r="H7" s="482" t="e">
        <f>VLOOKUP(G7,'Прайс клиники ( стоматология) '!$C$1:$D$65,2,FALSE)</f>
        <v>#REF!</v>
      </c>
      <c r="I7" s="62"/>
    </row>
    <row r="8" spans="2:9" ht="15" customHeight="1">
      <c r="B8" s="547"/>
      <c r="C8" s="574"/>
      <c r="D8" s="574"/>
      <c r="E8" s="574"/>
      <c r="F8" s="481" t="e">
        <f t="array" ref="F8">INDEX('Прайс клиники ( стоматология) '!$A$1:$A$65,MATCH(G8,'Прайс клиники ( стоматология) '!$C$1:$C$65,0))</f>
        <v>#REF!</v>
      </c>
      <c r="G8" s="493" t="e">
        <f>'Прайс клиники ( стоматология) '!#REF!</f>
        <v>#REF!</v>
      </c>
      <c r="H8" s="482" t="e">
        <f>VLOOKUP(G8,'Прайс клиники ( стоматология) '!$C$1:$D$65,2,FALSE)</f>
        <v>#REF!</v>
      </c>
      <c r="I8" s="485">
        <v>4</v>
      </c>
    </row>
    <row r="9" spans="2:9" ht="15" customHeight="1">
      <c r="B9" s="547"/>
      <c r="C9" s="574"/>
      <c r="D9" s="574"/>
      <c r="E9" s="574"/>
      <c r="F9" s="481" t="e">
        <f t="array" ref="F9">INDEX('Прайс клиники ( стоматология) '!$A$1:$A$65,MATCH(G9,'Прайс клиники ( стоматология) '!$C$1:$C$65,0))</f>
        <v>#REF!</v>
      </c>
      <c r="G9" s="493" t="e">
        <f>'Прайс клиники ( стоматология) '!#REF!</f>
        <v>#REF!</v>
      </c>
      <c r="H9" s="482" t="e">
        <f>VLOOKUP(G9,'Прайс клиники ( стоматология) '!$C$1:$D$65,2,FALSE)</f>
        <v>#REF!</v>
      </c>
      <c r="I9" s="486">
        <v>4</v>
      </c>
    </row>
    <row r="10" spans="2:9" ht="15" customHeight="1">
      <c r="B10" s="547"/>
      <c r="C10" s="574"/>
      <c r="D10" s="572"/>
      <c r="E10" s="572"/>
      <c r="F10" s="481" t="e">
        <f t="array" ref="F10">INDEX('Прайс клиники ( стоматология) '!$A$1:$A$65,MATCH(G10,'Прайс клиники ( стоматология) '!$C$1:$C$65,0))</f>
        <v>#REF!</v>
      </c>
      <c r="G10" s="495" t="e">
        <f>'Прайс клиники ( стоматология) '!#REF!</f>
        <v>#REF!</v>
      </c>
      <c r="H10" s="482" t="e">
        <f>VLOOKUP(G10,'Прайс клиники ( стоматология) '!$C$1:$D$65,2,FALSE)</f>
        <v>#REF!</v>
      </c>
      <c r="I10" s="485">
        <v>4</v>
      </c>
    </row>
    <row r="11" spans="2:9" ht="15" customHeight="1">
      <c r="B11" s="547"/>
      <c r="C11" s="574"/>
      <c r="D11" s="493" t="s">
        <v>2064</v>
      </c>
      <c r="E11" s="493" t="e">
        <f>H11*I11</f>
        <v>#REF!</v>
      </c>
      <c r="F11" s="481" t="e">
        <f t="array" ref="F11">INDEX('Прайс клиники ( стоматология) '!$A$1:$A$65,MATCH(G11,'Прайс клиники ( стоматология) '!$C$1:$C$65,0))</f>
        <v>#REF!</v>
      </c>
      <c r="G11" s="493" t="e">
        <f>'Прайс клиники ( стоматология) '!#REF!</f>
        <v>#REF!</v>
      </c>
      <c r="H11" s="482" t="e">
        <f>VLOOKUP(G11,'Прайс клиники ( стоматология) '!$C$1:$D$65,2,FALSE)</f>
        <v>#REF!</v>
      </c>
      <c r="I11" s="485">
        <v>12</v>
      </c>
    </row>
    <row r="12" spans="2:9" ht="17.25">
      <c r="B12" s="547"/>
      <c r="C12" s="574"/>
      <c r="D12" s="493" t="s">
        <v>2065</v>
      </c>
      <c r="E12" s="493">
        <f t="shared" ref="E12:E13" si="0">H12</f>
        <v>0</v>
      </c>
      <c r="F12" s="495"/>
      <c r="G12" s="495"/>
      <c r="H12" s="498"/>
      <c r="I12" s="62"/>
    </row>
    <row r="13" spans="2:9" ht="17.25">
      <c r="B13" s="547"/>
      <c r="C13" s="574"/>
      <c r="D13" s="493" t="s">
        <v>2066</v>
      </c>
      <c r="E13" s="493">
        <f t="shared" si="0"/>
        <v>0</v>
      </c>
      <c r="F13" s="495"/>
      <c r="G13" s="495"/>
      <c r="H13" s="498"/>
      <c r="I13" s="62"/>
    </row>
    <row r="14" spans="2:9" ht="17.25">
      <c r="B14" s="547"/>
      <c r="C14" s="574"/>
      <c r="D14" s="497" t="s">
        <v>2070</v>
      </c>
      <c r="E14" s="497"/>
      <c r="F14" s="497"/>
      <c r="G14" s="495"/>
      <c r="H14" s="497"/>
      <c r="I14" s="62"/>
    </row>
    <row r="15" spans="2:9" ht="17.25">
      <c r="B15" s="547"/>
      <c r="C15" s="574"/>
      <c r="D15" s="497" t="s">
        <v>2071</v>
      </c>
      <c r="E15" s="497"/>
      <c r="F15" s="497"/>
      <c r="G15" s="495"/>
      <c r="H15" s="497"/>
      <c r="I15" s="62"/>
    </row>
    <row r="16" spans="2:9" ht="15" customHeight="1">
      <c r="B16" s="547"/>
      <c r="C16" s="574"/>
      <c r="D16" s="497" t="s">
        <v>2067</v>
      </c>
      <c r="E16" s="499" t="e">
        <f t="shared" ref="E16:E17" si="1">H16</f>
        <v>#REF!</v>
      </c>
      <c r="F16" s="481" t="e">
        <f t="array" ref="F16">INDEX('Прайс клиники ( стоматология) '!$A$1:$A$65,MATCH(G16,'Прайс клиники ( стоматология) '!$C$1:$C$65,0))</f>
        <v>#REF!</v>
      </c>
      <c r="G16" s="493" t="e">
        <f>'Прайс клиники ( стоматология) '!#REF!</f>
        <v>#REF!</v>
      </c>
      <c r="H16" s="482" t="e">
        <f>VLOOKUP(G16,'Прайс клиники ( стоматология) '!$C$1:$D$65,2,FALSE)</f>
        <v>#REF!</v>
      </c>
      <c r="I16" s="62"/>
    </row>
    <row r="17" spans="2:9" ht="15" customHeight="1">
      <c r="B17" s="547"/>
      <c r="C17" s="574"/>
      <c r="D17" s="497"/>
      <c r="E17" s="500" t="e">
        <f t="shared" si="1"/>
        <v>#REF!</v>
      </c>
      <c r="F17" s="481" t="e">
        <f t="array" ref="F17">INDEX('Прайс клиники ( стоматология) '!$A$1:$A$65,MATCH(G17,'Прайс клиники ( стоматология) '!$C$1:$C$65,0))</f>
        <v>#REF!</v>
      </c>
      <c r="G17" s="493" t="e">
        <f>'Прайс клиники ( стоматология) '!#REF!</f>
        <v>#REF!</v>
      </c>
      <c r="H17" s="482" t="e">
        <f>VLOOKUP(G17,'Прайс клиники ( стоматология) '!$C$1:$D$65,2,FALSE)</f>
        <v>#REF!</v>
      </c>
      <c r="I17" s="62"/>
    </row>
    <row r="18" spans="2:9">
      <c r="B18" s="547"/>
      <c r="C18" s="572"/>
      <c r="D18" s="497" t="s">
        <v>2068</v>
      </c>
      <c r="E18" s="497"/>
      <c r="F18" s="497"/>
      <c r="G18" s="493"/>
      <c r="H18" s="497"/>
      <c r="I18" s="62"/>
    </row>
    <row r="19" spans="2:9">
      <c r="B19" s="492"/>
      <c r="C19" s="492"/>
      <c r="D19" s="492"/>
      <c r="E19" s="492"/>
      <c r="F19" s="492"/>
      <c r="G19" s="492"/>
      <c r="H19" s="492"/>
    </row>
    <row r="20" spans="2:9">
      <c r="B20" s="492"/>
      <c r="C20" s="492"/>
      <c r="D20" s="492"/>
      <c r="E20" s="492"/>
      <c r="F20" s="492"/>
      <c r="G20" s="492"/>
      <c r="H20" s="492"/>
    </row>
    <row r="21" spans="2:9">
      <c r="B21" s="492"/>
      <c r="C21" s="492"/>
      <c r="D21" s="492"/>
      <c r="E21" s="492"/>
      <c r="F21" s="492"/>
      <c r="G21" s="492"/>
      <c r="H21" s="492"/>
    </row>
    <row r="22" spans="2:9">
      <c r="B22" s="492"/>
      <c r="C22" s="492"/>
      <c r="D22" s="492"/>
      <c r="E22" s="492"/>
      <c r="F22" s="492"/>
      <c r="G22" s="492"/>
      <c r="H22" s="492"/>
    </row>
    <row r="23" spans="2:9">
      <c r="B23" s="492"/>
      <c r="C23" s="492"/>
      <c r="D23" s="492"/>
      <c r="E23" s="492"/>
      <c r="F23" s="492"/>
      <c r="G23" s="492"/>
      <c r="H23" s="492"/>
    </row>
    <row r="24" spans="2:9">
      <c r="B24" s="492"/>
      <c r="C24" s="492"/>
      <c r="D24" s="492"/>
      <c r="E24" s="492"/>
      <c r="F24" s="492"/>
      <c r="G24" s="492"/>
      <c r="H24" s="492"/>
    </row>
    <row r="25" spans="2:9">
      <c r="B25" s="492"/>
      <c r="C25" s="492"/>
      <c r="D25" s="492"/>
      <c r="E25" s="492"/>
      <c r="F25" s="492"/>
      <c r="G25" s="492"/>
      <c r="H25" s="492"/>
    </row>
    <row r="26" spans="2:9">
      <c r="B26" s="492"/>
      <c r="C26" s="492"/>
      <c r="D26" s="492"/>
      <c r="E26" s="492"/>
      <c r="F26" s="492"/>
      <c r="G26" s="492"/>
      <c r="H26" s="492"/>
    </row>
    <row r="27" spans="2:9">
      <c r="B27" s="492"/>
      <c r="C27" s="492"/>
      <c r="D27" s="492"/>
      <c r="E27" s="492"/>
      <c r="F27" s="492"/>
      <c r="G27" s="492"/>
      <c r="H27" s="492"/>
    </row>
    <row r="28" spans="2:9">
      <c r="B28" s="492"/>
      <c r="C28" s="492"/>
      <c r="D28" s="492"/>
      <c r="E28" s="492"/>
      <c r="F28" s="492"/>
      <c r="G28" s="492"/>
      <c r="H28" s="492"/>
    </row>
    <row r="29" spans="2:9">
      <c r="B29" s="492"/>
      <c r="C29" s="492"/>
      <c r="D29" s="492"/>
      <c r="E29" s="492"/>
      <c r="F29" s="492"/>
      <c r="G29" s="492"/>
      <c r="H29" s="492"/>
    </row>
    <row r="30" spans="2:9">
      <c r="B30" s="492"/>
      <c r="C30" s="492"/>
      <c r="D30" s="492"/>
      <c r="E30" s="492"/>
      <c r="F30" s="492"/>
      <c r="G30" s="492"/>
      <c r="H30" s="492"/>
    </row>
    <row r="31" spans="2:9">
      <c r="B31" s="492"/>
      <c r="C31" s="492"/>
      <c r="D31" s="492"/>
      <c r="E31" s="492"/>
      <c r="F31" s="492"/>
      <c r="G31" s="492"/>
      <c r="H31" s="492"/>
    </row>
    <row r="32" spans="2:9">
      <c r="B32" s="492"/>
      <c r="C32" s="492"/>
      <c r="D32" s="492"/>
      <c r="E32" s="492"/>
      <c r="F32" s="492"/>
      <c r="G32" s="492"/>
      <c r="H32" s="492"/>
    </row>
    <row r="33" spans="2:8">
      <c r="B33" s="492"/>
      <c r="C33" s="492"/>
      <c r="D33" s="492"/>
      <c r="E33" s="492"/>
      <c r="F33" s="492"/>
      <c r="G33" s="492"/>
      <c r="H33" s="492"/>
    </row>
    <row r="34" spans="2:8">
      <c r="B34" s="492"/>
      <c r="C34" s="492"/>
      <c r="D34" s="492"/>
      <c r="E34" s="492"/>
      <c r="F34" s="492"/>
      <c r="G34" s="492"/>
      <c r="H34" s="492"/>
    </row>
    <row r="35" spans="2:8">
      <c r="B35" s="492"/>
      <c r="C35" s="492"/>
      <c r="D35" s="492"/>
      <c r="E35" s="492"/>
      <c r="F35" s="492"/>
      <c r="G35" s="492"/>
      <c r="H35" s="492"/>
    </row>
    <row r="36" spans="2:8">
      <c r="B36" s="492"/>
      <c r="C36" s="492"/>
      <c r="D36" s="492"/>
      <c r="E36" s="492"/>
      <c r="F36" s="492"/>
      <c r="G36" s="492"/>
      <c r="H36" s="492"/>
    </row>
    <row r="37" spans="2:8">
      <c r="B37" s="492"/>
      <c r="C37" s="492"/>
      <c r="D37" s="492"/>
      <c r="E37" s="492"/>
      <c r="F37" s="492"/>
      <c r="G37" s="492"/>
      <c r="H37" s="492"/>
    </row>
    <row r="38" spans="2:8">
      <c r="B38" s="492"/>
      <c r="C38" s="492"/>
      <c r="D38" s="492"/>
      <c r="E38" s="492"/>
      <c r="F38" s="492"/>
      <c r="G38" s="492"/>
      <c r="H38" s="492"/>
    </row>
    <row r="39" spans="2:8">
      <c r="B39" s="492"/>
      <c r="C39" s="492"/>
      <c r="D39" s="492"/>
      <c r="E39" s="492"/>
      <c r="F39" s="492"/>
      <c r="G39" s="492"/>
      <c r="H39" s="492"/>
    </row>
    <row r="40" spans="2:8">
      <c r="B40" s="492"/>
      <c r="C40" s="492"/>
      <c r="D40" s="492"/>
      <c r="E40" s="492"/>
      <c r="F40" s="492"/>
      <c r="G40" s="492"/>
      <c r="H40" s="492"/>
    </row>
    <row r="41" spans="2:8">
      <c r="B41" s="492"/>
      <c r="C41" s="492"/>
      <c r="D41" s="492"/>
      <c r="E41" s="492"/>
      <c r="F41" s="492"/>
      <c r="G41" s="492"/>
      <c r="H41" s="492"/>
    </row>
    <row r="42" spans="2:8">
      <c r="B42" s="492"/>
      <c r="C42" s="492"/>
      <c r="D42" s="492"/>
      <c r="E42" s="492"/>
      <c r="F42" s="492"/>
      <c r="G42" s="492"/>
      <c r="H42" s="492"/>
    </row>
    <row r="43" spans="2:8">
      <c r="B43" s="492"/>
      <c r="C43" s="492"/>
      <c r="D43" s="492"/>
      <c r="E43" s="492"/>
      <c r="F43" s="492"/>
      <c r="G43" s="492"/>
      <c r="H43" s="492"/>
    </row>
    <row r="44" spans="2:8">
      <c r="B44" s="492"/>
      <c r="C44" s="492"/>
      <c r="D44" s="492"/>
      <c r="E44" s="492"/>
      <c r="F44" s="492"/>
      <c r="G44" s="492"/>
      <c r="H44" s="492"/>
    </row>
    <row r="45" spans="2:8">
      <c r="B45" s="492"/>
      <c r="C45" s="492"/>
      <c r="D45" s="492"/>
      <c r="E45" s="492"/>
      <c r="F45" s="492"/>
      <c r="G45" s="492"/>
      <c r="H45" s="492"/>
    </row>
    <row r="46" spans="2:8">
      <c r="B46" s="492"/>
      <c r="C46" s="492"/>
      <c r="D46" s="492"/>
      <c r="E46" s="492"/>
      <c r="F46" s="492"/>
      <c r="G46" s="492"/>
      <c r="H46" s="492"/>
    </row>
    <row r="47" spans="2:8">
      <c r="B47" s="492"/>
      <c r="C47" s="492"/>
      <c r="D47" s="492"/>
      <c r="E47" s="492"/>
      <c r="F47" s="492"/>
      <c r="G47" s="492"/>
      <c r="H47" s="492"/>
    </row>
    <row r="48" spans="2:8">
      <c r="B48" s="492"/>
      <c r="C48" s="492"/>
      <c r="D48" s="492"/>
      <c r="E48" s="492"/>
      <c r="F48" s="492"/>
      <c r="G48" s="492"/>
      <c r="H48" s="492"/>
    </row>
    <row r="49" spans="2:8">
      <c r="B49" s="492"/>
      <c r="C49" s="492"/>
      <c r="D49" s="492"/>
      <c r="E49" s="492"/>
      <c r="F49" s="492"/>
      <c r="G49" s="492"/>
      <c r="H49" s="492"/>
    </row>
    <row r="50" spans="2:8">
      <c r="B50" s="492"/>
      <c r="C50" s="492"/>
      <c r="D50" s="492"/>
      <c r="E50" s="492"/>
      <c r="F50" s="492"/>
      <c r="G50" s="492"/>
      <c r="H50" s="492"/>
    </row>
    <row r="51" spans="2:8">
      <c r="B51" s="492"/>
      <c r="C51" s="492"/>
      <c r="D51" s="492"/>
      <c r="E51" s="492"/>
      <c r="F51" s="492"/>
      <c r="G51" s="492"/>
      <c r="H51" s="492"/>
    </row>
    <row r="52" spans="2:8">
      <c r="B52" s="492"/>
      <c r="C52" s="492"/>
      <c r="D52" s="492"/>
      <c r="E52" s="492"/>
      <c r="F52" s="492"/>
      <c r="G52" s="492"/>
      <c r="H52" s="492"/>
    </row>
    <row r="53" spans="2:8">
      <c r="B53" s="492"/>
      <c r="C53" s="492"/>
      <c r="D53" s="492"/>
      <c r="E53" s="492"/>
      <c r="F53" s="492"/>
      <c r="G53" s="492"/>
      <c r="H53" s="492"/>
    </row>
    <row r="54" spans="2:8">
      <c r="B54" s="492"/>
      <c r="C54" s="492"/>
      <c r="D54" s="492"/>
      <c r="E54" s="492"/>
      <c r="F54" s="492"/>
      <c r="G54" s="492"/>
      <c r="H54" s="492"/>
    </row>
    <row r="55" spans="2:8">
      <c r="B55" s="492"/>
      <c r="C55" s="492"/>
      <c r="D55" s="492"/>
      <c r="E55" s="492"/>
      <c r="F55" s="492"/>
      <c r="G55" s="492"/>
      <c r="H55" s="492"/>
    </row>
    <row r="56" spans="2:8">
      <c r="B56" s="492"/>
      <c r="C56" s="492"/>
      <c r="D56" s="492"/>
      <c r="E56" s="492"/>
      <c r="F56" s="492"/>
      <c r="G56" s="492"/>
      <c r="H56" s="492"/>
    </row>
    <row r="57" spans="2:8">
      <c r="B57" s="492"/>
      <c r="C57" s="492"/>
      <c r="D57" s="492"/>
      <c r="E57" s="492"/>
      <c r="F57" s="492"/>
      <c r="G57" s="492"/>
      <c r="H57" s="492"/>
    </row>
    <row r="58" spans="2:8">
      <c r="B58" s="492"/>
      <c r="C58" s="492"/>
      <c r="D58" s="492"/>
      <c r="E58" s="492"/>
      <c r="F58" s="492"/>
      <c r="G58" s="492"/>
      <c r="H58" s="492"/>
    </row>
    <row r="59" spans="2:8">
      <c r="B59" s="492"/>
      <c r="C59" s="492"/>
      <c r="D59" s="492"/>
      <c r="E59" s="492"/>
      <c r="F59" s="492"/>
      <c r="G59" s="492"/>
      <c r="H59" s="492"/>
    </row>
    <row r="60" spans="2:8">
      <c r="B60" s="492"/>
      <c r="C60" s="492"/>
      <c r="D60" s="492"/>
      <c r="E60" s="492"/>
      <c r="F60" s="492"/>
      <c r="G60" s="492"/>
      <c r="H60" s="492"/>
    </row>
    <row r="61" spans="2:8">
      <c r="B61" s="492"/>
      <c r="C61" s="492"/>
      <c r="D61" s="492"/>
      <c r="E61" s="492"/>
      <c r="F61" s="492"/>
      <c r="G61" s="492"/>
      <c r="H61" s="492"/>
    </row>
    <row r="62" spans="2:8">
      <c r="B62" s="492"/>
      <c r="C62" s="492"/>
      <c r="D62" s="492"/>
      <c r="E62" s="492"/>
      <c r="F62" s="492"/>
      <c r="G62" s="492"/>
      <c r="H62" s="492"/>
    </row>
    <row r="63" spans="2:8">
      <c r="B63" s="492"/>
      <c r="C63" s="492"/>
      <c r="D63" s="492"/>
      <c r="E63" s="492"/>
      <c r="F63" s="492"/>
      <c r="G63" s="492"/>
      <c r="H63" s="492"/>
    </row>
    <row r="64" spans="2:8">
      <c r="B64" s="492"/>
      <c r="C64" s="492"/>
      <c r="D64" s="492"/>
      <c r="E64" s="492"/>
      <c r="F64" s="492"/>
      <c r="G64" s="492"/>
      <c r="H64" s="492"/>
    </row>
    <row r="65" spans="2:8">
      <c r="B65" s="492"/>
      <c r="C65" s="492"/>
      <c r="D65" s="492"/>
      <c r="E65" s="492"/>
      <c r="F65" s="492"/>
      <c r="G65" s="492"/>
      <c r="H65" s="492"/>
    </row>
    <row r="66" spans="2:8">
      <c r="B66" s="492"/>
      <c r="C66" s="492"/>
      <c r="D66" s="492"/>
      <c r="E66" s="492"/>
      <c r="F66" s="492"/>
      <c r="G66" s="492"/>
      <c r="H66" s="492"/>
    </row>
    <row r="67" spans="2:8">
      <c r="B67" s="492"/>
      <c r="C67" s="492"/>
      <c r="D67" s="492"/>
      <c r="E67" s="492"/>
      <c r="F67" s="492"/>
      <c r="G67" s="492"/>
      <c r="H67" s="492"/>
    </row>
    <row r="68" spans="2:8">
      <c r="B68" s="492"/>
      <c r="C68" s="492"/>
      <c r="D68" s="492"/>
      <c r="E68" s="492"/>
      <c r="F68" s="492"/>
      <c r="G68" s="492"/>
      <c r="H68" s="492"/>
    </row>
    <row r="69" spans="2:8">
      <c r="B69" s="492"/>
      <c r="C69" s="492"/>
      <c r="D69" s="492"/>
      <c r="E69" s="492"/>
      <c r="F69" s="492"/>
      <c r="G69" s="492"/>
      <c r="H69" s="492"/>
    </row>
    <row r="70" spans="2:8">
      <c r="B70" s="492"/>
      <c r="C70" s="492"/>
      <c r="D70" s="492"/>
      <c r="E70" s="492"/>
      <c r="F70" s="492"/>
      <c r="G70" s="492"/>
      <c r="H70" s="492"/>
    </row>
    <row r="71" spans="2:8">
      <c r="B71" s="492"/>
      <c r="C71" s="492"/>
      <c r="D71" s="492"/>
      <c r="E71" s="492"/>
      <c r="F71" s="492"/>
      <c r="G71" s="492"/>
      <c r="H71" s="492"/>
    </row>
    <row r="72" spans="2:8">
      <c r="B72" s="492"/>
      <c r="C72" s="492"/>
      <c r="D72" s="492"/>
      <c r="E72" s="492"/>
      <c r="F72" s="492"/>
      <c r="G72" s="492"/>
      <c r="H72" s="492"/>
    </row>
    <row r="73" spans="2:8">
      <c r="B73" s="492"/>
      <c r="C73" s="492"/>
      <c r="D73" s="492"/>
      <c r="E73" s="492"/>
      <c r="F73" s="492"/>
      <c r="G73" s="492"/>
      <c r="H73" s="492"/>
    </row>
    <row r="74" spans="2:8">
      <c r="B74" s="492"/>
      <c r="C74" s="492"/>
      <c r="D74" s="492"/>
      <c r="E74" s="492"/>
      <c r="F74" s="492"/>
      <c r="G74" s="492"/>
      <c r="H74" s="492"/>
    </row>
    <row r="75" spans="2:8">
      <c r="B75" s="492"/>
      <c r="C75" s="492"/>
      <c r="D75" s="492"/>
      <c r="E75" s="492"/>
      <c r="F75" s="492"/>
      <c r="G75" s="492"/>
      <c r="H75" s="492"/>
    </row>
    <row r="76" spans="2:8">
      <c r="B76" s="492"/>
      <c r="C76" s="492"/>
      <c r="D76" s="492"/>
      <c r="E76" s="492"/>
      <c r="F76" s="492"/>
      <c r="G76" s="492"/>
      <c r="H76" s="492"/>
    </row>
    <row r="77" spans="2:8">
      <c r="B77" s="492"/>
      <c r="C77" s="492"/>
      <c r="D77" s="492"/>
      <c r="E77" s="492"/>
      <c r="F77" s="492"/>
      <c r="G77" s="492"/>
      <c r="H77" s="492"/>
    </row>
    <row r="78" spans="2:8">
      <c r="B78" s="492"/>
      <c r="C78" s="492"/>
      <c r="D78" s="492"/>
      <c r="E78" s="492"/>
      <c r="F78" s="492"/>
      <c r="G78" s="492"/>
      <c r="H78" s="492"/>
    </row>
    <row r="79" spans="2:8">
      <c r="B79" s="492"/>
      <c r="C79" s="492"/>
      <c r="D79" s="492"/>
      <c r="E79" s="492"/>
      <c r="F79" s="492"/>
      <c r="G79" s="492"/>
      <c r="H79" s="492"/>
    </row>
    <row r="80" spans="2:8">
      <c r="B80" s="492"/>
      <c r="C80" s="492"/>
      <c r="D80" s="492"/>
      <c r="E80" s="492"/>
      <c r="F80" s="492"/>
      <c r="G80" s="492"/>
      <c r="H80" s="492"/>
    </row>
    <row r="81" spans="2:8">
      <c r="B81" s="492"/>
      <c r="C81" s="492"/>
      <c r="D81" s="492"/>
      <c r="E81" s="492"/>
      <c r="F81" s="492"/>
      <c r="G81" s="492"/>
      <c r="H81" s="492"/>
    </row>
    <row r="82" spans="2:8">
      <c r="B82" s="492"/>
      <c r="C82" s="492"/>
      <c r="D82" s="492"/>
      <c r="E82" s="492"/>
      <c r="F82" s="492"/>
      <c r="G82" s="492"/>
      <c r="H82" s="492"/>
    </row>
    <row r="83" spans="2:8">
      <c r="B83" s="492"/>
      <c r="C83" s="492"/>
      <c r="D83" s="492"/>
      <c r="E83" s="492"/>
      <c r="F83" s="492"/>
      <c r="G83" s="492"/>
      <c r="H83" s="492"/>
    </row>
    <row r="84" spans="2:8">
      <c r="B84" s="492"/>
      <c r="C84" s="492"/>
      <c r="D84" s="492"/>
      <c r="E84" s="492"/>
      <c r="F84" s="492"/>
      <c r="G84" s="492"/>
      <c r="H84" s="492"/>
    </row>
    <row r="85" spans="2:8">
      <c r="B85" s="492"/>
      <c r="C85" s="492"/>
      <c r="D85" s="492"/>
      <c r="E85" s="492"/>
      <c r="F85" s="492"/>
      <c r="G85" s="492"/>
      <c r="H85" s="492"/>
    </row>
    <row r="86" spans="2:8">
      <c r="B86" s="492"/>
      <c r="C86" s="492"/>
      <c r="D86" s="492"/>
      <c r="E86" s="492"/>
      <c r="F86" s="492"/>
      <c r="G86" s="492"/>
      <c r="H86" s="492"/>
    </row>
    <row r="87" spans="2:8">
      <c r="B87" s="492"/>
      <c r="C87" s="492"/>
      <c r="D87" s="492"/>
      <c r="E87" s="492"/>
      <c r="F87" s="492"/>
      <c r="G87" s="492"/>
      <c r="H87" s="492"/>
    </row>
    <row r="88" spans="2:8">
      <c r="B88" s="492"/>
      <c r="C88" s="492"/>
      <c r="D88" s="492"/>
      <c r="E88" s="492"/>
      <c r="F88" s="492"/>
      <c r="G88" s="492"/>
      <c r="H88" s="492"/>
    </row>
    <row r="89" spans="2:8">
      <c r="B89" s="492"/>
      <c r="C89" s="492"/>
      <c r="D89" s="492"/>
      <c r="E89" s="492"/>
      <c r="F89" s="492"/>
      <c r="G89" s="492"/>
      <c r="H89" s="492"/>
    </row>
    <row r="90" spans="2:8">
      <c r="B90" s="492"/>
      <c r="C90" s="492"/>
      <c r="D90" s="492"/>
      <c r="E90" s="492"/>
      <c r="F90" s="492"/>
      <c r="G90" s="492"/>
      <c r="H90" s="492"/>
    </row>
    <row r="91" spans="2:8">
      <c r="B91" s="492"/>
      <c r="C91" s="492"/>
      <c r="D91" s="492"/>
      <c r="E91" s="492"/>
      <c r="F91" s="492"/>
      <c r="G91" s="492"/>
      <c r="H91" s="492"/>
    </row>
    <row r="92" spans="2:8">
      <c r="B92" s="492"/>
      <c r="C92" s="492"/>
      <c r="D92" s="492"/>
      <c r="E92" s="492"/>
      <c r="F92" s="492"/>
      <c r="G92" s="492"/>
      <c r="H92" s="492"/>
    </row>
    <row r="93" spans="2:8">
      <c r="B93" s="492"/>
      <c r="C93" s="492"/>
      <c r="D93" s="492"/>
      <c r="E93" s="492"/>
      <c r="F93" s="492"/>
      <c r="G93" s="492"/>
      <c r="H93" s="492"/>
    </row>
    <row r="94" spans="2:8">
      <c r="B94" s="492"/>
      <c r="C94" s="492"/>
      <c r="D94" s="492"/>
      <c r="E94" s="492"/>
      <c r="F94" s="492"/>
      <c r="G94" s="492"/>
      <c r="H94" s="492"/>
    </row>
    <row r="95" spans="2:8">
      <c r="B95" s="492"/>
      <c r="C95" s="492"/>
      <c r="D95" s="492"/>
      <c r="E95" s="492"/>
      <c r="F95" s="492"/>
      <c r="G95" s="492"/>
      <c r="H95" s="492"/>
    </row>
    <row r="96" spans="2:8">
      <c r="B96" s="492"/>
      <c r="C96" s="492"/>
      <c r="D96" s="492"/>
      <c r="E96" s="492"/>
      <c r="F96" s="492"/>
      <c r="G96" s="492"/>
      <c r="H96" s="492"/>
    </row>
    <row r="97" spans="2:8">
      <c r="B97" s="492"/>
      <c r="C97" s="492"/>
      <c r="D97" s="492"/>
      <c r="E97" s="492"/>
      <c r="F97" s="492"/>
      <c r="G97" s="492"/>
      <c r="H97" s="492"/>
    </row>
    <row r="98" spans="2:8">
      <c r="B98" s="492"/>
      <c r="C98" s="492"/>
      <c r="D98" s="492"/>
      <c r="E98" s="492"/>
      <c r="F98" s="492"/>
      <c r="G98" s="492"/>
      <c r="H98" s="492"/>
    </row>
    <row r="99" spans="2:8">
      <c r="B99" s="492"/>
      <c r="C99" s="492"/>
      <c r="D99" s="492"/>
      <c r="E99" s="492"/>
      <c r="F99" s="492"/>
      <c r="G99" s="492"/>
      <c r="H99" s="492"/>
    </row>
    <row r="100" spans="2:8">
      <c r="B100" s="492"/>
      <c r="C100" s="492"/>
      <c r="D100" s="492"/>
      <c r="E100" s="492"/>
      <c r="F100" s="492"/>
      <c r="G100" s="492"/>
      <c r="H100" s="492"/>
    </row>
    <row r="101" spans="2:8">
      <c r="B101" s="492"/>
      <c r="C101" s="492"/>
      <c r="D101" s="492"/>
      <c r="E101" s="492"/>
      <c r="F101" s="492"/>
      <c r="G101" s="492"/>
      <c r="H101" s="492"/>
    </row>
    <row r="102" spans="2:8">
      <c r="B102" s="492"/>
      <c r="C102" s="492"/>
      <c r="D102" s="492"/>
      <c r="E102" s="492"/>
      <c r="F102" s="492"/>
      <c r="G102" s="492"/>
      <c r="H102" s="492"/>
    </row>
    <row r="103" spans="2:8">
      <c r="B103" s="492"/>
      <c r="C103" s="492"/>
      <c r="D103" s="492"/>
      <c r="E103" s="492"/>
      <c r="F103" s="492"/>
      <c r="G103" s="492"/>
      <c r="H103" s="492"/>
    </row>
    <row r="104" spans="2:8">
      <c r="B104" s="492"/>
      <c r="C104" s="492"/>
      <c r="D104" s="492"/>
      <c r="E104" s="492"/>
      <c r="F104" s="492"/>
      <c r="G104" s="492"/>
      <c r="H104" s="492"/>
    </row>
    <row r="105" spans="2:8">
      <c r="B105" s="492"/>
      <c r="C105" s="492"/>
      <c r="D105" s="492"/>
      <c r="E105" s="492"/>
      <c r="F105" s="492"/>
      <c r="G105" s="492"/>
      <c r="H105" s="492"/>
    </row>
    <row r="106" spans="2:8">
      <c r="B106" s="492"/>
      <c r="C106" s="492"/>
      <c r="D106" s="492"/>
      <c r="E106" s="492"/>
      <c r="F106" s="492"/>
      <c r="G106" s="492"/>
      <c r="H106" s="492"/>
    </row>
    <row r="107" spans="2:8">
      <c r="B107" s="492"/>
      <c r="C107" s="492"/>
      <c r="D107" s="492"/>
      <c r="E107" s="492"/>
      <c r="F107" s="492"/>
      <c r="G107" s="492"/>
      <c r="H107" s="492"/>
    </row>
    <row r="108" spans="2:8">
      <c r="B108" s="492"/>
      <c r="C108" s="492"/>
      <c r="D108" s="492"/>
      <c r="E108" s="492"/>
      <c r="F108" s="492"/>
      <c r="G108" s="492"/>
      <c r="H108" s="492"/>
    </row>
    <row r="109" spans="2:8">
      <c r="B109" s="492"/>
      <c r="C109" s="492"/>
      <c r="D109" s="492"/>
      <c r="E109" s="492"/>
      <c r="F109" s="492"/>
      <c r="G109" s="492"/>
      <c r="H109" s="492"/>
    </row>
    <row r="110" spans="2:8">
      <c r="B110" s="492"/>
      <c r="C110" s="492"/>
      <c r="D110" s="492"/>
      <c r="E110" s="492"/>
      <c r="F110" s="492"/>
      <c r="G110" s="492"/>
      <c r="H110" s="492"/>
    </row>
    <row r="111" spans="2:8">
      <c r="B111" s="492"/>
      <c r="C111" s="492"/>
      <c r="D111" s="492"/>
      <c r="E111" s="492"/>
      <c r="F111" s="492"/>
      <c r="G111" s="492"/>
      <c r="H111" s="492"/>
    </row>
    <row r="112" spans="2:8">
      <c r="B112" s="492"/>
      <c r="C112" s="492"/>
      <c r="D112" s="492"/>
      <c r="E112" s="492"/>
      <c r="F112" s="492"/>
      <c r="G112" s="492"/>
      <c r="H112" s="492"/>
    </row>
    <row r="113" spans="2:8">
      <c r="B113" s="492"/>
      <c r="C113" s="492"/>
      <c r="D113" s="492"/>
      <c r="E113" s="492"/>
      <c r="F113" s="492"/>
      <c r="G113" s="492"/>
      <c r="H113" s="492"/>
    </row>
    <row r="114" spans="2:8">
      <c r="B114" s="492"/>
      <c r="C114" s="492"/>
      <c r="D114" s="492"/>
      <c r="E114" s="492"/>
      <c r="F114" s="492"/>
      <c r="G114" s="492"/>
      <c r="H114" s="492"/>
    </row>
    <row r="115" spans="2:8">
      <c r="B115" s="492"/>
      <c r="C115" s="492"/>
      <c r="D115" s="492"/>
      <c r="E115" s="492"/>
      <c r="F115" s="492"/>
      <c r="G115" s="492"/>
      <c r="H115" s="492"/>
    </row>
    <row r="116" spans="2:8">
      <c r="B116" s="492"/>
      <c r="C116" s="492"/>
      <c r="D116" s="492"/>
      <c r="E116" s="492"/>
      <c r="F116" s="492"/>
      <c r="G116" s="492"/>
      <c r="H116" s="492"/>
    </row>
    <row r="117" spans="2:8">
      <c r="B117" s="492"/>
      <c r="C117" s="492"/>
      <c r="D117" s="492"/>
      <c r="E117" s="492"/>
      <c r="F117" s="492"/>
      <c r="G117" s="492"/>
      <c r="H117" s="492"/>
    </row>
    <row r="118" spans="2:8">
      <c r="B118" s="492"/>
      <c r="C118" s="492"/>
      <c r="D118" s="492"/>
      <c r="E118" s="492"/>
      <c r="F118" s="492"/>
      <c r="G118" s="492"/>
      <c r="H118" s="492"/>
    </row>
    <row r="119" spans="2:8">
      <c r="B119" s="492"/>
      <c r="C119" s="492"/>
      <c r="D119" s="492"/>
      <c r="E119" s="492"/>
      <c r="F119" s="492"/>
      <c r="G119" s="492"/>
      <c r="H119" s="492"/>
    </row>
    <row r="120" spans="2:8">
      <c r="B120" s="492"/>
      <c r="C120" s="492"/>
      <c r="D120" s="492"/>
      <c r="E120" s="492"/>
      <c r="F120" s="492"/>
      <c r="G120" s="492"/>
      <c r="H120" s="492"/>
    </row>
    <row r="121" spans="2:8">
      <c r="B121" s="492"/>
      <c r="C121" s="492"/>
      <c r="D121" s="492"/>
      <c r="E121" s="492"/>
      <c r="F121" s="492"/>
      <c r="G121" s="492"/>
      <c r="H121" s="492"/>
    </row>
    <row r="122" spans="2:8">
      <c r="B122" s="492"/>
      <c r="C122" s="492"/>
      <c r="D122" s="492"/>
      <c r="E122" s="492"/>
      <c r="F122" s="492"/>
      <c r="G122" s="492"/>
      <c r="H122" s="492"/>
    </row>
    <row r="123" spans="2:8">
      <c r="B123" s="492"/>
      <c r="C123" s="492"/>
      <c r="D123" s="492"/>
      <c r="E123" s="492"/>
      <c r="F123" s="492"/>
      <c r="G123" s="492"/>
      <c r="H123" s="492"/>
    </row>
    <row r="124" spans="2:8">
      <c r="B124" s="492"/>
      <c r="C124" s="492"/>
      <c r="D124" s="492"/>
      <c r="E124" s="492"/>
      <c r="F124" s="492"/>
      <c r="G124" s="492"/>
      <c r="H124" s="492"/>
    </row>
    <row r="125" spans="2:8">
      <c r="B125" s="492"/>
      <c r="C125" s="492"/>
      <c r="D125" s="492"/>
      <c r="E125" s="492"/>
      <c r="F125" s="492"/>
      <c r="G125" s="492"/>
      <c r="H125" s="492"/>
    </row>
    <row r="126" spans="2:8">
      <c r="B126" s="492"/>
      <c r="C126" s="492"/>
      <c r="D126" s="492"/>
      <c r="E126" s="492"/>
      <c r="F126" s="492"/>
      <c r="G126" s="492"/>
      <c r="H126" s="492"/>
    </row>
    <row r="127" spans="2:8">
      <c r="B127" s="492"/>
      <c r="C127" s="492"/>
      <c r="D127" s="492"/>
      <c r="E127" s="492"/>
      <c r="F127" s="492"/>
      <c r="G127" s="492"/>
      <c r="H127" s="492"/>
    </row>
    <row r="128" spans="2:8">
      <c r="B128" s="492"/>
      <c r="C128" s="492"/>
      <c r="D128" s="492"/>
      <c r="E128" s="492"/>
      <c r="F128" s="492"/>
      <c r="G128" s="492"/>
      <c r="H128" s="492"/>
    </row>
    <row r="129" spans="2:8">
      <c r="B129" s="492"/>
      <c r="C129" s="492"/>
      <c r="D129" s="492"/>
      <c r="E129" s="492"/>
      <c r="F129" s="492"/>
      <c r="G129" s="492"/>
      <c r="H129" s="492"/>
    </row>
    <row r="130" spans="2:8">
      <c r="B130" s="492"/>
      <c r="C130" s="492"/>
      <c r="D130" s="492"/>
      <c r="E130" s="492"/>
      <c r="F130" s="492"/>
      <c r="G130" s="492"/>
      <c r="H130" s="492"/>
    </row>
    <row r="131" spans="2:8">
      <c r="B131" s="492"/>
      <c r="C131" s="492"/>
      <c r="D131" s="492"/>
      <c r="E131" s="492"/>
      <c r="F131" s="492"/>
      <c r="G131" s="492"/>
      <c r="H131" s="492"/>
    </row>
    <row r="132" spans="2:8">
      <c r="B132" s="492"/>
      <c r="C132" s="492"/>
      <c r="D132" s="492"/>
      <c r="E132" s="492"/>
      <c r="F132" s="492"/>
      <c r="G132" s="492"/>
      <c r="H132" s="492"/>
    </row>
    <row r="133" spans="2:8">
      <c r="B133" s="492"/>
      <c r="C133" s="492"/>
      <c r="D133" s="492"/>
      <c r="E133" s="492"/>
      <c r="F133" s="492"/>
      <c r="G133" s="492"/>
      <c r="H133" s="492"/>
    </row>
    <row r="134" spans="2:8">
      <c r="B134" s="492"/>
      <c r="C134" s="492"/>
      <c r="D134" s="492"/>
      <c r="E134" s="492"/>
      <c r="F134" s="492"/>
      <c r="G134" s="492"/>
      <c r="H134" s="492"/>
    </row>
    <row r="135" spans="2:8">
      <c r="B135" s="492"/>
      <c r="C135" s="492"/>
      <c r="D135" s="492"/>
      <c r="E135" s="492"/>
      <c r="F135" s="492"/>
      <c r="G135" s="492"/>
      <c r="H135" s="492"/>
    </row>
    <row r="136" spans="2:8">
      <c r="B136" s="492"/>
      <c r="C136" s="492"/>
      <c r="D136" s="492"/>
      <c r="E136" s="492"/>
      <c r="F136" s="492"/>
      <c r="G136" s="492"/>
      <c r="H136" s="492"/>
    </row>
    <row r="137" spans="2:8">
      <c r="B137" s="492"/>
      <c r="C137" s="492"/>
      <c r="D137" s="492"/>
      <c r="E137" s="492"/>
      <c r="F137" s="492"/>
      <c r="G137" s="492"/>
      <c r="H137" s="492"/>
    </row>
    <row r="138" spans="2:8">
      <c r="B138" s="492"/>
      <c r="C138" s="492"/>
      <c r="D138" s="492"/>
      <c r="E138" s="492"/>
      <c r="F138" s="492"/>
      <c r="G138" s="492"/>
      <c r="H138" s="492"/>
    </row>
    <row r="139" spans="2:8">
      <c r="B139" s="492"/>
      <c r="C139" s="492"/>
      <c r="D139" s="492"/>
      <c r="E139" s="492"/>
      <c r="F139" s="492"/>
      <c r="G139" s="492"/>
      <c r="H139" s="492"/>
    </row>
    <row r="140" spans="2:8">
      <c r="B140" s="492"/>
      <c r="C140" s="492"/>
      <c r="D140" s="492"/>
      <c r="E140" s="492"/>
      <c r="F140" s="492"/>
      <c r="G140" s="492"/>
      <c r="H140" s="492"/>
    </row>
    <row r="141" spans="2:8">
      <c r="B141" s="492"/>
      <c r="C141" s="492"/>
      <c r="D141" s="492"/>
      <c r="E141" s="492"/>
      <c r="F141" s="492"/>
      <c r="G141" s="492"/>
      <c r="H141" s="492"/>
    </row>
    <row r="142" spans="2:8">
      <c r="B142" s="492"/>
      <c r="C142" s="492"/>
      <c r="D142" s="492"/>
      <c r="E142" s="492"/>
      <c r="F142" s="492"/>
      <c r="G142" s="492"/>
      <c r="H142" s="492"/>
    </row>
    <row r="143" spans="2:8">
      <c r="B143" s="492"/>
      <c r="C143" s="492"/>
      <c r="D143" s="492"/>
      <c r="E143" s="492"/>
      <c r="F143" s="492"/>
      <c r="G143" s="492"/>
      <c r="H143" s="492"/>
    </row>
    <row r="144" spans="2:8">
      <c r="B144" s="492"/>
      <c r="C144" s="492"/>
      <c r="D144" s="492"/>
      <c r="E144" s="492"/>
      <c r="F144" s="492"/>
      <c r="G144" s="492"/>
      <c r="H144" s="492"/>
    </row>
    <row r="145" spans="2:8">
      <c r="B145" s="492"/>
      <c r="C145" s="492"/>
      <c r="D145" s="492"/>
      <c r="E145" s="492"/>
      <c r="F145" s="492"/>
      <c r="G145" s="492"/>
      <c r="H145" s="492"/>
    </row>
    <row r="146" spans="2:8">
      <c r="B146" s="492"/>
      <c r="C146" s="492"/>
      <c r="D146" s="492"/>
      <c r="E146" s="492"/>
      <c r="F146" s="492"/>
      <c r="G146" s="492"/>
      <c r="H146" s="492"/>
    </row>
    <row r="147" spans="2:8">
      <c r="B147" s="492"/>
      <c r="C147" s="492"/>
      <c r="D147" s="492"/>
      <c r="E147" s="492"/>
      <c r="F147" s="492"/>
      <c r="G147" s="492"/>
      <c r="H147" s="492"/>
    </row>
    <row r="148" spans="2:8">
      <c r="B148" s="492"/>
      <c r="C148" s="492"/>
      <c r="D148" s="492"/>
      <c r="E148" s="492"/>
      <c r="F148" s="492"/>
      <c r="G148" s="492"/>
      <c r="H148" s="492"/>
    </row>
    <row r="149" spans="2:8">
      <c r="B149" s="492"/>
      <c r="C149" s="492"/>
      <c r="D149" s="492"/>
      <c r="E149" s="492"/>
      <c r="F149" s="492"/>
      <c r="G149" s="492"/>
      <c r="H149" s="492"/>
    </row>
    <row r="150" spans="2:8">
      <c r="B150" s="492"/>
      <c r="C150" s="492"/>
      <c r="D150" s="492"/>
      <c r="E150" s="492"/>
      <c r="F150" s="492"/>
      <c r="G150" s="492"/>
      <c r="H150" s="492"/>
    </row>
    <row r="151" spans="2:8">
      <c r="B151" s="492"/>
      <c r="C151" s="492"/>
      <c r="D151" s="492"/>
      <c r="E151" s="492"/>
      <c r="F151" s="492"/>
      <c r="G151" s="492"/>
      <c r="H151" s="492"/>
    </row>
    <row r="152" spans="2:8">
      <c r="B152" s="492"/>
      <c r="C152" s="492"/>
      <c r="D152" s="492"/>
      <c r="E152" s="492"/>
      <c r="F152" s="492"/>
      <c r="G152" s="492"/>
      <c r="H152" s="492"/>
    </row>
    <row r="153" spans="2:8">
      <c r="B153" s="492"/>
      <c r="C153" s="492"/>
      <c r="D153" s="492"/>
      <c r="E153" s="492"/>
      <c r="F153" s="492"/>
      <c r="G153" s="492"/>
      <c r="H153" s="492"/>
    </row>
    <row r="154" spans="2:8">
      <c r="B154" s="492"/>
      <c r="C154" s="492"/>
      <c r="D154" s="492"/>
      <c r="E154" s="492"/>
      <c r="F154" s="492"/>
      <c r="G154" s="492"/>
      <c r="H154" s="492"/>
    </row>
    <row r="155" spans="2:8">
      <c r="B155" s="492"/>
      <c r="C155" s="492"/>
      <c r="D155" s="492"/>
      <c r="E155" s="492"/>
      <c r="F155" s="492"/>
      <c r="G155" s="492"/>
      <c r="H155" s="492"/>
    </row>
    <row r="156" spans="2:8">
      <c r="B156" s="492"/>
      <c r="C156" s="492"/>
      <c r="D156" s="492"/>
      <c r="E156" s="492"/>
      <c r="F156" s="492"/>
      <c r="G156" s="492"/>
      <c r="H156" s="492"/>
    </row>
    <row r="157" spans="2:8">
      <c r="B157" s="492"/>
      <c r="C157" s="492"/>
      <c r="D157" s="492"/>
      <c r="E157" s="492"/>
      <c r="F157" s="492"/>
      <c r="G157" s="492"/>
      <c r="H157" s="492"/>
    </row>
    <row r="158" spans="2:8">
      <c r="B158" s="492"/>
      <c r="C158" s="492"/>
      <c r="D158" s="492"/>
      <c r="E158" s="492"/>
      <c r="F158" s="492"/>
      <c r="G158" s="492"/>
      <c r="H158" s="492"/>
    </row>
    <row r="159" spans="2:8">
      <c r="B159" s="492"/>
      <c r="C159" s="492"/>
      <c r="D159" s="492"/>
      <c r="E159" s="492"/>
      <c r="F159" s="492"/>
      <c r="G159" s="492"/>
      <c r="H159" s="492"/>
    </row>
    <row r="160" spans="2:8">
      <c r="B160" s="492"/>
      <c r="C160" s="492"/>
      <c r="D160" s="492"/>
      <c r="E160" s="492"/>
      <c r="F160" s="492"/>
      <c r="G160" s="492"/>
      <c r="H160" s="492"/>
    </row>
    <row r="161" spans="2:8">
      <c r="B161" s="492"/>
      <c r="C161" s="492"/>
      <c r="D161" s="492"/>
      <c r="E161" s="492"/>
      <c r="F161" s="492"/>
      <c r="G161" s="492"/>
      <c r="H161" s="492"/>
    </row>
    <row r="162" spans="2:8">
      <c r="B162" s="492"/>
      <c r="C162" s="492"/>
      <c r="D162" s="492"/>
      <c r="E162" s="492"/>
      <c r="F162" s="492"/>
      <c r="G162" s="492"/>
      <c r="H162" s="492"/>
    </row>
    <row r="163" spans="2:8">
      <c r="B163" s="492"/>
      <c r="C163" s="492"/>
      <c r="D163" s="492"/>
      <c r="E163" s="492"/>
      <c r="F163" s="492"/>
      <c r="G163" s="492"/>
      <c r="H163" s="492"/>
    </row>
    <row r="164" spans="2:8">
      <c r="B164" s="492"/>
      <c r="C164" s="492"/>
      <c r="D164" s="492"/>
      <c r="E164" s="492"/>
      <c r="F164" s="492"/>
      <c r="G164" s="492"/>
      <c r="H164" s="492"/>
    </row>
    <row r="165" spans="2:8">
      <c r="B165" s="492"/>
      <c r="C165" s="492"/>
      <c r="D165" s="492"/>
      <c r="E165" s="492"/>
      <c r="F165" s="492"/>
      <c r="G165" s="492"/>
      <c r="H165" s="492"/>
    </row>
    <row r="166" spans="2:8">
      <c r="B166" s="492"/>
      <c r="C166" s="492"/>
      <c r="D166" s="492"/>
      <c r="E166" s="492"/>
      <c r="F166" s="492"/>
      <c r="G166" s="492"/>
      <c r="H166" s="492"/>
    </row>
    <row r="167" spans="2:8">
      <c r="B167" s="492"/>
      <c r="C167" s="492"/>
      <c r="D167" s="492"/>
      <c r="E167" s="492"/>
      <c r="F167" s="492"/>
      <c r="G167" s="492"/>
      <c r="H167" s="492"/>
    </row>
    <row r="168" spans="2:8">
      <c r="B168" s="492"/>
      <c r="C168" s="492"/>
      <c r="D168" s="492"/>
      <c r="E168" s="492"/>
      <c r="F168" s="492"/>
      <c r="G168" s="492"/>
      <c r="H168" s="492"/>
    </row>
    <row r="169" spans="2:8">
      <c r="B169" s="492"/>
      <c r="C169" s="492"/>
      <c r="D169" s="492"/>
      <c r="E169" s="492"/>
      <c r="F169" s="492"/>
      <c r="G169" s="492"/>
      <c r="H169" s="492"/>
    </row>
    <row r="170" spans="2:8">
      <c r="B170" s="492"/>
      <c r="C170" s="492"/>
      <c r="D170" s="492"/>
      <c r="E170" s="492"/>
      <c r="F170" s="492"/>
      <c r="G170" s="492"/>
      <c r="H170" s="492"/>
    </row>
    <row r="171" spans="2:8">
      <c r="B171" s="492"/>
      <c r="C171" s="492"/>
      <c r="D171" s="492"/>
      <c r="E171" s="492"/>
      <c r="F171" s="492"/>
      <c r="G171" s="492"/>
      <c r="H171" s="492"/>
    </row>
    <row r="172" spans="2:8">
      <c r="B172" s="492"/>
      <c r="C172" s="492"/>
      <c r="D172" s="492"/>
      <c r="E172" s="492"/>
      <c r="F172" s="492"/>
      <c r="G172" s="492"/>
      <c r="H172" s="492"/>
    </row>
    <row r="173" spans="2:8">
      <c r="B173" s="492"/>
      <c r="C173" s="492"/>
      <c r="D173" s="492"/>
      <c r="E173" s="492"/>
      <c r="F173" s="492"/>
      <c r="G173" s="492"/>
      <c r="H173" s="492"/>
    </row>
    <row r="174" spans="2:8">
      <c r="B174" s="492"/>
      <c r="C174" s="492"/>
      <c r="D174" s="492"/>
      <c r="E174" s="492"/>
      <c r="F174" s="492"/>
      <c r="G174" s="492"/>
      <c r="H174" s="492"/>
    </row>
    <row r="175" spans="2:8">
      <c r="B175" s="492"/>
      <c r="C175" s="492"/>
      <c r="D175" s="492"/>
      <c r="E175" s="492"/>
      <c r="F175" s="492"/>
      <c r="G175" s="492"/>
      <c r="H175" s="492"/>
    </row>
    <row r="176" spans="2:8">
      <c r="B176" s="492"/>
      <c r="C176" s="492"/>
      <c r="D176" s="492"/>
      <c r="E176" s="492"/>
      <c r="F176" s="492"/>
      <c r="G176" s="492"/>
      <c r="H176" s="492"/>
    </row>
    <row r="177" spans="2:8">
      <c r="B177" s="492"/>
      <c r="C177" s="492"/>
      <c r="D177" s="492"/>
      <c r="E177" s="492"/>
      <c r="F177" s="492"/>
      <c r="G177" s="492"/>
      <c r="H177" s="492"/>
    </row>
    <row r="178" spans="2:8">
      <c r="B178" s="492"/>
      <c r="C178" s="492"/>
      <c r="D178" s="492"/>
      <c r="E178" s="492"/>
      <c r="F178" s="492"/>
      <c r="G178" s="492"/>
      <c r="H178" s="492"/>
    </row>
    <row r="179" spans="2:8">
      <c r="B179" s="492"/>
      <c r="C179" s="492"/>
      <c r="D179" s="492"/>
      <c r="E179" s="492"/>
      <c r="F179" s="492"/>
      <c r="G179" s="492"/>
      <c r="H179" s="492"/>
    </row>
    <row r="180" spans="2:8">
      <c r="B180" s="492"/>
      <c r="C180" s="492"/>
      <c r="D180" s="492"/>
      <c r="E180" s="492"/>
      <c r="F180" s="492"/>
      <c r="G180" s="492"/>
      <c r="H180" s="492"/>
    </row>
    <row r="181" spans="2:8">
      <c r="B181" s="492"/>
      <c r="C181" s="492"/>
      <c r="D181" s="492"/>
      <c r="E181" s="492"/>
      <c r="F181" s="492"/>
      <c r="G181" s="492"/>
      <c r="H181" s="492"/>
    </row>
    <row r="182" spans="2:8">
      <c r="B182" s="492"/>
      <c r="C182" s="492"/>
      <c r="D182" s="492"/>
      <c r="E182" s="492"/>
      <c r="F182" s="492"/>
      <c r="G182" s="492"/>
      <c r="H182" s="492"/>
    </row>
    <row r="183" spans="2:8">
      <c r="B183" s="492"/>
      <c r="C183" s="492"/>
      <c r="D183" s="492"/>
      <c r="E183" s="492"/>
      <c r="F183" s="492"/>
      <c r="G183" s="492"/>
      <c r="H183" s="492"/>
    </row>
    <row r="184" spans="2:8">
      <c r="B184" s="492"/>
      <c r="C184" s="492"/>
      <c r="D184" s="492"/>
      <c r="E184" s="492"/>
      <c r="F184" s="492"/>
      <c r="G184" s="492"/>
      <c r="H184" s="492"/>
    </row>
    <row r="185" spans="2:8">
      <c r="B185" s="492"/>
      <c r="C185" s="492"/>
      <c r="D185" s="492"/>
      <c r="E185" s="492"/>
      <c r="F185" s="492"/>
      <c r="G185" s="492"/>
      <c r="H185" s="492"/>
    </row>
    <row r="186" spans="2:8">
      <c r="B186" s="492"/>
      <c r="C186" s="492"/>
      <c r="D186" s="492"/>
      <c r="E186" s="492"/>
      <c r="F186" s="492"/>
      <c r="G186" s="492"/>
      <c r="H186" s="492"/>
    </row>
    <row r="187" spans="2:8">
      <c r="B187" s="492"/>
      <c r="C187" s="492"/>
      <c r="D187" s="492"/>
      <c r="E187" s="492"/>
      <c r="F187" s="492"/>
      <c r="G187" s="492"/>
      <c r="H187" s="492"/>
    </row>
    <row r="188" spans="2:8">
      <c r="B188" s="492"/>
      <c r="C188" s="492"/>
      <c r="D188" s="492"/>
      <c r="E188" s="492"/>
      <c r="F188" s="492"/>
      <c r="G188" s="492"/>
      <c r="H188" s="492"/>
    </row>
    <row r="189" spans="2:8">
      <c r="B189" s="492"/>
      <c r="C189" s="492"/>
      <c r="D189" s="492"/>
      <c r="E189" s="492"/>
      <c r="F189" s="492"/>
      <c r="G189" s="492"/>
      <c r="H189" s="492"/>
    </row>
    <row r="190" spans="2:8">
      <c r="B190" s="492"/>
      <c r="C190" s="492"/>
      <c r="D190" s="492"/>
      <c r="E190" s="492"/>
      <c r="F190" s="492"/>
      <c r="G190" s="492"/>
      <c r="H190" s="492"/>
    </row>
    <row r="191" spans="2:8">
      <c r="B191" s="492"/>
      <c r="C191" s="492"/>
      <c r="D191" s="492"/>
      <c r="E191" s="492"/>
      <c r="F191" s="492"/>
      <c r="G191" s="492"/>
      <c r="H191" s="492"/>
    </row>
    <row r="192" spans="2:8">
      <c r="B192" s="492"/>
      <c r="C192" s="492"/>
      <c r="D192" s="492"/>
      <c r="E192" s="492"/>
      <c r="F192" s="492"/>
      <c r="G192" s="492"/>
      <c r="H192" s="492"/>
    </row>
    <row r="193" spans="2:8">
      <c r="B193" s="492"/>
      <c r="C193" s="492"/>
      <c r="D193" s="492"/>
      <c r="E193" s="492"/>
      <c r="F193" s="492"/>
      <c r="G193" s="492"/>
      <c r="H193" s="492"/>
    </row>
    <row r="194" spans="2:8">
      <c r="B194" s="492"/>
      <c r="C194" s="492"/>
      <c r="D194" s="492"/>
      <c r="E194" s="492"/>
      <c r="F194" s="492"/>
      <c r="G194" s="492"/>
      <c r="H194" s="492"/>
    </row>
    <row r="195" spans="2:8">
      <c r="B195" s="492"/>
      <c r="C195" s="492"/>
      <c r="D195" s="492"/>
      <c r="E195" s="492"/>
      <c r="F195" s="492"/>
      <c r="G195" s="492"/>
      <c r="H195" s="492"/>
    </row>
    <row r="196" spans="2:8">
      <c r="B196" s="492"/>
      <c r="C196" s="492"/>
      <c r="D196" s="492"/>
      <c r="E196" s="492"/>
      <c r="F196" s="492"/>
      <c r="G196" s="492"/>
      <c r="H196" s="492"/>
    </row>
    <row r="197" spans="2:8">
      <c r="B197" s="492"/>
      <c r="C197" s="492"/>
      <c r="D197" s="492"/>
      <c r="E197" s="492"/>
      <c r="F197" s="492"/>
      <c r="G197" s="492"/>
      <c r="H197" s="492"/>
    </row>
    <row r="198" spans="2:8">
      <c r="B198" s="492"/>
      <c r="C198" s="492"/>
      <c r="D198" s="492"/>
      <c r="E198" s="492"/>
      <c r="F198" s="492"/>
      <c r="G198" s="492"/>
      <c r="H198" s="492"/>
    </row>
    <row r="199" spans="2:8">
      <c r="B199" s="492"/>
      <c r="C199" s="492"/>
      <c r="D199" s="492"/>
      <c r="E199" s="492"/>
      <c r="F199" s="492"/>
      <c r="G199" s="492"/>
      <c r="H199" s="492"/>
    </row>
    <row r="200" spans="2:8">
      <c r="B200" s="492"/>
      <c r="C200" s="492"/>
      <c r="D200" s="492"/>
      <c r="E200" s="492"/>
      <c r="F200" s="492"/>
      <c r="G200" s="492"/>
      <c r="H200" s="492"/>
    </row>
    <row r="201" spans="2:8">
      <c r="B201" s="492"/>
      <c r="C201" s="492"/>
      <c r="D201" s="492"/>
      <c r="E201" s="492"/>
      <c r="F201" s="492"/>
      <c r="G201" s="492"/>
      <c r="H201" s="492"/>
    </row>
    <row r="202" spans="2:8">
      <c r="B202" s="492"/>
      <c r="C202" s="492"/>
      <c r="D202" s="492"/>
      <c r="E202" s="492"/>
      <c r="F202" s="492"/>
      <c r="G202" s="492"/>
      <c r="H202" s="492"/>
    </row>
    <row r="203" spans="2:8">
      <c r="B203" s="492"/>
      <c r="C203" s="492"/>
      <c r="D203" s="492"/>
      <c r="E203" s="492"/>
      <c r="F203" s="492"/>
      <c r="G203" s="492"/>
      <c r="H203" s="492"/>
    </row>
    <row r="204" spans="2:8">
      <c r="B204" s="492"/>
      <c r="C204" s="492"/>
      <c r="D204" s="492"/>
      <c r="E204" s="492"/>
      <c r="F204" s="492"/>
      <c r="G204" s="492"/>
      <c r="H204" s="492"/>
    </row>
    <row r="205" spans="2:8">
      <c r="B205" s="492"/>
      <c r="C205" s="492"/>
      <c r="D205" s="492"/>
      <c r="E205" s="492"/>
      <c r="F205" s="492"/>
      <c r="G205" s="492"/>
      <c r="H205" s="492"/>
    </row>
    <row r="206" spans="2:8">
      <c r="B206" s="492"/>
      <c r="C206" s="492"/>
      <c r="D206" s="492"/>
      <c r="E206" s="492"/>
      <c r="F206" s="492"/>
      <c r="G206" s="492"/>
      <c r="H206" s="492"/>
    </row>
    <row r="207" spans="2:8">
      <c r="B207" s="492"/>
      <c r="C207" s="492"/>
      <c r="D207" s="492"/>
      <c r="E207" s="492"/>
      <c r="F207" s="492"/>
      <c r="G207" s="492"/>
      <c r="H207" s="492"/>
    </row>
    <row r="208" spans="2:8">
      <c r="B208" s="492"/>
      <c r="C208" s="492"/>
      <c r="D208" s="492"/>
      <c r="E208" s="492"/>
      <c r="F208" s="492"/>
      <c r="G208" s="492"/>
      <c r="H208" s="492"/>
    </row>
    <row r="209" spans="2:8">
      <c r="B209" s="492"/>
      <c r="C209" s="492"/>
      <c r="D209" s="492"/>
      <c r="E209" s="492"/>
      <c r="F209" s="492"/>
      <c r="G209" s="492"/>
      <c r="H209" s="492"/>
    </row>
    <row r="210" spans="2:8">
      <c r="B210" s="492"/>
      <c r="C210" s="492"/>
      <c r="D210" s="492"/>
      <c r="E210" s="492"/>
      <c r="F210" s="492"/>
      <c r="G210" s="492"/>
      <c r="H210" s="492"/>
    </row>
    <row r="211" spans="2:8">
      <c r="B211" s="492"/>
      <c r="C211" s="492"/>
      <c r="D211" s="492"/>
      <c r="E211" s="492"/>
      <c r="F211" s="492"/>
      <c r="G211" s="492"/>
      <c r="H211" s="492"/>
    </row>
    <row r="212" spans="2:8">
      <c r="B212" s="492"/>
      <c r="C212" s="492"/>
      <c r="D212" s="492"/>
      <c r="E212" s="492"/>
      <c r="F212" s="492"/>
      <c r="G212" s="492"/>
      <c r="H212" s="492"/>
    </row>
    <row r="213" spans="2:8">
      <c r="B213" s="492"/>
      <c r="C213" s="492"/>
      <c r="D213" s="492"/>
      <c r="E213" s="492"/>
      <c r="F213" s="492"/>
      <c r="G213" s="492"/>
      <c r="H213" s="492"/>
    </row>
    <row r="214" spans="2:8">
      <c r="B214" s="492"/>
      <c r="C214" s="492"/>
      <c r="D214" s="492"/>
      <c r="E214" s="492"/>
      <c r="F214" s="492"/>
      <c r="G214" s="492"/>
      <c r="H214" s="492"/>
    </row>
    <row r="215" spans="2:8">
      <c r="B215" s="492"/>
      <c r="C215" s="492"/>
      <c r="D215" s="492"/>
      <c r="E215" s="492"/>
      <c r="F215" s="492"/>
      <c r="G215" s="492"/>
      <c r="H215" s="492"/>
    </row>
    <row r="216" spans="2:8">
      <c r="B216" s="492"/>
      <c r="C216" s="492"/>
      <c r="D216" s="492"/>
      <c r="E216" s="492"/>
      <c r="F216" s="492"/>
      <c r="G216" s="492"/>
      <c r="H216" s="492"/>
    </row>
    <row r="217" spans="2:8">
      <c r="B217" s="492"/>
      <c r="C217" s="492"/>
      <c r="D217" s="492"/>
      <c r="E217" s="492"/>
      <c r="F217" s="492"/>
      <c r="G217" s="492"/>
      <c r="H217" s="492"/>
    </row>
    <row r="218" spans="2:8">
      <c r="B218" s="492"/>
      <c r="C218" s="492"/>
      <c r="D218" s="492"/>
      <c r="E218" s="492"/>
      <c r="F218" s="492"/>
      <c r="G218" s="492"/>
      <c r="H218" s="492"/>
    </row>
    <row r="219" spans="2:8">
      <c r="B219" s="492"/>
      <c r="C219" s="492"/>
      <c r="D219" s="492"/>
      <c r="E219" s="492"/>
      <c r="F219" s="492"/>
      <c r="G219" s="492"/>
      <c r="H219" s="492"/>
    </row>
    <row r="220" spans="2:8">
      <c r="B220" s="492"/>
      <c r="C220" s="492"/>
      <c r="D220" s="492"/>
      <c r="E220" s="492"/>
      <c r="F220" s="492"/>
      <c r="G220" s="492"/>
      <c r="H220" s="492"/>
    </row>
    <row r="221" spans="2:8">
      <c r="B221" s="492"/>
      <c r="C221" s="492"/>
      <c r="D221" s="492"/>
      <c r="E221" s="492"/>
      <c r="F221" s="492"/>
      <c r="G221" s="492"/>
      <c r="H221" s="492"/>
    </row>
    <row r="222" spans="2:8">
      <c r="B222" s="492"/>
      <c r="C222" s="492"/>
      <c r="D222" s="492"/>
      <c r="E222" s="492"/>
      <c r="F222" s="492"/>
      <c r="G222" s="492"/>
      <c r="H222" s="492"/>
    </row>
    <row r="223" spans="2:8">
      <c r="B223" s="492"/>
      <c r="C223" s="492"/>
      <c r="D223" s="492"/>
      <c r="E223" s="492"/>
      <c r="F223" s="492"/>
      <c r="G223" s="492"/>
      <c r="H223" s="492"/>
    </row>
    <row r="224" spans="2:8">
      <c r="B224" s="492"/>
      <c r="C224" s="492"/>
      <c r="D224" s="492"/>
      <c r="E224" s="492"/>
      <c r="F224" s="492"/>
      <c r="G224" s="492"/>
      <c r="H224" s="492"/>
    </row>
    <row r="225" spans="2:8">
      <c r="B225" s="492"/>
      <c r="C225" s="492"/>
      <c r="D225" s="492"/>
      <c r="E225" s="492"/>
      <c r="F225" s="492"/>
      <c r="G225" s="492"/>
      <c r="H225" s="492"/>
    </row>
    <row r="226" spans="2:8">
      <c r="B226" s="492"/>
      <c r="C226" s="492"/>
      <c r="D226" s="492"/>
      <c r="E226" s="492"/>
      <c r="F226" s="492"/>
      <c r="G226" s="492"/>
      <c r="H226" s="492"/>
    </row>
    <row r="227" spans="2:8">
      <c r="B227" s="492"/>
      <c r="C227" s="492"/>
      <c r="D227" s="492"/>
      <c r="E227" s="492"/>
      <c r="F227" s="492"/>
      <c r="G227" s="492"/>
      <c r="H227" s="492"/>
    </row>
    <row r="228" spans="2:8">
      <c r="B228" s="492"/>
      <c r="C228" s="492"/>
      <c r="D228" s="492"/>
      <c r="E228" s="492"/>
      <c r="F228" s="492"/>
      <c r="G228" s="492"/>
      <c r="H228" s="492"/>
    </row>
    <row r="229" spans="2:8">
      <c r="B229" s="492"/>
      <c r="C229" s="492"/>
      <c r="D229" s="492"/>
      <c r="E229" s="492"/>
      <c r="F229" s="492"/>
      <c r="G229" s="492"/>
      <c r="H229" s="492"/>
    </row>
    <row r="230" spans="2:8">
      <c r="B230" s="492"/>
      <c r="C230" s="492"/>
      <c r="D230" s="492"/>
      <c r="E230" s="492"/>
      <c r="F230" s="492"/>
      <c r="G230" s="492"/>
      <c r="H230" s="492"/>
    </row>
    <row r="231" spans="2:8">
      <c r="B231" s="492"/>
      <c r="C231" s="492"/>
      <c r="D231" s="492"/>
      <c r="E231" s="492"/>
      <c r="F231" s="492"/>
      <c r="G231" s="492"/>
      <c r="H231" s="492"/>
    </row>
    <row r="232" spans="2:8">
      <c r="B232" s="492"/>
      <c r="C232" s="492"/>
      <c r="D232" s="492"/>
      <c r="E232" s="492"/>
      <c r="F232" s="492"/>
      <c r="G232" s="492"/>
      <c r="H232" s="492"/>
    </row>
    <row r="233" spans="2:8">
      <c r="B233" s="492"/>
      <c r="C233" s="492"/>
      <c r="D233" s="492"/>
      <c r="E233" s="492"/>
      <c r="F233" s="492"/>
      <c r="G233" s="492"/>
      <c r="H233" s="492"/>
    </row>
    <row r="234" spans="2:8">
      <c r="B234" s="492"/>
      <c r="C234" s="492"/>
      <c r="D234" s="492"/>
      <c r="E234" s="492"/>
      <c r="F234" s="492"/>
      <c r="G234" s="492"/>
      <c r="H234" s="492"/>
    </row>
    <row r="235" spans="2:8">
      <c r="B235" s="492"/>
      <c r="C235" s="492"/>
      <c r="D235" s="492"/>
      <c r="E235" s="492"/>
      <c r="F235" s="492"/>
      <c r="G235" s="492"/>
      <c r="H235" s="492"/>
    </row>
    <row r="236" spans="2:8">
      <c r="B236" s="492"/>
      <c r="C236" s="492"/>
      <c r="D236" s="492"/>
      <c r="E236" s="492"/>
      <c r="F236" s="492"/>
      <c r="G236" s="492"/>
      <c r="H236" s="492"/>
    </row>
    <row r="237" spans="2:8">
      <c r="B237" s="492"/>
      <c r="C237" s="492"/>
      <c r="D237" s="492"/>
      <c r="E237" s="492"/>
      <c r="F237" s="492"/>
      <c r="G237" s="492"/>
      <c r="H237" s="492"/>
    </row>
    <row r="238" spans="2:8">
      <c r="B238" s="492"/>
      <c r="C238" s="492"/>
      <c r="D238" s="492"/>
      <c r="E238" s="492"/>
      <c r="F238" s="492"/>
      <c r="G238" s="492"/>
      <c r="H238" s="492"/>
    </row>
    <row r="239" spans="2:8">
      <c r="B239" s="492"/>
      <c r="C239" s="492"/>
      <c r="D239" s="492"/>
      <c r="E239" s="492"/>
      <c r="F239" s="492"/>
      <c r="G239" s="492"/>
      <c r="H239" s="492"/>
    </row>
    <row r="240" spans="2:8">
      <c r="B240" s="492"/>
      <c r="C240" s="492"/>
      <c r="D240" s="492"/>
      <c r="E240" s="492"/>
      <c r="F240" s="492"/>
      <c r="G240" s="492"/>
      <c r="H240" s="492"/>
    </row>
    <row r="241" spans="2:8">
      <c r="B241" s="492"/>
      <c r="C241" s="492"/>
      <c r="D241" s="492"/>
      <c r="E241" s="492"/>
      <c r="F241" s="492"/>
      <c r="G241" s="492"/>
      <c r="H241" s="492"/>
    </row>
    <row r="242" spans="2:8">
      <c r="B242" s="492"/>
      <c r="C242" s="492"/>
      <c r="D242" s="492"/>
      <c r="E242" s="492"/>
      <c r="F242" s="492"/>
      <c r="G242" s="492"/>
      <c r="H242" s="492"/>
    </row>
    <row r="243" spans="2:8">
      <c r="B243" s="492"/>
      <c r="C243" s="492"/>
      <c r="D243" s="492"/>
      <c r="E243" s="492"/>
      <c r="F243" s="492"/>
      <c r="G243" s="492"/>
      <c r="H243" s="492"/>
    </row>
    <row r="244" spans="2:8">
      <c r="B244" s="492"/>
      <c r="C244" s="492"/>
      <c r="D244" s="492"/>
      <c r="E244" s="492"/>
      <c r="F244" s="492"/>
      <c r="G244" s="492"/>
      <c r="H244" s="492"/>
    </row>
    <row r="245" spans="2:8">
      <c r="B245" s="492"/>
      <c r="C245" s="492"/>
      <c r="D245" s="492"/>
      <c r="E245" s="492"/>
      <c r="F245" s="492"/>
      <c r="G245" s="492"/>
      <c r="H245" s="492"/>
    </row>
    <row r="246" spans="2:8">
      <c r="B246" s="492"/>
      <c r="C246" s="492"/>
      <c r="D246" s="492"/>
      <c r="E246" s="492"/>
      <c r="F246" s="492"/>
      <c r="G246" s="492"/>
      <c r="H246" s="492"/>
    </row>
    <row r="247" spans="2:8">
      <c r="B247" s="492"/>
      <c r="C247" s="492"/>
      <c r="D247" s="492"/>
      <c r="E247" s="492"/>
      <c r="F247" s="492"/>
      <c r="G247" s="492"/>
      <c r="H247" s="492"/>
    </row>
    <row r="248" spans="2:8">
      <c r="B248" s="492"/>
      <c r="C248" s="492"/>
      <c r="D248" s="492"/>
      <c r="E248" s="492"/>
      <c r="F248" s="492"/>
      <c r="G248" s="492"/>
      <c r="H248" s="492"/>
    </row>
    <row r="249" spans="2:8">
      <c r="B249" s="492"/>
      <c r="C249" s="492"/>
      <c r="D249" s="492"/>
      <c r="E249" s="492"/>
      <c r="F249" s="492"/>
      <c r="G249" s="492"/>
      <c r="H249" s="492"/>
    </row>
    <row r="250" spans="2:8">
      <c r="B250" s="492"/>
      <c r="C250" s="492"/>
      <c r="D250" s="492"/>
      <c r="E250" s="492"/>
      <c r="F250" s="492"/>
      <c r="G250" s="492"/>
      <c r="H250" s="492"/>
    </row>
    <row r="251" spans="2:8">
      <c r="B251" s="492"/>
      <c r="C251" s="492"/>
      <c r="D251" s="492"/>
      <c r="E251" s="492"/>
      <c r="F251" s="492"/>
      <c r="G251" s="492"/>
      <c r="H251" s="492"/>
    </row>
    <row r="252" spans="2:8">
      <c r="B252" s="492"/>
      <c r="C252" s="492"/>
      <c r="D252" s="492"/>
      <c r="E252" s="492"/>
      <c r="F252" s="492"/>
      <c r="G252" s="492"/>
      <c r="H252" s="492"/>
    </row>
    <row r="253" spans="2:8">
      <c r="B253" s="492"/>
      <c r="C253" s="492"/>
      <c r="D253" s="492"/>
      <c r="E253" s="492"/>
      <c r="F253" s="492"/>
      <c r="G253" s="492"/>
      <c r="H253" s="492"/>
    </row>
    <row r="254" spans="2:8">
      <c r="B254" s="492"/>
      <c r="C254" s="492"/>
      <c r="D254" s="492"/>
      <c r="E254" s="492"/>
      <c r="F254" s="492"/>
      <c r="G254" s="492"/>
      <c r="H254" s="492"/>
    </row>
    <row r="255" spans="2:8">
      <c r="B255" s="492"/>
      <c r="C255" s="492"/>
      <c r="D255" s="492"/>
      <c r="E255" s="492"/>
      <c r="F255" s="492"/>
      <c r="G255" s="492"/>
      <c r="H255" s="492"/>
    </row>
    <row r="256" spans="2:8">
      <c r="B256" s="492"/>
      <c r="C256" s="492"/>
      <c r="D256" s="492"/>
      <c r="E256" s="492"/>
      <c r="F256" s="492"/>
      <c r="G256" s="492"/>
      <c r="H256" s="492"/>
    </row>
    <row r="257" spans="2:8">
      <c r="B257" s="492"/>
      <c r="C257" s="492"/>
      <c r="D257" s="492"/>
      <c r="E257" s="492"/>
      <c r="F257" s="492"/>
      <c r="G257" s="492"/>
      <c r="H257" s="492"/>
    </row>
    <row r="258" spans="2:8">
      <c r="B258" s="492"/>
      <c r="C258" s="492"/>
      <c r="D258" s="492"/>
      <c r="E258" s="492"/>
      <c r="F258" s="492"/>
      <c r="G258" s="492"/>
      <c r="H258" s="492"/>
    </row>
    <row r="259" spans="2:8">
      <c r="B259" s="492"/>
      <c r="C259" s="492"/>
      <c r="D259" s="492"/>
      <c r="E259" s="492"/>
      <c r="F259" s="492"/>
      <c r="G259" s="492"/>
      <c r="H259" s="492"/>
    </row>
    <row r="260" spans="2:8">
      <c r="B260" s="492"/>
      <c r="C260" s="492"/>
      <c r="D260" s="492"/>
      <c r="E260" s="492"/>
      <c r="F260" s="492"/>
      <c r="G260" s="492"/>
      <c r="H260" s="492"/>
    </row>
    <row r="261" spans="2:8">
      <c r="B261" s="492"/>
      <c r="C261" s="492"/>
      <c r="D261" s="492"/>
      <c r="E261" s="492"/>
      <c r="F261" s="492"/>
      <c r="G261" s="492"/>
      <c r="H261" s="492"/>
    </row>
    <row r="262" spans="2:8">
      <c r="B262" s="492"/>
      <c r="C262" s="492"/>
      <c r="D262" s="492"/>
      <c r="E262" s="492"/>
      <c r="F262" s="492"/>
      <c r="G262" s="492"/>
      <c r="H262" s="492"/>
    </row>
    <row r="263" spans="2:8">
      <c r="B263" s="492"/>
      <c r="C263" s="492"/>
      <c r="D263" s="492"/>
      <c r="E263" s="492"/>
      <c r="F263" s="492"/>
      <c r="G263" s="492"/>
      <c r="H263" s="492"/>
    </row>
    <row r="264" spans="2:8">
      <c r="B264" s="492"/>
      <c r="C264" s="492"/>
      <c r="D264" s="492"/>
      <c r="E264" s="492"/>
      <c r="F264" s="492"/>
      <c r="G264" s="492"/>
      <c r="H264" s="492"/>
    </row>
    <row r="265" spans="2:8">
      <c r="B265" s="492"/>
      <c r="C265" s="492"/>
      <c r="D265" s="492"/>
      <c r="E265" s="492"/>
      <c r="F265" s="492"/>
      <c r="G265" s="492"/>
      <c r="H265" s="492"/>
    </row>
    <row r="266" spans="2:8">
      <c r="B266" s="492"/>
      <c r="C266" s="492"/>
      <c r="D266" s="492"/>
      <c r="E266" s="492"/>
      <c r="F266" s="492"/>
      <c r="G266" s="492"/>
      <c r="H266" s="492"/>
    </row>
    <row r="267" spans="2:8">
      <c r="B267" s="492"/>
      <c r="C267" s="492"/>
      <c r="D267" s="492"/>
      <c r="E267" s="492"/>
      <c r="F267" s="492"/>
      <c r="G267" s="492"/>
      <c r="H267" s="492"/>
    </row>
    <row r="268" spans="2:8">
      <c r="B268" s="492"/>
      <c r="C268" s="492"/>
      <c r="D268" s="492"/>
      <c r="E268" s="492"/>
      <c r="F268" s="492"/>
      <c r="G268" s="492"/>
      <c r="H268" s="492"/>
    </row>
    <row r="269" spans="2:8">
      <c r="B269" s="492"/>
      <c r="C269" s="492"/>
      <c r="D269" s="492"/>
      <c r="E269" s="492"/>
      <c r="F269" s="492"/>
      <c r="G269" s="492"/>
      <c r="H269" s="492"/>
    </row>
    <row r="270" spans="2:8">
      <c r="B270" s="492"/>
      <c r="C270" s="492"/>
      <c r="D270" s="492"/>
      <c r="E270" s="492"/>
      <c r="F270" s="492"/>
      <c r="G270" s="492"/>
      <c r="H270" s="492"/>
    </row>
    <row r="271" spans="2:8">
      <c r="B271" s="492"/>
      <c r="C271" s="492"/>
      <c r="D271" s="492"/>
      <c r="E271" s="492"/>
      <c r="F271" s="492"/>
      <c r="G271" s="492"/>
      <c r="H271" s="492"/>
    </row>
    <row r="272" spans="2:8">
      <c r="B272" s="492"/>
      <c r="C272" s="492"/>
      <c r="D272" s="492"/>
      <c r="E272" s="492"/>
      <c r="F272" s="492"/>
      <c r="G272" s="492"/>
      <c r="H272" s="492"/>
    </row>
    <row r="273" spans="2:8">
      <c r="B273" s="492"/>
      <c r="C273" s="492"/>
      <c r="D273" s="492"/>
      <c r="E273" s="492"/>
      <c r="F273" s="492"/>
      <c r="G273" s="492"/>
      <c r="H273" s="492"/>
    </row>
    <row r="274" spans="2:8">
      <c r="B274" s="492"/>
      <c r="C274" s="492"/>
      <c r="D274" s="492"/>
      <c r="E274" s="492"/>
      <c r="F274" s="492"/>
      <c r="G274" s="492"/>
      <c r="H274" s="492"/>
    </row>
    <row r="275" spans="2:8">
      <c r="B275" s="492"/>
      <c r="C275" s="492"/>
      <c r="D275" s="492"/>
      <c r="E275" s="492"/>
      <c r="F275" s="492"/>
      <c r="G275" s="492"/>
      <c r="H275" s="492"/>
    </row>
    <row r="276" spans="2:8">
      <c r="B276" s="492"/>
      <c r="C276" s="492"/>
      <c r="D276" s="492"/>
      <c r="E276" s="492"/>
      <c r="F276" s="492"/>
      <c r="G276" s="492"/>
      <c r="H276" s="492"/>
    </row>
    <row r="277" spans="2:8">
      <c r="B277" s="492"/>
      <c r="C277" s="492"/>
      <c r="D277" s="492"/>
      <c r="E277" s="492"/>
      <c r="F277" s="492"/>
      <c r="G277" s="492"/>
      <c r="H277" s="492"/>
    </row>
    <row r="278" spans="2:8">
      <c r="B278" s="492"/>
      <c r="C278" s="492"/>
      <c r="D278" s="492"/>
      <c r="E278" s="492"/>
      <c r="F278" s="492"/>
      <c r="G278" s="492"/>
      <c r="H278" s="492"/>
    </row>
    <row r="279" spans="2:8">
      <c r="B279" s="492"/>
      <c r="C279" s="492"/>
      <c r="D279" s="492"/>
      <c r="E279" s="492"/>
      <c r="F279" s="492"/>
      <c r="G279" s="492"/>
      <c r="H279" s="492"/>
    </row>
    <row r="280" spans="2:8">
      <c r="B280" s="492"/>
      <c r="C280" s="492"/>
      <c r="D280" s="492"/>
      <c r="E280" s="492"/>
      <c r="F280" s="492"/>
      <c r="G280" s="492"/>
      <c r="H280" s="492"/>
    </row>
    <row r="281" spans="2:8">
      <c r="B281" s="492"/>
      <c r="C281" s="492"/>
      <c r="D281" s="492"/>
      <c r="E281" s="492"/>
      <c r="F281" s="492"/>
      <c r="G281" s="492"/>
      <c r="H281" s="492"/>
    </row>
    <row r="282" spans="2:8">
      <c r="B282" s="492"/>
      <c r="C282" s="492"/>
      <c r="D282" s="492"/>
      <c r="E282" s="492"/>
      <c r="F282" s="492"/>
      <c r="G282" s="492"/>
      <c r="H282" s="492"/>
    </row>
    <row r="283" spans="2:8">
      <c r="B283" s="492"/>
      <c r="C283" s="492"/>
      <c r="D283" s="492"/>
      <c r="E283" s="492"/>
      <c r="F283" s="492"/>
      <c r="G283" s="492"/>
      <c r="H283" s="492"/>
    </row>
    <row r="284" spans="2:8">
      <c r="B284" s="492"/>
      <c r="C284" s="492"/>
      <c r="D284" s="492"/>
      <c r="E284" s="492"/>
      <c r="F284" s="492"/>
      <c r="G284" s="492"/>
      <c r="H284" s="492"/>
    </row>
    <row r="285" spans="2:8">
      <c r="B285" s="492"/>
      <c r="C285" s="492"/>
      <c r="D285" s="492"/>
      <c r="E285" s="492"/>
      <c r="F285" s="492"/>
      <c r="G285" s="492"/>
      <c r="H285" s="492"/>
    </row>
    <row r="286" spans="2:8">
      <c r="B286" s="492"/>
      <c r="C286" s="492"/>
      <c r="D286" s="492"/>
      <c r="E286" s="492"/>
      <c r="F286" s="492"/>
      <c r="G286" s="492"/>
      <c r="H286" s="492"/>
    </row>
    <row r="287" spans="2:8">
      <c r="B287" s="492"/>
      <c r="C287" s="492"/>
      <c r="D287" s="492"/>
      <c r="E287" s="492"/>
      <c r="F287" s="492"/>
      <c r="G287" s="492"/>
      <c r="H287" s="492"/>
    </row>
    <row r="288" spans="2:8">
      <c r="B288" s="492"/>
      <c r="C288" s="492"/>
      <c r="D288" s="492"/>
      <c r="E288" s="492"/>
      <c r="F288" s="492"/>
      <c r="G288" s="492"/>
      <c r="H288" s="492"/>
    </row>
    <row r="289" spans="2:8">
      <c r="B289" s="492"/>
      <c r="C289" s="492"/>
      <c r="D289" s="492"/>
      <c r="E289" s="492"/>
      <c r="F289" s="492"/>
      <c r="G289" s="492"/>
      <c r="H289" s="492"/>
    </row>
    <row r="290" spans="2:8">
      <c r="B290" s="492"/>
      <c r="C290" s="492"/>
      <c r="D290" s="492"/>
      <c r="E290" s="492"/>
      <c r="F290" s="492"/>
      <c r="G290" s="492"/>
      <c r="H290" s="492"/>
    </row>
    <row r="291" spans="2:8">
      <c r="B291" s="492"/>
      <c r="C291" s="492"/>
      <c r="D291" s="492"/>
      <c r="E291" s="492"/>
      <c r="F291" s="492"/>
      <c r="G291" s="492"/>
      <c r="H291" s="492"/>
    </row>
    <row r="292" spans="2:8">
      <c r="B292" s="492"/>
      <c r="C292" s="492"/>
      <c r="D292" s="492"/>
      <c r="E292" s="492"/>
      <c r="F292" s="492"/>
      <c r="G292" s="492"/>
      <c r="H292" s="492"/>
    </row>
    <row r="293" spans="2:8">
      <c r="B293" s="492"/>
      <c r="C293" s="492"/>
      <c r="D293" s="492"/>
      <c r="E293" s="492"/>
      <c r="F293" s="492"/>
      <c r="G293" s="492"/>
      <c r="H293" s="492"/>
    </row>
    <row r="294" spans="2:8">
      <c r="B294" s="492"/>
      <c r="C294" s="492"/>
      <c r="D294" s="492"/>
      <c r="E294" s="492"/>
      <c r="F294" s="492"/>
      <c r="G294" s="492"/>
      <c r="H294" s="492"/>
    </row>
    <row r="295" spans="2:8">
      <c r="B295" s="492"/>
      <c r="C295" s="492"/>
      <c r="D295" s="492"/>
      <c r="E295" s="492"/>
      <c r="F295" s="492"/>
      <c r="G295" s="492"/>
      <c r="H295" s="492"/>
    </row>
    <row r="296" spans="2:8">
      <c r="B296" s="492"/>
      <c r="C296" s="492"/>
      <c r="D296" s="492"/>
      <c r="E296" s="492"/>
      <c r="F296" s="492"/>
      <c r="G296" s="492"/>
      <c r="H296" s="492"/>
    </row>
    <row r="297" spans="2:8">
      <c r="B297" s="492"/>
      <c r="C297" s="492"/>
      <c r="D297" s="492"/>
      <c r="E297" s="492"/>
      <c r="F297" s="492"/>
      <c r="G297" s="492"/>
      <c r="H297" s="492"/>
    </row>
    <row r="298" spans="2:8">
      <c r="B298" s="492"/>
      <c r="C298" s="492"/>
      <c r="D298" s="492"/>
      <c r="E298" s="492"/>
      <c r="F298" s="492"/>
      <c r="G298" s="492"/>
      <c r="H298" s="492"/>
    </row>
    <row r="299" spans="2:8">
      <c r="B299" s="492"/>
      <c r="C299" s="492"/>
      <c r="D299" s="492"/>
      <c r="E299" s="492"/>
      <c r="F299" s="492"/>
      <c r="G299" s="492"/>
      <c r="H299" s="492"/>
    </row>
    <row r="300" spans="2:8">
      <c r="B300" s="492"/>
      <c r="C300" s="492"/>
      <c r="D300" s="492"/>
      <c r="E300" s="492"/>
      <c r="F300" s="492"/>
      <c r="G300" s="492"/>
      <c r="H300" s="492"/>
    </row>
    <row r="301" spans="2:8">
      <c r="B301" s="492"/>
      <c r="C301" s="492"/>
      <c r="D301" s="492"/>
      <c r="E301" s="492"/>
      <c r="F301" s="492"/>
      <c r="G301" s="492"/>
      <c r="H301" s="492"/>
    </row>
    <row r="302" spans="2:8">
      <c r="B302" s="492"/>
      <c r="C302" s="492"/>
      <c r="D302" s="492"/>
      <c r="E302" s="492"/>
      <c r="F302" s="492"/>
      <c r="G302" s="492"/>
      <c r="H302" s="492"/>
    </row>
    <row r="303" spans="2:8">
      <c r="B303" s="492"/>
      <c r="C303" s="492"/>
      <c r="D303" s="492"/>
      <c r="E303" s="492"/>
      <c r="F303" s="492"/>
      <c r="G303" s="492"/>
      <c r="H303" s="492"/>
    </row>
    <row r="304" spans="2:8">
      <c r="B304" s="492"/>
      <c r="C304" s="492"/>
      <c r="D304" s="492"/>
      <c r="E304" s="492"/>
      <c r="F304" s="492"/>
      <c r="G304" s="492"/>
      <c r="H304" s="492"/>
    </row>
    <row r="305" spans="2:8">
      <c r="B305" s="492"/>
      <c r="C305" s="492"/>
      <c r="D305" s="492"/>
      <c r="E305" s="492"/>
      <c r="F305" s="492"/>
      <c r="G305" s="492"/>
      <c r="H305" s="492"/>
    </row>
    <row r="306" spans="2:8">
      <c r="B306" s="492"/>
      <c r="C306" s="492"/>
      <c r="D306" s="492"/>
      <c r="E306" s="492"/>
      <c r="F306" s="492"/>
      <c r="G306" s="492"/>
      <c r="H306" s="492"/>
    </row>
    <row r="307" spans="2:8">
      <c r="B307" s="492"/>
      <c r="C307" s="492"/>
      <c r="D307" s="492"/>
      <c r="E307" s="492"/>
      <c r="F307" s="492"/>
      <c r="G307" s="492"/>
      <c r="H307" s="492"/>
    </row>
    <row r="308" spans="2:8">
      <c r="B308" s="492"/>
      <c r="C308" s="492"/>
      <c r="D308" s="492"/>
      <c r="E308" s="492"/>
      <c r="F308" s="492"/>
      <c r="G308" s="492"/>
      <c r="H308" s="492"/>
    </row>
    <row r="309" spans="2:8">
      <c r="B309" s="492"/>
      <c r="C309" s="492"/>
      <c r="D309" s="492"/>
      <c r="E309" s="492"/>
      <c r="F309" s="492"/>
      <c r="G309" s="492"/>
      <c r="H309" s="492"/>
    </row>
    <row r="310" spans="2:8">
      <c r="B310" s="492"/>
      <c r="C310" s="492"/>
      <c r="D310" s="492"/>
      <c r="E310" s="492"/>
      <c r="F310" s="492"/>
      <c r="G310" s="492"/>
      <c r="H310" s="492"/>
    </row>
    <row r="311" spans="2:8">
      <c r="B311" s="492"/>
      <c r="C311" s="492"/>
      <c r="D311" s="492"/>
      <c r="E311" s="492"/>
      <c r="F311" s="492"/>
      <c r="G311" s="492"/>
      <c r="H311" s="492"/>
    </row>
    <row r="312" spans="2:8">
      <c r="B312" s="492"/>
      <c r="C312" s="492"/>
      <c r="D312" s="492"/>
      <c r="E312" s="492"/>
      <c r="F312" s="492"/>
      <c r="G312" s="492"/>
      <c r="H312" s="492"/>
    </row>
    <row r="313" spans="2:8">
      <c r="B313" s="492"/>
      <c r="C313" s="492"/>
      <c r="D313" s="492"/>
      <c r="E313" s="492"/>
      <c r="F313" s="492"/>
      <c r="G313" s="492"/>
      <c r="H313" s="492"/>
    </row>
    <row r="314" spans="2:8">
      <c r="B314" s="492"/>
      <c r="C314" s="492"/>
      <c r="D314" s="492"/>
      <c r="E314" s="492"/>
      <c r="F314" s="492"/>
      <c r="G314" s="492"/>
      <c r="H314" s="492"/>
    </row>
    <row r="315" spans="2:8">
      <c r="B315" s="492"/>
      <c r="C315" s="492"/>
      <c r="D315" s="492"/>
      <c r="E315" s="492"/>
      <c r="F315" s="492"/>
      <c r="G315" s="492"/>
      <c r="H315" s="492"/>
    </row>
    <row r="316" spans="2:8">
      <c r="B316" s="492"/>
      <c r="C316" s="492"/>
      <c r="D316" s="492"/>
      <c r="E316" s="492"/>
      <c r="F316" s="492"/>
      <c r="G316" s="492"/>
      <c r="H316" s="492"/>
    </row>
    <row r="317" spans="2:8">
      <c r="B317" s="492"/>
      <c r="C317" s="492"/>
      <c r="D317" s="492"/>
      <c r="E317" s="492"/>
      <c r="F317" s="492"/>
      <c r="G317" s="492"/>
      <c r="H317" s="492"/>
    </row>
    <row r="318" spans="2:8">
      <c r="B318" s="492"/>
      <c r="C318" s="492"/>
      <c r="D318" s="492"/>
      <c r="E318" s="492"/>
      <c r="F318" s="492"/>
      <c r="G318" s="492"/>
      <c r="H318" s="492"/>
    </row>
    <row r="319" spans="2:8">
      <c r="B319" s="492"/>
      <c r="C319" s="492"/>
      <c r="D319" s="492"/>
      <c r="E319" s="492"/>
      <c r="F319" s="492"/>
      <c r="G319" s="492"/>
      <c r="H319" s="492"/>
    </row>
    <row r="320" spans="2:8">
      <c r="B320" s="492"/>
      <c r="C320" s="492"/>
      <c r="D320" s="492"/>
      <c r="E320" s="492"/>
      <c r="F320" s="492"/>
      <c r="G320" s="492"/>
      <c r="H320" s="492"/>
    </row>
    <row r="321" spans="2:8">
      <c r="B321" s="492"/>
      <c r="C321" s="492"/>
      <c r="D321" s="492"/>
      <c r="E321" s="492"/>
      <c r="F321" s="492"/>
      <c r="G321" s="492"/>
      <c r="H321" s="492"/>
    </row>
    <row r="322" spans="2:8">
      <c r="B322" s="492"/>
      <c r="C322" s="492"/>
      <c r="D322" s="492"/>
      <c r="E322" s="492"/>
      <c r="F322" s="492"/>
      <c r="G322" s="492"/>
      <c r="H322" s="492"/>
    </row>
    <row r="323" spans="2:8">
      <c r="B323" s="492"/>
      <c r="C323" s="492"/>
      <c r="D323" s="492"/>
      <c r="E323" s="492"/>
      <c r="F323" s="492"/>
      <c r="G323" s="492"/>
      <c r="H323" s="492"/>
    </row>
    <row r="324" spans="2:8">
      <c r="B324" s="492"/>
      <c r="C324" s="492"/>
      <c r="D324" s="492"/>
      <c r="E324" s="492"/>
      <c r="F324" s="492"/>
      <c r="G324" s="492"/>
      <c r="H324" s="492"/>
    </row>
    <row r="325" spans="2:8">
      <c r="B325" s="492"/>
      <c r="C325" s="492"/>
      <c r="D325" s="492"/>
      <c r="E325" s="492"/>
      <c r="F325" s="492"/>
      <c r="G325" s="492"/>
      <c r="H325" s="492"/>
    </row>
    <row r="326" spans="2:8">
      <c r="B326" s="492"/>
      <c r="C326" s="492"/>
      <c r="D326" s="492"/>
      <c r="E326" s="492"/>
      <c r="F326" s="492"/>
      <c r="G326" s="492"/>
      <c r="H326" s="492"/>
    </row>
    <row r="327" spans="2:8">
      <c r="B327" s="492"/>
      <c r="C327" s="492"/>
      <c r="D327" s="492"/>
      <c r="E327" s="492"/>
      <c r="F327" s="492"/>
      <c r="G327" s="492"/>
      <c r="H327" s="492"/>
    </row>
    <row r="328" spans="2:8">
      <c r="B328" s="492"/>
      <c r="C328" s="492"/>
      <c r="D328" s="492"/>
      <c r="E328" s="492"/>
      <c r="F328" s="492"/>
      <c r="G328" s="492"/>
      <c r="H328" s="492"/>
    </row>
    <row r="329" spans="2:8">
      <c r="B329" s="492"/>
      <c r="C329" s="492"/>
      <c r="D329" s="492"/>
      <c r="E329" s="492"/>
      <c r="F329" s="492"/>
      <c r="G329" s="492"/>
      <c r="H329" s="492"/>
    </row>
    <row r="330" spans="2:8">
      <c r="B330" s="492"/>
      <c r="C330" s="492"/>
      <c r="D330" s="492"/>
      <c r="E330" s="492"/>
      <c r="F330" s="492"/>
      <c r="G330" s="492"/>
      <c r="H330" s="492"/>
    </row>
    <row r="331" spans="2:8">
      <c r="B331" s="492"/>
      <c r="C331" s="492"/>
      <c r="D331" s="492"/>
      <c r="E331" s="492"/>
      <c r="F331" s="492"/>
      <c r="G331" s="492"/>
      <c r="H331" s="492"/>
    </row>
    <row r="332" spans="2:8">
      <c r="B332" s="492"/>
      <c r="C332" s="492"/>
      <c r="D332" s="492"/>
      <c r="E332" s="492"/>
      <c r="F332" s="492"/>
      <c r="G332" s="492"/>
      <c r="H332" s="492"/>
    </row>
    <row r="333" spans="2:8">
      <c r="B333" s="492"/>
      <c r="C333" s="492"/>
      <c r="D333" s="492"/>
      <c r="E333" s="492"/>
      <c r="F333" s="492"/>
      <c r="G333" s="492"/>
      <c r="H333" s="492"/>
    </row>
    <row r="334" spans="2:8">
      <c r="B334" s="492"/>
      <c r="C334" s="492"/>
      <c r="D334" s="492"/>
      <c r="E334" s="492"/>
      <c r="F334" s="492"/>
      <c r="G334" s="492"/>
      <c r="H334" s="492"/>
    </row>
    <row r="335" spans="2:8">
      <c r="B335" s="492"/>
      <c r="C335" s="492"/>
      <c r="D335" s="492"/>
      <c r="E335" s="492"/>
      <c r="F335" s="492"/>
      <c r="G335" s="492"/>
      <c r="H335" s="492"/>
    </row>
    <row r="336" spans="2:8">
      <c r="B336" s="492"/>
      <c r="C336" s="492"/>
      <c r="D336" s="492"/>
      <c r="E336" s="492"/>
      <c r="F336" s="492"/>
      <c r="G336" s="492"/>
      <c r="H336" s="492"/>
    </row>
    <row r="337" spans="2:8">
      <c r="B337" s="492"/>
      <c r="C337" s="492"/>
      <c r="D337" s="492"/>
      <c r="E337" s="492"/>
      <c r="F337" s="492"/>
      <c r="G337" s="492"/>
      <c r="H337" s="492"/>
    </row>
    <row r="338" spans="2:8">
      <c r="B338" s="492"/>
      <c r="C338" s="492"/>
      <c r="D338" s="492"/>
      <c r="E338" s="492"/>
      <c r="F338" s="492"/>
      <c r="G338" s="492"/>
      <c r="H338" s="492"/>
    </row>
    <row r="339" spans="2:8">
      <c r="B339" s="492"/>
      <c r="C339" s="492"/>
      <c r="D339" s="492"/>
      <c r="E339" s="492"/>
      <c r="F339" s="492"/>
      <c r="G339" s="492"/>
      <c r="H339" s="492"/>
    </row>
    <row r="340" spans="2:8">
      <c r="B340" s="492"/>
      <c r="C340" s="492"/>
      <c r="D340" s="492"/>
      <c r="E340" s="492"/>
      <c r="F340" s="492"/>
      <c r="G340" s="492"/>
      <c r="H340" s="492"/>
    </row>
    <row r="341" spans="2:8">
      <c r="B341" s="492"/>
      <c r="C341" s="492"/>
      <c r="D341" s="492"/>
      <c r="E341" s="492"/>
      <c r="F341" s="492"/>
      <c r="G341" s="492"/>
      <c r="H341" s="492"/>
    </row>
    <row r="342" spans="2:8">
      <c r="B342" s="492"/>
      <c r="C342" s="492"/>
      <c r="D342" s="492"/>
      <c r="E342" s="492"/>
      <c r="F342" s="492"/>
      <c r="G342" s="492"/>
      <c r="H342" s="492"/>
    </row>
    <row r="343" spans="2:8">
      <c r="B343" s="492"/>
      <c r="C343" s="492"/>
      <c r="D343" s="492"/>
      <c r="E343" s="492"/>
      <c r="F343" s="492"/>
      <c r="G343" s="492"/>
      <c r="H343" s="492"/>
    </row>
    <row r="344" spans="2:8">
      <c r="B344" s="492"/>
      <c r="C344" s="492"/>
      <c r="D344" s="492"/>
      <c r="E344" s="492"/>
      <c r="F344" s="492"/>
      <c r="G344" s="492"/>
      <c r="H344" s="492"/>
    </row>
    <row r="345" spans="2:8">
      <c r="B345" s="492"/>
      <c r="C345" s="492"/>
      <c r="D345" s="492"/>
      <c r="E345" s="492"/>
      <c r="F345" s="492"/>
      <c r="G345" s="492"/>
      <c r="H345" s="492"/>
    </row>
    <row r="346" spans="2:8">
      <c r="B346" s="492"/>
      <c r="C346" s="492"/>
      <c r="D346" s="492"/>
      <c r="E346" s="492"/>
      <c r="F346" s="492"/>
      <c r="G346" s="492"/>
      <c r="H346" s="492"/>
    </row>
    <row r="347" spans="2:8">
      <c r="B347" s="492"/>
      <c r="C347" s="492"/>
      <c r="D347" s="492"/>
      <c r="E347" s="492"/>
      <c r="F347" s="492"/>
      <c r="G347" s="492"/>
      <c r="H347" s="492"/>
    </row>
    <row r="348" spans="2:8">
      <c r="B348" s="492"/>
      <c r="C348" s="492"/>
      <c r="D348" s="492"/>
      <c r="E348" s="492"/>
      <c r="F348" s="492"/>
      <c r="G348" s="492"/>
      <c r="H348" s="492"/>
    </row>
    <row r="349" spans="2:8">
      <c r="B349" s="492"/>
      <c r="C349" s="492"/>
      <c r="D349" s="492"/>
      <c r="E349" s="492"/>
      <c r="F349" s="492"/>
      <c r="G349" s="492"/>
      <c r="H349" s="492"/>
    </row>
    <row r="350" spans="2:8">
      <c r="B350" s="492"/>
      <c r="C350" s="492"/>
      <c r="D350" s="492"/>
      <c r="E350" s="492"/>
      <c r="F350" s="492"/>
      <c r="G350" s="492"/>
      <c r="H350" s="492"/>
    </row>
    <row r="351" spans="2:8">
      <c r="B351" s="492"/>
      <c r="C351" s="492"/>
      <c r="D351" s="492"/>
      <c r="E351" s="492"/>
      <c r="F351" s="492"/>
      <c r="G351" s="492"/>
      <c r="H351" s="492"/>
    </row>
    <row r="352" spans="2:8">
      <c r="B352" s="492"/>
      <c r="C352" s="492"/>
      <c r="D352" s="492"/>
      <c r="E352" s="492"/>
      <c r="F352" s="492"/>
      <c r="G352" s="492"/>
      <c r="H352" s="492"/>
    </row>
    <row r="353" spans="2:8">
      <c r="B353" s="492"/>
      <c r="C353" s="492"/>
      <c r="D353" s="492"/>
      <c r="E353" s="492"/>
      <c r="F353" s="492"/>
      <c r="G353" s="492"/>
      <c r="H353" s="492"/>
    </row>
    <row r="354" spans="2:8">
      <c r="B354" s="492"/>
      <c r="C354" s="492"/>
      <c r="D354" s="492"/>
      <c r="E354" s="492"/>
      <c r="F354" s="492"/>
      <c r="G354" s="492"/>
      <c r="H354" s="492"/>
    </row>
    <row r="355" spans="2:8">
      <c r="B355" s="492"/>
      <c r="C355" s="492"/>
      <c r="D355" s="492"/>
      <c r="E355" s="492"/>
      <c r="F355" s="492"/>
      <c r="G355" s="492"/>
      <c r="H355" s="492"/>
    </row>
    <row r="356" spans="2:8">
      <c r="B356" s="492"/>
      <c r="C356" s="492"/>
      <c r="D356" s="492"/>
      <c r="E356" s="492"/>
      <c r="F356" s="492"/>
      <c r="G356" s="492"/>
      <c r="H356" s="492"/>
    </row>
    <row r="357" spans="2:8">
      <c r="B357" s="492"/>
      <c r="C357" s="492"/>
      <c r="D357" s="492"/>
      <c r="E357" s="492"/>
      <c r="F357" s="492"/>
      <c r="G357" s="492"/>
      <c r="H357" s="492"/>
    </row>
    <row r="358" spans="2:8">
      <c r="B358" s="492"/>
      <c r="C358" s="492"/>
      <c r="D358" s="492"/>
      <c r="E358" s="492"/>
      <c r="F358" s="492"/>
      <c r="G358" s="492"/>
      <c r="H358" s="492"/>
    </row>
    <row r="359" spans="2:8">
      <c r="B359" s="492"/>
      <c r="C359" s="492"/>
      <c r="D359" s="492"/>
      <c r="E359" s="492"/>
      <c r="F359" s="492"/>
      <c r="G359" s="492"/>
      <c r="H359" s="492"/>
    </row>
    <row r="360" spans="2:8">
      <c r="B360" s="492"/>
      <c r="C360" s="492"/>
      <c r="D360" s="492"/>
      <c r="E360" s="492"/>
      <c r="F360" s="492"/>
      <c r="G360" s="492"/>
      <c r="H360" s="492"/>
    </row>
    <row r="361" spans="2:8">
      <c r="B361" s="492"/>
      <c r="C361" s="492"/>
      <c r="D361" s="492"/>
      <c r="E361" s="492"/>
      <c r="F361" s="492"/>
      <c r="G361" s="492"/>
      <c r="H361" s="492"/>
    </row>
    <row r="362" spans="2:8">
      <c r="B362" s="492"/>
      <c r="C362" s="492"/>
      <c r="D362" s="492"/>
      <c r="E362" s="492"/>
      <c r="F362" s="492"/>
      <c r="G362" s="492"/>
      <c r="H362" s="492"/>
    </row>
    <row r="363" spans="2:8">
      <c r="B363" s="492"/>
      <c r="C363" s="492"/>
      <c r="D363" s="492"/>
      <c r="E363" s="492"/>
      <c r="F363" s="492"/>
      <c r="G363" s="492"/>
      <c r="H363" s="492"/>
    </row>
    <row r="364" spans="2:8">
      <c r="B364" s="492"/>
      <c r="C364" s="492"/>
      <c r="D364" s="492"/>
      <c r="E364" s="492"/>
      <c r="F364" s="492"/>
      <c r="G364" s="492"/>
      <c r="H364" s="492"/>
    </row>
    <row r="365" spans="2:8">
      <c r="B365" s="492"/>
      <c r="C365" s="492"/>
      <c r="D365" s="492"/>
      <c r="E365" s="492"/>
      <c r="F365" s="492"/>
      <c r="G365" s="492"/>
      <c r="H365" s="492"/>
    </row>
    <row r="366" spans="2:8">
      <c r="B366" s="492"/>
      <c r="C366" s="492"/>
      <c r="D366" s="492"/>
      <c r="E366" s="492"/>
      <c r="F366" s="492"/>
      <c r="G366" s="492"/>
      <c r="H366" s="492"/>
    </row>
    <row r="367" spans="2:8">
      <c r="B367" s="492"/>
      <c r="C367" s="492"/>
      <c r="D367" s="492"/>
      <c r="E367" s="492"/>
      <c r="F367" s="492"/>
      <c r="G367" s="492"/>
      <c r="H367" s="492"/>
    </row>
    <row r="368" spans="2:8">
      <c r="B368" s="492"/>
      <c r="C368" s="492"/>
      <c r="D368" s="492"/>
      <c r="E368" s="492"/>
      <c r="F368" s="492"/>
      <c r="G368" s="492"/>
      <c r="H368" s="492"/>
    </row>
    <row r="369" spans="2:8">
      <c r="B369" s="492"/>
      <c r="C369" s="492"/>
      <c r="D369" s="492"/>
      <c r="E369" s="492"/>
      <c r="F369" s="492"/>
      <c r="G369" s="492"/>
      <c r="H369" s="492"/>
    </row>
    <row r="370" spans="2:8">
      <c r="B370" s="492"/>
      <c r="C370" s="492"/>
      <c r="D370" s="492"/>
      <c r="E370" s="492"/>
      <c r="F370" s="492"/>
      <c r="G370" s="492"/>
      <c r="H370" s="492"/>
    </row>
    <row r="371" spans="2:8">
      <c r="B371" s="492"/>
      <c r="C371" s="492"/>
      <c r="D371" s="492"/>
      <c r="E371" s="492"/>
      <c r="F371" s="492"/>
      <c r="G371" s="492"/>
      <c r="H371" s="492"/>
    </row>
    <row r="372" spans="2:8">
      <c r="B372" s="492"/>
      <c r="C372" s="492"/>
      <c r="D372" s="492"/>
      <c r="E372" s="492"/>
      <c r="F372" s="492"/>
      <c r="G372" s="492"/>
      <c r="H372" s="492"/>
    </row>
    <row r="373" spans="2:8">
      <c r="B373" s="492"/>
      <c r="C373" s="492"/>
      <c r="D373" s="492"/>
      <c r="E373" s="492"/>
      <c r="F373" s="492"/>
      <c r="G373" s="492"/>
      <c r="H373" s="492"/>
    </row>
    <row r="374" spans="2:8">
      <c r="B374" s="492"/>
      <c r="C374" s="492"/>
      <c r="D374" s="492"/>
      <c r="E374" s="492"/>
      <c r="F374" s="492"/>
      <c r="G374" s="492"/>
      <c r="H374" s="492"/>
    </row>
    <row r="375" spans="2:8">
      <c r="B375" s="492"/>
      <c r="C375" s="492"/>
      <c r="D375" s="492"/>
      <c r="E375" s="492"/>
      <c r="F375" s="492"/>
      <c r="G375" s="492"/>
      <c r="H375" s="492"/>
    </row>
    <row r="376" spans="2:8">
      <c r="B376" s="492"/>
      <c r="C376" s="492"/>
      <c r="D376" s="492"/>
      <c r="E376" s="492"/>
      <c r="F376" s="492"/>
      <c r="G376" s="492"/>
      <c r="H376" s="492"/>
    </row>
    <row r="377" spans="2:8">
      <c r="B377" s="492"/>
      <c r="C377" s="492"/>
      <c r="D377" s="492"/>
      <c r="E377" s="492"/>
      <c r="F377" s="492"/>
      <c r="G377" s="492"/>
      <c r="H377" s="492"/>
    </row>
    <row r="378" spans="2:8">
      <c r="B378" s="492"/>
      <c r="C378" s="492"/>
      <c r="D378" s="492"/>
      <c r="E378" s="492"/>
      <c r="F378" s="492"/>
      <c r="G378" s="492"/>
      <c r="H378" s="492"/>
    </row>
    <row r="379" spans="2:8">
      <c r="B379" s="492"/>
      <c r="C379" s="492"/>
      <c r="D379" s="492"/>
      <c r="E379" s="492"/>
      <c r="F379" s="492"/>
      <c r="G379" s="492"/>
      <c r="H379" s="492"/>
    </row>
    <row r="380" spans="2:8">
      <c r="B380" s="492"/>
      <c r="C380" s="492"/>
      <c r="D380" s="492"/>
      <c r="E380" s="492"/>
      <c r="F380" s="492"/>
      <c r="G380" s="492"/>
      <c r="H380" s="492"/>
    </row>
    <row r="381" spans="2:8">
      <c r="B381" s="492"/>
      <c r="C381" s="492"/>
      <c r="D381" s="492"/>
      <c r="E381" s="492"/>
      <c r="F381" s="492"/>
      <c r="G381" s="492"/>
      <c r="H381" s="492"/>
    </row>
    <row r="382" spans="2:8">
      <c r="B382" s="492"/>
      <c r="C382" s="492"/>
      <c r="D382" s="492"/>
      <c r="E382" s="492"/>
      <c r="F382" s="492"/>
      <c r="G382" s="492"/>
      <c r="H382" s="492"/>
    </row>
    <row r="383" spans="2:8">
      <c r="B383" s="492"/>
      <c r="C383" s="492"/>
      <c r="D383" s="492"/>
      <c r="E383" s="492"/>
      <c r="F383" s="492"/>
      <c r="G383" s="492"/>
      <c r="H383" s="492"/>
    </row>
    <row r="384" spans="2:8">
      <c r="B384" s="492"/>
      <c r="C384" s="492"/>
      <c r="D384" s="492"/>
      <c r="E384" s="492"/>
      <c r="F384" s="492"/>
      <c r="G384" s="492"/>
      <c r="H384" s="492"/>
    </row>
    <row r="385" spans="2:8">
      <c r="B385" s="492"/>
      <c r="C385" s="492"/>
      <c r="D385" s="492"/>
      <c r="E385" s="492"/>
      <c r="F385" s="492"/>
      <c r="G385" s="492"/>
      <c r="H385" s="492"/>
    </row>
    <row r="386" spans="2:8">
      <c r="B386" s="492"/>
      <c r="C386" s="492"/>
      <c r="D386" s="492"/>
      <c r="E386" s="492"/>
      <c r="F386" s="492"/>
      <c r="G386" s="492"/>
      <c r="H386" s="492"/>
    </row>
    <row r="387" spans="2:8">
      <c r="B387" s="492"/>
      <c r="C387" s="492"/>
      <c r="D387" s="492"/>
      <c r="E387" s="492"/>
      <c r="F387" s="492"/>
      <c r="G387" s="492"/>
      <c r="H387" s="492"/>
    </row>
    <row r="388" spans="2:8">
      <c r="B388" s="492"/>
      <c r="C388" s="492"/>
      <c r="D388" s="492"/>
      <c r="E388" s="492"/>
      <c r="F388" s="492"/>
      <c r="G388" s="492"/>
      <c r="H388" s="492"/>
    </row>
    <row r="389" spans="2:8">
      <c r="B389" s="492"/>
      <c r="C389" s="492"/>
      <c r="D389" s="492"/>
      <c r="E389" s="492"/>
      <c r="F389" s="492"/>
      <c r="G389" s="492"/>
      <c r="H389" s="492"/>
    </row>
    <row r="390" spans="2:8">
      <c r="B390" s="492"/>
      <c r="C390" s="492"/>
      <c r="D390" s="492"/>
      <c r="E390" s="492"/>
      <c r="F390" s="492"/>
      <c r="G390" s="492"/>
      <c r="H390" s="492"/>
    </row>
    <row r="391" spans="2:8">
      <c r="B391" s="492"/>
      <c r="C391" s="492"/>
      <c r="D391" s="492"/>
      <c r="E391" s="492"/>
      <c r="F391" s="492"/>
      <c r="G391" s="492"/>
      <c r="H391" s="492"/>
    </row>
    <row r="392" spans="2:8">
      <c r="B392" s="492"/>
      <c r="C392" s="492"/>
      <c r="D392" s="492"/>
      <c r="E392" s="492"/>
      <c r="F392" s="492"/>
      <c r="G392" s="492"/>
      <c r="H392" s="492"/>
    </row>
    <row r="393" spans="2:8">
      <c r="B393" s="492"/>
      <c r="C393" s="492"/>
      <c r="D393" s="492"/>
      <c r="E393" s="492"/>
      <c r="F393" s="492"/>
      <c r="G393" s="492"/>
      <c r="H393" s="492"/>
    </row>
    <row r="394" spans="2:8">
      <c r="B394" s="492"/>
      <c r="C394" s="492"/>
      <c r="D394" s="492"/>
      <c r="E394" s="492"/>
      <c r="F394" s="492"/>
      <c r="G394" s="492"/>
      <c r="H394" s="492"/>
    </row>
    <row r="395" spans="2:8">
      <c r="B395" s="492"/>
      <c r="C395" s="492"/>
      <c r="D395" s="492"/>
      <c r="E395" s="492"/>
      <c r="F395" s="492"/>
      <c r="G395" s="492"/>
      <c r="H395" s="492"/>
    </row>
    <row r="396" spans="2:8">
      <c r="B396" s="492"/>
      <c r="C396" s="492"/>
      <c r="D396" s="492"/>
      <c r="E396" s="492"/>
      <c r="F396" s="492"/>
      <c r="G396" s="492"/>
      <c r="H396" s="492"/>
    </row>
    <row r="397" spans="2:8">
      <c r="B397" s="492"/>
      <c r="C397" s="492"/>
      <c r="D397" s="492"/>
      <c r="E397" s="492"/>
      <c r="F397" s="492"/>
      <c r="G397" s="492"/>
      <c r="H397" s="492"/>
    </row>
    <row r="398" spans="2:8">
      <c r="B398" s="492"/>
      <c r="C398" s="492"/>
      <c r="D398" s="492"/>
      <c r="E398" s="492"/>
      <c r="F398" s="492"/>
      <c r="G398" s="492"/>
      <c r="H398" s="492"/>
    </row>
    <row r="399" spans="2:8">
      <c r="B399" s="492"/>
      <c r="C399" s="492"/>
      <c r="D399" s="492"/>
      <c r="E399" s="492"/>
      <c r="F399" s="492"/>
      <c r="G399" s="492"/>
      <c r="H399" s="492"/>
    </row>
    <row r="400" spans="2:8">
      <c r="B400" s="492"/>
      <c r="C400" s="492"/>
      <c r="D400" s="492"/>
      <c r="E400" s="492"/>
      <c r="F400" s="492"/>
      <c r="G400" s="492"/>
      <c r="H400" s="492"/>
    </row>
    <row r="401" spans="2:8">
      <c r="B401" s="492"/>
      <c r="C401" s="492"/>
      <c r="D401" s="492"/>
      <c r="E401" s="492"/>
      <c r="F401" s="492"/>
      <c r="G401" s="492"/>
      <c r="H401" s="492"/>
    </row>
    <row r="402" spans="2:8">
      <c r="B402" s="492"/>
      <c r="C402" s="492"/>
      <c r="D402" s="492"/>
      <c r="E402" s="492"/>
      <c r="F402" s="492"/>
      <c r="G402" s="492"/>
      <c r="H402" s="492"/>
    </row>
    <row r="403" spans="2:8">
      <c r="B403" s="492"/>
      <c r="C403" s="492"/>
      <c r="D403" s="492"/>
      <c r="E403" s="492"/>
      <c r="F403" s="492"/>
      <c r="G403" s="492"/>
      <c r="H403" s="492"/>
    </row>
    <row r="404" spans="2:8">
      <c r="B404" s="492"/>
      <c r="C404" s="492"/>
      <c r="D404" s="492"/>
      <c r="E404" s="492"/>
      <c r="F404" s="492"/>
      <c r="G404" s="492"/>
      <c r="H404" s="492"/>
    </row>
    <row r="405" spans="2:8">
      <c r="B405" s="492"/>
      <c r="C405" s="492"/>
      <c r="D405" s="492"/>
      <c r="E405" s="492"/>
      <c r="F405" s="492"/>
      <c r="G405" s="492"/>
      <c r="H405" s="492"/>
    </row>
    <row r="406" spans="2:8">
      <c r="B406" s="492"/>
      <c r="C406" s="492"/>
      <c r="D406" s="492"/>
      <c r="E406" s="492"/>
      <c r="F406" s="492"/>
      <c r="G406" s="492"/>
      <c r="H406" s="492"/>
    </row>
    <row r="407" spans="2:8">
      <c r="B407" s="492"/>
      <c r="C407" s="492"/>
      <c r="D407" s="492"/>
      <c r="E407" s="492"/>
      <c r="F407" s="492"/>
      <c r="G407" s="492"/>
      <c r="H407" s="492"/>
    </row>
    <row r="408" spans="2:8">
      <c r="B408" s="492"/>
      <c r="C408" s="492"/>
      <c r="D408" s="492"/>
      <c r="E408" s="492"/>
      <c r="F408" s="492"/>
      <c r="G408" s="492"/>
      <c r="H408" s="492"/>
    </row>
    <row r="409" spans="2:8">
      <c r="B409" s="492"/>
      <c r="C409" s="492"/>
      <c r="D409" s="492"/>
      <c r="E409" s="492"/>
      <c r="F409" s="492"/>
      <c r="G409" s="492"/>
      <c r="H409" s="492"/>
    </row>
    <row r="410" spans="2:8">
      <c r="B410" s="492"/>
      <c r="C410" s="492"/>
      <c r="D410" s="492"/>
      <c r="E410" s="492"/>
      <c r="F410" s="492"/>
      <c r="G410" s="492"/>
      <c r="H410" s="492"/>
    </row>
    <row r="411" spans="2:8">
      <c r="B411" s="492"/>
      <c r="C411" s="492"/>
      <c r="D411" s="492"/>
      <c r="E411" s="492"/>
      <c r="F411" s="492"/>
      <c r="G411" s="492"/>
      <c r="H411" s="492"/>
    </row>
    <row r="412" spans="2:8">
      <c r="B412" s="492"/>
      <c r="C412" s="492"/>
      <c r="D412" s="492"/>
      <c r="E412" s="492"/>
      <c r="F412" s="492"/>
      <c r="G412" s="492"/>
      <c r="H412" s="492"/>
    </row>
    <row r="413" spans="2:8">
      <c r="B413" s="492"/>
      <c r="C413" s="492"/>
      <c r="D413" s="492"/>
      <c r="E413" s="492"/>
      <c r="F413" s="492"/>
      <c r="G413" s="492"/>
      <c r="H413" s="492"/>
    </row>
    <row r="414" spans="2:8">
      <c r="B414" s="492"/>
      <c r="C414" s="492"/>
      <c r="D414" s="492"/>
      <c r="E414" s="492"/>
      <c r="F414" s="492"/>
      <c r="G414" s="492"/>
      <c r="H414" s="492"/>
    </row>
    <row r="415" spans="2:8">
      <c r="B415" s="492"/>
      <c r="C415" s="492"/>
      <c r="D415" s="492"/>
      <c r="E415" s="492"/>
      <c r="F415" s="492"/>
      <c r="G415" s="492"/>
      <c r="H415" s="492"/>
    </row>
    <row r="416" spans="2:8">
      <c r="B416" s="492"/>
      <c r="C416" s="492"/>
      <c r="D416" s="492"/>
      <c r="E416" s="492"/>
      <c r="F416" s="492"/>
      <c r="G416" s="492"/>
      <c r="H416" s="492"/>
    </row>
    <row r="417" spans="2:8">
      <c r="B417" s="492"/>
      <c r="C417" s="492"/>
      <c r="D417" s="492"/>
      <c r="E417" s="492"/>
      <c r="F417" s="492"/>
      <c r="G417" s="492"/>
      <c r="H417" s="492"/>
    </row>
    <row r="418" spans="2:8">
      <c r="B418" s="492"/>
      <c r="C418" s="492"/>
      <c r="D418" s="492"/>
      <c r="E418" s="492"/>
      <c r="F418" s="492"/>
      <c r="G418" s="492"/>
      <c r="H418" s="492"/>
    </row>
    <row r="419" spans="2:8">
      <c r="B419" s="492"/>
      <c r="C419" s="492"/>
      <c r="D419" s="492"/>
      <c r="E419" s="492"/>
      <c r="F419" s="492"/>
      <c r="G419" s="492"/>
      <c r="H419" s="492"/>
    </row>
    <row r="420" spans="2:8">
      <c r="B420" s="492"/>
      <c r="C420" s="492"/>
      <c r="D420" s="492"/>
      <c r="E420" s="492"/>
      <c r="F420" s="492"/>
      <c r="G420" s="492"/>
      <c r="H420" s="492"/>
    </row>
    <row r="421" spans="2:8">
      <c r="B421" s="492"/>
      <c r="C421" s="492"/>
      <c r="D421" s="492"/>
      <c r="E421" s="492"/>
      <c r="F421" s="492"/>
      <c r="G421" s="492"/>
      <c r="H421" s="492"/>
    </row>
    <row r="422" spans="2:8">
      <c r="B422" s="492"/>
      <c r="C422" s="492"/>
      <c r="D422" s="492"/>
      <c r="E422" s="492"/>
      <c r="F422" s="492"/>
      <c r="G422" s="492"/>
      <c r="H422" s="492"/>
    </row>
    <row r="423" spans="2:8">
      <c r="B423" s="492"/>
      <c r="C423" s="492"/>
      <c r="D423" s="492"/>
      <c r="E423" s="492"/>
      <c r="F423" s="492"/>
      <c r="G423" s="492"/>
      <c r="H423" s="492"/>
    </row>
    <row r="424" spans="2:8">
      <c r="B424" s="492"/>
      <c r="C424" s="492"/>
      <c r="D424" s="492"/>
      <c r="E424" s="492"/>
      <c r="F424" s="492"/>
      <c r="G424" s="492"/>
      <c r="H424" s="492"/>
    </row>
    <row r="425" spans="2:8">
      <c r="B425" s="492"/>
      <c r="C425" s="492"/>
      <c r="D425" s="492"/>
      <c r="E425" s="492"/>
      <c r="F425" s="492"/>
      <c r="G425" s="492"/>
      <c r="H425" s="492"/>
    </row>
    <row r="426" spans="2:8">
      <c r="B426" s="492"/>
      <c r="C426" s="492"/>
      <c r="D426" s="492"/>
      <c r="E426" s="492"/>
      <c r="F426" s="492"/>
      <c r="G426" s="492"/>
      <c r="H426" s="492"/>
    </row>
    <row r="427" spans="2:8">
      <c r="B427" s="492"/>
      <c r="C427" s="492"/>
      <c r="D427" s="492"/>
      <c r="E427" s="492"/>
      <c r="F427" s="492"/>
      <c r="G427" s="492"/>
      <c r="H427" s="492"/>
    </row>
    <row r="428" spans="2:8">
      <c r="B428" s="492"/>
      <c r="C428" s="492"/>
      <c r="D428" s="492"/>
      <c r="E428" s="492"/>
      <c r="F428" s="492"/>
      <c r="G428" s="492"/>
      <c r="H428" s="492"/>
    </row>
    <row r="429" spans="2:8">
      <c r="B429" s="492"/>
      <c r="C429" s="492"/>
      <c r="D429" s="492"/>
      <c r="E429" s="492"/>
      <c r="F429" s="492"/>
      <c r="G429" s="492"/>
      <c r="H429" s="492"/>
    </row>
    <row r="430" spans="2:8">
      <c r="B430" s="492"/>
      <c r="C430" s="492"/>
      <c r="D430" s="492"/>
      <c r="E430" s="492"/>
      <c r="F430" s="492"/>
      <c r="G430" s="492"/>
      <c r="H430" s="492"/>
    </row>
    <row r="431" spans="2:8">
      <c r="B431" s="492"/>
      <c r="C431" s="492"/>
      <c r="D431" s="492"/>
      <c r="E431" s="492"/>
      <c r="F431" s="492"/>
      <c r="G431" s="492"/>
      <c r="H431" s="492"/>
    </row>
    <row r="432" spans="2:8">
      <c r="B432" s="492"/>
      <c r="C432" s="492"/>
      <c r="D432" s="492"/>
      <c r="E432" s="492"/>
      <c r="F432" s="492"/>
      <c r="G432" s="492"/>
      <c r="H432" s="492"/>
    </row>
    <row r="433" spans="2:8">
      <c r="B433" s="492"/>
      <c r="C433" s="492"/>
      <c r="D433" s="492"/>
      <c r="E433" s="492"/>
      <c r="F433" s="492"/>
      <c r="G433" s="492"/>
      <c r="H433" s="492"/>
    </row>
    <row r="434" spans="2:8">
      <c r="B434" s="492"/>
      <c r="C434" s="492"/>
      <c r="D434" s="492"/>
      <c r="E434" s="492"/>
      <c r="F434" s="492"/>
      <c r="G434" s="492"/>
      <c r="H434" s="492"/>
    </row>
    <row r="435" spans="2:8">
      <c r="B435" s="492"/>
      <c r="C435" s="492"/>
      <c r="D435" s="492"/>
      <c r="E435" s="492"/>
      <c r="F435" s="492"/>
      <c r="G435" s="492"/>
      <c r="H435" s="492"/>
    </row>
    <row r="436" spans="2:8">
      <c r="B436" s="492"/>
      <c r="C436" s="492"/>
      <c r="D436" s="492"/>
      <c r="E436" s="492"/>
      <c r="F436" s="492"/>
      <c r="G436" s="492"/>
      <c r="H436" s="492"/>
    </row>
    <row r="437" spans="2:8">
      <c r="B437" s="492"/>
      <c r="C437" s="492"/>
      <c r="D437" s="492"/>
      <c r="E437" s="492"/>
      <c r="F437" s="492"/>
      <c r="G437" s="492"/>
      <c r="H437" s="492"/>
    </row>
    <row r="438" spans="2:8">
      <c r="B438" s="492"/>
      <c r="C438" s="492"/>
      <c r="D438" s="492"/>
      <c r="E438" s="492"/>
      <c r="F438" s="492"/>
      <c r="G438" s="492"/>
      <c r="H438" s="492"/>
    </row>
    <row r="439" spans="2:8">
      <c r="B439" s="492"/>
      <c r="C439" s="492"/>
      <c r="D439" s="492"/>
      <c r="E439" s="492"/>
      <c r="F439" s="492"/>
      <c r="G439" s="492"/>
      <c r="H439" s="492"/>
    </row>
    <row r="440" spans="2:8">
      <c r="B440" s="492"/>
      <c r="C440" s="492"/>
      <c r="D440" s="492"/>
      <c r="E440" s="492"/>
      <c r="F440" s="492"/>
      <c r="G440" s="492"/>
      <c r="H440" s="492"/>
    </row>
    <row r="441" spans="2:8">
      <c r="B441" s="492"/>
      <c r="C441" s="492"/>
      <c r="D441" s="492"/>
      <c r="E441" s="492"/>
      <c r="F441" s="492"/>
      <c r="G441" s="492"/>
      <c r="H441" s="492"/>
    </row>
    <row r="442" spans="2:8">
      <c r="B442" s="492"/>
      <c r="C442" s="492"/>
      <c r="D442" s="492"/>
      <c r="E442" s="492"/>
      <c r="F442" s="492"/>
      <c r="G442" s="492"/>
      <c r="H442" s="492"/>
    </row>
    <row r="443" spans="2:8">
      <c r="B443" s="492"/>
      <c r="C443" s="492"/>
      <c r="D443" s="492"/>
      <c r="E443" s="492"/>
      <c r="F443" s="492"/>
      <c r="G443" s="492"/>
      <c r="H443" s="492"/>
    </row>
    <row r="444" spans="2:8">
      <c r="B444" s="492"/>
      <c r="C444" s="492"/>
      <c r="D444" s="492"/>
      <c r="E444" s="492"/>
      <c r="F444" s="492"/>
      <c r="G444" s="492"/>
      <c r="H444" s="492"/>
    </row>
    <row r="445" spans="2:8">
      <c r="B445" s="492"/>
      <c r="C445" s="492"/>
      <c r="D445" s="492"/>
      <c r="E445" s="492"/>
      <c r="F445" s="492"/>
      <c r="G445" s="492"/>
      <c r="H445" s="492"/>
    </row>
    <row r="446" spans="2:8">
      <c r="B446" s="492"/>
      <c r="C446" s="492"/>
      <c r="D446" s="492"/>
      <c r="E446" s="492"/>
      <c r="F446" s="492"/>
      <c r="G446" s="492"/>
      <c r="H446" s="492"/>
    </row>
    <row r="447" spans="2:8">
      <c r="B447" s="492"/>
      <c r="C447" s="492"/>
      <c r="D447" s="492"/>
      <c r="E447" s="492"/>
      <c r="F447" s="492"/>
      <c r="G447" s="492"/>
      <c r="H447" s="492"/>
    </row>
    <row r="448" spans="2:8">
      <c r="B448" s="492"/>
      <c r="C448" s="492"/>
      <c r="D448" s="492"/>
      <c r="E448" s="492"/>
      <c r="F448" s="492"/>
      <c r="G448" s="492"/>
      <c r="H448" s="492"/>
    </row>
    <row r="449" spans="2:8">
      <c r="B449" s="492"/>
      <c r="C449" s="492"/>
      <c r="D449" s="492"/>
      <c r="E449" s="492"/>
      <c r="F449" s="492"/>
      <c r="G449" s="492"/>
      <c r="H449" s="492"/>
    </row>
    <row r="450" spans="2:8">
      <c r="B450" s="492"/>
      <c r="C450" s="492"/>
      <c r="D450" s="492"/>
      <c r="E450" s="492"/>
      <c r="F450" s="492"/>
      <c r="G450" s="492"/>
      <c r="H450" s="492"/>
    </row>
    <row r="451" spans="2:8">
      <c r="B451" s="492"/>
      <c r="C451" s="492"/>
      <c r="D451" s="492"/>
      <c r="E451" s="492"/>
      <c r="F451" s="492"/>
      <c r="G451" s="492"/>
      <c r="H451" s="492"/>
    </row>
    <row r="452" spans="2:8">
      <c r="B452" s="492"/>
      <c r="C452" s="492"/>
      <c r="D452" s="492"/>
      <c r="E452" s="492"/>
      <c r="F452" s="492"/>
      <c r="G452" s="492"/>
      <c r="H452" s="492"/>
    </row>
    <row r="453" spans="2:8">
      <c r="B453" s="492"/>
      <c r="C453" s="492"/>
      <c r="D453" s="492"/>
      <c r="E453" s="492"/>
      <c r="F453" s="492"/>
      <c r="G453" s="492"/>
      <c r="H453" s="492"/>
    </row>
    <row r="454" spans="2:8">
      <c r="B454" s="492"/>
      <c r="C454" s="492"/>
      <c r="D454" s="492"/>
      <c r="E454" s="492"/>
      <c r="F454" s="492"/>
      <c r="G454" s="492"/>
      <c r="H454" s="492"/>
    </row>
    <row r="455" spans="2:8">
      <c r="B455" s="492"/>
      <c r="C455" s="492"/>
      <c r="D455" s="492"/>
      <c r="E455" s="492"/>
      <c r="F455" s="492"/>
      <c r="G455" s="492"/>
      <c r="H455" s="492"/>
    </row>
    <row r="456" spans="2:8">
      <c r="B456" s="492"/>
      <c r="C456" s="492"/>
      <c r="D456" s="492"/>
      <c r="E456" s="492"/>
      <c r="F456" s="492"/>
      <c r="G456" s="492"/>
      <c r="H456" s="492"/>
    </row>
    <row r="457" spans="2:8">
      <c r="B457" s="492"/>
      <c r="C457" s="492"/>
      <c r="D457" s="492"/>
      <c r="E457" s="492"/>
      <c r="F457" s="492"/>
      <c r="G457" s="492"/>
      <c r="H457" s="492"/>
    </row>
    <row r="458" spans="2:8">
      <c r="B458" s="492"/>
      <c r="C458" s="492"/>
      <c r="D458" s="492"/>
      <c r="E458" s="492"/>
      <c r="F458" s="492"/>
      <c r="G458" s="492"/>
      <c r="H458" s="492"/>
    </row>
    <row r="459" spans="2:8">
      <c r="B459" s="492"/>
      <c r="C459" s="492"/>
      <c r="D459" s="492"/>
      <c r="E459" s="492"/>
      <c r="F459" s="492"/>
      <c r="G459" s="492"/>
      <c r="H459" s="492"/>
    </row>
    <row r="460" spans="2:8">
      <c r="B460" s="492"/>
      <c r="C460" s="492"/>
      <c r="D460" s="492"/>
      <c r="E460" s="492"/>
      <c r="F460" s="492"/>
      <c r="G460" s="492"/>
      <c r="H460" s="492"/>
    </row>
    <row r="461" spans="2:8">
      <c r="B461" s="492"/>
      <c r="C461" s="492"/>
      <c r="D461" s="492"/>
      <c r="E461" s="492"/>
      <c r="F461" s="492"/>
      <c r="G461" s="492"/>
      <c r="H461" s="492"/>
    </row>
    <row r="462" spans="2:8">
      <c r="B462" s="492"/>
      <c r="C462" s="492"/>
      <c r="D462" s="492"/>
      <c r="E462" s="492"/>
      <c r="F462" s="492"/>
      <c r="G462" s="492"/>
      <c r="H462" s="492"/>
    </row>
    <row r="463" spans="2:8">
      <c r="B463" s="492"/>
      <c r="C463" s="492"/>
      <c r="D463" s="492"/>
      <c r="E463" s="492"/>
      <c r="F463" s="492"/>
      <c r="G463" s="492"/>
      <c r="H463" s="492"/>
    </row>
    <row r="464" spans="2:8">
      <c r="B464" s="492"/>
      <c r="C464" s="492"/>
      <c r="D464" s="492"/>
      <c r="E464" s="492"/>
      <c r="F464" s="492"/>
      <c r="G464" s="492"/>
      <c r="H464" s="492"/>
    </row>
    <row r="465" spans="2:8">
      <c r="B465" s="492"/>
      <c r="C465" s="492"/>
      <c r="D465" s="492"/>
      <c r="E465" s="492"/>
      <c r="F465" s="492"/>
      <c r="G465" s="492"/>
      <c r="H465" s="492"/>
    </row>
    <row r="466" spans="2:8">
      <c r="B466" s="492"/>
      <c r="C466" s="492"/>
      <c r="D466" s="492"/>
      <c r="E466" s="492"/>
      <c r="F466" s="492"/>
      <c r="G466" s="492"/>
      <c r="H466" s="492"/>
    </row>
    <row r="467" spans="2:8">
      <c r="B467" s="492"/>
      <c r="C467" s="492"/>
      <c r="D467" s="492"/>
      <c r="E467" s="492"/>
      <c r="F467" s="492"/>
      <c r="G467" s="492"/>
      <c r="H467" s="492"/>
    </row>
    <row r="468" spans="2:8">
      <c r="B468" s="492"/>
      <c r="C468" s="492"/>
      <c r="D468" s="492"/>
      <c r="E468" s="492"/>
      <c r="F468" s="492"/>
      <c r="G468" s="492"/>
      <c r="H468" s="492"/>
    </row>
    <row r="469" spans="2:8">
      <c r="B469" s="492"/>
      <c r="C469" s="492"/>
      <c r="D469" s="492"/>
      <c r="E469" s="492"/>
      <c r="F469" s="492"/>
      <c r="G469" s="492"/>
      <c r="H469" s="492"/>
    </row>
    <row r="470" spans="2:8">
      <c r="B470" s="492"/>
      <c r="C470" s="492"/>
      <c r="D470" s="492"/>
      <c r="E470" s="492"/>
      <c r="F470" s="492"/>
      <c r="G470" s="492"/>
      <c r="H470" s="492"/>
    </row>
    <row r="471" spans="2:8">
      <c r="B471" s="492"/>
      <c r="C471" s="492"/>
      <c r="D471" s="492"/>
      <c r="E471" s="492"/>
      <c r="F471" s="492"/>
      <c r="G471" s="492"/>
      <c r="H471" s="492"/>
    </row>
    <row r="472" spans="2:8">
      <c r="B472" s="492"/>
      <c r="C472" s="492"/>
      <c r="D472" s="492"/>
      <c r="E472" s="492"/>
      <c r="F472" s="492"/>
      <c r="G472" s="492"/>
      <c r="H472" s="492"/>
    </row>
    <row r="473" spans="2:8">
      <c r="B473" s="492"/>
      <c r="C473" s="492"/>
      <c r="D473" s="492"/>
      <c r="E473" s="492"/>
      <c r="F473" s="492"/>
      <c r="G473" s="492"/>
      <c r="H473" s="492"/>
    </row>
    <row r="474" spans="2:8">
      <c r="B474" s="492"/>
      <c r="C474" s="492"/>
      <c r="D474" s="492"/>
      <c r="E474" s="492"/>
      <c r="F474" s="492"/>
      <c r="G474" s="492"/>
      <c r="H474" s="492"/>
    </row>
    <row r="475" spans="2:8">
      <c r="B475" s="492"/>
      <c r="C475" s="492"/>
      <c r="D475" s="492"/>
      <c r="E475" s="492"/>
      <c r="F475" s="492"/>
      <c r="G475" s="492"/>
      <c r="H475" s="492"/>
    </row>
    <row r="476" spans="2:8">
      <c r="B476" s="492"/>
      <c r="C476" s="492"/>
      <c r="D476" s="492"/>
      <c r="E476" s="492"/>
      <c r="F476" s="492"/>
      <c r="G476" s="492"/>
      <c r="H476" s="492"/>
    </row>
    <row r="477" spans="2:8">
      <c r="B477" s="492"/>
      <c r="C477" s="492"/>
      <c r="D477" s="492"/>
      <c r="E477" s="492"/>
      <c r="F477" s="492"/>
      <c r="G477" s="492"/>
      <c r="H477" s="492"/>
    </row>
    <row r="478" spans="2:8">
      <c r="B478" s="492"/>
      <c r="C478" s="492"/>
      <c r="D478" s="492"/>
      <c r="E478" s="492"/>
      <c r="F478" s="492"/>
      <c r="G478" s="492"/>
      <c r="H478" s="492"/>
    </row>
    <row r="479" spans="2:8">
      <c r="B479" s="492"/>
      <c r="C479" s="492"/>
      <c r="D479" s="492"/>
      <c r="E479" s="492"/>
      <c r="F479" s="492"/>
      <c r="G479" s="492"/>
      <c r="H479" s="492"/>
    </row>
    <row r="480" spans="2:8">
      <c r="B480" s="492"/>
      <c r="C480" s="492"/>
      <c r="D480" s="492"/>
      <c r="E480" s="492"/>
      <c r="F480" s="492"/>
      <c r="G480" s="492"/>
      <c r="H480" s="492"/>
    </row>
    <row r="481" spans="2:8">
      <c r="B481" s="492"/>
      <c r="C481" s="492"/>
      <c r="D481" s="492"/>
      <c r="E481" s="492"/>
      <c r="F481" s="492"/>
      <c r="G481" s="492"/>
      <c r="H481" s="492"/>
    </row>
    <row r="482" spans="2:8">
      <c r="B482" s="492"/>
      <c r="C482" s="492"/>
      <c r="D482" s="492"/>
      <c r="E482" s="492"/>
      <c r="F482" s="492"/>
      <c r="G482" s="492"/>
      <c r="H482" s="492"/>
    </row>
    <row r="483" spans="2:8">
      <c r="B483" s="492"/>
      <c r="C483" s="492"/>
      <c r="D483" s="492"/>
      <c r="E483" s="492"/>
      <c r="F483" s="492"/>
      <c r="G483" s="492"/>
      <c r="H483" s="492"/>
    </row>
    <row r="484" spans="2:8">
      <c r="B484" s="492"/>
      <c r="C484" s="492"/>
      <c r="D484" s="492"/>
      <c r="E484" s="492"/>
      <c r="F484" s="492"/>
      <c r="G484" s="492"/>
      <c r="H484" s="492"/>
    </row>
    <row r="485" spans="2:8">
      <c r="B485" s="492"/>
      <c r="C485" s="492"/>
      <c r="D485" s="492"/>
      <c r="E485" s="492"/>
      <c r="F485" s="492"/>
      <c r="G485" s="492"/>
      <c r="H485" s="492"/>
    </row>
    <row r="486" spans="2:8">
      <c r="B486" s="492"/>
      <c r="C486" s="492"/>
      <c r="D486" s="492"/>
      <c r="E486" s="492"/>
      <c r="F486" s="492"/>
      <c r="G486" s="492"/>
      <c r="H486" s="492"/>
    </row>
    <row r="487" spans="2:8">
      <c r="B487" s="492"/>
      <c r="C487" s="492"/>
      <c r="D487" s="492"/>
      <c r="E487" s="492"/>
      <c r="F487" s="492"/>
      <c r="G487" s="492"/>
      <c r="H487" s="492"/>
    </row>
    <row r="488" spans="2:8">
      <c r="B488" s="492"/>
      <c r="C488" s="492"/>
      <c r="D488" s="492"/>
      <c r="E488" s="492"/>
      <c r="F488" s="492"/>
      <c r="G488" s="492"/>
      <c r="H488" s="492"/>
    </row>
    <row r="489" spans="2:8">
      <c r="B489" s="492"/>
      <c r="C489" s="492"/>
      <c r="D489" s="492"/>
      <c r="E489" s="492"/>
      <c r="F489" s="492"/>
      <c r="G489" s="492"/>
      <c r="H489" s="492"/>
    </row>
    <row r="490" spans="2:8">
      <c r="B490" s="492"/>
      <c r="C490" s="492"/>
      <c r="D490" s="492"/>
      <c r="E490" s="492"/>
      <c r="F490" s="492"/>
      <c r="G490" s="492"/>
      <c r="H490" s="492"/>
    </row>
    <row r="491" spans="2:8">
      <c r="B491" s="492"/>
      <c r="C491" s="492"/>
      <c r="D491" s="492"/>
      <c r="E491" s="492"/>
      <c r="F491" s="492"/>
      <c r="G491" s="492"/>
      <c r="H491" s="492"/>
    </row>
    <row r="492" spans="2:8">
      <c r="B492" s="492"/>
      <c r="C492" s="492"/>
      <c r="D492" s="492"/>
      <c r="E492" s="492"/>
      <c r="F492" s="492"/>
      <c r="G492" s="492"/>
      <c r="H492" s="492"/>
    </row>
    <row r="493" spans="2:8">
      <c r="B493" s="492"/>
      <c r="C493" s="492"/>
      <c r="D493" s="492"/>
      <c r="E493" s="492"/>
      <c r="F493" s="492"/>
      <c r="G493" s="492"/>
      <c r="H493" s="492"/>
    </row>
    <row r="494" spans="2:8">
      <c r="B494" s="492"/>
      <c r="C494" s="492"/>
      <c r="D494" s="492"/>
      <c r="E494" s="492"/>
      <c r="F494" s="492"/>
      <c r="G494" s="492"/>
      <c r="H494" s="492"/>
    </row>
    <row r="495" spans="2:8">
      <c r="B495" s="492"/>
      <c r="C495" s="492"/>
      <c r="D495" s="492"/>
      <c r="E495" s="492"/>
      <c r="F495" s="492"/>
      <c r="G495" s="492"/>
      <c r="H495" s="492"/>
    </row>
    <row r="496" spans="2:8">
      <c r="B496" s="492"/>
      <c r="C496" s="492"/>
      <c r="D496" s="492"/>
      <c r="E496" s="492"/>
      <c r="F496" s="492"/>
      <c r="G496" s="492"/>
      <c r="H496" s="492"/>
    </row>
    <row r="497" spans="2:8">
      <c r="B497" s="492"/>
      <c r="C497" s="492"/>
      <c r="D497" s="492"/>
      <c r="E497" s="492"/>
      <c r="F497" s="492"/>
      <c r="G497" s="492"/>
      <c r="H497" s="492"/>
    </row>
    <row r="498" spans="2:8">
      <c r="B498" s="492"/>
      <c r="C498" s="492"/>
      <c r="D498" s="492"/>
      <c r="E498" s="492"/>
      <c r="F498" s="492"/>
      <c r="G498" s="492"/>
      <c r="H498" s="492"/>
    </row>
    <row r="499" spans="2:8">
      <c r="B499" s="492"/>
      <c r="C499" s="492"/>
      <c r="D499" s="492"/>
      <c r="E499" s="492"/>
      <c r="F499" s="492"/>
      <c r="G499" s="492"/>
      <c r="H499" s="492"/>
    </row>
    <row r="500" spans="2:8">
      <c r="B500" s="492"/>
      <c r="C500" s="492"/>
      <c r="D500" s="492"/>
      <c r="E500" s="492"/>
      <c r="F500" s="492"/>
      <c r="G500" s="492"/>
      <c r="H500" s="492"/>
    </row>
    <row r="501" spans="2:8">
      <c r="B501" s="492"/>
      <c r="C501" s="492"/>
      <c r="D501" s="492"/>
      <c r="E501" s="492"/>
      <c r="F501" s="492"/>
      <c r="G501" s="492"/>
      <c r="H501" s="492"/>
    </row>
    <row r="502" spans="2:8">
      <c r="B502" s="492"/>
      <c r="C502" s="492"/>
      <c r="D502" s="492"/>
      <c r="E502" s="492"/>
      <c r="F502" s="492"/>
      <c r="G502" s="492"/>
      <c r="H502" s="492"/>
    </row>
    <row r="503" spans="2:8">
      <c r="B503" s="492"/>
      <c r="C503" s="492"/>
      <c r="D503" s="492"/>
      <c r="E503" s="492"/>
      <c r="F503" s="492"/>
      <c r="G503" s="492"/>
      <c r="H503" s="492"/>
    </row>
    <row r="504" spans="2:8">
      <c r="B504" s="492"/>
      <c r="C504" s="492"/>
      <c r="D504" s="492"/>
      <c r="E504" s="492"/>
      <c r="F504" s="492"/>
      <c r="G504" s="492"/>
      <c r="H504" s="492"/>
    </row>
    <row r="505" spans="2:8">
      <c r="B505" s="492"/>
      <c r="C505" s="492"/>
      <c r="D505" s="492"/>
      <c r="E505" s="492"/>
      <c r="F505" s="492"/>
      <c r="G505" s="492"/>
      <c r="H505" s="492"/>
    </row>
    <row r="506" spans="2:8">
      <c r="B506" s="492"/>
      <c r="C506" s="492"/>
      <c r="D506" s="492"/>
      <c r="E506" s="492"/>
      <c r="F506" s="492"/>
      <c r="G506" s="492"/>
      <c r="H506" s="492"/>
    </row>
    <row r="507" spans="2:8">
      <c r="B507" s="492"/>
      <c r="C507" s="492"/>
      <c r="D507" s="492"/>
      <c r="E507" s="492"/>
      <c r="F507" s="492"/>
      <c r="G507" s="492"/>
      <c r="H507" s="492"/>
    </row>
    <row r="508" spans="2:8">
      <c r="B508" s="492"/>
      <c r="C508" s="492"/>
      <c r="D508" s="492"/>
      <c r="E508" s="492"/>
      <c r="F508" s="492"/>
      <c r="G508" s="492"/>
      <c r="H508" s="492"/>
    </row>
    <row r="509" spans="2:8">
      <c r="B509" s="492"/>
      <c r="C509" s="492"/>
      <c r="D509" s="492"/>
      <c r="E509" s="492"/>
      <c r="F509" s="492"/>
      <c r="G509" s="492"/>
      <c r="H509" s="492"/>
    </row>
    <row r="510" spans="2:8">
      <c r="B510" s="492"/>
      <c r="C510" s="492"/>
      <c r="D510" s="492"/>
      <c r="E510" s="492"/>
      <c r="F510" s="492"/>
      <c r="G510" s="492"/>
      <c r="H510" s="492"/>
    </row>
    <row r="511" spans="2:8">
      <c r="B511" s="492"/>
      <c r="C511" s="492"/>
      <c r="D511" s="492"/>
      <c r="E511" s="492"/>
      <c r="F511" s="492"/>
      <c r="G511" s="492"/>
      <c r="H511" s="492"/>
    </row>
    <row r="512" spans="2:8">
      <c r="B512" s="492"/>
      <c r="C512" s="492"/>
      <c r="D512" s="492"/>
      <c r="E512" s="492"/>
      <c r="F512" s="492"/>
      <c r="G512" s="492"/>
      <c r="H512" s="492"/>
    </row>
    <row r="513" spans="2:8">
      <c r="B513" s="492"/>
      <c r="C513" s="492"/>
      <c r="D513" s="492"/>
      <c r="E513" s="492"/>
      <c r="F513" s="492"/>
      <c r="G513" s="492"/>
      <c r="H513" s="492"/>
    </row>
    <row r="514" spans="2:8">
      <c r="B514" s="492"/>
      <c r="C514" s="492"/>
      <c r="D514" s="492"/>
      <c r="E514" s="492"/>
      <c r="F514" s="492"/>
      <c r="G514" s="492"/>
      <c r="H514" s="492"/>
    </row>
    <row r="515" spans="2:8">
      <c r="B515" s="492"/>
      <c r="C515" s="492"/>
      <c r="D515" s="492"/>
      <c r="E515" s="492"/>
      <c r="F515" s="492"/>
      <c r="G515" s="492"/>
      <c r="H515" s="492"/>
    </row>
    <row r="516" spans="2:8">
      <c r="B516" s="492"/>
      <c r="C516" s="492"/>
      <c r="D516" s="492"/>
      <c r="E516" s="492"/>
      <c r="F516" s="492"/>
      <c r="G516" s="492"/>
      <c r="H516" s="492"/>
    </row>
    <row r="517" spans="2:8">
      <c r="B517" s="492"/>
      <c r="C517" s="492"/>
      <c r="D517" s="492"/>
      <c r="E517" s="492"/>
      <c r="F517" s="492"/>
      <c r="G517" s="492"/>
      <c r="H517" s="492"/>
    </row>
    <row r="518" spans="2:8">
      <c r="B518" s="492"/>
      <c r="C518" s="492"/>
      <c r="D518" s="492"/>
      <c r="E518" s="492"/>
      <c r="F518" s="492"/>
      <c r="G518" s="492"/>
      <c r="H518" s="492"/>
    </row>
    <row r="519" spans="2:8">
      <c r="B519" s="492"/>
      <c r="C519" s="492"/>
      <c r="D519" s="492"/>
      <c r="E519" s="492"/>
      <c r="F519" s="492"/>
      <c r="G519" s="492"/>
      <c r="H519" s="492"/>
    </row>
    <row r="520" spans="2:8">
      <c r="B520" s="492"/>
      <c r="C520" s="492"/>
      <c r="D520" s="492"/>
      <c r="E520" s="492"/>
      <c r="F520" s="492"/>
      <c r="G520" s="492"/>
      <c r="H520" s="492"/>
    </row>
    <row r="521" spans="2:8">
      <c r="B521" s="492"/>
      <c r="C521" s="492"/>
      <c r="D521" s="492"/>
      <c r="E521" s="492"/>
      <c r="F521" s="492"/>
      <c r="G521" s="492"/>
      <c r="H521" s="492"/>
    </row>
    <row r="522" spans="2:8">
      <c r="B522" s="492"/>
      <c r="C522" s="492"/>
      <c r="D522" s="492"/>
      <c r="E522" s="492"/>
      <c r="F522" s="492"/>
      <c r="G522" s="492"/>
      <c r="H522" s="492"/>
    </row>
    <row r="523" spans="2:8">
      <c r="B523" s="492"/>
      <c r="C523" s="492"/>
      <c r="D523" s="492"/>
      <c r="E523" s="492"/>
      <c r="F523" s="492"/>
      <c r="G523" s="492"/>
      <c r="H523" s="492"/>
    </row>
    <row r="524" spans="2:8">
      <c r="B524" s="492"/>
      <c r="C524" s="492"/>
      <c r="D524" s="492"/>
      <c r="E524" s="492"/>
      <c r="F524" s="492"/>
      <c r="G524" s="492"/>
      <c r="H524" s="492"/>
    </row>
    <row r="525" spans="2:8">
      <c r="B525" s="492"/>
      <c r="C525" s="492"/>
      <c r="D525" s="492"/>
      <c r="E525" s="492"/>
      <c r="F525" s="492"/>
      <c r="G525" s="492"/>
      <c r="H525" s="492"/>
    </row>
    <row r="526" spans="2:8">
      <c r="B526" s="492"/>
      <c r="C526" s="492"/>
      <c r="D526" s="492"/>
      <c r="E526" s="492"/>
      <c r="F526" s="492"/>
      <c r="G526" s="492"/>
      <c r="H526" s="492"/>
    </row>
    <row r="527" spans="2:8">
      <c r="B527" s="492"/>
      <c r="C527" s="492"/>
      <c r="D527" s="492"/>
      <c r="E527" s="492"/>
      <c r="F527" s="492"/>
      <c r="G527" s="492"/>
      <c r="H527" s="492"/>
    </row>
    <row r="528" spans="2:8">
      <c r="B528" s="492"/>
      <c r="C528" s="492"/>
      <c r="D528" s="492"/>
      <c r="E528" s="492"/>
      <c r="F528" s="492"/>
      <c r="G528" s="492"/>
      <c r="H528" s="492"/>
    </row>
    <row r="529" spans="2:8">
      <c r="B529" s="492"/>
      <c r="C529" s="492"/>
      <c r="D529" s="492"/>
      <c r="E529" s="492"/>
      <c r="F529" s="492"/>
      <c r="G529" s="492"/>
      <c r="H529" s="492"/>
    </row>
    <row r="530" spans="2:8">
      <c r="B530" s="492"/>
      <c r="C530" s="492"/>
      <c r="D530" s="492"/>
      <c r="E530" s="492"/>
      <c r="F530" s="492"/>
      <c r="G530" s="492"/>
      <c r="H530" s="492"/>
    </row>
    <row r="531" spans="2:8">
      <c r="B531" s="492"/>
      <c r="C531" s="492"/>
      <c r="D531" s="492"/>
      <c r="E531" s="492"/>
      <c r="F531" s="492"/>
      <c r="G531" s="492"/>
      <c r="H531" s="492"/>
    </row>
    <row r="532" spans="2:8">
      <c r="B532" s="492"/>
      <c r="C532" s="492"/>
      <c r="D532" s="492"/>
      <c r="E532" s="492"/>
      <c r="F532" s="492"/>
      <c r="G532" s="492"/>
      <c r="H532" s="492"/>
    </row>
    <row r="533" spans="2:8">
      <c r="B533" s="492"/>
      <c r="C533" s="492"/>
      <c r="D533" s="492"/>
      <c r="E533" s="492"/>
      <c r="F533" s="492"/>
      <c r="G533" s="492"/>
      <c r="H533" s="492"/>
    </row>
    <row r="534" spans="2:8">
      <c r="B534" s="492"/>
      <c r="C534" s="492"/>
      <c r="D534" s="492"/>
      <c r="E534" s="492"/>
      <c r="F534" s="492"/>
      <c r="G534" s="492"/>
      <c r="H534" s="492"/>
    </row>
    <row r="535" spans="2:8">
      <c r="B535" s="492"/>
      <c r="C535" s="492"/>
      <c r="D535" s="492"/>
      <c r="E535" s="492"/>
      <c r="F535" s="492"/>
      <c r="G535" s="492"/>
      <c r="H535" s="492"/>
    </row>
    <row r="536" spans="2:8">
      <c r="B536" s="492"/>
      <c r="C536" s="492"/>
      <c r="D536" s="492"/>
      <c r="E536" s="492"/>
      <c r="F536" s="492"/>
      <c r="G536" s="492"/>
      <c r="H536" s="492"/>
    </row>
    <row r="537" spans="2:8">
      <c r="B537" s="492"/>
      <c r="C537" s="492"/>
      <c r="D537" s="492"/>
      <c r="E537" s="492"/>
      <c r="F537" s="492"/>
      <c r="G537" s="492"/>
      <c r="H537" s="492"/>
    </row>
    <row r="538" spans="2:8">
      <c r="B538" s="492"/>
      <c r="C538" s="492"/>
      <c r="D538" s="492"/>
      <c r="E538" s="492"/>
      <c r="F538" s="492"/>
      <c r="G538" s="492"/>
      <c r="H538" s="492"/>
    </row>
    <row r="539" spans="2:8">
      <c r="B539" s="492"/>
      <c r="C539" s="492"/>
      <c r="D539" s="492"/>
      <c r="E539" s="492"/>
      <c r="F539" s="492"/>
      <c r="G539" s="492"/>
      <c r="H539" s="492"/>
    </row>
    <row r="540" spans="2:8">
      <c r="B540" s="492"/>
      <c r="C540" s="492"/>
      <c r="D540" s="492"/>
      <c r="E540" s="492"/>
      <c r="F540" s="492"/>
      <c r="G540" s="492"/>
      <c r="H540" s="492"/>
    </row>
    <row r="541" spans="2:8">
      <c r="B541" s="492"/>
      <c r="C541" s="492"/>
      <c r="D541" s="492"/>
      <c r="E541" s="492"/>
      <c r="F541" s="492"/>
      <c r="G541" s="492"/>
      <c r="H541" s="492"/>
    </row>
    <row r="542" spans="2:8">
      <c r="B542" s="492"/>
      <c r="C542" s="492"/>
      <c r="D542" s="492"/>
      <c r="E542" s="492"/>
      <c r="F542" s="492"/>
      <c r="G542" s="492"/>
      <c r="H542" s="492"/>
    </row>
    <row r="543" spans="2:8">
      <c r="B543" s="492"/>
      <c r="C543" s="492"/>
      <c r="D543" s="492"/>
      <c r="E543" s="492"/>
      <c r="F543" s="492"/>
      <c r="G543" s="492"/>
      <c r="H543" s="492"/>
    </row>
    <row r="544" spans="2:8">
      <c r="B544" s="492"/>
      <c r="C544" s="492"/>
      <c r="D544" s="492"/>
      <c r="E544" s="492"/>
      <c r="F544" s="492"/>
      <c r="G544" s="492"/>
      <c r="H544" s="492"/>
    </row>
    <row r="545" spans="2:8">
      <c r="B545" s="492"/>
      <c r="C545" s="492"/>
      <c r="D545" s="492"/>
      <c r="E545" s="492"/>
      <c r="F545" s="492"/>
      <c r="G545" s="492"/>
      <c r="H545" s="492"/>
    </row>
    <row r="546" spans="2:8">
      <c r="B546" s="492"/>
      <c r="C546" s="492"/>
      <c r="D546" s="492"/>
      <c r="E546" s="492"/>
      <c r="F546" s="492"/>
      <c r="G546" s="492"/>
      <c r="H546" s="492"/>
    </row>
    <row r="547" spans="2:8">
      <c r="B547" s="492"/>
      <c r="C547" s="492"/>
      <c r="D547" s="492"/>
      <c r="E547" s="492"/>
      <c r="F547" s="492"/>
      <c r="G547" s="492"/>
      <c r="H547" s="492"/>
    </row>
    <row r="548" spans="2:8">
      <c r="B548" s="492"/>
      <c r="C548" s="492"/>
      <c r="D548" s="492"/>
      <c r="E548" s="492"/>
      <c r="F548" s="492"/>
      <c r="G548" s="492"/>
      <c r="H548" s="492"/>
    </row>
    <row r="549" spans="2:8">
      <c r="B549" s="492"/>
      <c r="C549" s="492"/>
      <c r="D549" s="492"/>
      <c r="E549" s="492"/>
      <c r="F549" s="492"/>
      <c r="G549" s="492"/>
      <c r="H549" s="492"/>
    </row>
    <row r="550" spans="2:8">
      <c r="B550" s="492"/>
      <c r="C550" s="492"/>
      <c r="D550" s="492"/>
      <c r="E550" s="492"/>
      <c r="F550" s="492"/>
      <c r="G550" s="492"/>
      <c r="H550" s="492"/>
    </row>
    <row r="551" spans="2:8">
      <c r="B551" s="492"/>
      <c r="C551" s="492"/>
      <c r="D551" s="492"/>
      <c r="E551" s="492"/>
      <c r="F551" s="492"/>
      <c r="G551" s="492"/>
      <c r="H551" s="492"/>
    </row>
    <row r="552" spans="2:8">
      <c r="B552" s="492"/>
      <c r="C552" s="492"/>
      <c r="D552" s="492"/>
      <c r="E552" s="492"/>
      <c r="F552" s="492"/>
      <c r="G552" s="492"/>
      <c r="H552" s="492"/>
    </row>
    <row r="553" spans="2:8">
      <c r="B553" s="492"/>
      <c r="C553" s="492"/>
      <c r="D553" s="492"/>
      <c r="E553" s="492"/>
      <c r="F553" s="492"/>
      <c r="G553" s="492"/>
      <c r="H553" s="492"/>
    </row>
    <row r="554" spans="2:8">
      <c r="B554" s="492"/>
      <c r="C554" s="492"/>
      <c r="D554" s="492"/>
      <c r="E554" s="492"/>
      <c r="F554" s="492"/>
      <c r="G554" s="492"/>
      <c r="H554" s="492"/>
    </row>
    <row r="555" spans="2:8">
      <c r="B555" s="492"/>
      <c r="C555" s="492"/>
      <c r="D555" s="492"/>
      <c r="E555" s="492"/>
      <c r="F555" s="492"/>
      <c r="G555" s="492"/>
      <c r="H555" s="492"/>
    </row>
    <row r="556" spans="2:8">
      <c r="B556" s="492"/>
      <c r="C556" s="492"/>
      <c r="D556" s="492"/>
      <c r="E556" s="492"/>
      <c r="F556" s="492"/>
      <c r="G556" s="492"/>
      <c r="H556" s="492"/>
    </row>
    <row r="557" spans="2:8">
      <c r="B557" s="492"/>
      <c r="C557" s="492"/>
      <c r="D557" s="492"/>
      <c r="E557" s="492"/>
      <c r="F557" s="492"/>
      <c r="G557" s="492"/>
      <c r="H557" s="492"/>
    </row>
    <row r="558" spans="2:8">
      <c r="B558" s="492"/>
      <c r="C558" s="492"/>
      <c r="D558" s="492"/>
      <c r="E558" s="492"/>
      <c r="F558" s="492"/>
      <c r="G558" s="492"/>
      <c r="H558" s="492"/>
    </row>
    <row r="559" spans="2:8">
      <c r="B559" s="492"/>
      <c r="C559" s="492"/>
      <c r="D559" s="492"/>
      <c r="E559" s="492"/>
      <c r="F559" s="492"/>
      <c r="G559" s="492"/>
      <c r="H559" s="492"/>
    </row>
    <row r="560" spans="2:8">
      <c r="B560" s="492"/>
      <c r="C560" s="492"/>
      <c r="D560" s="492"/>
      <c r="E560" s="492"/>
      <c r="F560" s="492"/>
      <c r="G560" s="492"/>
      <c r="H560" s="492"/>
    </row>
    <row r="561" spans="2:8">
      <c r="B561" s="492"/>
      <c r="C561" s="492"/>
      <c r="D561" s="492"/>
      <c r="E561" s="492"/>
      <c r="F561" s="492"/>
      <c r="G561" s="492"/>
      <c r="H561" s="492"/>
    </row>
    <row r="562" spans="2:8">
      <c r="B562" s="492"/>
      <c r="C562" s="492"/>
      <c r="D562" s="492"/>
      <c r="E562" s="492"/>
      <c r="F562" s="492"/>
      <c r="G562" s="492"/>
      <c r="H562" s="492"/>
    </row>
    <row r="563" spans="2:8">
      <c r="B563" s="492"/>
      <c r="C563" s="492"/>
      <c r="D563" s="492"/>
      <c r="E563" s="492"/>
      <c r="F563" s="492"/>
      <c r="G563" s="492"/>
      <c r="H563" s="492"/>
    </row>
    <row r="564" spans="2:8">
      <c r="B564" s="492"/>
      <c r="C564" s="492"/>
      <c r="D564" s="492"/>
      <c r="E564" s="492"/>
      <c r="F564" s="492"/>
      <c r="G564" s="492"/>
      <c r="H564" s="492"/>
    </row>
    <row r="565" spans="2:8">
      <c r="B565" s="492"/>
      <c r="C565" s="492"/>
      <c r="D565" s="492"/>
      <c r="E565" s="492"/>
      <c r="F565" s="492"/>
      <c r="G565" s="492"/>
      <c r="H565" s="492"/>
    </row>
    <row r="566" spans="2:8">
      <c r="B566" s="492"/>
      <c r="C566" s="492"/>
      <c r="D566" s="492"/>
      <c r="E566" s="492"/>
      <c r="F566" s="492"/>
      <c r="G566" s="492"/>
      <c r="H566" s="492"/>
    </row>
    <row r="567" spans="2:8">
      <c r="B567" s="492"/>
      <c r="C567" s="492"/>
      <c r="D567" s="492"/>
      <c r="E567" s="492"/>
      <c r="F567" s="492"/>
      <c r="G567" s="492"/>
      <c r="H567" s="492"/>
    </row>
    <row r="568" spans="2:8">
      <c r="B568" s="492"/>
      <c r="C568" s="492"/>
      <c r="D568" s="492"/>
      <c r="E568" s="492"/>
      <c r="F568" s="492"/>
      <c r="G568" s="492"/>
      <c r="H568" s="492"/>
    </row>
    <row r="569" spans="2:8">
      <c r="B569" s="492"/>
      <c r="C569" s="492"/>
      <c r="D569" s="492"/>
      <c r="E569" s="492"/>
      <c r="F569" s="492"/>
      <c r="G569" s="492"/>
      <c r="H569" s="492"/>
    </row>
    <row r="570" spans="2:8">
      <c r="B570" s="492"/>
      <c r="C570" s="492"/>
      <c r="D570" s="492"/>
      <c r="E570" s="492"/>
      <c r="F570" s="492"/>
      <c r="G570" s="492"/>
      <c r="H570" s="492"/>
    </row>
    <row r="571" spans="2:8">
      <c r="B571" s="492"/>
      <c r="C571" s="492"/>
      <c r="D571" s="492"/>
      <c r="E571" s="492"/>
      <c r="F571" s="492"/>
      <c r="G571" s="492"/>
      <c r="H571" s="492"/>
    </row>
    <row r="572" spans="2:8">
      <c r="B572" s="492"/>
      <c r="C572" s="492"/>
      <c r="D572" s="492"/>
      <c r="E572" s="492"/>
      <c r="F572" s="492"/>
      <c r="G572" s="492"/>
      <c r="H572" s="492"/>
    </row>
    <row r="573" spans="2:8">
      <c r="B573" s="492"/>
      <c r="C573" s="492"/>
      <c r="D573" s="492"/>
      <c r="E573" s="492"/>
      <c r="F573" s="492"/>
      <c r="G573" s="492"/>
      <c r="H573" s="492"/>
    </row>
    <row r="574" spans="2:8">
      <c r="B574" s="492"/>
      <c r="C574" s="492"/>
      <c r="D574" s="492"/>
      <c r="E574" s="492"/>
      <c r="F574" s="492"/>
      <c r="G574" s="492"/>
      <c r="H574" s="492"/>
    </row>
    <row r="575" spans="2:8">
      <c r="B575" s="492"/>
      <c r="C575" s="492"/>
      <c r="D575" s="492"/>
      <c r="E575" s="492"/>
      <c r="F575" s="492"/>
      <c r="G575" s="492"/>
      <c r="H575" s="492"/>
    </row>
    <row r="576" spans="2:8">
      <c r="B576" s="492"/>
      <c r="C576" s="492"/>
      <c r="D576" s="492"/>
      <c r="E576" s="492"/>
      <c r="F576" s="492"/>
      <c r="G576" s="492"/>
      <c r="H576" s="492"/>
    </row>
    <row r="577" spans="2:8">
      <c r="B577" s="492"/>
      <c r="C577" s="492"/>
      <c r="D577" s="492"/>
      <c r="E577" s="492"/>
      <c r="F577" s="492"/>
      <c r="G577" s="492"/>
      <c r="H577" s="492"/>
    </row>
    <row r="578" spans="2:8">
      <c r="B578" s="492"/>
      <c r="C578" s="492"/>
      <c r="D578" s="492"/>
      <c r="E578" s="492"/>
      <c r="F578" s="492"/>
      <c r="G578" s="492"/>
      <c r="H578" s="492"/>
    </row>
    <row r="579" spans="2:8">
      <c r="B579" s="492"/>
      <c r="C579" s="492"/>
      <c r="D579" s="492"/>
      <c r="E579" s="492"/>
      <c r="F579" s="492"/>
      <c r="G579" s="492"/>
      <c r="H579" s="492"/>
    </row>
    <row r="580" spans="2:8">
      <c r="B580" s="492"/>
      <c r="C580" s="492"/>
      <c r="D580" s="492"/>
      <c r="E580" s="492"/>
      <c r="F580" s="492"/>
      <c r="G580" s="492"/>
      <c r="H580" s="492"/>
    </row>
    <row r="581" spans="2:8">
      <c r="B581" s="492"/>
      <c r="C581" s="492"/>
      <c r="D581" s="492"/>
      <c r="E581" s="492"/>
      <c r="F581" s="492"/>
      <c r="G581" s="492"/>
      <c r="H581" s="492"/>
    </row>
    <row r="582" spans="2:8">
      <c r="B582" s="492"/>
      <c r="C582" s="492"/>
      <c r="D582" s="492"/>
      <c r="E582" s="492"/>
      <c r="F582" s="492"/>
      <c r="G582" s="492"/>
      <c r="H582" s="492"/>
    </row>
    <row r="583" spans="2:8">
      <c r="B583" s="492"/>
      <c r="C583" s="492"/>
      <c r="D583" s="492"/>
      <c r="E583" s="492"/>
      <c r="F583" s="492"/>
      <c r="G583" s="492"/>
      <c r="H583" s="492"/>
    </row>
    <row r="584" spans="2:8">
      <c r="B584" s="492"/>
      <c r="C584" s="492"/>
      <c r="D584" s="492"/>
      <c r="E584" s="492"/>
      <c r="F584" s="492"/>
      <c r="G584" s="492"/>
      <c r="H584" s="492"/>
    </row>
    <row r="585" spans="2:8">
      <c r="B585" s="492"/>
      <c r="C585" s="492"/>
      <c r="D585" s="492"/>
      <c r="E585" s="492"/>
      <c r="F585" s="492"/>
      <c r="G585" s="492"/>
      <c r="H585" s="492"/>
    </row>
    <row r="586" spans="2:8">
      <c r="B586" s="492"/>
      <c r="C586" s="492"/>
      <c r="D586" s="492"/>
      <c r="E586" s="492"/>
      <c r="F586" s="492"/>
      <c r="G586" s="492"/>
      <c r="H586" s="492"/>
    </row>
    <row r="587" spans="2:8">
      <c r="B587" s="492"/>
      <c r="C587" s="492"/>
      <c r="D587" s="492"/>
      <c r="E587" s="492"/>
      <c r="F587" s="492"/>
      <c r="G587" s="492"/>
      <c r="H587" s="492"/>
    </row>
    <row r="588" spans="2:8">
      <c r="B588" s="492"/>
      <c r="C588" s="492"/>
      <c r="D588" s="492"/>
      <c r="E588" s="492"/>
      <c r="F588" s="492"/>
      <c r="G588" s="492"/>
      <c r="H588" s="492"/>
    </row>
    <row r="589" spans="2:8">
      <c r="B589" s="492"/>
      <c r="C589" s="492"/>
      <c r="D589" s="492"/>
      <c r="E589" s="492"/>
      <c r="F589" s="492"/>
      <c r="G589" s="492"/>
      <c r="H589" s="492"/>
    </row>
    <row r="590" spans="2:8">
      <c r="B590" s="492"/>
      <c r="C590" s="492"/>
      <c r="D590" s="492"/>
      <c r="E590" s="492"/>
      <c r="F590" s="492"/>
      <c r="G590" s="492"/>
      <c r="H590" s="492"/>
    </row>
    <row r="591" spans="2:8">
      <c r="B591" s="492"/>
      <c r="C591" s="492"/>
      <c r="D591" s="492"/>
      <c r="E591" s="492"/>
      <c r="F591" s="492"/>
      <c r="G591" s="492"/>
      <c r="H591" s="492"/>
    </row>
    <row r="592" spans="2:8">
      <c r="B592" s="492"/>
      <c r="C592" s="492"/>
      <c r="D592" s="492"/>
      <c r="E592" s="492"/>
      <c r="F592" s="492"/>
      <c r="G592" s="492"/>
      <c r="H592" s="492"/>
    </row>
    <row r="593" spans="2:8">
      <c r="B593" s="492"/>
      <c r="C593" s="492"/>
      <c r="D593" s="492"/>
      <c r="E593" s="492"/>
      <c r="F593" s="492"/>
      <c r="G593" s="492"/>
      <c r="H593" s="492"/>
    </row>
    <row r="594" spans="2:8">
      <c r="B594" s="492"/>
      <c r="C594" s="492"/>
      <c r="D594" s="492"/>
      <c r="E594" s="492"/>
      <c r="F594" s="492"/>
      <c r="G594" s="492"/>
      <c r="H594" s="492"/>
    </row>
    <row r="595" spans="2:8">
      <c r="B595" s="492"/>
      <c r="C595" s="492"/>
      <c r="D595" s="492"/>
      <c r="E595" s="492"/>
      <c r="F595" s="492"/>
      <c r="G595" s="492"/>
      <c r="H595" s="492"/>
    </row>
    <row r="596" spans="2:8">
      <c r="B596" s="492"/>
      <c r="C596" s="492"/>
      <c r="D596" s="492"/>
      <c r="E596" s="492"/>
      <c r="F596" s="492"/>
      <c r="G596" s="492"/>
      <c r="H596" s="492"/>
    </row>
    <row r="597" spans="2:8">
      <c r="B597" s="492"/>
      <c r="C597" s="492"/>
      <c r="D597" s="492"/>
      <c r="E597" s="492"/>
      <c r="F597" s="492"/>
      <c r="G597" s="492"/>
      <c r="H597" s="492"/>
    </row>
    <row r="598" spans="2:8">
      <c r="B598" s="492"/>
      <c r="C598" s="492"/>
      <c r="D598" s="492"/>
      <c r="E598" s="492"/>
      <c r="F598" s="492"/>
      <c r="G598" s="492"/>
      <c r="H598" s="492"/>
    </row>
    <row r="599" spans="2:8">
      <c r="B599" s="492"/>
      <c r="C599" s="492"/>
      <c r="D599" s="492"/>
      <c r="E599" s="492"/>
      <c r="F599" s="492"/>
      <c r="G599" s="492"/>
      <c r="H599" s="492"/>
    </row>
    <row r="600" spans="2:8">
      <c r="B600" s="492"/>
      <c r="C600" s="492"/>
      <c r="D600" s="492"/>
      <c r="E600" s="492"/>
      <c r="F600" s="492"/>
      <c r="G600" s="492"/>
      <c r="H600" s="492"/>
    </row>
    <row r="601" spans="2:8">
      <c r="B601" s="492"/>
      <c r="C601" s="492"/>
      <c r="D601" s="492"/>
      <c r="E601" s="492"/>
      <c r="F601" s="492"/>
      <c r="G601" s="492"/>
      <c r="H601" s="492"/>
    </row>
    <row r="602" spans="2:8">
      <c r="B602" s="492"/>
      <c r="C602" s="492"/>
      <c r="D602" s="492"/>
      <c r="E602" s="492"/>
      <c r="F602" s="492"/>
      <c r="G602" s="492"/>
      <c r="H602" s="492"/>
    </row>
    <row r="603" spans="2:8">
      <c r="B603" s="492"/>
      <c r="C603" s="492"/>
      <c r="D603" s="492"/>
      <c r="E603" s="492"/>
      <c r="F603" s="492"/>
      <c r="G603" s="492"/>
      <c r="H603" s="492"/>
    </row>
    <row r="604" spans="2:8">
      <c r="B604" s="492"/>
      <c r="C604" s="492"/>
      <c r="D604" s="492"/>
      <c r="E604" s="492"/>
      <c r="F604" s="492"/>
      <c r="G604" s="492"/>
      <c r="H604" s="492"/>
    </row>
    <row r="605" spans="2:8">
      <c r="B605" s="492"/>
      <c r="C605" s="492"/>
      <c r="D605" s="492"/>
      <c r="E605" s="492"/>
      <c r="F605" s="492"/>
      <c r="G605" s="492"/>
      <c r="H605" s="492"/>
    </row>
    <row r="606" spans="2:8">
      <c r="B606" s="492"/>
      <c r="C606" s="492"/>
      <c r="D606" s="492"/>
      <c r="E606" s="492"/>
      <c r="F606" s="492"/>
      <c r="G606" s="492"/>
      <c r="H606" s="492"/>
    </row>
    <row r="607" spans="2:8">
      <c r="B607" s="492"/>
      <c r="C607" s="492"/>
      <c r="D607" s="492"/>
      <c r="E607" s="492"/>
      <c r="F607" s="492"/>
      <c r="G607" s="492"/>
      <c r="H607" s="492"/>
    </row>
    <row r="608" spans="2:8">
      <c r="B608" s="492"/>
      <c r="C608" s="492"/>
      <c r="D608" s="492"/>
      <c r="E608" s="492"/>
      <c r="F608" s="492"/>
      <c r="G608" s="492"/>
      <c r="H608" s="492"/>
    </row>
    <row r="609" spans="2:8">
      <c r="B609" s="492"/>
      <c r="C609" s="492"/>
      <c r="D609" s="492"/>
      <c r="E609" s="492"/>
      <c r="F609" s="492"/>
      <c r="G609" s="492"/>
      <c r="H609" s="492"/>
    </row>
    <row r="610" spans="2:8">
      <c r="B610" s="492"/>
      <c r="C610" s="492"/>
      <c r="D610" s="492"/>
      <c r="E610" s="492"/>
      <c r="F610" s="492"/>
      <c r="G610" s="492"/>
      <c r="H610" s="492"/>
    </row>
    <row r="611" spans="2:8">
      <c r="B611" s="492"/>
      <c r="C611" s="492"/>
      <c r="D611" s="492"/>
      <c r="E611" s="492"/>
      <c r="F611" s="492"/>
      <c r="G611" s="492"/>
      <c r="H611" s="492"/>
    </row>
    <row r="612" spans="2:8">
      <c r="B612" s="492"/>
      <c r="C612" s="492"/>
      <c r="D612" s="492"/>
      <c r="E612" s="492"/>
      <c r="F612" s="492"/>
      <c r="G612" s="492"/>
      <c r="H612" s="492"/>
    </row>
    <row r="613" spans="2:8">
      <c r="B613" s="492"/>
      <c r="C613" s="492"/>
      <c r="D613" s="492"/>
      <c r="E613" s="492"/>
      <c r="F613" s="492"/>
      <c r="G613" s="492"/>
      <c r="H613" s="492"/>
    </row>
    <row r="614" spans="2:8">
      <c r="B614" s="492"/>
      <c r="C614" s="492"/>
      <c r="D614" s="492"/>
      <c r="E614" s="492"/>
      <c r="F614" s="492"/>
      <c r="G614" s="492"/>
      <c r="H614" s="492"/>
    </row>
    <row r="615" spans="2:8">
      <c r="B615" s="492"/>
      <c r="C615" s="492"/>
      <c r="D615" s="492"/>
      <c r="E615" s="492"/>
      <c r="F615" s="492"/>
      <c r="G615" s="492"/>
      <c r="H615" s="492"/>
    </row>
    <row r="616" spans="2:8">
      <c r="B616" s="492"/>
      <c r="C616" s="492"/>
      <c r="D616" s="492"/>
      <c r="E616" s="492"/>
      <c r="F616" s="492"/>
      <c r="G616" s="492"/>
      <c r="H616" s="492"/>
    </row>
    <row r="617" spans="2:8">
      <c r="B617" s="492"/>
      <c r="C617" s="492"/>
      <c r="D617" s="492"/>
      <c r="E617" s="492"/>
      <c r="F617" s="492"/>
      <c r="G617" s="492"/>
      <c r="H617" s="492"/>
    </row>
    <row r="618" spans="2:8">
      <c r="B618" s="492"/>
      <c r="C618" s="492"/>
      <c r="D618" s="492"/>
      <c r="E618" s="492"/>
      <c r="F618" s="492"/>
      <c r="G618" s="492"/>
      <c r="H618" s="492"/>
    </row>
    <row r="619" spans="2:8">
      <c r="B619" s="492"/>
      <c r="C619" s="492"/>
      <c r="D619" s="492"/>
      <c r="E619" s="492"/>
      <c r="F619" s="492"/>
      <c r="G619" s="492"/>
      <c r="H619" s="492"/>
    </row>
    <row r="620" spans="2:8">
      <c r="B620" s="492"/>
      <c r="C620" s="492"/>
      <c r="D620" s="492"/>
      <c r="E620" s="492"/>
      <c r="F620" s="492"/>
      <c r="G620" s="492"/>
      <c r="H620" s="492"/>
    </row>
    <row r="621" spans="2:8">
      <c r="B621" s="492"/>
      <c r="C621" s="492"/>
      <c r="D621" s="492"/>
      <c r="E621" s="492"/>
      <c r="F621" s="492"/>
      <c r="G621" s="492"/>
      <c r="H621" s="492"/>
    </row>
    <row r="622" spans="2:8">
      <c r="B622" s="492"/>
      <c r="C622" s="492"/>
      <c r="D622" s="492"/>
      <c r="E622" s="492"/>
      <c r="F622" s="492"/>
      <c r="G622" s="492"/>
      <c r="H622" s="492"/>
    </row>
    <row r="623" spans="2:8">
      <c r="B623" s="492"/>
      <c r="C623" s="492"/>
      <c r="D623" s="492"/>
      <c r="E623" s="492"/>
      <c r="F623" s="492"/>
      <c r="G623" s="492"/>
      <c r="H623" s="492"/>
    </row>
    <row r="624" spans="2:8">
      <c r="B624" s="492"/>
      <c r="C624" s="492"/>
      <c r="D624" s="492"/>
      <c r="E624" s="492"/>
      <c r="F624" s="492"/>
      <c r="G624" s="492"/>
      <c r="H624" s="492"/>
    </row>
    <row r="625" spans="2:8">
      <c r="B625" s="492"/>
      <c r="C625" s="492"/>
      <c r="D625" s="492"/>
      <c r="E625" s="492"/>
      <c r="F625" s="492"/>
      <c r="G625" s="492"/>
      <c r="H625" s="492"/>
    </row>
    <row r="626" spans="2:8">
      <c r="B626" s="492"/>
      <c r="C626" s="492"/>
      <c r="D626" s="492"/>
      <c r="E626" s="492"/>
      <c r="F626" s="492"/>
      <c r="G626" s="492"/>
      <c r="H626" s="492"/>
    </row>
    <row r="627" spans="2:8">
      <c r="B627" s="492"/>
      <c r="C627" s="492"/>
      <c r="D627" s="492"/>
      <c r="E627" s="492"/>
      <c r="F627" s="492"/>
      <c r="G627" s="492"/>
      <c r="H627" s="492"/>
    </row>
    <row r="628" spans="2:8">
      <c r="B628" s="492"/>
      <c r="C628" s="492"/>
      <c r="D628" s="492"/>
      <c r="E628" s="492"/>
      <c r="F628" s="492"/>
      <c r="G628" s="492"/>
      <c r="H628" s="492"/>
    </row>
    <row r="629" spans="2:8">
      <c r="B629" s="492"/>
      <c r="C629" s="492"/>
      <c r="D629" s="492"/>
      <c r="E629" s="492"/>
      <c r="F629" s="492"/>
      <c r="G629" s="492"/>
      <c r="H629" s="492"/>
    </row>
    <row r="630" spans="2:8">
      <c r="B630" s="492"/>
      <c r="C630" s="492"/>
      <c r="D630" s="492"/>
      <c r="E630" s="492"/>
      <c r="F630" s="492"/>
      <c r="G630" s="492"/>
      <c r="H630" s="492"/>
    </row>
    <row r="631" spans="2:8">
      <c r="B631" s="492"/>
      <c r="C631" s="492"/>
      <c r="D631" s="492"/>
      <c r="E631" s="492"/>
      <c r="F631" s="492"/>
      <c r="G631" s="492"/>
      <c r="H631" s="492"/>
    </row>
    <row r="632" spans="2:8">
      <c r="B632" s="492"/>
      <c r="C632" s="492"/>
      <c r="D632" s="492"/>
      <c r="E632" s="492"/>
      <c r="F632" s="492"/>
      <c r="G632" s="492"/>
      <c r="H632" s="492"/>
    </row>
    <row r="633" spans="2:8">
      <c r="B633" s="492"/>
      <c r="C633" s="492"/>
      <c r="D633" s="492"/>
      <c r="E633" s="492"/>
      <c r="F633" s="492"/>
      <c r="G633" s="492"/>
      <c r="H633" s="492"/>
    </row>
    <row r="634" spans="2:8">
      <c r="B634" s="492"/>
      <c r="C634" s="492"/>
      <c r="D634" s="492"/>
      <c r="E634" s="492"/>
      <c r="F634" s="492"/>
      <c r="G634" s="492"/>
      <c r="H634" s="492"/>
    </row>
    <row r="635" spans="2:8">
      <c r="B635" s="492"/>
      <c r="C635" s="492"/>
      <c r="D635" s="492"/>
      <c r="E635" s="492"/>
      <c r="F635" s="492"/>
      <c r="G635" s="492"/>
      <c r="H635" s="492"/>
    </row>
    <row r="636" spans="2:8">
      <c r="B636" s="492"/>
      <c r="C636" s="492"/>
      <c r="D636" s="492"/>
      <c r="E636" s="492"/>
      <c r="F636" s="492"/>
      <c r="G636" s="492"/>
      <c r="H636" s="492"/>
    </row>
    <row r="637" spans="2:8">
      <c r="B637" s="492"/>
      <c r="C637" s="492"/>
      <c r="D637" s="492"/>
      <c r="E637" s="492"/>
      <c r="F637" s="492"/>
      <c r="G637" s="492"/>
      <c r="H637" s="492"/>
    </row>
    <row r="638" spans="2:8">
      <c r="B638" s="492"/>
      <c r="C638" s="492"/>
      <c r="D638" s="492"/>
      <c r="E638" s="492"/>
      <c r="F638" s="492"/>
      <c r="G638" s="492"/>
      <c r="H638" s="492"/>
    </row>
    <row r="639" spans="2:8">
      <c r="B639" s="492"/>
      <c r="C639" s="492"/>
      <c r="D639" s="492"/>
      <c r="E639" s="492"/>
      <c r="F639" s="492"/>
      <c r="G639" s="492"/>
      <c r="H639" s="492"/>
    </row>
    <row r="640" spans="2:8">
      <c r="B640" s="492"/>
      <c r="C640" s="492"/>
      <c r="D640" s="492"/>
      <c r="E640" s="492"/>
      <c r="F640" s="492"/>
      <c r="G640" s="492"/>
      <c r="H640" s="492"/>
    </row>
    <row r="641" spans="2:8">
      <c r="B641" s="492"/>
      <c r="C641" s="492"/>
      <c r="D641" s="492"/>
      <c r="E641" s="492"/>
      <c r="F641" s="492"/>
      <c r="G641" s="492"/>
      <c r="H641" s="492"/>
    </row>
    <row r="642" spans="2:8">
      <c r="B642" s="492"/>
      <c r="C642" s="492"/>
      <c r="D642" s="492"/>
      <c r="E642" s="492"/>
      <c r="F642" s="492"/>
      <c r="G642" s="492"/>
      <c r="H642" s="492"/>
    </row>
    <row r="643" spans="2:8">
      <c r="B643" s="492"/>
      <c r="C643" s="492"/>
      <c r="D643" s="492"/>
      <c r="E643" s="492"/>
      <c r="F643" s="492"/>
      <c r="G643" s="492"/>
      <c r="H643" s="492"/>
    </row>
    <row r="644" spans="2:8">
      <c r="B644" s="492"/>
      <c r="C644" s="492"/>
      <c r="D644" s="492"/>
      <c r="E644" s="492"/>
      <c r="F644" s="492"/>
      <c r="G644" s="492"/>
      <c r="H644" s="492"/>
    </row>
    <row r="645" spans="2:8">
      <c r="B645" s="492"/>
      <c r="C645" s="492"/>
      <c r="D645" s="492"/>
      <c r="E645" s="492"/>
      <c r="F645" s="492"/>
      <c r="G645" s="492"/>
      <c r="H645" s="492"/>
    </row>
    <row r="646" spans="2:8">
      <c r="B646" s="492"/>
      <c r="C646" s="492"/>
      <c r="D646" s="492"/>
      <c r="E646" s="492"/>
      <c r="F646" s="492"/>
      <c r="G646" s="492"/>
      <c r="H646" s="492"/>
    </row>
    <row r="647" spans="2:8">
      <c r="B647" s="492"/>
      <c r="C647" s="492"/>
      <c r="D647" s="492"/>
      <c r="E647" s="492"/>
      <c r="F647" s="492"/>
      <c r="G647" s="492"/>
      <c r="H647" s="492"/>
    </row>
    <row r="648" spans="2:8">
      <c r="B648" s="492"/>
      <c r="C648" s="492"/>
      <c r="D648" s="492"/>
      <c r="E648" s="492"/>
      <c r="F648" s="492"/>
      <c r="G648" s="492"/>
      <c r="H648" s="492"/>
    </row>
    <row r="649" spans="2:8">
      <c r="B649" s="492"/>
      <c r="C649" s="492"/>
      <c r="D649" s="492"/>
      <c r="E649" s="492"/>
      <c r="F649" s="492"/>
      <c r="G649" s="492"/>
      <c r="H649" s="492"/>
    </row>
    <row r="650" spans="2:8">
      <c r="B650" s="492"/>
      <c r="C650" s="492"/>
      <c r="D650" s="492"/>
      <c r="E650" s="492"/>
      <c r="F650" s="492"/>
      <c r="G650" s="492"/>
      <c r="H650" s="492"/>
    </row>
    <row r="651" spans="2:8">
      <c r="B651" s="492"/>
      <c r="C651" s="492"/>
      <c r="D651" s="492"/>
      <c r="E651" s="492"/>
      <c r="F651" s="492"/>
      <c r="G651" s="492"/>
      <c r="H651" s="492"/>
    </row>
    <row r="652" spans="2:8">
      <c r="B652" s="492"/>
      <c r="C652" s="492"/>
      <c r="D652" s="492"/>
      <c r="E652" s="492"/>
      <c r="F652" s="492"/>
      <c r="G652" s="492"/>
      <c r="H652" s="492"/>
    </row>
    <row r="653" spans="2:8">
      <c r="B653" s="492"/>
      <c r="C653" s="492"/>
      <c r="D653" s="492"/>
      <c r="E653" s="492"/>
      <c r="F653" s="492"/>
      <c r="G653" s="492"/>
      <c r="H653" s="492"/>
    </row>
    <row r="654" spans="2:8">
      <c r="B654" s="492"/>
      <c r="C654" s="492"/>
      <c r="D654" s="492"/>
      <c r="E654" s="492"/>
      <c r="F654" s="492"/>
      <c r="G654" s="492"/>
      <c r="H654" s="492"/>
    </row>
    <row r="655" spans="2:8">
      <c r="B655" s="492"/>
      <c r="C655" s="492"/>
      <c r="D655" s="492"/>
      <c r="E655" s="492"/>
      <c r="F655" s="492"/>
      <c r="G655" s="492"/>
      <c r="H655" s="492"/>
    </row>
    <row r="656" spans="2:8">
      <c r="B656" s="492"/>
      <c r="C656" s="492"/>
      <c r="D656" s="492"/>
      <c r="E656" s="492"/>
      <c r="F656" s="492"/>
      <c r="G656" s="492"/>
      <c r="H656" s="492"/>
    </row>
    <row r="657" spans="2:8">
      <c r="B657" s="492"/>
      <c r="C657" s="492"/>
      <c r="D657" s="492"/>
      <c r="E657" s="492"/>
      <c r="F657" s="492"/>
      <c r="G657" s="492"/>
      <c r="H657" s="492"/>
    </row>
    <row r="658" spans="2:8">
      <c r="B658" s="492"/>
      <c r="C658" s="492"/>
      <c r="D658" s="492"/>
      <c r="E658" s="492"/>
      <c r="F658" s="492"/>
      <c r="G658" s="492"/>
      <c r="H658" s="492"/>
    </row>
    <row r="659" spans="2:8">
      <c r="B659" s="492"/>
      <c r="C659" s="492"/>
      <c r="D659" s="492"/>
      <c r="E659" s="492"/>
      <c r="F659" s="492"/>
      <c r="G659" s="492"/>
      <c r="H659" s="492"/>
    </row>
    <row r="660" spans="2:8">
      <c r="B660" s="492"/>
      <c r="C660" s="492"/>
      <c r="D660" s="492"/>
      <c r="E660" s="492"/>
      <c r="F660" s="492"/>
      <c r="G660" s="492"/>
      <c r="H660" s="492"/>
    </row>
    <row r="661" spans="2:8">
      <c r="B661" s="492"/>
      <c r="C661" s="492"/>
      <c r="D661" s="492"/>
      <c r="E661" s="492"/>
      <c r="F661" s="492"/>
      <c r="G661" s="492"/>
      <c r="H661" s="492"/>
    </row>
    <row r="662" spans="2:8">
      <c r="B662" s="492"/>
      <c r="C662" s="492"/>
      <c r="D662" s="492"/>
      <c r="E662" s="492"/>
      <c r="F662" s="492"/>
      <c r="G662" s="492"/>
      <c r="H662" s="492"/>
    </row>
    <row r="663" spans="2:8">
      <c r="B663" s="492"/>
      <c r="C663" s="492"/>
      <c r="D663" s="492"/>
      <c r="E663" s="492"/>
      <c r="F663" s="492"/>
      <c r="G663" s="492"/>
      <c r="H663" s="492"/>
    </row>
    <row r="664" spans="2:8">
      <c r="B664" s="492"/>
      <c r="C664" s="492"/>
      <c r="D664" s="492"/>
      <c r="E664" s="492"/>
      <c r="F664" s="492"/>
      <c r="G664" s="492"/>
      <c r="H664" s="492"/>
    </row>
    <row r="665" spans="2:8">
      <c r="B665" s="492"/>
      <c r="C665" s="492"/>
      <c r="D665" s="492"/>
      <c r="E665" s="492"/>
      <c r="F665" s="492"/>
      <c r="G665" s="492"/>
      <c r="H665" s="492"/>
    </row>
    <row r="666" spans="2:8">
      <c r="B666" s="492"/>
      <c r="C666" s="492"/>
      <c r="D666" s="492"/>
      <c r="E666" s="492"/>
      <c r="F666" s="492"/>
      <c r="G666" s="492"/>
      <c r="H666" s="492"/>
    </row>
    <row r="667" spans="2:8">
      <c r="B667" s="492"/>
      <c r="C667" s="492"/>
      <c r="D667" s="492"/>
      <c r="E667" s="492"/>
      <c r="F667" s="492"/>
      <c r="G667" s="492"/>
      <c r="H667" s="492"/>
    </row>
    <row r="668" spans="2:8">
      <c r="B668" s="492"/>
      <c r="C668" s="492"/>
      <c r="D668" s="492"/>
      <c r="E668" s="492"/>
      <c r="F668" s="492"/>
      <c r="G668" s="492"/>
      <c r="H668" s="492"/>
    </row>
    <row r="669" spans="2:8">
      <c r="B669" s="492"/>
      <c r="C669" s="492"/>
      <c r="D669" s="492"/>
      <c r="E669" s="492"/>
      <c r="F669" s="492"/>
      <c r="G669" s="492"/>
      <c r="H669" s="492"/>
    </row>
    <row r="670" spans="2:8">
      <c r="B670" s="492"/>
      <c r="C670" s="492"/>
      <c r="D670" s="492"/>
      <c r="E670" s="492"/>
      <c r="F670" s="492"/>
      <c r="G670" s="492"/>
      <c r="H670" s="492"/>
    </row>
    <row r="671" spans="2:8">
      <c r="B671" s="492"/>
      <c r="C671" s="492"/>
      <c r="D671" s="492"/>
      <c r="E671" s="492"/>
      <c r="F671" s="492"/>
      <c r="G671" s="492"/>
      <c r="H671" s="492"/>
    </row>
    <row r="672" spans="2:8">
      <c r="B672" s="492"/>
      <c r="C672" s="492"/>
      <c r="D672" s="492"/>
      <c r="E672" s="492"/>
      <c r="F672" s="492"/>
      <c r="G672" s="492"/>
      <c r="H672" s="492"/>
    </row>
    <row r="673" spans="2:8">
      <c r="B673" s="492"/>
      <c r="C673" s="492"/>
      <c r="D673" s="492"/>
      <c r="E673" s="492"/>
      <c r="F673" s="492"/>
      <c r="G673" s="492"/>
      <c r="H673" s="492"/>
    </row>
    <row r="674" spans="2:8">
      <c r="B674" s="492"/>
      <c r="C674" s="492"/>
      <c r="D674" s="492"/>
      <c r="E674" s="492"/>
      <c r="F674" s="492"/>
      <c r="G674" s="492"/>
      <c r="H674" s="492"/>
    </row>
    <row r="675" spans="2:8">
      <c r="B675" s="492"/>
      <c r="C675" s="492"/>
      <c r="D675" s="492"/>
      <c r="E675" s="492"/>
      <c r="F675" s="492"/>
      <c r="G675" s="492"/>
      <c r="H675" s="492"/>
    </row>
    <row r="676" spans="2:8">
      <c r="B676" s="492"/>
      <c r="C676" s="492"/>
      <c r="D676" s="492"/>
      <c r="E676" s="492"/>
      <c r="F676" s="492"/>
      <c r="G676" s="492"/>
      <c r="H676" s="492"/>
    </row>
    <row r="677" spans="2:8">
      <c r="B677" s="492"/>
      <c r="C677" s="492"/>
      <c r="D677" s="492"/>
      <c r="E677" s="492"/>
      <c r="F677" s="492"/>
      <c r="G677" s="492"/>
      <c r="H677" s="492"/>
    </row>
    <row r="678" spans="2:8">
      <c r="B678" s="492"/>
      <c r="C678" s="492"/>
      <c r="D678" s="492"/>
      <c r="E678" s="492"/>
      <c r="F678" s="492"/>
      <c r="G678" s="492"/>
      <c r="H678" s="492"/>
    </row>
    <row r="679" spans="2:8">
      <c r="B679" s="492"/>
      <c r="C679" s="492"/>
      <c r="D679" s="492"/>
      <c r="E679" s="492"/>
      <c r="F679" s="492"/>
      <c r="G679" s="492"/>
      <c r="H679" s="492"/>
    </row>
    <row r="680" spans="2:8">
      <c r="B680" s="492"/>
      <c r="C680" s="492"/>
      <c r="D680" s="492"/>
      <c r="E680" s="492"/>
      <c r="F680" s="492"/>
      <c r="G680" s="492"/>
      <c r="H680" s="492"/>
    </row>
    <row r="681" spans="2:8">
      <c r="B681" s="492"/>
      <c r="C681" s="492"/>
      <c r="D681" s="492"/>
      <c r="E681" s="492"/>
      <c r="F681" s="492"/>
      <c r="G681" s="492"/>
      <c r="H681" s="492"/>
    </row>
    <row r="682" spans="2:8">
      <c r="B682" s="492"/>
      <c r="C682" s="492"/>
      <c r="D682" s="492"/>
      <c r="E682" s="492"/>
      <c r="F682" s="492"/>
      <c r="G682" s="492"/>
      <c r="H682" s="492"/>
    </row>
    <row r="683" spans="2:8">
      <c r="B683" s="492"/>
      <c r="C683" s="492"/>
      <c r="D683" s="492"/>
      <c r="E683" s="492"/>
      <c r="F683" s="492"/>
      <c r="G683" s="492"/>
      <c r="H683" s="492"/>
    </row>
    <row r="684" spans="2:8">
      <c r="B684" s="492"/>
      <c r="C684" s="492"/>
      <c r="D684" s="492"/>
      <c r="E684" s="492"/>
      <c r="F684" s="492"/>
      <c r="G684" s="492"/>
      <c r="H684" s="492"/>
    </row>
    <row r="685" spans="2:8">
      <c r="B685" s="492"/>
      <c r="C685" s="492"/>
      <c r="D685" s="492"/>
      <c r="E685" s="492"/>
      <c r="F685" s="492"/>
      <c r="G685" s="492"/>
      <c r="H685" s="492"/>
    </row>
    <row r="686" spans="2:8">
      <c r="B686" s="492"/>
      <c r="C686" s="492"/>
      <c r="D686" s="492"/>
      <c r="E686" s="492"/>
      <c r="F686" s="492"/>
      <c r="G686" s="492"/>
      <c r="H686" s="492"/>
    </row>
    <row r="687" spans="2:8">
      <c r="B687" s="492"/>
      <c r="C687" s="492"/>
      <c r="D687" s="492"/>
      <c r="E687" s="492"/>
      <c r="F687" s="492"/>
      <c r="G687" s="492"/>
      <c r="H687" s="492"/>
    </row>
    <row r="688" spans="2:8">
      <c r="B688" s="492"/>
      <c r="C688" s="492"/>
      <c r="D688" s="492"/>
      <c r="E688" s="492"/>
      <c r="F688" s="492"/>
      <c r="G688" s="492"/>
      <c r="H688" s="492"/>
    </row>
    <row r="689" spans="2:8">
      <c r="B689" s="492"/>
      <c r="C689" s="492"/>
      <c r="D689" s="492"/>
      <c r="E689" s="492"/>
      <c r="F689" s="492"/>
      <c r="G689" s="492"/>
      <c r="H689" s="492"/>
    </row>
    <row r="690" spans="2:8">
      <c r="B690" s="492"/>
      <c r="C690" s="492"/>
      <c r="D690" s="492"/>
      <c r="E690" s="492"/>
      <c r="F690" s="492"/>
      <c r="G690" s="492"/>
      <c r="H690" s="492"/>
    </row>
    <row r="691" spans="2:8">
      <c r="B691" s="492"/>
      <c r="C691" s="492"/>
      <c r="D691" s="492"/>
      <c r="E691" s="492"/>
      <c r="F691" s="492"/>
      <c r="G691" s="492"/>
      <c r="H691" s="492"/>
    </row>
    <row r="692" spans="2:8">
      <c r="B692" s="492"/>
      <c r="C692" s="492"/>
      <c r="D692" s="492"/>
      <c r="E692" s="492"/>
      <c r="F692" s="492"/>
      <c r="G692" s="492"/>
      <c r="H692" s="492"/>
    </row>
    <row r="693" spans="2:8">
      <c r="B693" s="492"/>
      <c r="C693" s="492"/>
      <c r="D693" s="492"/>
      <c r="E693" s="492"/>
      <c r="F693" s="492"/>
      <c r="G693" s="492"/>
      <c r="H693" s="492"/>
    </row>
    <row r="694" spans="2:8">
      <c r="B694" s="492"/>
      <c r="C694" s="492"/>
      <c r="D694" s="492"/>
      <c r="E694" s="492"/>
      <c r="F694" s="492"/>
      <c r="G694" s="492"/>
      <c r="H694" s="492"/>
    </row>
    <row r="695" spans="2:8">
      <c r="B695" s="492"/>
      <c r="C695" s="492"/>
      <c r="D695" s="492"/>
      <c r="E695" s="492"/>
      <c r="F695" s="492"/>
      <c r="G695" s="492"/>
      <c r="H695" s="492"/>
    </row>
    <row r="696" spans="2:8">
      <c r="B696" s="492"/>
      <c r="C696" s="492"/>
      <c r="D696" s="492"/>
      <c r="E696" s="492"/>
      <c r="F696" s="492"/>
      <c r="G696" s="492"/>
      <c r="H696" s="492"/>
    </row>
    <row r="697" spans="2:8">
      <c r="B697" s="492"/>
      <c r="C697" s="492"/>
      <c r="D697" s="492"/>
      <c r="E697" s="492"/>
      <c r="F697" s="492"/>
      <c r="G697" s="492"/>
      <c r="H697" s="492"/>
    </row>
    <row r="698" spans="2:8">
      <c r="B698" s="492"/>
      <c r="C698" s="492"/>
      <c r="D698" s="492"/>
      <c r="E698" s="492"/>
      <c r="F698" s="492"/>
      <c r="G698" s="492"/>
      <c r="H698" s="492"/>
    </row>
    <row r="699" spans="2:8">
      <c r="B699" s="492"/>
      <c r="C699" s="492"/>
      <c r="D699" s="492"/>
      <c r="E699" s="492"/>
      <c r="F699" s="492"/>
      <c r="G699" s="492"/>
      <c r="H699" s="492"/>
    </row>
    <row r="700" spans="2:8">
      <c r="B700" s="492"/>
      <c r="C700" s="492"/>
      <c r="D700" s="492"/>
      <c r="E700" s="492"/>
      <c r="F700" s="492"/>
      <c r="G700" s="492"/>
      <c r="H700" s="492"/>
    </row>
    <row r="701" spans="2:8">
      <c r="B701" s="492"/>
      <c r="C701" s="492"/>
      <c r="D701" s="492"/>
      <c r="E701" s="492"/>
      <c r="F701" s="492"/>
      <c r="G701" s="492"/>
      <c r="H701" s="492"/>
    </row>
    <row r="702" spans="2:8">
      <c r="B702" s="492"/>
      <c r="C702" s="492"/>
      <c r="D702" s="492"/>
      <c r="E702" s="492"/>
      <c r="F702" s="492"/>
      <c r="G702" s="492"/>
      <c r="H702" s="492"/>
    </row>
    <row r="703" spans="2:8">
      <c r="B703" s="492"/>
      <c r="C703" s="492"/>
      <c r="D703" s="492"/>
      <c r="E703" s="492"/>
      <c r="F703" s="492"/>
      <c r="G703" s="492"/>
      <c r="H703" s="492"/>
    </row>
    <row r="704" spans="2:8">
      <c r="B704" s="492"/>
      <c r="C704" s="492"/>
      <c r="D704" s="492"/>
      <c r="E704" s="492"/>
      <c r="F704" s="492"/>
      <c r="G704" s="492"/>
      <c r="H704" s="492"/>
    </row>
    <row r="705" spans="2:8">
      <c r="B705" s="492"/>
      <c r="C705" s="492"/>
      <c r="D705" s="492"/>
      <c r="E705" s="492"/>
      <c r="F705" s="492"/>
      <c r="G705" s="492"/>
      <c r="H705" s="492"/>
    </row>
    <row r="706" spans="2:8">
      <c r="B706" s="492"/>
      <c r="C706" s="492"/>
      <c r="D706" s="492"/>
      <c r="E706" s="492"/>
      <c r="F706" s="492"/>
      <c r="G706" s="492"/>
      <c r="H706" s="492"/>
    </row>
    <row r="707" spans="2:8">
      <c r="B707" s="492"/>
      <c r="C707" s="492"/>
      <c r="D707" s="492"/>
      <c r="E707" s="492"/>
      <c r="F707" s="492"/>
      <c r="G707" s="492"/>
      <c r="H707" s="492"/>
    </row>
    <row r="708" spans="2:8">
      <c r="B708" s="492"/>
      <c r="C708" s="492"/>
      <c r="D708" s="492"/>
      <c r="E708" s="492"/>
      <c r="F708" s="492"/>
      <c r="G708" s="492"/>
      <c r="H708" s="492"/>
    </row>
    <row r="709" spans="2:8">
      <c r="B709" s="492"/>
      <c r="C709" s="492"/>
      <c r="D709" s="492"/>
      <c r="E709" s="492"/>
      <c r="F709" s="492"/>
      <c r="G709" s="492"/>
      <c r="H709" s="492"/>
    </row>
    <row r="710" spans="2:8">
      <c r="B710" s="492"/>
      <c r="C710" s="492"/>
      <c r="D710" s="492"/>
      <c r="E710" s="492"/>
      <c r="F710" s="492"/>
      <c r="G710" s="492"/>
      <c r="H710" s="492"/>
    </row>
    <row r="711" spans="2:8">
      <c r="B711" s="492"/>
      <c r="C711" s="492"/>
      <c r="D711" s="492"/>
      <c r="E711" s="492"/>
      <c r="F711" s="492"/>
      <c r="G711" s="492"/>
      <c r="H711" s="492"/>
    </row>
    <row r="712" spans="2:8">
      <c r="B712" s="492"/>
      <c r="C712" s="492"/>
      <c r="D712" s="492"/>
      <c r="E712" s="492"/>
      <c r="F712" s="492"/>
      <c r="G712" s="492"/>
      <c r="H712" s="492"/>
    </row>
    <row r="713" spans="2:8">
      <c r="B713" s="492"/>
      <c r="C713" s="492"/>
      <c r="D713" s="492"/>
      <c r="E713" s="492"/>
      <c r="F713" s="492"/>
      <c r="G713" s="492"/>
      <c r="H713" s="492"/>
    </row>
    <row r="714" spans="2:8">
      <c r="B714" s="492"/>
      <c r="C714" s="492"/>
      <c r="D714" s="492"/>
      <c r="E714" s="492"/>
      <c r="F714" s="492"/>
      <c r="G714" s="492"/>
      <c r="H714" s="492"/>
    </row>
    <row r="715" spans="2:8">
      <c r="B715" s="492"/>
      <c r="C715" s="492"/>
      <c r="D715" s="492"/>
      <c r="E715" s="492"/>
      <c r="F715" s="492"/>
      <c r="G715" s="492"/>
      <c r="H715" s="492"/>
    </row>
    <row r="716" spans="2:8">
      <c r="B716" s="492"/>
      <c r="C716" s="492"/>
      <c r="D716" s="492"/>
      <c r="E716" s="492"/>
      <c r="F716" s="492"/>
      <c r="G716" s="492"/>
      <c r="H716" s="492"/>
    </row>
    <row r="717" spans="2:8">
      <c r="B717" s="492"/>
      <c r="C717" s="492"/>
      <c r="D717" s="492"/>
      <c r="E717" s="492"/>
      <c r="F717" s="492"/>
      <c r="G717" s="492"/>
      <c r="H717" s="492"/>
    </row>
    <row r="718" spans="2:8">
      <c r="B718" s="492"/>
      <c r="C718" s="492"/>
      <c r="D718" s="492"/>
      <c r="E718" s="492"/>
      <c r="F718" s="492"/>
      <c r="G718" s="492"/>
      <c r="H718" s="492"/>
    </row>
    <row r="719" spans="2:8">
      <c r="B719" s="492"/>
      <c r="C719" s="492"/>
      <c r="D719" s="492"/>
      <c r="E719" s="492"/>
      <c r="F719" s="492"/>
      <c r="G719" s="492"/>
      <c r="H719" s="492"/>
    </row>
    <row r="720" spans="2:8">
      <c r="B720" s="492"/>
      <c r="C720" s="492"/>
      <c r="D720" s="492"/>
      <c r="E720" s="492"/>
      <c r="F720" s="492"/>
      <c r="G720" s="492"/>
      <c r="H720" s="492"/>
    </row>
    <row r="721" spans="2:8">
      <c r="B721" s="492"/>
      <c r="C721" s="492"/>
      <c r="D721" s="492"/>
      <c r="E721" s="492"/>
      <c r="F721" s="492"/>
      <c r="G721" s="492"/>
      <c r="H721" s="492"/>
    </row>
    <row r="722" spans="2:8">
      <c r="B722" s="492"/>
      <c r="C722" s="492"/>
      <c r="D722" s="492"/>
      <c r="E722" s="492"/>
      <c r="F722" s="492"/>
      <c r="G722" s="492"/>
      <c r="H722" s="492"/>
    </row>
    <row r="723" spans="2:8">
      <c r="B723" s="492"/>
      <c r="C723" s="492"/>
      <c r="D723" s="492"/>
      <c r="E723" s="492"/>
      <c r="F723" s="492"/>
      <c r="G723" s="492"/>
      <c r="H723" s="492"/>
    </row>
    <row r="724" spans="2:8">
      <c r="B724" s="492"/>
      <c r="C724" s="492"/>
      <c r="D724" s="492"/>
      <c r="E724" s="492"/>
      <c r="F724" s="492"/>
      <c r="G724" s="492"/>
      <c r="H724" s="492"/>
    </row>
    <row r="725" spans="2:8">
      <c r="B725" s="492"/>
      <c r="C725" s="492"/>
      <c r="D725" s="492"/>
      <c r="E725" s="492"/>
      <c r="F725" s="492"/>
      <c r="G725" s="492"/>
      <c r="H725" s="492"/>
    </row>
    <row r="726" spans="2:8">
      <c r="B726" s="492"/>
      <c r="C726" s="492"/>
      <c r="D726" s="492"/>
      <c r="E726" s="492"/>
      <c r="F726" s="492"/>
      <c r="G726" s="492"/>
      <c r="H726" s="492"/>
    </row>
    <row r="727" spans="2:8">
      <c r="B727" s="492"/>
      <c r="C727" s="492"/>
      <c r="D727" s="492"/>
      <c r="E727" s="492"/>
      <c r="F727" s="492"/>
      <c r="G727" s="492"/>
      <c r="H727" s="492"/>
    </row>
    <row r="728" spans="2:8">
      <c r="B728" s="492"/>
      <c r="C728" s="492"/>
      <c r="D728" s="492"/>
      <c r="E728" s="492"/>
      <c r="F728" s="492"/>
      <c r="G728" s="492"/>
      <c r="H728" s="492"/>
    </row>
    <row r="729" spans="2:8">
      <c r="B729" s="492"/>
      <c r="C729" s="492"/>
      <c r="D729" s="492"/>
      <c r="E729" s="492"/>
      <c r="F729" s="492"/>
      <c r="G729" s="492"/>
      <c r="H729" s="492"/>
    </row>
    <row r="730" spans="2:8">
      <c r="B730" s="492"/>
      <c r="C730" s="492"/>
      <c r="D730" s="492"/>
      <c r="E730" s="492"/>
      <c r="F730" s="492"/>
      <c r="G730" s="492"/>
      <c r="H730" s="492"/>
    </row>
    <row r="731" spans="2:8">
      <c r="B731" s="492"/>
      <c r="C731" s="492"/>
      <c r="D731" s="492"/>
      <c r="E731" s="492"/>
      <c r="F731" s="492"/>
      <c r="G731" s="492"/>
      <c r="H731" s="492"/>
    </row>
    <row r="732" spans="2:8">
      <c r="B732" s="492"/>
      <c r="C732" s="492"/>
      <c r="D732" s="492"/>
      <c r="E732" s="492"/>
      <c r="F732" s="492"/>
      <c r="G732" s="492"/>
      <c r="H732" s="492"/>
    </row>
    <row r="733" spans="2:8">
      <c r="B733" s="492"/>
      <c r="C733" s="492"/>
      <c r="D733" s="492"/>
      <c r="E733" s="492"/>
      <c r="F733" s="492"/>
      <c r="G733" s="492"/>
      <c r="H733" s="492"/>
    </row>
    <row r="734" spans="2:8">
      <c r="B734" s="492"/>
      <c r="C734" s="492"/>
      <c r="D734" s="492"/>
      <c r="E734" s="492"/>
      <c r="F734" s="492"/>
      <c r="G734" s="492"/>
      <c r="H734" s="492"/>
    </row>
    <row r="735" spans="2:8">
      <c r="B735" s="492"/>
      <c r="C735" s="492"/>
      <c r="D735" s="492"/>
      <c r="E735" s="492"/>
      <c r="F735" s="492"/>
      <c r="G735" s="492"/>
      <c r="H735" s="492"/>
    </row>
    <row r="736" spans="2:8">
      <c r="B736" s="492"/>
      <c r="C736" s="492"/>
      <c r="D736" s="492"/>
      <c r="E736" s="492"/>
      <c r="F736" s="492"/>
      <c r="G736" s="492"/>
      <c r="H736" s="492"/>
    </row>
    <row r="737" spans="2:8">
      <c r="B737" s="492"/>
      <c r="C737" s="492"/>
      <c r="D737" s="492"/>
      <c r="E737" s="492"/>
      <c r="F737" s="492"/>
      <c r="G737" s="492"/>
      <c r="H737" s="492"/>
    </row>
    <row r="738" spans="2:8">
      <c r="B738" s="492"/>
      <c r="C738" s="492"/>
      <c r="D738" s="492"/>
      <c r="E738" s="492"/>
      <c r="F738" s="492"/>
      <c r="G738" s="492"/>
      <c r="H738" s="492"/>
    </row>
    <row r="739" spans="2:8">
      <c r="B739" s="492"/>
      <c r="C739" s="492"/>
      <c r="D739" s="492"/>
      <c r="E739" s="492"/>
      <c r="F739" s="492"/>
      <c r="G739" s="492"/>
      <c r="H739" s="492"/>
    </row>
    <row r="740" spans="2:8">
      <c r="B740" s="492"/>
      <c r="C740" s="492"/>
      <c r="D740" s="492"/>
      <c r="E740" s="492"/>
      <c r="F740" s="492"/>
      <c r="G740" s="492"/>
      <c r="H740" s="492"/>
    </row>
    <row r="741" spans="2:8">
      <c r="B741" s="492"/>
      <c r="C741" s="492"/>
      <c r="D741" s="492"/>
      <c r="E741" s="492"/>
      <c r="F741" s="492"/>
      <c r="G741" s="492"/>
      <c r="H741" s="492"/>
    </row>
    <row r="742" spans="2:8">
      <c r="B742" s="492"/>
      <c r="C742" s="492"/>
      <c r="D742" s="492"/>
      <c r="E742" s="492"/>
      <c r="F742" s="492"/>
      <c r="G742" s="492"/>
      <c r="H742" s="492"/>
    </row>
    <row r="743" spans="2:8">
      <c r="B743" s="492"/>
      <c r="C743" s="492"/>
      <c r="D743" s="492"/>
      <c r="E743" s="492"/>
      <c r="F743" s="492"/>
      <c r="G743" s="492"/>
      <c r="H743" s="492"/>
    </row>
    <row r="744" spans="2:8">
      <c r="B744" s="492"/>
      <c r="C744" s="492"/>
      <c r="D744" s="492"/>
      <c r="E744" s="492"/>
      <c r="F744" s="492"/>
      <c r="G744" s="492"/>
      <c r="H744" s="492"/>
    </row>
    <row r="745" spans="2:8">
      <c r="B745" s="492"/>
      <c r="C745" s="492"/>
      <c r="D745" s="492"/>
      <c r="E745" s="492"/>
      <c r="F745" s="492"/>
      <c r="G745" s="492"/>
      <c r="H745" s="492"/>
    </row>
    <row r="746" spans="2:8">
      <c r="B746" s="492"/>
      <c r="C746" s="492"/>
      <c r="D746" s="492"/>
      <c r="E746" s="492"/>
      <c r="F746" s="492"/>
      <c r="G746" s="492"/>
      <c r="H746" s="492"/>
    </row>
    <row r="747" spans="2:8">
      <c r="B747" s="492"/>
      <c r="C747" s="492"/>
      <c r="D747" s="492"/>
      <c r="E747" s="492"/>
      <c r="F747" s="492"/>
      <c r="G747" s="492"/>
      <c r="H747" s="492"/>
    </row>
    <row r="748" spans="2:8">
      <c r="B748" s="492"/>
      <c r="C748" s="492"/>
      <c r="D748" s="492"/>
      <c r="E748" s="492"/>
      <c r="F748" s="492"/>
      <c r="G748" s="492"/>
      <c r="H748" s="492"/>
    </row>
    <row r="749" spans="2:8">
      <c r="B749" s="492"/>
      <c r="C749" s="492"/>
      <c r="D749" s="492"/>
      <c r="E749" s="492"/>
      <c r="F749" s="492"/>
      <c r="G749" s="492"/>
      <c r="H749" s="492"/>
    </row>
    <row r="750" spans="2:8">
      <c r="B750" s="492"/>
      <c r="C750" s="492"/>
      <c r="D750" s="492"/>
      <c r="E750" s="492"/>
      <c r="F750" s="492"/>
      <c r="G750" s="492"/>
      <c r="H750" s="492"/>
    </row>
    <row r="751" spans="2:8">
      <c r="B751" s="492"/>
      <c r="C751" s="492"/>
      <c r="D751" s="492"/>
      <c r="E751" s="492"/>
      <c r="F751" s="492"/>
      <c r="G751" s="492"/>
      <c r="H751" s="492"/>
    </row>
    <row r="752" spans="2:8">
      <c r="B752" s="492"/>
      <c r="C752" s="492"/>
      <c r="D752" s="492"/>
      <c r="E752" s="492"/>
      <c r="F752" s="492"/>
      <c r="G752" s="492"/>
      <c r="H752" s="492"/>
    </row>
    <row r="753" spans="2:8">
      <c r="B753" s="492"/>
      <c r="C753" s="492"/>
      <c r="D753" s="492"/>
      <c r="E753" s="492"/>
      <c r="F753" s="492"/>
      <c r="G753" s="492"/>
      <c r="H753" s="492"/>
    </row>
    <row r="754" spans="2:8">
      <c r="B754" s="492"/>
      <c r="C754" s="492"/>
      <c r="D754" s="492"/>
      <c r="E754" s="492"/>
      <c r="F754" s="492"/>
      <c r="G754" s="492"/>
      <c r="H754" s="492"/>
    </row>
    <row r="755" spans="2:8">
      <c r="B755" s="492"/>
      <c r="C755" s="492"/>
      <c r="D755" s="492"/>
      <c r="E755" s="492"/>
      <c r="F755" s="492"/>
      <c r="G755" s="492"/>
      <c r="H755" s="492"/>
    </row>
    <row r="756" spans="2:8">
      <c r="B756" s="492"/>
      <c r="C756" s="492"/>
      <c r="D756" s="492"/>
      <c r="E756" s="492"/>
      <c r="F756" s="492"/>
      <c r="G756" s="492"/>
      <c r="H756" s="492"/>
    </row>
    <row r="757" spans="2:8">
      <c r="B757" s="492"/>
      <c r="C757" s="492"/>
      <c r="D757" s="492"/>
      <c r="E757" s="492"/>
      <c r="F757" s="492"/>
      <c r="G757" s="492"/>
      <c r="H757" s="492"/>
    </row>
    <row r="758" spans="2:8">
      <c r="B758" s="492"/>
      <c r="C758" s="492"/>
      <c r="D758" s="492"/>
      <c r="E758" s="492"/>
      <c r="F758" s="492"/>
      <c r="G758" s="492"/>
      <c r="H758" s="492"/>
    </row>
    <row r="759" spans="2:8">
      <c r="B759" s="492"/>
      <c r="C759" s="492"/>
      <c r="D759" s="492"/>
      <c r="E759" s="492"/>
      <c r="F759" s="492"/>
      <c r="G759" s="492"/>
      <c r="H759" s="492"/>
    </row>
    <row r="760" spans="2:8">
      <c r="B760" s="492"/>
      <c r="C760" s="492"/>
      <c r="D760" s="492"/>
      <c r="E760" s="492"/>
      <c r="F760" s="492"/>
      <c r="G760" s="492"/>
      <c r="H760" s="492"/>
    </row>
    <row r="761" spans="2:8">
      <c r="B761" s="492"/>
      <c r="C761" s="492"/>
      <c r="D761" s="492"/>
      <c r="E761" s="492"/>
      <c r="F761" s="492"/>
      <c r="G761" s="492"/>
      <c r="H761" s="492"/>
    </row>
    <row r="762" spans="2:8">
      <c r="B762" s="492"/>
      <c r="C762" s="492"/>
      <c r="D762" s="492"/>
      <c r="E762" s="492"/>
      <c r="F762" s="492"/>
      <c r="G762" s="492"/>
      <c r="H762" s="492"/>
    </row>
    <row r="763" spans="2:8">
      <c r="B763" s="492"/>
      <c r="C763" s="492"/>
      <c r="D763" s="492"/>
      <c r="E763" s="492"/>
      <c r="F763" s="492"/>
      <c r="G763" s="492"/>
      <c r="H763" s="492"/>
    </row>
    <row r="764" spans="2:8">
      <c r="B764" s="492"/>
      <c r="C764" s="492"/>
      <c r="D764" s="492"/>
      <c r="E764" s="492"/>
      <c r="F764" s="492"/>
      <c r="G764" s="492"/>
      <c r="H764" s="492"/>
    </row>
    <row r="765" spans="2:8">
      <c r="B765" s="492"/>
      <c r="C765" s="492"/>
      <c r="D765" s="492"/>
      <c r="E765" s="492"/>
      <c r="F765" s="492"/>
      <c r="G765" s="492"/>
      <c r="H765" s="492"/>
    </row>
    <row r="766" spans="2:8">
      <c r="B766" s="492"/>
      <c r="C766" s="492"/>
      <c r="D766" s="492"/>
      <c r="E766" s="492"/>
      <c r="F766" s="492"/>
      <c r="G766" s="492"/>
      <c r="H766" s="492"/>
    </row>
    <row r="767" spans="2:8">
      <c r="B767" s="492"/>
      <c r="C767" s="492"/>
      <c r="D767" s="492"/>
      <c r="E767" s="492"/>
      <c r="F767" s="492"/>
      <c r="G767" s="492"/>
      <c r="H767" s="492"/>
    </row>
    <row r="768" spans="2:8">
      <c r="B768" s="492"/>
      <c r="C768" s="492"/>
      <c r="D768" s="492"/>
      <c r="E768" s="492"/>
      <c r="F768" s="492"/>
      <c r="G768" s="492"/>
      <c r="H768" s="492"/>
    </row>
    <row r="769" spans="2:8">
      <c r="B769" s="492"/>
      <c r="C769" s="492"/>
      <c r="D769" s="492"/>
      <c r="E769" s="492"/>
      <c r="F769" s="492"/>
      <c r="G769" s="492"/>
      <c r="H769" s="492"/>
    </row>
    <row r="770" spans="2:8">
      <c r="B770" s="492"/>
      <c r="C770" s="492"/>
      <c r="D770" s="492"/>
      <c r="E770" s="492"/>
      <c r="F770" s="492"/>
      <c r="G770" s="492"/>
      <c r="H770" s="492"/>
    </row>
    <row r="771" spans="2:8">
      <c r="B771" s="492"/>
      <c r="C771" s="492"/>
      <c r="D771" s="492"/>
      <c r="E771" s="492"/>
      <c r="F771" s="492"/>
      <c r="G771" s="492"/>
      <c r="H771" s="492"/>
    </row>
    <row r="772" spans="2:8">
      <c r="B772" s="492"/>
      <c r="C772" s="492"/>
      <c r="D772" s="492"/>
      <c r="E772" s="492"/>
      <c r="F772" s="492"/>
      <c r="G772" s="492"/>
      <c r="H772" s="492"/>
    </row>
    <row r="773" spans="2:8">
      <c r="B773" s="492"/>
      <c r="C773" s="492"/>
      <c r="D773" s="492"/>
      <c r="E773" s="492"/>
      <c r="F773" s="492"/>
      <c r="G773" s="492"/>
      <c r="H773" s="492"/>
    </row>
    <row r="774" spans="2:8">
      <c r="B774" s="492"/>
      <c r="C774" s="492"/>
      <c r="D774" s="492"/>
      <c r="E774" s="492"/>
      <c r="F774" s="492"/>
      <c r="G774" s="492"/>
      <c r="H774" s="492"/>
    </row>
    <row r="775" spans="2:8">
      <c r="B775" s="492"/>
      <c r="C775" s="492"/>
      <c r="D775" s="492"/>
      <c r="E775" s="492"/>
      <c r="F775" s="492"/>
      <c r="G775" s="492"/>
      <c r="H775" s="492"/>
    </row>
    <row r="776" spans="2:8">
      <c r="B776" s="492"/>
      <c r="C776" s="492"/>
      <c r="D776" s="492"/>
      <c r="E776" s="492"/>
      <c r="F776" s="492"/>
      <c r="G776" s="492"/>
      <c r="H776" s="492"/>
    </row>
    <row r="777" spans="2:8">
      <c r="B777" s="492"/>
      <c r="C777" s="492"/>
      <c r="D777" s="492"/>
      <c r="E777" s="492"/>
      <c r="F777" s="492"/>
      <c r="G777" s="492"/>
      <c r="H777" s="492"/>
    </row>
    <row r="778" spans="2:8">
      <c r="B778" s="492"/>
      <c r="C778" s="492"/>
      <c r="D778" s="492"/>
      <c r="E778" s="492"/>
      <c r="F778" s="492"/>
      <c r="G778" s="492"/>
      <c r="H778" s="492"/>
    </row>
    <row r="779" spans="2:8">
      <c r="B779" s="492"/>
      <c r="C779" s="492"/>
      <c r="D779" s="492"/>
      <c r="E779" s="492"/>
      <c r="F779" s="492"/>
      <c r="G779" s="492"/>
      <c r="H779" s="492"/>
    </row>
    <row r="780" spans="2:8">
      <c r="B780" s="492"/>
      <c r="C780" s="492"/>
      <c r="D780" s="492"/>
      <c r="E780" s="492"/>
      <c r="F780" s="492"/>
      <c r="G780" s="492"/>
      <c r="H780" s="492"/>
    </row>
    <row r="781" spans="2:8">
      <c r="B781" s="492"/>
      <c r="C781" s="492"/>
      <c r="D781" s="492"/>
      <c r="E781" s="492"/>
      <c r="F781" s="492"/>
      <c r="G781" s="492"/>
      <c r="H781" s="492"/>
    </row>
    <row r="782" spans="2:8">
      <c r="B782" s="492"/>
      <c r="C782" s="492"/>
      <c r="D782" s="492"/>
      <c r="E782" s="492"/>
      <c r="F782" s="492"/>
      <c r="G782" s="492"/>
      <c r="H782" s="492"/>
    </row>
    <row r="783" spans="2:8">
      <c r="B783" s="492"/>
      <c r="C783" s="492"/>
      <c r="D783" s="492"/>
      <c r="E783" s="492"/>
      <c r="F783" s="492"/>
      <c r="G783" s="492"/>
      <c r="H783" s="492"/>
    </row>
    <row r="784" spans="2:8">
      <c r="B784" s="492"/>
      <c r="C784" s="492"/>
      <c r="D784" s="492"/>
      <c r="E784" s="492"/>
      <c r="F784" s="492"/>
      <c r="G784" s="492"/>
      <c r="H784" s="492"/>
    </row>
    <row r="785" spans="2:8">
      <c r="B785" s="492"/>
      <c r="C785" s="492"/>
      <c r="D785" s="492"/>
      <c r="E785" s="492"/>
      <c r="F785" s="492"/>
      <c r="G785" s="492"/>
      <c r="H785" s="492"/>
    </row>
    <row r="786" spans="2:8">
      <c r="B786" s="492"/>
      <c r="C786" s="492"/>
      <c r="D786" s="492"/>
      <c r="E786" s="492"/>
      <c r="F786" s="492"/>
      <c r="G786" s="492"/>
      <c r="H786" s="492"/>
    </row>
    <row r="787" spans="2:8">
      <c r="B787" s="492"/>
      <c r="C787" s="492"/>
      <c r="D787" s="492"/>
      <c r="E787" s="492"/>
      <c r="F787" s="492"/>
      <c r="G787" s="492"/>
      <c r="H787" s="492"/>
    </row>
    <row r="788" spans="2:8">
      <c r="B788" s="492"/>
      <c r="C788" s="492"/>
      <c r="D788" s="492"/>
      <c r="E788" s="492"/>
      <c r="F788" s="492"/>
      <c r="G788" s="492"/>
      <c r="H788" s="492"/>
    </row>
    <row r="789" spans="2:8">
      <c r="B789" s="492"/>
      <c r="C789" s="492"/>
      <c r="D789" s="492"/>
      <c r="E789" s="492"/>
      <c r="F789" s="492"/>
      <c r="G789" s="492"/>
      <c r="H789" s="492"/>
    </row>
    <row r="790" spans="2:8">
      <c r="B790" s="492"/>
      <c r="C790" s="492"/>
      <c r="D790" s="492"/>
      <c r="E790" s="492"/>
      <c r="F790" s="492"/>
      <c r="G790" s="492"/>
      <c r="H790" s="492"/>
    </row>
    <row r="791" spans="2:8">
      <c r="B791" s="492"/>
      <c r="C791" s="492"/>
      <c r="D791" s="492"/>
      <c r="E791" s="492"/>
      <c r="F791" s="492"/>
      <c r="G791" s="492"/>
      <c r="H791" s="492"/>
    </row>
    <row r="792" spans="2:8">
      <c r="B792" s="492"/>
      <c r="C792" s="492"/>
      <c r="D792" s="492"/>
      <c r="E792" s="492"/>
      <c r="F792" s="492"/>
      <c r="G792" s="492"/>
      <c r="H792" s="492"/>
    </row>
    <row r="793" spans="2:8">
      <c r="B793" s="492"/>
      <c r="C793" s="492"/>
      <c r="D793" s="492"/>
      <c r="E793" s="492"/>
      <c r="F793" s="492"/>
      <c r="G793" s="492"/>
      <c r="H793" s="492"/>
    </row>
    <row r="794" spans="2:8">
      <c r="B794" s="492"/>
      <c r="C794" s="492"/>
      <c r="D794" s="492"/>
      <c r="E794" s="492"/>
      <c r="F794" s="492"/>
      <c r="G794" s="492"/>
      <c r="H794" s="492"/>
    </row>
    <row r="795" spans="2:8">
      <c r="B795" s="492"/>
      <c r="C795" s="492"/>
      <c r="D795" s="492"/>
      <c r="E795" s="492"/>
      <c r="F795" s="492"/>
      <c r="G795" s="492"/>
      <c r="H795" s="492"/>
    </row>
    <row r="796" spans="2:8">
      <c r="B796" s="492"/>
      <c r="C796" s="492"/>
      <c r="D796" s="492"/>
      <c r="E796" s="492"/>
      <c r="F796" s="492"/>
      <c r="G796" s="492"/>
      <c r="H796" s="492"/>
    </row>
    <row r="797" spans="2:8">
      <c r="B797" s="492"/>
      <c r="C797" s="492"/>
      <c r="D797" s="492"/>
      <c r="E797" s="492"/>
      <c r="F797" s="492"/>
      <c r="G797" s="492"/>
      <c r="H797" s="492"/>
    </row>
    <row r="798" spans="2:8">
      <c r="B798" s="492"/>
      <c r="C798" s="492"/>
      <c r="D798" s="492"/>
      <c r="E798" s="492"/>
      <c r="F798" s="492"/>
      <c r="G798" s="492"/>
      <c r="H798" s="492"/>
    </row>
    <row r="799" spans="2:8">
      <c r="B799" s="492"/>
      <c r="C799" s="492"/>
      <c r="D799" s="492"/>
      <c r="E799" s="492"/>
      <c r="F799" s="492"/>
      <c r="G799" s="492"/>
      <c r="H799" s="492"/>
    </row>
    <row r="800" spans="2:8">
      <c r="B800" s="492"/>
      <c r="C800" s="492"/>
      <c r="D800" s="492"/>
      <c r="E800" s="492"/>
      <c r="F800" s="492"/>
      <c r="G800" s="492"/>
      <c r="H800" s="492"/>
    </row>
    <row r="801" spans="2:8">
      <c r="B801" s="492"/>
      <c r="C801" s="492"/>
      <c r="D801" s="492"/>
      <c r="E801" s="492"/>
      <c r="F801" s="492"/>
      <c r="G801" s="492"/>
      <c r="H801" s="492"/>
    </row>
    <row r="802" spans="2:8">
      <c r="B802" s="492"/>
      <c r="C802" s="492"/>
      <c r="D802" s="492"/>
      <c r="E802" s="492"/>
      <c r="F802" s="492"/>
      <c r="G802" s="492"/>
      <c r="H802" s="492"/>
    </row>
    <row r="803" spans="2:8">
      <c r="B803" s="492"/>
      <c r="C803" s="492"/>
      <c r="D803" s="492"/>
      <c r="E803" s="492"/>
      <c r="F803" s="492"/>
      <c r="G803" s="492"/>
      <c r="H803" s="492"/>
    </row>
    <row r="804" spans="2:8">
      <c r="B804" s="492"/>
      <c r="C804" s="492"/>
      <c r="D804" s="492"/>
      <c r="E804" s="492"/>
      <c r="F804" s="492"/>
      <c r="G804" s="492"/>
      <c r="H804" s="492"/>
    </row>
    <row r="805" spans="2:8">
      <c r="B805" s="492"/>
      <c r="C805" s="492"/>
      <c r="D805" s="492"/>
      <c r="E805" s="492"/>
      <c r="F805" s="492"/>
      <c r="G805" s="492"/>
      <c r="H805" s="492"/>
    </row>
    <row r="806" spans="2:8">
      <c r="B806" s="492"/>
      <c r="C806" s="492"/>
      <c r="D806" s="492"/>
      <c r="E806" s="492"/>
      <c r="F806" s="492"/>
      <c r="G806" s="492"/>
      <c r="H806" s="492"/>
    </row>
    <row r="807" spans="2:8">
      <c r="B807" s="492"/>
      <c r="C807" s="492"/>
      <c r="D807" s="492"/>
      <c r="E807" s="492"/>
      <c r="F807" s="492"/>
      <c r="G807" s="492"/>
      <c r="H807" s="492"/>
    </row>
    <row r="808" spans="2:8">
      <c r="B808" s="492"/>
      <c r="C808" s="492"/>
      <c r="D808" s="492"/>
      <c r="E808" s="492"/>
      <c r="F808" s="492"/>
      <c r="G808" s="492"/>
      <c r="H808" s="492"/>
    </row>
    <row r="809" spans="2:8">
      <c r="B809" s="492"/>
      <c r="C809" s="492"/>
      <c r="D809" s="492"/>
      <c r="E809" s="492"/>
      <c r="F809" s="492"/>
      <c r="G809" s="492"/>
      <c r="H809" s="492"/>
    </row>
    <row r="810" spans="2:8">
      <c r="B810" s="492"/>
      <c r="C810" s="492"/>
      <c r="D810" s="492"/>
      <c r="E810" s="492"/>
      <c r="F810" s="492"/>
      <c r="G810" s="492"/>
      <c r="H810" s="492"/>
    </row>
    <row r="811" spans="2:8">
      <c r="B811" s="492"/>
      <c r="C811" s="492"/>
      <c r="D811" s="492"/>
      <c r="E811" s="492"/>
      <c r="F811" s="492"/>
      <c r="G811" s="492"/>
      <c r="H811" s="492"/>
    </row>
    <row r="812" spans="2:8">
      <c r="B812" s="492"/>
      <c r="C812" s="492"/>
      <c r="D812" s="492"/>
      <c r="E812" s="492"/>
      <c r="F812" s="492"/>
      <c r="G812" s="492"/>
      <c r="H812" s="492"/>
    </row>
    <row r="813" spans="2:8">
      <c r="B813" s="492"/>
      <c r="C813" s="492"/>
      <c r="D813" s="492"/>
      <c r="E813" s="492"/>
      <c r="F813" s="492"/>
      <c r="G813" s="492"/>
      <c r="H813" s="492"/>
    </row>
    <row r="814" spans="2:8">
      <c r="B814" s="492"/>
      <c r="C814" s="492"/>
      <c r="D814" s="492"/>
      <c r="E814" s="492"/>
      <c r="F814" s="492"/>
      <c r="G814" s="492"/>
      <c r="H814" s="492"/>
    </row>
    <row r="815" spans="2:8">
      <c r="B815" s="492"/>
      <c r="C815" s="492"/>
      <c r="D815" s="492"/>
      <c r="E815" s="492"/>
      <c r="F815" s="492"/>
      <c r="G815" s="492"/>
      <c r="H815" s="492"/>
    </row>
    <row r="816" spans="2:8">
      <c r="B816" s="492"/>
      <c r="C816" s="492"/>
      <c r="D816" s="492"/>
      <c r="E816" s="492"/>
      <c r="F816" s="492"/>
      <c r="G816" s="492"/>
      <c r="H816" s="492"/>
    </row>
    <row r="817" spans="2:8">
      <c r="B817" s="492"/>
      <c r="C817" s="492"/>
      <c r="D817" s="492"/>
      <c r="E817" s="492"/>
      <c r="F817" s="492"/>
      <c r="G817" s="492"/>
      <c r="H817" s="492"/>
    </row>
    <row r="818" spans="2:8">
      <c r="B818" s="492"/>
      <c r="C818" s="492"/>
      <c r="D818" s="492"/>
      <c r="E818" s="492"/>
      <c r="F818" s="492"/>
      <c r="G818" s="492"/>
      <c r="H818" s="492"/>
    </row>
    <row r="819" spans="2:8">
      <c r="B819" s="492"/>
      <c r="C819" s="492"/>
      <c r="D819" s="492"/>
      <c r="E819" s="492"/>
      <c r="F819" s="492"/>
      <c r="G819" s="492"/>
      <c r="H819" s="492"/>
    </row>
    <row r="820" spans="2:8">
      <c r="B820" s="492"/>
      <c r="C820" s="492"/>
      <c r="D820" s="492"/>
      <c r="E820" s="492"/>
      <c r="F820" s="492"/>
      <c r="G820" s="492"/>
      <c r="H820" s="492"/>
    </row>
    <row r="821" spans="2:8">
      <c r="B821" s="492"/>
      <c r="C821" s="492"/>
      <c r="D821" s="492"/>
      <c r="E821" s="492"/>
      <c r="F821" s="492"/>
      <c r="G821" s="492"/>
      <c r="H821" s="492"/>
    </row>
    <row r="822" spans="2:8">
      <c r="B822" s="492"/>
      <c r="C822" s="492"/>
      <c r="D822" s="492"/>
      <c r="E822" s="492"/>
      <c r="F822" s="492"/>
      <c r="G822" s="492"/>
      <c r="H822" s="492"/>
    </row>
    <row r="823" spans="2:8">
      <c r="B823" s="492"/>
      <c r="C823" s="492"/>
      <c r="D823" s="492"/>
      <c r="E823" s="492"/>
      <c r="F823" s="492"/>
      <c r="G823" s="492"/>
      <c r="H823" s="492"/>
    </row>
    <row r="824" spans="2:8">
      <c r="B824" s="492"/>
      <c r="C824" s="492"/>
      <c r="D824" s="492"/>
      <c r="E824" s="492"/>
      <c r="F824" s="492"/>
      <c r="G824" s="492"/>
      <c r="H824" s="492"/>
    </row>
    <row r="825" spans="2:8">
      <c r="B825" s="492"/>
      <c r="C825" s="492"/>
      <c r="D825" s="492"/>
      <c r="E825" s="492"/>
      <c r="F825" s="492"/>
      <c r="G825" s="492"/>
      <c r="H825" s="492"/>
    </row>
    <row r="826" spans="2:8">
      <c r="B826" s="492"/>
      <c r="C826" s="492"/>
      <c r="D826" s="492"/>
      <c r="E826" s="492"/>
      <c r="F826" s="492"/>
      <c r="G826" s="492"/>
      <c r="H826" s="492"/>
    </row>
    <row r="827" spans="2:8">
      <c r="B827" s="492"/>
      <c r="C827" s="492"/>
      <c r="D827" s="492"/>
      <c r="E827" s="492"/>
      <c r="F827" s="492"/>
      <c r="G827" s="492"/>
      <c r="H827" s="492"/>
    </row>
    <row r="828" spans="2:8">
      <c r="B828" s="492"/>
      <c r="C828" s="492"/>
      <c r="D828" s="492"/>
      <c r="E828" s="492"/>
      <c r="F828" s="492"/>
      <c r="G828" s="492"/>
      <c r="H828" s="492"/>
    </row>
    <row r="829" spans="2:8">
      <c r="B829" s="492"/>
      <c r="C829" s="492"/>
      <c r="D829" s="492"/>
      <c r="E829" s="492"/>
      <c r="F829" s="492"/>
      <c r="G829" s="492"/>
      <c r="H829" s="492"/>
    </row>
    <row r="830" spans="2:8">
      <c r="B830" s="492"/>
      <c r="C830" s="492"/>
      <c r="D830" s="492"/>
      <c r="E830" s="492"/>
      <c r="F830" s="492"/>
      <c r="G830" s="492"/>
      <c r="H830" s="492"/>
    </row>
    <row r="831" spans="2:8">
      <c r="B831" s="492"/>
      <c r="C831" s="492"/>
      <c r="D831" s="492"/>
      <c r="E831" s="492"/>
      <c r="F831" s="492"/>
      <c r="G831" s="492"/>
      <c r="H831" s="492"/>
    </row>
    <row r="832" spans="2:8">
      <c r="B832" s="492"/>
      <c r="C832" s="492"/>
      <c r="D832" s="492"/>
      <c r="E832" s="492"/>
      <c r="F832" s="492"/>
      <c r="G832" s="492"/>
      <c r="H832" s="492"/>
    </row>
    <row r="833" spans="2:8">
      <c r="B833" s="492"/>
      <c r="C833" s="492"/>
      <c r="D833" s="492"/>
      <c r="E833" s="492"/>
      <c r="F833" s="492"/>
      <c r="G833" s="492"/>
      <c r="H833" s="492"/>
    </row>
    <row r="834" spans="2:8">
      <c r="B834" s="492"/>
      <c r="C834" s="492"/>
      <c r="D834" s="492"/>
      <c r="E834" s="492"/>
      <c r="F834" s="492"/>
      <c r="G834" s="492"/>
      <c r="H834" s="492"/>
    </row>
    <row r="835" spans="2:8">
      <c r="B835" s="492"/>
      <c r="C835" s="492"/>
      <c r="D835" s="492"/>
      <c r="E835" s="492"/>
      <c r="F835" s="492"/>
      <c r="G835" s="492"/>
      <c r="H835" s="492"/>
    </row>
    <row r="836" spans="2:8">
      <c r="B836" s="492"/>
      <c r="C836" s="492"/>
      <c r="D836" s="492"/>
      <c r="E836" s="492"/>
      <c r="F836" s="492"/>
      <c r="G836" s="492"/>
      <c r="H836" s="492"/>
    </row>
    <row r="837" spans="2:8">
      <c r="B837" s="492"/>
      <c r="C837" s="492"/>
      <c r="D837" s="492"/>
      <c r="E837" s="492"/>
      <c r="F837" s="492"/>
      <c r="G837" s="492"/>
      <c r="H837" s="492"/>
    </row>
    <row r="838" spans="2:8">
      <c r="B838" s="492"/>
      <c r="C838" s="492"/>
      <c r="D838" s="492"/>
      <c r="E838" s="492"/>
      <c r="F838" s="492"/>
      <c r="G838" s="492"/>
      <c r="H838" s="492"/>
    </row>
    <row r="839" spans="2:8">
      <c r="B839" s="492"/>
      <c r="C839" s="492"/>
      <c r="D839" s="492"/>
      <c r="E839" s="492"/>
      <c r="F839" s="492"/>
      <c r="G839" s="492"/>
      <c r="H839" s="492"/>
    </row>
    <row r="840" spans="2:8">
      <c r="B840" s="492"/>
      <c r="C840" s="492"/>
      <c r="D840" s="492"/>
      <c r="E840" s="492"/>
      <c r="F840" s="492"/>
      <c r="G840" s="492"/>
      <c r="H840" s="492"/>
    </row>
    <row r="841" spans="2:8">
      <c r="B841" s="492"/>
      <c r="C841" s="492"/>
      <c r="D841" s="492"/>
      <c r="E841" s="492"/>
      <c r="F841" s="492"/>
      <c r="G841" s="492"/>
      <c r="H841" s="492"/>
    </row>
    <row r="842" spans="2:8">
      <c r="B842" s="492"/>
      <c r="C842" s="492"/>
      <c r="D842" s="492"/>
      <c r="E842" s="492"/>
      <c r="F842" s="492"/>
      <c r="G842" s="492"/>
      <c r="H842" s="492"/>
    </row>
    <row r="843" spans="2:8">
      <c r="B843" s="492"/>
      <c r="C843" s="492"/>
      <c r="D843" s="492"/>
      <c r="E843" s="492"/>
      <c r="F843" s="492"/>
      <c r="G843" s="492"/>
      <c r="H843" s="492"/>
    </row>
    <row r="844" spans="2:8">
      <c r="B844" s="492"/>
      <c r="C844" s="492"/>
      <c r="D844" s="492"/>
      <c r="E844" s="492"/>
      <c r="F844" s="492"/>
      <c r="G844" s="492"/>
      <c r="H844" s="492"/>
    </row>
    <row r="845" spans="2:8">
      <c r="B845" s="492"/>
      <c r="C845" s="492"/>
      <c r="D845" s="492"/>
      <c r="E845" s="492"/>
      <c r="F845" s="492"/>
      <c r="G845" s="492"/>
      <c r="H845" s="492"/>
    </row>
    <row r="846" spans="2:8">
      <c r="B846" s="492"/>
      <c r="C846" s="492"/>
      <c r="D846" s="492"/>
      <c r="E846" s="492"/>
      <c r="F846" s="492"/>
      <c r="G846" s="492"/>
      <c r="H846" s="492"/>
    </row>
    <row r="847" spans="2:8">
      <c r="B847" s="492"/>
      <c r="C847" s="492"/>
      <c r="D847" s="492"/>
      <c r="E847" s="492"/>
      <c r="F847" s="492"/>
      <c r="G847" s="492"/>
      <c r="H847" s="492"/>
    </row>
    <row r="848" spans="2:8">
      <c r="B848" s="492"/>
      <c r="C848" s="492"/>
      <c r="D848" s="492"/>
      <c r="E848" s="492"/>
      <c r="F848" s="492"/>
      <c r="G848" s="492"/>
      <c r="H848" s="492"/>
    </row>
    <row r="849" spans="2:8">
      <c r="B849" s="492"/>
      <c r="C849" s="492"/>
      <c r="D849" s="492"/>
      <c r="E849" s="492"/>
      <c r="F849" s="492"/>
      <c r="G849" s="492"/>
      <c r="H849" s="492"/>
    </row>
    <row r="850" spans="2:8">
      <c r="B850" s="492"/>
      <c r="C850" s="492"/>
      <c r="D850" s="492"/>
      <c r="E850" s="492"/>
      <c r="F850" s="492"/>
      <c r="G850" s="492"/>
      <c r="H850" s="492"/>
    </row>
    <row r="851" spans="2:8">
      <c r="B851" s="492"/>
      <c r="C851" s="492"/>
      <c r="D851" s="492"/>
      <c r="E851" s="492"/>
      <c r="F851" s="492"/>
      <c r="G851" s="492"/>
      <c r="H851" s="492"/>
    </row>
    <row r="852" spans="2:8">
      <c r="B852" s="492"/>
      <c r="C852" s="492"/>
      <c r="D852" s="492"/>
      <c r="E852" s="492"/>
      <c r="F852" s="492"/>
      <c r="G852" s="492"/>
      <c r="H852" s="492"/>
    </row>
    <row r="853" spans="2:8">
      <c r="B853" s="492"/>
      <c r="C853" s="492"/>
      <c r="D853" s="492"/>
      <c r="E853" s="492"/>
      <c r="F853" s="492"/>
      <c r="G853" s="492"/>
      <c r="H853" s="492"/>
    </row>
    <row r="854" spans="2:8">
      <c r="B854" s="492"/>
      <c r="C854" s="492"/>
      <c r="D854" s="492"/>
      <c r="E854" s="492"/>
      <c r="F854" s="492"/>
      <c r="G854" s="492"/>
      <c r="H854" s="492"/>
    </row>
    <row r="855" spans="2:8">
      <c r="B855" s="492"/>
      <c r="C855" s="492"/>
      <c r="D855" s="492"/>
      <c r="E855" s="492"/>
      <c r="F855" s="492"/>
      <c r="G855" s="492"/>
      <c r="H855" s="492"/>
    </row>
    <row r="856" spans="2:8">
      <c r="B856" s="492"/>
      <c r="C856" s="492"/>
      <c r="D856" s="492"/>
      <c r="E856" s="492"/>
      <c r="F856" s="492"/>
      <c r="G856" s="492"/>
      <c r="H856" s="492"/>
    </row>
    <row r="857" spans="2:8">
      <c r="B857" s="492"/>
      <c r="C857" s="492"/>
      <c r="D857" s="492"/>
      <c r="E857" s="492"/>
      <c r="F857" s="492"/>
      <c r="G857" s="492"/>
      <c r="H857" s="492"/>
    </row>
    <row r="858" spans="2:8">
      <c r="B858" s="492"/>
      <c r="C858" s="492"/>
      <c r="D858" s="492"/>
      <c r="E858" s="492"/>
      <c r="F858" s="492"/>
      <c r="G858" s="492"/>
      <c r="H858" s="492"/>
    </row>
    <row r="859" spans="2:8">
      <c r="B859" s="492"/>
      <c r="C859" s="492"/>
      <c r="D859" s="492"/>
      <c r="E859" s="492"/>
      <c r="F859" s="492"/>
      <c r="G859" s="492"/>
      <c r="H859" s="492"/>
    </row>
    <row r="860" spans="2:8">
      <c r="B860" s="492"/>
      <c r="C860" s="492"/>
      <c r="D860" s="492"/>
      <c r="E860" s="492"/>
      <c r="F860" s="492"/>
      <c r="G860" s="492"/>
      <c r="H860" s="492"/>
    </row>
    <row r="861" spans="2:8">
      <c r="B861" s="492"/>
      <c r="C861" s="492"/>
      <c r="D861" s="492"/>
      <c r="E861" s="492"/>
      <c r="F861" s="492"/>
      <c r="G861" s="492"/>
      <c r="H861" s="492"/>
    </row>
    <row r="862" spans="2:8">
      <c r="B862" s="492"/>
      <c r="C862" s="492"/>
      <c r="D862" s="492"/>
      <c r="E862" s="492"/>
      <c r="F862" s="492"/>
      <c r="G862" s="492"/>
      <c r="H862" s="492"/>
    </row>
    <row r="863" spans="2:8">
      <c r="B863" s="492"/>
      <c r="C863" s="492"/>
      <c r="D863" s="492"/>
      <c r="E863" s="492"/>
      <c r="F863" s="492"/>
      <c r="G863" s="492"/>
      <c r="H863" s="492"/>
    </row>
    <row r="864" spans="2:8">
      <c r="B864" s="492"/>
      <c r="C864" s="492"/>
      <c r="D864" s="492"/>
      <c r="E864" s="492"/>
      <c r="F864" s="492"/>
      <c r="G864" s="492"/>
      <c r="H864" s="492"/>
    </row>
    <row r="865" spans="2:8">
      <c r="B865" s="492"/>
      <c r="C865" s="492"/>
      <c r="D865" s="492"/>
      <c r="E865" s="492"/>
      <c r="F865" s="492"/>
      <c r="G865" s="492"/>
      <c r="H865" s="492"/>
    </row>
    <row r="866" spans="2:8">
      <c r="B866" s="492"/>
      <c r="C866" s="492"/>
      <c r="D866" s="492"/>
      <c r="E866" s="492"/>
      <c r="F866" s="492"/>
      <c r="G866" s="492"/>
      <c r="H866" s="492"/>
    </row>
    <row r="867" spans="2:8">
      <c r="B867" s="492"/>
      <c r="C867" s="492"/>
      <c r="D867" s="492"/>
      <c r="E867" s="492"/>
      <c r="F867" s="492"/>
      <c r="G867" s="492"/>
      <c r="H867" s="492"/>
    </row>
    <row r="868" spans="2:8">
      <c r="B868" s="492"/>
      <c r="C868" s="492"/>
      <c r="D868" s="492"/>
      <c r="E868" s="492"/>
      <c r="F868" s="492"/>
      <c r="G868" s="492"/>
      <c r="H868" s="492"/>
    </row>
    <row r="869" spans="2:8">
      <c r="B869" s="492"/>
      <c r="C869" s="492"/>
      <c r="D869" s="492"/>
      <c r="E869" s="492"/>
      <c r="F869" s="492"/>
      <c r="G869" s="492"/>
      <c r="H869" s="492"/>
    </row>
    <row r="870" spans="2:8">
      <c r="B870" s="492"/>
      <c r="C870" s="492"/>
      <c r="D870" s="492"/>
      <c r="E870" s="492"/>
      <c r="F870" s="492"/>
      <c r="G870" s="492"/>
      <c r="H870" s="492"/>
    </row>
    <row r="871" spans="2:8">
      <c r="B871" s="492"/>
      <c r="C871" s="492"/>
      <c r="D871" s="492"/>
      <c r="E871" s="492"/>
      <c r="F871" s="492"/>
      <c r="G871" s="492"/>
      <c r="H871" s="492"/>
    </row>
    <row r="872" spans="2:8">
      <c r="B872" s="492"/>
      <c r="C872" s="492"/>
      <c r="D872" s="492"/>
      <c r="E872" s="492"/>
      <c r="F872" s="492"/>
      <c r="G872" s="492"/>
      <c r="H872" s="492"/>
    </row>
    <row r="873" spans="2:8">
      <c r="B873" s="492"/>
      <c r="C873" s="492"/>
      <c r="D873" s="492"/>
      <c r="E873" s="492"/>
      <c r="F873" s="492"/>
      <c r="G873" s="492"/>
      <c r="H873" s="492"/>
    </row>
    <row r="874" spans="2:8">
      <c r="B874" s="492"/>
      <c r="C874" s="492"/>
      <c r="D874" s="492"/>
      <c r="E874" s="492"/>
      <c r="F874" s="492"/>
      <c r="G874" s="492"/>
      <c r="H874" s="492"/>
    </row>
    <row r="875" spans="2:8">
      <c r="B875" s="492"/>
      <c r="C875" s="492"/>
      <c r="D875" s="492"/>
      <c r="E875" s="492"/>
      <c r="F875" s="492"/>
      <c r="G875" s="492"/>
      <c r="H875" s="492"/>
    </row>
    <row r="876" spans="2:8">
      <c r="B876" s="492"/>
      <c r="C876" s="492"/>
      <c r="D876" s="492"/>
      <c r="E876" s="492"/>
      <c r="F876" s="492"/>
      <c r="G876" s="492"/>
      <c r="H876" s="492"/>
    </row>
    <row r="877" spans="2:8">
      <c r="B877" s="492"/>
      <c r="C877" s="492"/>
      <c r="D877" s="492"/>
      <c r="E877" s="492"/>
      <c r="F877" s="492"/>
      <c r="G877" s="492"/>
      <c r="H877" s="492"/>
    </row>
    <row r="878" spans="2:8">
      <c r="B878" s="492"/>
      <c r="C878" s="492"/>
      <c r="D878" s="492"/>
      <c r="E878" s="492"/>
      <c r="F878" s="492"/>
      <c r="G878" s="492"/>
      <c r="H878" s="492"/>
    </row>
    <row r="879" spans="2:8">
      <c r="B879" s="492"/>
      <c r="C879" s="492"/>
      <c r="D879" s="492"/>
      <c r="E879" s="492"/>
      <c r="F879" s="492"/>
      <c r="G879" s="492"/>
      <c r="H879" s="492"/>
    </row>
    <row r="880" spans="2:8">
      <c r="B880" s="492"/>
      <c r="C880" s="492"/>
      <c r="D880" s="492"/>
      <c r="E880" s="492"/>
      <c r="F880" s="492"/>
      <c r="G880" s="492"/>
      <c r="H880" s="492"/>
    </row>
    <row r="881" spans="2:8">
      <c r="B881" s="492"/>
      <c r="C881" s="492"/>
      <c r="D881" s="492"/>
      <c r="E881" s="492"/>
      <c r="F881" s="492"/>
      <c r="G881" s="492"/>
      <c r="H881" s="492"/>
    </row>
    <row r="882" spans="2:8">
      <c r="B882" s="492"/>
      <c r="C882" s="492"/>
      <c r="D882" s="492"/>
      <c r="E882" s="492"/>
      <c r="F882" s="492"/>
      <c r="G882" s="492"/>
      <c r="H882" s="492"/>
    </row>
    <row r="883" spans="2:8">
      <c r="B883" s="492"/>
      <c r="C883" s="492"/>
      <c r="D883" s="492"/>
      <c r="E883" s="492"/>
      <c r="F883" s="492"/>
      <c r="G883" s="492"/>
      <c r="H883" s="492"/>
    </row>
    <row r="884" spans="2:8">
      <c r="B884" s="492"/>
      <c r="C884" s="492"/>
      <c r="D884" s="492"/>
      <c r="E884" s="492"/>
      <c r="F884" s="492"/>
      <c r="G884" s="492"/>
      <c r="H884" s="492"/>
    </row>
    <row r="885" spans="2:8">
      <c r="B885" s="492"/>
      <c r="C885" s="492"/>
      <c r="D885" s="492"/>
      <c r="E885" s="492"/>
      <c r="F885" s="492"/>
      <c r="G885" s="492"/>
      <c r="H885" s="492"/>
    </row>
    <row r="886" spans="2:8">
      <c r="B886" s="492"/>
      <c r="C886" s="492"/>
      <c r="D886" s="492"/>
      <c r="E886" s="492"/>
      <c r="F886" s="492"/>
      <c r="G886" s="492"/>
      <c r="H886" s="492"/>
    </row>
    <row r="887" spans="2:8">
      <c r="B887" s="492"/>
      <c r="C887" s="492"/>
      <c r="D887" s="492"/>
      <c r="E887" s="492"/>
      <c r="F887" s="492"/>
      <c r="G887" s="492"/>
      <c r="H887" s="492"/>
    </row>
    <row r="888" spans="2:8">
      <c r="B888" s="492"/>
      <c r="C888" s="492"/>
      <c r="D888" s="492"/>
      <c r="E888" s="492"/>
      <c r="F888" s="492"/>
      <c r="G888" s="492"/>
      <c r="H888" s="492"/>
    </row>
    <row r="889" spans="2:8">
      <c r="B889" s="492"/>
      <c r="C889" s="492"/>
      <c r="D889" s="492"/>
      <c r="E889" s="492"/>
      <c r="F889" s="492"/>
      <c r="G889" s="492"/>
      <c r="H889" s="492"/>
    </row>
    <row r="890" spans="2:8">
      <c r="B890" s="492"/>
      <c r="C890" s="492"/>
      <c r="D890" s="492"/>
      <c r="E890" s="492"/>
      <c r="F890" s="492"/>
      <c r="G890" s="492"/>
      <c r="H890" s="492"/>
    </row>
    <row r="891" spans="2:8">
      <c r="B891" s="492"/>
      <c r="C891" s="492"/>
      <c r="D891" s="492"/>
      <c r="E891" s="492"/>
      <c r="F891" s="492"/>
      <c r="G891" s="492"/>
      <c r="H891" s="492"/>
    </row>
    <row r="892" spans="2:8">
      <c r="B892" s="492"/>
      <c r="C892" s="492"/>
      <c r="D892" s="492"/>
      <c r="E892" s="492"/>
      <c r="F892" s="492"/>
      <c r="G892" s="492"/>
      <c r="H892" s="492"/>
    </row>
    <row r="893" spans="2:8">
      <c r="B893" s="492"/>
      <c r="C893" s="492"/>
      <c r="D893" s="492"/>
      <c r="E893" s="492"/>
      <c r="F893" s="492"/>
      <c r="G893" s="492"/>
      <c r="H893" s="492"/>
    </row>
    <row r="894" spans="2:8">
      <c r="B894" s="492"/>
      <c r="C894" s="492"/>
      <c r="D894" s="492"/>
      <c r="E894" s="492"/>
      <c r="F894" s="492"/>
      <c r="G894" s="492"/>
      <c r="H894" s="492"/>
    </row>
    <row r="895" spans="2:8">
      <c r="B895" s="492"/>
      <c r="C895" s="492"/>
      <c r="D895" s="492"/>
      <c r="E895" s="492"/>
      <c r="F895" s="492"/>
      <c r="G895" s="492"/>
      <c r="H895" s="492"/>
    </row>
    <row r="896" spans="2:8">
      <c r="B896" s="492"/>
      <c r="C896" s="492"/>
      <c r="D896" s="492"/>
      <c r="E896" s="492"/>
      <c r="F896" s="492"/>
      <c r="G896" s="492"/>
      <c r="H896" s="492"/>
    </row>
    <row r="897" spans="2:8">
      <c r="B897" s="492"/>
      <c r="C897" s="492"/>
      <c r="D897" s="492"/>
      <c r="E897" s="492"/>
      <c r="F897" s="492"/>
      <c r="G897" s="492"/>
      <c r="H897" s="492"/>
    </row>
    <row r="898" spans="2:8">
      <c r="B898" s="492"/>
      <c r="C898" s="492"/>
      <c r="D898" s="492"/>
      <c r="E898" s="492"/>
      <c r="F898" s="492"/>
      <c r="G898" s="492"/>
      <c r="H898" s="492"/>
    </row>
    <row r="899" spans="2:8">
      <c r="B899" s="492"/>
      <c r="C899" s="492"/>
      <c r="D899" s="492"/>
      <c r="E899" s="492"/>
      <c r="F899" s="492"/>
      <c r="G899" s="492"/>
      <c r="H899" s="492"/>
    </row>
    <row r="900" spans="2:8">
      <c r="B900" s="492"/>
      <c r="C900" s="492"/>
      <c r="D900" s="492"/>
      <c r="E900" s="492"/>
      <c r="F900" s="492"/>
      <c r="G900" s="492"/>
      <c r="H900" s="492"/>
    </row>
    <row r="901" spans="2:8">
      <c r="B901" s="492"/>
      <c r="C901" s="492"/>
      <c r="D901" s="492"/>
      <c r="E901" s="492"/>
      <c r="F901" s="492"/>
      <c r="G901" s="492"/>
      <c r="H901" s="492"/>
    </row>
    <row r="902" spans="2:8">
      <c r="B902" s="492"/>
      <c r="C902" s="492"/>
      <c r="D902" s="492"/>
      <c r="E902" s="492"/>
      <c r="F902" s="492"/>
      <c r="G902" s="492"/>
      <c r="H902" s="492"/>
    </row>
    <row r="903" spans="2:8">
      <c r="B903" s="492"/>
      <c r="C903" s="492"/>
      <c r="D903" s="492"/>
      <c r="E903" s="492"/>
      <c r="F903" s="492"/>
      <c r="G903" s="492"/>
      <c r="H903" s="492"/>
    </row>
    <row r="904" spans="2:8">
      <c r="B904" s="492"/>
      <c r="C904" s="492"/>
      <c r="D904" s="492"/>
      <c r="E904" s="492"/>
      <c r="F904" s="492"/>
      <c r="G904" s="492"/>
      <c r="H904" s="492"/>
    </row>
    <row r="905" spans="2:8">
      <c r="B905" s="492"/>
      <c r="C905" s="492"/>
      <c r="D905" s="492"/>
      <c r="E905" s="492"/>
      <c r="F905" s="492"/>
      <c r="G905" s="492"/>
      <c r="H905" s="492"/>
    </row>
    <row r="906" spans="2:8">
      <c r="B906" s="492"/>
      <c r="C906" s="492"/>
      <c r="D906" s="492"/>
      <c r="E906" s="492"/>
      <c r="F906" s="492"/>
      <c r="G906" s="492"/>
      <c r="H906" s="492"/>
    </row>
    <row r="907" spans="2:8">
      <c r="B907" s="492"/>
      <c r="C907" s="492"/>
      <c r="D907" s="492"/>
      <c r="E907" s="492"/>
      <c r="F907" s="492"/>
      <c r="G907" s="492"/>
      <c r="H907" s="492"/>
    </row>
    <row r="908" spans="2:8">
      <c r="B908" s="492"/>
      <c r="C908" s="492"/>
      <c r="D908" s="492"/>
      <c r="E908" s="492"/>
      <c r="F908" s="492"/>
      <c r="G908" s="492"/>
      <c r="H908" s="492"/>
    </row>
    <row r="909" spans="2:8">
      <c r="B909" s="492"/>
      <c r="C909" s="492"/>
      <c r="D909" s="492"/>
      <c r="E909" s="492"/>
      <c r="F909" s="492"/>
      <c r="G909" s="492"/>
      <c r="H909" s="492"/>
    </row>
    <row r="910" spans="2:8">
      <c r="B910" s="492"/>
      <c r="C910" s="492"/>
      <c r="D910" s="492"/>
      <c r="E910" s="492"/>
      <c r="F910" s="492"/>
      <c r="G910" s="492"/>
      <c r="H910" s="492"/>
    </row>
    <row r="911" spans="2:8">
      <c r="B911" s="492"/>
      <c r="C911" s="492"/>
      <c r="D911" s="492"/>
      <c r="E911" s="492"/>
      <c r="F911" s="492"/>
      <c r="G911" s="492"/>
      <c r="H911" s="492"/>
    </row>
    <row r="912" spans="2:8">
      <c r="B912" s="492"/>
      <c r="C912" s="492"/>
      <c r="D912" s="492"/>
      <c r="E912" s="492"/>
      <c r="F912" s="492"/>
      <c r="G912" s="492"/>
      <c r="H912" s="492"/>
    </row>
    <row r="913" spans="2:8">
      <c r="B913" s="492"/>
      <c r="C913" s="492"/>
      <c r="D913" s="492"/>
      <c r="E913" s="492"/>
      <c r="F913" s="492"/>
      <c r="G913" s="492"/>
      <c r="H913" s="492"/>
    </row>
    <row r="914" spans="2:8">
      <c r="B914" s="492"/>
      <c r="C914" s="492"/>
      <c r="D914" s="492"/>
      <c r="E914" s="492"/>
      <c r="F914" s="492"/>
      <c r="G914" s="492"/>
      <c r="H914" s="492"/>
    </row>
    <row r="915" spans="2:8">
      <c r="B915" s="492"/>
      <c r="C915" s="492"/>
      <c r="D915" s="492"/>
      <c r="E915" s="492"/>
      <c r="F915" s="492"/>
      <c r="G915" s="492"/>
      <c r="H915" s="492"/>
    </row>
    <row r="916" spans="2:8">
      <c r="B916" s="492"/>
      <c r="C916" s="492"/>
      <c r="D916" s="492"/>
      <c r="E916" s="492"/>
      <c r="F916" s="492"/>
      <c r="G916" s="492"/>
      <c r="H916" s="492"/>
    </row>
    <row r="917" spans="2:8">
      <c r="B917" s="492"/>
      <c r="C917" s="492"/>
      <c r="D917" s="492"/>
      <c r="E917" s="492"/>
      <c r="F917" s="492"/>
      <c r="G917" s="492"/>
      <c r="H917" s="492"/>
    </row>
    <row r="918" spans="2:8">
      <c r="B918" s="492"/>
      <c r="C918" s="492"/>
      <c r="D918" s="492"/>
      <c r="E918" s="492"/>
      <c r="F918" s="492"/>
      <c r="G918" s="492"/>
      <c r="H918" s="492"/>
    </row>
    <row r="919" spans="2:8">
      <c r="B919" s="492"/>
      <c r="C919" s="492"/>
      <c r="D919" s="492"/>
      <c r="E919" s="492"/>
      <c r="F919" s="492"/>
      <c r="G919" s="492"/>
      <c r="H919" s="492"/>
    </row>
    <row r="920" spans="2:8">
      <c r="B920" s="492"/>
      <c r="C920" s="492"/>
      <c r="D920" s="492"/>
      <c r="E920" s="492"/>
      <c r="F920" s="492"/>
      <c r="G920" s="492"/>
      <c r="H920" s="492"/>
    </row>
    <row r="921" spans="2:8">
      <c r="B921" s="492"/>
      <c r="C921" s="492"/>
      <c r="D921" s="492"/>
      <c r="E921" s="492"/>
      <c r="F921" s="492"/>
      <c r="G921" s="492"/>
      <c r="H921" s="492"/>
    </row>
    <row r="922" spans="2:8">
      <c r="B922" s="492"/>
      <c r="C922" s="492"/>
      <c r="D922" s="492"/>
      <c r="E922" s="492"/>
      <c r="F922" s="492"/>
      <c r="G922" s="492"/>
      <c r="H922" s="492"/>
    </row>
    <row r="923" spans="2:8">
      <c r="B923" s="492"/>
      <c r="C923" s="492"/>
      <c r="D923" s="492"/>
      <c r="E923" s="492"/>
      <c r="F923" s="492"/>
      <c r="G923" s="492"/>
      <c r="H923" s="492"/>
    </row>
    <row r="924" spans="2:8">
      <c r="B924" s="492"/>
      <c r="C924" s="492"/>
      <c r="D924" s="492"/>
      <c r="E924" s="492"/>
      <c r="F924" s="492"/>
      <c r="G924" s="492"/>
      <c r="H924" s="492"/>
    </row>
    <row r="925" spans="2:8">
      <c r="B925" s="492"/>
      <c r="C925" s="492"/>
      <c r="D925" s="492"/>
      <c r="E925" s="492"/>
      <c r="F925" s="492"/>
      <c r="G925" s="492"/>
      <c r="H925" s="492"/>
    </row>
    <row r="926" spans="2:8">
      <c r="B926" s="492"/>
      <c r="C926" s="492"/>
      <c r="D926" s="492"/>
      <c r="E926" s="492"/>
      <c r="F926" s="492"/>
      <c r="G926" s="492"/>
      <c r="H926" s="492"/>
    </row>
    <row r="927" spans="2:8">
      <c r="B927" s="492"/>
      <c r="C927" s="492"/>
      <c r="D927" s="492"/>
      <c r="E927" s="492"/>
      <c r="F927" s="492"/>
      <c r="G927" s="492"/>
      <c r="H927" s="492"/>
    </row>
    <row r="928" spans="2:8">
      <c r="B928" s="492"/>
      <c r="C928" s="492"/>
      <c r="D928" s="492"/>
      <c r="E928" s="492"/>
      <c r="F928" s="492"/>
      <c r="G928" s="492"/>
      <c r="H928" s="492"/>
    </row>
    <row r="929" spans="2:8">
      <c r="B929" s="492"/>
      <c r="C929" s="492"/>
      <c r="D929" s="492"/>
      <c r="E929" s="492"/>
      <c r="F929" s="492"/>
      <c r="G929" s="492"/>
      <c r="H929" s="492"/>
    </row>
    <row r="930" spans="2:8">
      <c r="B930" s="492"/>
      <c r="C930" s="492"/>
      <c r="D930" s="492"/>
      <c r="E930" s="492"/>
      <c r="F930" s="492"/>
      <c r="G930" s="492"/>
      <c r="H930" s="492"/>
    </row>
    <row r="931" spans="2:8">
      <c r="B931" s="492"/>
      <c r="C931" s="492"/>
      <c r="D931" s="492"/>
      <c r="E931" s="492"/>
      <c r="F931" s="492"/>
      <c r="G931" s="492"/>
      <c r="H931" s="492"/>
    </row>
    <row r="932" spans="2:8">
      <c r="B932" s="492"/>
      <c r="C932" s="492"/>
      <c r="D932" s="492"/>
      <c r="E932" s="492"/>
      <c r="F932" s="492"/>
      <c r="G932" s="492"/>
      <c r="H932" s="492"/>
    </row>
    <row r="933" spans="2:8">
      <c r="B933" s="492"/>
      <c r="C933" s="492"/>
      <c r="D933" s="492"/>
      <c r="E933" s="492"/>
      <c r="F933" s="492"/>
      <c r="G933" s="492"/>
      <c r="H933" s="492"/>
    </row>
    <row r="934" spans="2:8">
      <c r="B934" s="492"/>
      <c r="C934" s="492"/>
      <c r="D934" s="492"/>
      <c r="E934" s="492"/>
      <c r="F934" s="492"/>
      <c r="G934" s="492"/>
      <c r="H934" s="492"/>
    </row>
    <row r="935" spans="2:8">
      <c r="B935" s="492"/>
      <c r="C935" s="492"/>
      <c r="D935" s="492"/>
      <c r="E935" s="492"/>
      <c r="F935" s="492"/>
      <c r="G935" s="492"/>
      <c r="H935" s="492"/>
    </row>
    <row r="936" spans="2:8">
      <c r="B936" s="492"/>
      <c r="C936" s="492"/>
      <c r="D936" s="492"/>
      <c r="E936" s="492"/>
      <c r="F936" s="492"/>
      <c r="G936" s="492"/>
      <c r="H936" s="492"/>
    </row>
    <row r="937" spans="2:8">
      <c r="B937" s="492"/>
      <c r="C937" s="492"/>
      <c r="D937" s="492"/>
      <c r="E937" s="492"/>
      <c r="F937" s="492"/>
      <c r="G937" s="492"/>
      <c r="H937" s="492"/>
    </row>
    <row r="938" spans="2:8">
      <c r="B938" s="492"/>
      <c r="C938" s="492"/>
      <c r="D938" s="492"/>
      <c r="E938" s="492"/>
      <c r="F938" s="492"/>
      <c r="G938" s="492"/>
      <c r="H938" s="492"/>
    </row>
    <row r="939" spans="2:8">
      <c r="B939" s="492"/>
      <c r="C939" s="492"/>
      <c r="D939" s="492"/>
      <c r="E939" s="492"/>
      <c r="F939" s="492"/>
      <c r="G939" s="492"/>
      <c r="H939" s="492"/>
    </row>
    <row r="940" spans="2:8">
      <c r="B940" s="492"/>
      <c r="C940" s="492"/>
      <c r="D940" s="492"/>
      <c r="E940" s="492"/>
      <c r="F940" s="492"/>
      <c r="G940" s="492"/>
      <c r="H940" s="492"/>
    </row>
    <row r="941" spans="2:8">
      <c r="B941" s="492"/>
      <c r="C941" s="492"/>
      <c r="D941" s="492"/>
      <c r="E941" s="492"/>
      <c r="F941" s="492"/>
      <c r="G941" s="492"/>
      <c r="H941" s="492"/>
    </row>
    <row r="942" spans="2:8">
      <c r="B942" s="492"/>
      <c r="C942" s="492"/>
      <c r="D942" s="492"/>
      <c r="E942" s="492"/>
      <c r="F942" s="492"/>
      <c r="G942" s="492"/>
      <c r="H942" s="492"/>
    </row>
    <row r="943" spans="2:8">
      <c r="B943" s="492"/>
      <c r="C943" s="492"/>
      <c r="D943" s="492"/>
      <c r="E943" s="492"/>
      <c r="F943" s="492"/>
      <c r="G943" s="492"/>
      <c r="H943" s="492"/>
    </row>
    <row r="944" spans="2:8">
      <c r="B944" s="492"/>
      <c r="C944" s="492"/>
      <c r="D944" s="492"/>
      <c r="E944" s="492"/>
      <c r="F944" s="492"/>
      <c r="G944" s="492"/>
      <c r="H944" s="492"/>
    </row>
    <row r="945" spans="2:8">
      <c r="B945" s="492"/>
      <c r="C945" s="492"/>
      <c r="D945" s="492"/>
      <c r="E945" s="492"/>
      <c r="F945" s="492"/>
      <c r="G945" s="492"/>
      <c r="H945" s="492"/>
    </row>
    <row r="946" spans="2:8">
      <c r="B946" s="492"/>
      <c r="C946" s="492"/>
      <c r="D946" s="492"/>
      <c r="E946" s="492"/>
      <c r="F946" s="492"/>
      <c r="G946" s="492"/>
      <c r="H946" s="492"/>
    </row>
    <row r="947" spans="2:8">
      <c r="B947" s="492"/>
      <c r="C947" s="492"/>
      <c r="D947" s="492"/>
      <c r="E947" s="492"/>
      <c r="F947" s="492"/>
      <c r="G947" s="492"/>
      <c r="H947" s="492"/>
    </row>
    <row r="948" spans="2:8">
      <c r="B948" s="492"/>
      <c r="C948" s="492"/>
      <c r="D948" s="492"/>
      <c r="E948" s="492"/>
      <c r="F948" s="492"/>
      <c r="G948" s="492"/>
      <c r="H948" s="492"/>
    </row>
    <row r="949" spans="2:8">
      <c r="B949" s="492"/>
      <c r="C949" s="492"/>
      <c r="D949" s="492"/>
      <c r="E949" s="492"/>
      <c r="F949" s="492"/>
      <c r="G949" s="492"/>
      <c r="H949" s="492"/>
    </row>
    <row r="950" spans="2:8">
      <c r="B950" s="492"/>
      <c r="C950" s="492"/>
      <c r="D950" s="492"/>
      <c r="E950" s="492"/>
      <c r="F950" s="492"/>
      <c r="G950" s="492"/>
      <c r="H950" s="492"/>
    </row>
    <row r="951" spans="2:8">
      <c r="B951" s="492"/>
      <c r="C951" s="492"/>
      <c r="D951" s="492"/>
      <c r="E951" s="492"/>
      <c r="F951" s="492"/>
      <c r="G951" s="492"/>
      <c r="H951" s="492"/>
    </row>
    <row r="952" spans="2:8">
      <c r="B952" s="492"/>
      <c r="C952" s="492"/>
      <c r="D952" s="492"/>
      <c r="E952" s="492"/>
      <c r="F952" s="492"/>
      <c r="G952" s="492"/>
      <c r="H952" s="492"/>
    </row>
    <row r="953" spans="2:8">
      <c r="B953" s="492"/>
      <c r="C953" s="492"/>
      <c r="D953" s="492"/>
      <c r="E953" s="492"/>
      <c r="F953" s="492"/>
      <c r="G953" s="492"/>
      <c r="H953" s="492"/>
    </row>
    <row r="954" spans="2:8">
      <c r="B954" s="492"/>
      <c r="C954" s="492"/>
      <c r="D954" s="492"/>
      <c r="E954" s="492"/>
      <c r="F954" s="492"/>
      <c r="G954" s="492"/>
      <c r="H954" s="492"/>
    </row>
    <row r="955" spans="2:8">
      <c r="B955" s="492"/>
      <c r="C955" s="492"/>
      <c r="D955" s="492"/>
      <c r="E955" s="492"/>
      <c r="F955" s="492"/>
      <c r="G955" s="492"/>
      <c r="H955" s="492"/>
    </row>
    <row r="956" spans="2:8">
      <c r="B956" s="492"/>
      <c r="C956" s="492"/>
      <c r="D956" s="492"/>
      <c r="E956" s="492"/>
      <c r="F956" s="492"/>
      <c r="G956" s="492"/>
      <c r="H956" s="492"/>
    </row>
    <row r="957" spans="2:8">
      <c r="B957" s="492"/>
      <c r="C957" s="492"/>
      <c r="D957" s="492"/>
      <c r="E957" s="492"/>
      <c r="F957" s="492"/>
      <c r="G957" s="492"/>
      <c r="H957" s="492"/>
    </row>
    <row r="958" spans="2:8">
      <c r="B958" s="492"/>
      <c r="C958" s="492"/>
      <c r="D958" s="492"/>
      <c r="E958" s="492"/>
      <c r="F958" s="492"/>
      <c r="G958" s="492"/>
      <c r="H958" s="492"/>
    </row>
    <row r="959" spans="2:8">
      <c r="B959" s="492"/>
      <c r="C959" s="492"/>
      <c r="D959" s="492"/>
      <c r="E959" s="492"/>
      <c r="F959" s="492"/>
      <c r="G959" s="492"/>
      <c r="H959" s="492"/>
    </row>
    <row r="960" spans="2:8">
      <c r="B960" s="492"/>
      <c r="C960" s="492"/>
      <c r="D960" s="492"/>
      <c r="E960" s="492"/>
      <c r="F960" s="492"/>
      <c r="G960" s="492"/>
      <c r="H960" s="492"/>
    </row>
    <row r="961" spans="2:8">
      <c r="B961" s="492"/>
      <c r="C961" s="492"/>
      <c r="D961" s="492"/>
      <c r="E961" s="492"/>
      <c r="F961" s="492"/>
      <c r="G961" s="492"/>
      <c r="H961" s="492"/>
    </row>
    <row r="962" spans="2:8">
      <c r="B962" s="492"/>
      <c r="C962" s="492"/>
      <c r="D962" s="492"/>
      <c r="E962" s="492"/>
      <c r="F962" s="492"/>
      <c r="G962" s="492"/>
      <c r="H962" s="492"/>
    </row>
    <row r="963" spans="2:8">
      <c r="B963" s="492"/>
      <c r="C963" s="492"/>
      <c r="D963" s="492"/>
      <c r="E963" s="492"/>
      <c r="F963" s="492"/>
      <c r="G963" s="492"/>
      <c r="H963" s="492"/>
    </row>
    <row r="964" spans="2:8">
      <c r="B964" s="492"/>
      <c r="C964" s="492"/>
      <c r="D964" s="492"/>
      <c r="E964" s="492"/>
      <c r="F964" s="492"/>
      <c r="G964" s="492"/>
      <c r="H964" s="492"/>
    </row>
    <row r="965" spans="2:8">
      <c r="B965" s="492"/>
      <c r="C965" s="492"/>
      <c r="D965" s="492"/>
      <c r="E965" s="492"/>
      <c r="F965" s="492"/>
      <c r="G965" s="492"/>
      <c r="H965" s="492"/>
    </row>
    <row r="966" spans="2:8">
      <c r="B966" s="492"/>
      <c r="C966" s="492"/>
      <c r="D966" s="492"/>
      <c r="E966" s="492"/>
      <c r="F966" s="492"/>
      <c r="G966" s="492"/>
      <c r="H966" s="492"/>
    </row>
    <row r="967" spans="2:8">
      <c r="B967" s="492"/>
      <c r="C967" s="492"/>
      <c r="D967" s="492"/>
      <c r="E967" s="492"/>
      <c r="F967" s="492"/>
      <c r="G967" s="492"/>
      <c r="H967" s="492"/>
    </row>
    <row r="968" spans="2:8">
      <c r="B968" s="492"/>
      <c r="C968" s="492"/>
      <c r="D968" s="492"/>
      <c r="E968" s="492"/>
      <c r="F968" s="492"/>
      <c r="G968" s="492"/>
      <c r="H968" s="492"/>
    </row>
    <row r="969" spans="2:8">
      <c r="B969" s="492"/>
      <c r="C969" s="492"/>
      <c r="D969" s="492"/>
      <c r="E969" s="492"/>
      <c r="F969" s="492"/>
      <c r="G969" s="492"/>
      <c r="H969" s="492"/>
    </row>
    <row r="970" spans="2:8">
      <c r="B970" s="492"/>
      <c r="C970" s="492"/>
      <c r="D970" s="492"/>
      <c r="E970" s="492"/>
      <c r="F970" s="492"/>
      <c r="G970" s="492"/>
      <c r="H970" s="492"/>
    </row>
    <row r="971" spans="2:8">
      <c r="B971" s="492"/>
      <c r="C971" s="492"/>
      <c r="D971" s="492"/>
      <c r="E971" s="492"/>
      <c r="F971" s="492"/>
      <c r="G971" s="492"/>
      <c r="H971" s="492"/>
    </row>
    <row r="972" spans="2:8">
      <c r="B972" s="492"/>
      <c r="C972" s="492"/>
      <c r="D972" s="492"/>
      <c r="E972" s="492"/>
      <c r="F972" s="492"/>
      <c r="G972" s="492"/>
      <c r="H972" s="492"/>
    </row>
    <row r="973" spans="2:8">
      <c r="B973" s="492"/>
      <c r="C973" s="492"/>
      <c r="D973" s="492"/>
      <c r="E973" s="492"/>
      <c r="F973" s="492"/>
      <c r="G973" s="492"/>
      <c r="H973" s="492"/>
    </row>
    <row r="974" spans="2:8">
      <c r="B974" s="492"/>
      <c r="C974" s="492"/>
      <c r="D974" s="492"/>
      <c r="E974" s="492"/>
      <c r="F974" s="492"/>
      <c r="G974" s="492"/>
      <c r="H974" s="492"/>
    </row>
    <row r="975" spans="2:8">
      <c r="B975" s="492"/>
      <c r="C975" s="492"/>
      <c r="D975" s="492"/>
      <c r="E975" s="492"/>
      <c r="F975" s="492"/>
      <c r="G975" s="492"/>
      <c r="H975" s="492"/>
    </row>
    <row r="976" spans="2:8">
      <c r="B976" s="492"/>
      <c r="C976" s="492"/>
      <c r="D976" s="492"/>
      <c r="E976" s="492"/>
      <c r="F976" s="492"/>
      <c r="G976" s="492"/>
      <c r="H976" s="492"/>
    </row>
    <row r="977" spans="2:8">
      <c r="B977" s="492"/>
      <c r="C977" s="492"/>
      <c r="D977" s="492"/>
      <c r="E977" s="492"/>
      <c r="F977" s="492"/>
      <c r="G977" s="492"/>
      <c r="H977" s="492"/>
    </row>
    <row r="978" spans="2:8">
      <c r="B978" s="492"/>
      <c r="C978" s="492"/>
      <c r="D978" s="492"/>
      <c r="E978" s="492"/>
      <c r="F978" s="492"/>
      <c r="G978" s="492"/>
      <c r="H978" s="492"/>
    </row>
    <row r="979" spans="2:8">
      <c r="B979" s="492"/>
      <c r="C979" s="492"/>
      <c r="D979" s="492"/>
      <c r="E979" s="492"/>
      <c r="F979" s="492"/>
      <c r="G979" s="492"/>
      <c r="H979" s="492"/>
    </row>
    <row r="980" spans="2:8">
      <c r="B980" s="492"/>
      <c r="C980" s="492"/>
      <c r="D980" s="492"/>
      <c r="E980" s="492"/>
      <c r="F980" s="492"/>
      <c r="G980" s="492"/>
      <c r="H980" s="492"/>
    </row>
    <row r="981" spans="2:8">
      <c r="B981" s="492"/>
      <c r="C981" s="492"/>
      <c r="D981" s="492"/>
      <c r="E981" s="492"/>
      <c r="F981" s="492"/>
      <c r="G981" s="492"/>
      <c r="H981" s="492"/>
    </row>
    <row r="982" spans="2:8">
      <c r="B982" s="492"/>
      <c r="C982" s="492"/>
      <c r="D982" s="492"/>
      <c r="E982" s="492"/>
      <c r="F982" s="492"/>
      <c r="G982" s="492"/>
      <c r="H982" s="492"/>
    </row>
    <row r="983" spans="2:8">
      <c r="B983" s="492"/>
      <c r="C983" s="492"/>
      <c r="D983" s="492"/>
      <c r="E983" s="492"/>
      <c r="F983" s="492"/>
      <c r="G983" s="492"/>
      <c r="H983" s="492"/>
    </row>
    <row r="984" spans="2:8">
      <c r="B984" s="492"/>
      <c r="C984" s="492"/>
      <c r="D984" s="492"/>
      <c r="E984" s="492"/>
      <c r="F984" s="492"/>
      <c r="G984" s="492"/>
      <c r="H984" s="492"/>
    </row>
    <row r="985" spans="2:8">
      <c r="B985" s="492"/>
      <c r="C985" s="492"/>
      <c r="D985" s="492"/>
      <c r="E985" s="492"/>
      <c r="F985" s="492"/>
      <c r="G985" s="492"/>
      <c r="H985" s="492"/>
    </row>
    <row r="986" spans="2:8">
      <c r="B986" s="492"/>
      <c r="C986" s="492"/>
      <c r="D986" s="492"/>
      <c r="E986" s="492"/>
      <c r="F986" s="492"/>
      <c r="G986" s="492"/>
      <c r="H986" s="492"/>
    </row>
    <row r="987" spans="2:8">
      <c r="B987" s="492"/>
      <c r="C987" s="492"/>
      <c r="D987" s="492"/>
      <c r="E987" s="492"/>
      <c r="F987" s="492"/>
      <c r="G987" s="492"/>
      <c r="H987" s="492"/>
    </row>
    <row r="988" spans="2:8">
      <c r="B988" s="492"/>
      <c r="C988" s="492"/>
      <c r="D988" s="492"/>
      <c r="E988" s="492"/>
      <c r="F988" s="492"/>
      <c r="G988" s="492"/>
      <c r="H988" s="492"/>
    </row>
    <row r="989" spans="2:8">
      <c r="B989" s="492"/>
      <c r="C989" s="492"/>
      <c r="D989" s="492"/>
      <c r="E989" s="492"/>
      <c r="F989" s="492"/>
      <c r="G989" s="492"/>
      <c r="H989" s="492"/>
    </row>
    <row r="990" spans="2:8">
      <c r="B990" s="492"/>
      <c r="C990" s="492"/>
      <c r="D990" s="492"/>
      <c r="E990" s="492"/>
      <c r="F990" s="492"/>
      <c r="G990" s="492"/>
      <c r="H990" s="492"/>
    </row>
    <row r="991" spans="2:8">
      <c r="B991" s="492"/>
      <c r="C991" s="492"/>
      <c r="D991" s="492"/>
      <c r="E991" s="492"/>
      <c r="F991" s="492"/>
      <c r="G991" s="492"/>
      <c r="H991" s="492"/>
    </row>
    <row r="992" spans="2:8">
      <c r="B992" s="492"/>
      <c r="C992" s="492"/>
      <c r="D992" s="492"/>
      <c r="E992" s="492"/>
      <c r="F992" s="492"/>
      <c r="G992" s="492"/>
      <c r="H992" s="492"/>
    </row>
    <row r="993" spans="2:8">
      <c r="B993" s="492"/>
      <c r="C993" s="492"/>
      <c r="D993" s="492"/>
      <c r="E993" s="492"/>
      <c r="F993" s="492"/>
      <c r="G993" s="492"/>
      <c r="H993" s="492"/>
    </row>
    <row r="994" spans="2:8">
      <c r="B994" s="492"/>
      <c r="C994" s="492"/>
      <c r="D994" s="492"/>
      <c r="E994" s="492"/>
      <c r="F994" s="492"/>
      <c r="G994" s="492"/>
      <c r="H994" s="492"/>
    </row>
    <row r="995" spans="2:8">
      <c r="B995" s="492"/>
      <c r="C995" s="492"/>
      <c r="D995" s="492"/>
      <c r="E995" s="492"/>
      <c r="F995" s="492"/>
      <c r="G995" s="492"/>
      <c r="H995" s="492"/>
    </row>
    <row r="996" spans="2:8">
      <c r="B996" s="492"/>
      <c r="C996" s="492"/>
      <c r="D996" s="492"/>
      <c r="E996" s="492"/>
      <c r="F996" s="492"/>
      <c r="G996" s="492"/>
      <c r="H996" s="492"/>
    </row>
    <row r="997" spans="2:8">
      <c r="B997" s="492"/>
      <c r="C997" s="492"/>
      <c r="D997" s="492"/>
      <c r="E997" s="492"/>
      <c r="F997" s="492"/>
      <c r="G997" s="492"/>
      <c r="H997" s="492"/>
    </row>
    <row r="998" spans="2:8">
      <c r="B998" s="492"/>
      <c r="C998" s="492"/>
      <c r="D998" s="492"/>
      <c r="E998" s="492"/>
      <c r="F998" s="492"/>
      <c r="G998" s="492"/>
      <c r="H998" s="492"/>
    </row>
    <row r="999" spans="2:8">
      <c r="B999" s="492"/>
      <c r="C999" s="492"/>
      <c r="D999" s="492"/>
      <c r="E999" s="492"/>
      <c r="F999" s="492"/>
      <c r="G999" s="492"/>
      <c r="H999" s="492"/>
    </row>
    <row r="1000" spans="2:8">
      <c r="B1000" s="492"/>
      <c r="C1000" s="492"/>
      <c r="D1000" s="492"/>
      <c r="E1000" s="492"/>
      <c r="F1000" s="492"/>
      <c r="G1000" s="492"/>
      <c r="H1000" s="492"/>
    </row>
    <row r="1001" spans="2:8">
      <c r="B1001" s="492"/>
      <c r="C1001" s="492"/>
      <c r="D1001" s="492"/>
      <c r="E1001" s="492"/>
      <c r="F1001" s="492"/>
      <c r="G1001" s="492"/>
      <c r="H1001" s="492"/>
    </row>
  </sheetData>
  <mergeCells count="6">
    <mergeCell ref="B2:B18"/>
    <mergeCell ref="C2:C18"/>
    <mergeCell ref="D2:D4"/>
    <mergeCell ref="E2:E4"/>
    <mergeCell ref="D6:D10"/>
    <mergeCell ref="E6:E1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91"/>
  <sheetViews>
    <sheetView workbookViewId="0"/>
  </sheetViews>
  <sheetFormatPr defaultColWidth="14.42578125" defaultRowHeight="15" customHeight="1"/>
  <cols>
    <col min="1" max="2" width="40" customWidth="1"/>
    <col min="3" max="3" width="15.140625" customWidth="1"/>
    <col min="4" max="4" width="40" customWidth="1"/>
    <col min="5" max="5" width="10.7109375" customWidth="1"/>
    <col min="6" max="6" width="9.140625" customWidth="1"/>
    <col min="7" max="7" width="70.5703125" customWidth="1"/>
    <col min="8" max="9" width="8.7109375" customWidth="1"/>
  </cols>
  <sheetData>
    <row r="1" spans="1:9" ht="94.5" customHeight="1">
      <c r="A1" s="592" t="s">
        <v>2099</v>
      </c>
      <c r="B1" s="543"/>
      <c r="C1" s="543"/>
      <c r="D1" s="543"/>
      <c r="E1" s="543"/>
      <c r="F1" s="543"/>
      <c r="G1" s="544"/>
      <c r="H1" s="68"/>
      <c r="I1" s="68"/>
    </row>
    <row r="2" spans="1:9" ht="14.25" customHeight="1">
      <c r="A2" s="80"/>
      <c r="B2" s="80" t="s">
        <v>2100</v>
      </c>
      <c r="C2" s="81"/>
      <c r="D2" s="81"/>
      <c r="E2" s="81"/>
      <c r="F2" s="57" t="e">
        <f t="array" ref="F2">INDEX('Прайс клиники ( стоматология) '!$A$1:$A$65,MATCH(G2,'Прайс клиники ( стоматология) '!$C$1:$C$65,0))</f>
        <v>#N/A</v>
      </c>
      <c r="G2" s="84"/>
      <c r="H2" s="53" t="e">
        <f>VLOOKUP(G2,'Прайс клиники ( стоматология) '!$C$1:$D$65,2,FALSE)</f>
        <v>#N/A</v>
      </c>
      <c r="I2" s="68"/>
    </row>
    <row r="3" spans="1:9" ht="14.25" customHeight="1">
      <c r="A3" s="593" t="s">
        <v>2101</v>
      </c>
      <c r="B3" s="593" t="s">
        <v>2093</v>
      </c>
      <c r="C3" s="575"/>
      <c r="D3" s="46" t="s">
        <v>578</v>
      </c>
      <c r="E3" s="46" t="e">
        <f>H3</f>
        <v>#REF!</v>
      </c>
      <c r="F3" s="47" t="e">
        <f t="array" ref="F3">INDEX('Прайс клиники ( стоматология) '!$A$1:$A$65,MATCH(G3,'Прайс клиники ( стоматология) '!$C$1:$C$65,0))</f>
        <v>#REF!</v>
      </c>
      <c r="G3" s="55" t="e">
        <f>'Прайс клиники ( стоматология) '!#REF!</f>
        <v>#REF!</v>
      </c>
      <c r="H3" s="53" t="e">
        <f>VLOOKUP(G3,'Прайс клиники ( стоматология) '!$C$1:$D$65,2,FALSE)</f>
        <v>#REF!</v>
      </c>
    </row>
    <row r="4" spans="1:9" ht="14.25" customHeight="1">
      <c r="A4" s="574"/>
      <c r="B4" s="574"/>
      <c r="C4" s="574"/>
      <c r="D4" s="575" t="s">
        <v>2102</v>
      </c>
      <c r="E4" s="575" t="e">
        <f>SUM(H4:H7)</f>
        <v>#REF!</v>
      </c>
      <c r="F4" s="57" t="e">
        <f t="array" ref="F4">INDEX('Прайс клиники ( стоматология) '!$A$1:$A$65,MATCH(G4,'Прайс клиники ( стоматология) '!$C$1:$C$65,0))</f>
        <v>#REF!</v>
      </c>
      <c r="G4" s="55" t="e">
        <f>'Прайс клиники ( стоматология) '!#REF!</f>
        <v>#REF!</v>
      </c>
      <c r="H4" s="53" t="e">
        <f>VLOOKUP(G4,'Прайс клиники ( стоматология) '!$C$1:$D$65,2,FALSE)</f>
        <v>#REF!</v>
      </c>
    </row>
    <row r="5" spans="1:9" ht="14.25" customHeight="1">
      <c r="A5" s="574"/>
      <c r="B5" s="574"/>
      <c r="C5" s="574"/>
      <c r="D5" s="574"/>
      <c r="E5" s="574"/>
      <c r="F5" s="47" t="str">
        <f t="array" ref="F5">INDEX('Прайс клиники ( стоматология) '!$A$1:$A$65,MATCH(G5,'Прайс клиники ( стоматология) '!$C$1:$C$65,0))</f>
        <v>12.7.4.2</v>
      </c>
      <c r="G5" s="48" t="str">
        <f>'Прайс клиники ( стоматология) '!C55</f>
        <v>Пломбирование корневого канала зуба "Резорцин-Формалин", "Форфенан" (два канала) Д</v>
      </c>
      <c r="H5" s="483">
        <f>VLOOKUP(G5,'Прайс клиники ( стоматология) '!$C$1:$D$65,2,FALSE)</f>
        <v>700</v>
      </c>
    </row>
    <row r="6" spans="1:9" ht="14.25" customHeight="1">
      <c r="A6" s="574"/>
      <c r="B6" s="574"/>
      <c r="C6" s="574"/>
      <c r="D6" s="574"/>
      <c r="E6" s="574"/>
      <c r="F6" s="47" t="e">
        <f t="array" ref="F6">INDEX('Прайс клиники ( стоматология) '!$A$1:$A$65,MATCH(G6,'Прайс клиники ( стоматология) '!$C$1:$C$65,0))</f>
        <v>#REF!</v>
      </c>
      <c r="G6" s="48" t="e">
        <f>'Прайс клиники ( стоматология) '!#REF!</f>
        <v>#REF!</v>
      </c>
      <c r="H6" s="483" t="e">
        <f>VLOOKUP(G6,'Прайс клиники ( стоматология) '!$C$1:$D$65,2,FALSE)</f>
        <v>#REF!</v>
      </c>
    </row>
    <row r="7" spans="1:9" ht="14.25" customHeight="1">
      <c r="A7" s="574"/>
      <c r="B7" s="574"/>
      <c r="C7" s="574"/>
      <c r="D7" s="572"/>
      <c r="E7" s="572"/>
      <c r="F7" s="47" t="e">
        <f t="array" ref="F7">INDEX('Прайс клиники ( стоматология) '!$A$1:$A$65,MATCH(G7,'Прайс клиники ( стоматология) '!$C$1:$C$65,0))</f>
        <v>#REF!</v>
      </c>
      <c r="G7" s="55" t="e">
        <f>'Прайс клиники ( стоматология) '!#REF!</f>
        <v>#REF!</v>
      </c>
      <c r="H7" s="483" t="e">
        <f>VLOOKUP(G7,'Прайс клиники ( стоматология) '!$C$1:$D$65,2,FALSE)</f>
        <v>#REF!</v>
      </c>
    </row>
    <row r="8" spans="1:9" ht="14.25" customHeight="1">
      <c r="A8" s="574"/>
      <c r="B8" s="574"/>
      <c r="C8" s="574"/>
      <c r="D8" s="575" t="s">
        <v>2089</v>
      </c>
      <c r="E8" s="575" t="e">
        <f>SUM(H8:H13)</f>
        <v>#REF!</v>
      </c>
      <c r="F8" s="47" t="str">
        <f t="array" ref="F8">INDEX('Прайс клиники ( стоматология) '!$A$1:$A$65,MATCH(G8,'Прайс клиники ( стоматология) '!$C$1:$C$65,0))</f>
        <v>12.7.4.2</v>
      </c>
      <c r="G8" s="55" t="str">
        <f>'Прайс клиники ( стоматология) '!C55</f>
        <v>Пломбирование корневого канала зуба "Резорцин-Формалин", "Форфенан" (два канала) Д</v>
      </c>
      <c r="H8" s="483">
        <f>VLOOKUP(G8,'Прайс клиники ( стоматология) '!$C$1:$D$65,2,FALSE)</f>
        <v>700</v>
      </c>
    </row>
    <row r="9" spans="1:9" ht="14.25" customHeight="1">
      <c r="A9" s="574"/>
      <c r="B9" s="574"/>
      <c r="C9" s="574"/>
      <c r="D9" s="574"/>
      <c r="E9" s="574"/>
      <c r="F9" s="47" t="e">
        <f t="array" ref="F9">INDEX('Прайс клиники ( стоматология) '!$A$1:$A$65,MATCH(G9,'Прайс клиники ( стоматология) '!$C$1:$C$65,0))</f>
        <v>#REF!</v>
      </c>
      <c r="G9" s="48" t="e">
        <f>'Прайс клиники ( стоматология) '!#REF!</f>
        <v>#REF!</v>
      </c>
      <c r="H9" s="483" t="e">
        <f>VLOOKUP(G9,'Прайс клиники ( стоматология) '!$C$1:$D$65,2,FALSE)</f>
        <v>#REF!</v>
      </c>
    </row>
    <row r="10" spans="1:9" ht="14.25" customHeight="1">
      <c r="A10" s="574"/>
      <c r="B10" s="574"/>
      <c r="C10" s="574"/>
      <c r="D10" s="574"/>
      <c r="E10" s="574"/>
      <c r="F10" s="47" t="e">
        <f t="array" ref="F10">INDEX('Прайс клиники ( стоматология) '!$A$1:$A$65,MATCH(G10,'Прайс клиники ( стоматология) '!$C$1:$C$65,0))</f>
        <v>#REF!</v>
      </c>
      <c r="G10" s="48" t="e">
        <f>'Прайс клиники ( стоматология) '!#REF!</f>
        <v>#REF!</v>
      </c>
      <c r="H10" s="483" t="e">
        <f>VLOOKUP(G10,'Прайс клиники ( стоматология) '!$C$1:$D$65,2,FALSE)</f>
        <v>#REF!</v>
      </c>
    </row>
    <row r="11" spans="1:9" ht="14.25" customHeight="1">
      <c r="A11" s="574"/>
      <c r="B11" s="574"/>
      <c r="C11" s="574"/>
      <c r="D11" s="574"/>
      <c r="E11" s="574"/>
      <c r="F11" s="47" t="e">
        <f t="array" ref="F11">INDEX('Прайс клиники ( стоматология) '!$A$1:$A$65,MATCH(G11,'Прайс клиники ( стоматология) '!$C$1:$C$65,0))</f>
        <v>#REF!</v>
      </c>
      <c r="G11" s="55" t="e">
        <f>'Прайс клиники ( стоматология) '!#REF!</f>
        <v>#REF!</v>
      </c>
      <c r="H11" s="483" t="e">
        <f>VLOOKUP(G11,'Прайс клиники ( стоматология) '!$C$1:$D$65,2,FALSE)</f>
        <v>#REF!</v>
      </c>
    </row>
    <row r="12" spans="1:9" ht="14.25" customHeight="1">
      <c r="A12" s="574"/>
      <c r="B12" s="574"/>
      <c r="C12" s="574"/>
      <c r="D12" s="574"/>
      <c r="E12" s="574"/>
      <c r="F12" s="47" t="str">
        <f t="array" ref="F12">INDEX('Прайс клиники ( стоматология) '!$A$1:$A$65,MATCH(G12,'Прайс клиники ( стоматология) '!$C$1:$C$65,0))</f>
        <v>12.7.2</v>
      </c>
      <c r="G12" s="55" t="str">
        <f>'Прайс клиники ( стоматология) '!C52</f>
        <v>Трепанация зуба (дети)</v>
      </c>
      <c r="H12" s="483">
        <f>VLOOKUP(G12,'Прайс клиники ( стоматология) '!$C$1:$D$65,2,FALSE)</f>
        <v>320</v>
      </c>
    </row>
    <row r="13" spans="1:9" ht="14.25" customHeight="1">
      <c r="A13" s="574"/>
      <c r="B13" s="574"/>
      <c r="C13" s="574"/>
      <c r="D13" s="572"/>
      <c r="E13" s="572"/>
      <c r="F13" s="57" t="e">
        <f t="array" ref="F13">INDEX('Прайс клиники ( стоматология) '!$A$1:$A$65,MATCH(G13,'Прайс клиники ( стоматология) '!$C$1:$C$65,0))</f>
        <v>#REF!</v>
      </c>
      <c r="G13" s="55" t="e">
        <f>'Прайс клиники ( стоматология) '!#REF!</f>
        <v>#REF!</v>
      </c>
      <c r="H13" s="53" t="e">
        <f>VLOOKUP(G13,'Прайс клиники ( стоматология) '!$C$1:$D$65,2,FALSE)</f>
        <v>#REF!</v>
      </c>
    </row>
    <row r="14" spans="1:9" ht="14.25" customHeight="1">
      <c r="A14" s="574"/>
      <c r="B14" s="574"/>
      <c r="C14" s="574"/>
      <c r="D14" s="46" t="s">
        <v>2103</v>
      </c>
      <c r="E14" s="46" t="e">
        <f t="shared" ref="E14:E18" si="0">H14</f>
        <v>#REF!</v>
      </c>
      <c r="F14" s="57" t="e">
        <f t="array" ref="F14">INDEX('Прайс клиники ( стоматология) '!$A$1:$A$65,MATCH(G14,'Прайс клиники ( стоматология) '!$C$1:$C$65,0))</f>
        <v>#REF!</v>
      </c>
      <c r="G14" s="48" t="e">
        <f>'Прайс клиники ( стоматология) '!#REF!</f>
        <v>#REF!</v>
      </c>
      <c r="H14" s="53" t="e">
        <f>VLOOKUP(G14,'Прайс клиники ( стоматология) '!$C$1:$D$65,2,FALSE)</f>
        <v>#REF!</v>
      </c>
    </row>
    <row r="15" spans="1:9" ht="14.25" customHeight="1">
      <c r="A15" s="574"/>
      <c r="B15" s="574"/>
      <c r="C15" s="574"/>
      <c r="D15" s="46" t="s">
        <v>2104</v>
      </c>
      <c r="E15" s="46" t="e">
        <f t="shared" si="0"/>
        <v>#REF!</v>
      </c>
      <c r="F15" s="57" t="e">
        <f t="array" ref="F15">INDEX('Прайс клиники ( стоматология) '!$A$1:$A$65,MATCH(G15,'Прайс клиники ( стоматология) '!$C$1:$C$65,0))</f>
        <v>#REF!</v>
      </c>
      <c r="G15" s="55" t="e">
        <f>'Прайс клиники ( стоматология) '!#REF!</f>
        <v>#REF!</v>
      </c>
      <c r="H15" s="53" t="e">
        <f>VLOOKUP(G15,'Прайс клиники ( стоматология) '!$C$1:$D$65,2,FALSE)</f>
        <v>#REF!</v>
      </c>
    </row>
    <row r="16" spans="1:9" ht="14.25" customHeight="1">
      <c r="A16" s="574"/>
      <c r="B16" s="572"/>
      <c r="C16" s="574"/>
      <c r="D16" s="46" t="s">
        <v>2105</v>
      </c>
      <c r="E16" s="79">
        <f t="shared" si="0"/>
        <v>410</v>
      </c>
      <c r="F16" s="47" t="str">
        <f t="array" ref="F16">INDEX('Прайс клиники ( стоматология) '!$A$1:$A$65,MATCH(G16,'Прайс клиники ( стоматология) '!$C$1:$C$65,0))</f>
        <v>12.7.1</v>
      </c>
      <c r="G16" s="55" t="str">
        <f>'Прайс клиники ( стоматология) '!C51</f>
        <v>Экстирпация пульпы (дети)</v>
      </c>
      <c r="H16" s="483">
        <f>VLOOKUP(G16,'Прайс клиники ( стоматология) '!$C$1:$D$65,2,FALSE)</f>
        <v>410</v>
      </c>
    </row>
    <row r="17" spans="1:8" ht="14.25" customHeight="1">
      <c r="A17" s="572"/>
      <c r="B17" s="501">
        <v>388</v>
      </c>
      <c r="C17" s="572"/>
      <c r="D17" s="46" t="s">
        <v>2106</v>
      </c>
      <c r="E17" s="46" t="e">
        <f t="shared" si="0"/>
        <v>#REF!</v>
      </c>
      <c r="F17" s="57" t="e">
        <f t="array" ref="F17">INDEX('Прайс клиники ( стоматология) '!$A$1:$A$65,MATCH(G17,'Прайс клиники ( стоматология) '!$C$1:$C$65,0))</f>
        <v>#REF!</v>
      </c>
      <c r="G17" s="55" t="e">
        <f>'Прайс клиники ( стоматология) '!#REF!</f>
        <v>#REF!</v>
      </c>
      <c r="H17" s="53" t="e">
        <f>VLOOKUP(G17,'Прайс клиники ( стоматология) '!$C$1:$D$65,2,FALSE)</f>
        <v>#REF!</v>
      </c>
    </row>
    <row r="18" spans="1:8" ht="14.25" customHeight="1">
      <c r="A18" s="573" t="s">
        <v>2101</v>
      </c>
      <c r="B18" s="573" t="s">
        <v>2098</v>
      </c>
      <c r="C18" s="46"/>
      <c r="D18" s="46" t="s">
        <v>578</v>
      </c>
      <c r="E18" s="46" t="e">
        <f t="shared" si="0"/>
        <v>#REF!</v>
      </c>
      <c r="F18" s="47" t="e">
        <f t="array" ref="F18">INDEX('Прайс клиники ( стоматология) '!$A$1:$A$65,MATCH(G18,'Прайс клиники ( стоматология) '!$C$1:$C$65,0))</f>
        <v>#REF!</v>
      </c>
      <c r="G18" s="55" t="e">
        <f>'Прайс клиники ( стоматология) '!#REF!</f>
        <v>#REF!</v>
      </c>
      <c r="H18" s="53" t="e">
        <f>VLOOKUP(G18,'Прайс клиники ( стоматология) '!$C$1:$D$65,2,FALSE)</f>
        <v>#REF!</v>
      </c>
    </row>
    <row r="19" spans="1:8" ht="14.25" customHeight="1">
      <c r="A19" s="574"/>
      <c r="B19" s="574"/>
      <c r="C19" s="46"/>
      <c r="D19" s="575" t="s">
        <v>2094</v>
      </c>
      <c r="E19" s="575" t="e">
        <f>SUM(H19:H27)</f>
        <v>#REF!</v>
      </c>
      <c r="F19" s="47" t="str">
        <f t="array" ref="F19">INDEX('Прайс клиники ( стоматология) '!$A$1:$A$65,MATCH(G19,'Прайс клиники ( стоматология) '!$C$1:$C$65,0))</f>
        <v>12.7.4.2</v>
      </c>
      <c r="G19" s="55" t="str">
        <f>'Прайс клиники ( стоматология) '!C55</f>
        <v>Пломбирование корневого канала зуба "Резорцин-Формалин", "Форфенан" (два канала) Д</v>
      </c>
      <c r="H19" s="483">
        <f>VLOOKUP(G19,'Прайс клиники ( стоматология) '!$C$1:$D$65,2,FALSE)</f>
        <v>700</v>
      </c>
    </row>
    <row r="20" spans="1:8" ht="14.25" customHeight="1">
      <c r="A20" s="574"/>
      <c r="B20" s="574"/>
      <c r="C20" s="46"/>
      <c r="D20" s="574"/>
      <c r="E20" s="574"/>
      <c r="F20" s="47" t="e">
        <f t="array" ref="F20">INDEX('Прайс клиники ( стоматология) '!$A$1:$A$65,MATCH(G20,'Прайс клиники ( стоматология) '!$C$1:$C$65,0))</f>
        <v>#REF!</v>
      </c>
      <c r="G20" s="55" t="e">
        <f>'Прайс клиники ( стоматология) '!#REF!</f>
        <v>#REF!</v>
      </c>
      <c r="H20" s="483" t="e">
        <f>VLOOKUP(G20,'Прайс клиники ( стоматология) '!$C$1:$D$65,2,FALSE)</f>
        <v>#REF!</v>
      </c>
    </row>
    <row r="21" spans="1:8" ht="14.25" customHeight="1">
      <c r="A21" s="574"/>
      <c r="B21" s="574"/>
      <c r="C21" s="46"/>
      <c r="D21" s="574"/>
      <c r="E21" s="574"/>
      <c r="F21" s="47" t="e">
        <f t="array" ref="F21">INDEX('Прайс клиники ( стоматология) '!$A$1:$A$65,MATCH(G21,'Прайс клиники ( стоматология) '!$C$1:$C$65,0))</f>
        <v>#REF!</v>
      </c>
      <c r="G21" s="55" t="e">
        <f>'Прайс клиники ( стоматология) '!#REF!</f>
        <v>#REF!</v>
      </c>
      <c r="H21" s="483" t="e">
        <f>VLOOKUP(G21,'Прайс клиники ( стоматология) '!$C$1:$D$65,2,FALSE)</f>
        <v>#REF!</v>
      </c>
    </row>
    <row r="22" spans="1:8" ht="14.25" customHeight="1">
      <c r="A22" s="574"/>
      <c r="B22" s="574"/>
      <c r="C22" s="46"/>
      <c r="D22" s="574"/>
      <c r="E22" s="574"/>
      <c r="F22" s="57" t="e">
        <f t="array" ref="F22">INDEX('Прайс клиники ( стоматология) '!$A$1:$A$65,MATCH(G22,'Прайс клиники ( стоматология) '!$C$1:$C$65,0))</f>
        <v>#REF!</v>
      </c>
      <c r="G22" s="84" t="e">
        <f>'Прайс клиники ( стоматология) '!#REF!</f>
        <v>#REF!</v>
      </c>
      <c r="H22" s="53" t="e">
        <f>VLOOKUP(G22,'Прайс клиники ( стоматология) '!$C$1:$D$65,2,FALSE)</f>
        <v>#REF!</v>
      </c>
    </row>
    <row r="23" spans="1:8" ht="14.25" customHeight="1">
      <c r="A23" s="574"/>
      <c r="B23" s="574"/>
      <c r="C23" s="46"/>
      <c r="D23" s="574"/>
      <c r="E23" s="574"/>
      <c r="F23" s="57" t="e">
        <f t="array" ref="F23">INDEX('Прайс клиники ( стоматология) '!$A$1:$A$65,MATCH(G23,'Прайс клиники ( стоматология) '!$C$1:$C$65,0))</f>
        <v>#REF!</v>
      </c>
      <c r="G23" s="487" t="e">
        <f>'Прайс клиники ( стоматология) '!#REF!</f>
        <v>#REF!</v>
      </c>
      <c r="H23" s="53" t="e">
        <f>VLOOKUP(G23,'Прайс клиники ( стоматология) '!$C$1:$D$65,2,FALSE)</f>
        <v>#REF!</v>
      </c>
    </row>
    <row r="24" spans="1:8" ht="14.25" customHeight="1">
      <c r="A24" s="574"/>
      <c r="B24" s="574"/>
      <c r="C24" s="46"/>
      <c r="D24" s="574"/>
      <c r="E24" s="574"/>
      <c r="F24" s="57" t="e">
        <f t="array" ref="F24">INDEX('Прайс клиники ( стоматология) '!$A$1:$A$65,MATCH(G24,'Прайс клиники ( стоматология) '!$C$1:$C$65,0))</f>
        <v>#REF!</v>
      </c>
      <c r="G24" s="84" t="e">
        <f>'Прайс клиники ( стоматология) '!#REF!</f>
        <v>#REF!</v>
      </c>
      <c r="H24" s="53" t="e">
        <f>VLOOKUP(G24,'Прайс клиники ( стоматология) '!$C$1:$D$65,2,FALSE)</f>
        <v>#REF!</v>
      </c>
    </row>
    <row r="25" spans="1:8" ht="14.25" customHeight="1">
      <c r="A25" s="574"/>
      <c r="B25" s="574"/>
      <c r="C25" s="46"/>
      <c r="D25" s="574"/>
      <c r="E25" s="574"/>
      <c r="F25" s="57" t="e">
        <f t="array" ref="F25">INDEX('Прайс клиники ( стоматология) '!$A$1:$A$65,MATCH(G25,'Прайс клиники ( стоматология) '!$C$1:$C$65,0))</f>
        <v>#REF!</v>
      </c>
      <c r="G25" s="84" t="e">
        <f>'Прайс клиники ( стоматология) '!#REF!</f>
        <v>#REF!</v>
      </c>
      <c r="H25" s="53" t="e">
        <f>VLOOKUP(G25,'Прайс клиники ( стоматология) '!$C$1:$D$65,2,FALSE)</f>
        <v>#REF!</v>
      </c>
    </row>
    <row r="26" spans="1:8" ht="14.25" customHeight="1">
      <c r="A26" s="574"/>
      <c r="B26" s="574"/>
      <c r="C26" s="46"/>
      <c r="D26" s="574"/>
      <c r="E26" s="574"/>
      <c r="F26" s="57" t="e">
        <f t="array" ref="F26">INDEX('Прайс клиники ( стоматология) '!$A$1:$A$65,MATCH(G26,'Прайс клиники ( стоматология) '!$C$1:$C$65,0))</f>
        <v>#REF!</v>
      </c>
      <c r="G26" s="84" t="e">
        <f>'Прайс клиники ( стоматология) '!#REF!</f>
        <v>#REF!</v>
      </c>
      <c r="H26" s="53" t="e">
        <f>VLOOKUP(G26,'Прайс клиники ( стоматология) '!$C$1:$D$65,2,FALSE)</f>
        <v>#REF!</v>
      </c>
    </row>
    <row r="27" spans="1:8" ht="14.25" customHeight="1">
      <c r="A27" s="574"/>
      <c r="B27" s="574"/>
      <c r="C27" s="46"/>
      <c r="D27" s="572"/>
      <c r="E27" s="572"/>
      <c r="F27" s="57" t="e">
        <f t="array" ref="F27">INDEX('Прайс клиники ( стоматология) '!$A$1:$A$65,MATCH(G27,'Прайс клиники ( стоматология) '!$C$1:$C$65,0))</f>
        <v>#REF!</v>
      </c>
      <c r="G27" s="487" t="e">
        <f>'Прайс клиники ( стоматология) '!#REF!</f>
        <v>#REF!</v>
      </c>
      <c r="H27" s="53" t="e">
        <f>VLOOKUP(G27,'Прайс клиники ( стоматология) '!$C$1:$D$65,2,FALSE)</f>
        <v>#REF!</v>
      </c>
    </row>
    <row r="28" spans="1:8" ht="14.25" customHeight="1">
      <c r="A28" s="574"/>
      <c r="B28" s="574"/>
      <c r="C28" s="46"/>
      <c r="D28" s="575" t="s">
        <v>2078</v>
      </c>
      <c r="E28" s="576" t="e">
        <f>SUM(H28:H33)</f>
        <v>#REF!</v>
      </c>
      <c r="F28" s="47" t="str">
        <f t="array" ref="F28">INDEX('Прайс клиники ( стоматология) '!$A$1:$A$65,MATCH(G28,'Прайс клиники ( стоматология) '!$C$1:$C$65,0))</f>
        <v>12.7.4.2</v>
      </c>
      <c r="G28" s="55" t="str">
        <f>'Прайс клиники ( стоматология) '!C55</f>
        <v>Пломбирование корневого канала зуба "Резорцин-Формалин", "Форфенан" (два канала) Д</v>
      </c>
      <c r="H28" s="483">
        <f>VLOOKUP(G28,'Прайс клиники ( стоматология) '!$C$1:$D$65,2,FALSE)</f>
        <v>700</v>
      </c>
    </row>
    <row r="29" spans="1:8" ht="14.25" customHeight="1">
      <c r="A29" s="574"/>
      <c r="B29" s="574"/>
      <c r="C29" s="46"/>
      <c r="D29" s="574"/>
      <c r="E29" s="574"/>
      <c r="F29" s="47" t="e">
        <f t="array" ref="F29">INDEX('Прайс клиники ( стоматология) '!$A$1:$A$65,MATCH(G29,'Прайс клиники ( стоматология) '!$C$1:$C$65,0))</f>
        <v>#REF!</v>
      </c>
      <c r="G29" s="55" t="e">
        <f>'Прайс клиники ( стоматология) '!#REF!</f>
        <v>#REF!</v>
      </c>
      <c r="H29" s="483" t="e">
        <f>VLOOKUP(G29,'Прайс клиники ( стоматология) '!$C$1:$D$65,2,FALSE)</f>
        <v>#REF!</v>
      </c>
    </row>
    <row r="30" spans="1:8" ht="14.25" customHeight="1">
      <c r="A30" s="574"/>
      <c r="B30" s="574"/>
      <c r="C30" s="46"/>
      <c r="D30" s="574"/>
      <c r="E30" s="574"/>
      <c r="F30" s="47" t="e">
        <f t="array" ref="F30">INDEX('Прайс клиники ( стоматология) '!$A$1:$A$65,MATCH(G30,'Прайс клиники ( стоматология) '!$C$1:$C$65,0))</f>
        <v>#REF!</v>
      </c>
      <c r="G30" s="55" t="e">
        <f>'Прайс клиники ( стоматология) '!#REF!</f>
        <v>#REF!</v>
      </c>
      <c r="H30" s="483" t="e">
        <f>VLOOKUP(G30,'Прайс клиники ( стоматология) '!$C$1:$D$65,2,FALSE)</f>
        <v>#REF!</v>
      </c>
    </row>
    <row r="31" spans="1:8" ht="14.25" customHeight="1">
      <c r="A31" s="574"/>
      <c r="B31" s="574"/>
      <c r="C31" s="46"/>
      <c r="D31" s="574"/>
      <c r="E31" s="574"/>
      <c r="F31" s="47" t="e">
        <f t="array" ref="F31">INDEX('Прайс клиники ( стоматология) '!$A$1:$A$65,MATCH(G31,'Прайс клиники ( стоматология) '!$C$1:$C$65,0))</f>
        <v>#REF!</v>
      </c>
      <c r="G31" s="55" t="e">
        <f>'Прайс клиники ( стоматология) '!#REF!</f>
        <v>#REF!</v>
      </c>
      <c r="H31" s="483" t="e">
        <f>VLOOKUP(G31,'Прайс клиники ( стоматология) '!$C$1:$D$65,2,FALSE)</f>
        <v>#REF!</v>
      </c>
    </row>
    <row r="32" spans="1:8" ht="14.25" customHeight="1">
      <c r="A32" s="574"/>
      <c r="B32" s="574"/>
      <c r="C32" s="46"/>
      <c r="D32" s="574"/>
      <c r="E32" s="574"/>
      <c r="F32" s="47" t="str">
        <f t="array" ref="F32">INDEX('Прайс клиники ( стоматология) '!$A$1:$A$65,MATCH(G32,'Прайс клиники ( стоматология) '!$C$1:$C$65,0))</f>
        <v>12.7.1</v>
      </c>
      <c r="G32" s="55" t="str">
        <f>'Прайс клиники ( стоматология) '!C51</f>
        <v>Экстирпация пульпы (дети)</v>
      </c>
      <c r="H32" s="483">
        <f>VLOOKUP(G32,'Прайс клиники ( стоматология) '!$C$1:$D$65,2,FALSE)</f>
        <v>410</v>
      </c>
    </row>
    <row r="33" spans="1:8" ht="14.25" customHeight="1">
      <c r="A33" s="574"/>
      <c r="B33" s="574"/>
      <c r="C33" s="46"/>
      <c r="D33" s="572"/>
      <c r="E33" s="572"/>
      <c r="F33" s="47" t="e">
        <f t="array" ref="F33">INDEX('Прайс клиники ( стоматология) '!$A$1:$A$65,MATCH(G33,'Прайс клиники ( стоматология) '!$C$1:$C$65,0))</f>
        <v>#REF!</v>
      </c>
      <c r="G33" s="55" t="e">
        <f>'Прайс клиники ( стоматология) '!#REF!</f>
        <v>#REF!</v>
      </c>
      <c r="H33" s="483" t="e">
        <f>VLOOKUP(G33,'Прайс клиники ( стоматология) '!$C$1:$D$65,2,FALSE)</f>
        <v>#REF!</v>
      </c>
    </row>
    <row r="34" spans="1:8" ht="14.25" customHeight="1">
      <c r="A34" s="574"/>
      <c r="B34" s="574"/>
      <c r="C34" s="46"/>
      <c r="D34" s="46" t="s">
        <v>2103</v>
      </c>
      <c r="E34" s="46" t="e">
        <f t="shared" ref="E34:E38" si="1">H34</f>
        <v>#REF!</v>
      </c>
      <c r="F34" s="57" t="e">
        <f t="array" ref="F34">INDEX('Прайс клиники ( стоматология) '!$A$1:$A$65,MATCH(G34,'Прайс клиники ( стоматология) '!$C$1:$C$65,0))</f>
        <v>#REF!</v>
      </c>
      <c r="G34" s="55" t="e">
        <f>'Прайс клиники ( стоматология) '!#REF!</f>
        <v>#REF!</v>
      </c>
      <c r="H34" s="53" t="e">
        <f>VLOOKUP(G34,'Прайс клиники ( стоматология) '!$C$1:$D$65,2,FALSE)</f>
        <v>#REF!</v>
      </c>
    </row>
    <row r="35" spans="1:8" ht="14.25" customHeight="1">
      <c r="A35" s="574"/>
      <c r="B35" s="574"/>
      <c r="C35" s="46"/>
      <c r="D35" s="46" t="s">
        <v>2104</v>
      </c>
      <c r="E35" s="46" t="e">
        <f t="shared" si="1"/>
        <v>#REF!</v>
      </c>
      <c r="F35" s="57" t="e">
        <f t="array" ref="F35">INDEX('Прайс клиники ( стоматология) '!$A$1:$A$65,MATCH(G35,'Прайс клиники ( стоматология) '!$C$1:$C$65,0))</f>
        <v>#REF!</v>
      </c>
      <c r="G35" s="55" t="e">
        <f>'Прайс клиники ( стоматология) '!#REF!</f>
        <v>#REF!</v>
      </c>
      <c r="H35" s="53" t="e">
        <f>VLOOKUP(G35,'Прайс клиники ( стоматология) '!$C$1:$D$65,2,FALSE)</f>
        <v>#REF!</v>
      </c>
    </row>
    <row r="36" spans="1:8" ht="14.25" customHeight="1">
      <c r="A36" s="574"/>
      <c r="B36" s="572"/>
      <c r="C36" s="46"/>
      <c r="D36" s="46" t="s">
        <v>2105</v>
      </c>
      <c r="E36" s="79">
        <f t="shared" si="1"/>
        <v>410</v>
      </c>
      <c r="F36" s="47" t="str">
        <f t="array" ref="F36">INDEX('Прайс клиники ( стоматология) '!$A$1:$A$65,MATCH(G36,'Прайс клиники ( стоматология) '!$C$1:$C$65,0))</f>
        <v>12.7.1</v>
      </c>
      <c r="G36" s="55" t="str">
        <f>'Прайс клиники ( стоматология) '!C51</f>
        <v>Экстирпация пульпы (дети)</v>
      </c>
      <c r="H36" s="483">
        <f>VLOOKUP(G36,'Прайс клиники ( стоматология) '!$C$1:$D$65,2,FALSE)</f>
        <v>410</v>
      </c>
    </row>
    <row r="37" spans="1:8" ht="14.25" customHeight="1">
      <c r="A37" s="572"/>
      <c r="B37" s="443">
        <v>389</v>
      </c>
      <c r="C37" s="46"/>
      <c r="D37" s="46" t="s">
        <v>2106</v>
      </c>
      <c r="E37" s="46" t="e">
        <f t="shared" si="1"/>
        <v>#REF!</v>
      </c>
      <c r="F37" s="57" t="e">
        <f t="array" ref="F37">INDEX('Прайс клиники ( стоматология) '!$A$1:$A$65,MATCH(G37,'Прайс клиники ( стоматология) '!$C$1:$C$65,0))</f>
        <v>#REF!</v>
      </c>
      <c r="G37" s="55" t="e">
        <f>'Прайс клиники ( стоматология) '!#REF!</f>
        <v>#REF!</v>
      </c>
      <c r="H37" s="53" t="e">
        <f>VLOOKUP(G37,'Прайс клиники ( стоматология) '!$C$1:$D$65,2,FALSE)</f>
        <v>#REF!</v>
      </c>
    </row>
    <row r="38" spans="1:8" ht="14.25" customHeight="1">
      <c r="A38" s="573" t="s">
        <v>2101</v>
      </c>
      <c r="B38" s="573" t="s">
        <v>2107</v>
      </c>
      <c r="C38" s="46"/>
      <c r="D38" s="46" t="s">
        <v>578</v>
      </c>
      <c r="E38" s="46" t="e">
        <f t="shared" si="1"/>
        <v>#REF!</v>
      </c>
      <c r="F38" s="47" t="e">
        <f t="array" ref="F38">INDEX('Прайс клиники ( стоматология) '!$A$1:$A$65,MATCH(G38,'Прайс клиники ( стоматология) '!$C$1:$C$65,0))</f>
        <v>#REF!</v>
      </c>
      <c r="G38" s="55" t="e">
        <f>'Прайс клиники ( стоматология) '!#REF!</f>
        <v>#REF!</v>
      </c>
      <c r="H38" s="53" t="e">
        <f>VLOOKUP(G38,'Прайс клиники ( стоматология) '!$C$1:$D$65,2,FALSE)</f>
        <v>#REF!</v>
      </c>
    </row>
    <row r="39" spans="1:8" ht="14.25" customHeight="1">
      <c r="A39" s="574"/>
      <c r="B39" s="574"/>
      <c r="C39" s="46"/>
      <c r="D39" s="575" t="s">
        <v>2078</v>
      </c>
      <c r="E39" s="576" t="e">
        <f>SUM(H39:H44)</f>
        <v>#REF!</v>
      </c>
      <c r="F39" s="47" t="str">
        <f t="array" ref="F39">INDEX('Прайс клиники ( стоматология) '!$A$1:$A$65,MATCH(G39,'Прайс клиники ( стоматология) '!$C$1:$C$65,0))</f>
        <v>12.7.4.2</v>
      </c>
      <c r="G39" s="55" t="str">
        <f>'Прайс клиники ( стоматология) '!C55</f>
        <v>Пломбирование корневого канала зуба "Резорцин-Формалин", "Форфенан" (два канала) Д</v>
      </c>
      <c r="H39" s="483">
        <f>VLOOKUP(G39,'Прайс клиники ( стоматология) '!$C$1:$D$65,2,FALSE)</f>
        <v>700</v>
      </c>
    </row>
    <row r="40" spans="1:8" ht="14.25" customHeight="1">
      <c r="A40" s="574"/>
      <c r="B40" s="574"/>
      <c r="C40" s="46"/>
      <c r="D40" s="574"/>
      <c r="E40" s="574"/>
      <c r="F40" s="47" t="e">
        <f t="array" ref="F40">INDEX('Прайс клиники ( стоматология) '!$A$1:$A$65,MATCH(G40,'Прайс клиники ( стоматология) '!$C$1:$C$65,0))</f>
        <v>#REF!</v>
      </c>
      <c r="G40" s="55" t="e">
        <f>'Прайс клиники ( стоматология) '!#REF!</f>
        <v>#REF!</v>
      </c>
      <c r="H40" s="483" t="e">
        <f>VLOOKUP(G40,'Прайс клиники ( стоматология) '!$C$1:$D$65,2,FALSE)</f>
        <v>#REF!</v>
      </c>
    </row>
    <row r="41" spans="1:8" ht="14.25" customHeight="1">
      <c r="A41" s="574"/>
      <c r="B41" s="574"/>
      <c r="C41" s="46"/>
      <c r="D41" s="574"/>
      <c r="E41" s="574"/>
      <c r="F41" s="47" t="e">
        <f t="array" ref="F41">INDEX('Прайс клиники ( стоматология) '!$A$1:$A$65,MATCH(G41,'Прайс клиники ( стоматология) '!$C$1:$C$65,0))</f>
        <v>#REF!</v>
      </c>
      <c r="G41" s="55" t="e">
        <f>'Прайс клиники ( стоматология) '!#REF!</f>
        <v>#REF!</v>
      </c>
      <c r="H41" s="483" t="e">
        <f>VLOOKUP(G41,'Прайс клиники ( стоматология) '!$C$1:$D$65,2,FALSE)</f>
        <v>#REF!</v>
      </c>
    </row>
    <row r="42" spans="1:8" ht="14.25" customHeight="1">
      <c r="A42" s="574"/>
      <c r="B42" s="574"/>
      <c r="C42" s="46"/>
      <c r="D42" s="574"/>
      <c r="E42" s="574"/>
      <c r="F42" s="47" t="e">
        <f t="array" ref="F42">INDEX('Прайс клиники ( стоматология) '!$A$1:$A$65,MATCH(G42,'Прайс клиники ( стоматология) '!$C$1:$C$65,0))</f>
        <v>#REF!</v>
      </c>
      <c r="G42" s="55" t="e">
        <f>'Прайс клиники ( стоматология) '!#REF!</f>
        <v>#REF!</v>
      </c>
      <c r="H42" s="483" t="e">
        <f>VLOOKUP(G42,'Прайс клиники ( стоматология) '!$C$1:$D$65,2,FALSE)</f>
        <v>#REF!</v>
      </c>
    </row>
    <row r="43" spans="1:8" ht="14.25" customHeight="1">
      <c r="A43" s="574"/>
      <c r="B43" s="574"/>
      <c r="C43" s="46"/>
      <c r="D43" s="574"/>
      <c r="E43" s="574"/>
      <c r="F43" s="47" t="str">
        <f t="array" ref="F43">INDEX('Прайс клиники ( стоматология) '!$A$1:$A$65,MATCH(G43,'Прайс клиники ( стоматология) '!$C$1:$C$65,0))</f>
        <v>12.7.1</v>
      </c>
      <c r="G43" s="55" t="str">
        <f>'Прайс клиники ( стоматология) '!C51</f>
        <v>Экстирпация пульпы (дети)</v>
      </c>
      <c r="H43" s="483">
        <f>VLOOKUP(G43,'Прайс клиники ( стоматология) '!$C$1:$D$65,2,FALSE)</f>
        <v>410</v>
      </c>
    </row>
    <row r="44" spans="1:8" ht="14.25" customHeight="1">
      <c r="A44" s="574"/>
      <c r="B44" s="574"/>
      <c r="C44" s="46"/>
      <c r="D44" s="572"/>
      <c r="E44" s="572"/>
      <c r="F44" s="47" t="e">
        <f t="array" ref="F44">INDEX('Прайс клиники ( стоматология) '!$A$1:$A$65,MATCH(G44,'Прайс клиники ( стоматология) '!$C$1:$C$65,0))</f>
        <v>#REF!</v>
      </c>
      <c r="G44" s="55" t="e">
        <f>'Прайс клиники ( стоматология) '!#REF!</f>
        <v>#REF!</v>
      </c>
      <c r="H44" s="483" t="e">
        <f>VLOOKUP(G44,'Прайс клиники ( стоматология) '!$C$1:$D$65,2,FALSE)</f>
        <v>#REF!</v>
      </c>
    </row>
    <row r="45" spans="1:8" ht="14.25" customHeight="1">
      <c r="A45" s="574"/>
      <c r="B45" s="574"/>
      <c r="C45" s="46"/>
      <c r="D45" s="46" t="s">
        <v>2079</v>
      </c>
      <c r="E45" s="46" t="e">
        <f>H45</f>
        <v>#N/A</v>
      </c>
      <c r="F45" s="57" t="e">
        <f t="array" ref="F45">INDEX('Прайс клиники ( стоматология) '!$A$1:$A$65,MATCH(G45,'Прайс клиники ( стоматология) '!$C$1:$C$65,0))</f>
        <v>#N/A</v>
      </c>
      <c r="G45" s="55"/>
      <c r="H45" s="53" t="e">
        <f>VLOOKUP(G45,'Прайс клиники ( стоматология) '!$C$1:$D$65,2,FALSE)</f>
        <v>#N/A</v>
      </c>
    </row>
    <row r="46" spans="1:8" ht="14.25" customHeight="1">
      <c r="A46" s="574"/>
      <c r="B46" s="574"/>
      <c r="C46" s="46"/>
      <c r="D46" s="575" t="s">
        <v>2108</v>
      </c>
      <c r="E46" s="575" t="e">
        <f>SUM(H46:H51)</f>
        <v>#REF!</v>
      </c>
      <c r="F46" s="57" t="e">
        <f t="array" ref="F46">INDEX('Прайс клиники ( стоматология) '!$A$1:$A$65,MATCH(G46,'Прайс клиники ( стоматология) '!$C$1:$C$65,0))</f>
        <v>#REF!</v>
      </c>
      <c r="G46" s="55" t="e">
        <f>'Прайс клиники ( стоматология) '!#REF!</f>
        <v>#REF!</v>
      </c>
      <c r="H46" s="53" t="e">
        <f>VLOOKUP(G46,'Прайс клиники ( стоматология) '!$C$1:$D$65,2,FALSE)</f>
        <v>#REF!</v>
      </c>
    </row>
    <row r="47" spans="1:8" ht="14.25" customHeight="1">
      <c r="A47" s="574"/>
      <c r="B47" s="574"/>
      <c r="C47" s="46"/>
      <c r="D47" s="574"/>
      <c r="E47" s="574"/>
      <c r="F47" s="57" t="e">
        <f t="array" ref="F47">INDEX('Прайс клиники ( стоматология) '!$A$1:$A$65,MATCH(G47,'Прайс клиники ( стоматология) '!$C$1:$C$65,0))</f>
        <v>#REF!</v>
      </c>
      <c r="G47" s="48" t="e">
        <f>'Прайс клиники ( стоматология) '!#REF!</f>
        <v>#REF!</v>
      </c>
      <c r="H47" s="53" t="e">
        <f>VLOOKUP(G47,'Прайс клиники ( стоматология) '!$C$1:$D$65,2,FALSE)</f>
        <v>#REF!</v>
      </c>
    </row>
    <row r="48" spans="1:8" ht="14.25" customHeight="1">
      <c r="A48" s="574"/>
      <c r="B48" s="574"/>
      <c r="C48" s="46"/>
      <c r="D48" s="574"/>
      <c r="E48" s="574"/>
      <c r="F48" s="57" t="e">
        <f t="array" ref="F48">INDEX('Прайс клиники ( стоматология) '!$A$1:$A$65,MATCH(G48,'Прайс клиники ( стоматология) '!$C$1:$C$65,0))</f>
        <v>#REF!</v>
      </c>
      <c r="G48" s="55" t="e">
        <f>'Прайс клиники ( стоматология) '!#REF!</f>
        <v>#REF!</v>
      </c>
      <c r="H48" s="53" t="e">
        <f>VLOOKUP(G48,'Прайс клиники ( стоматология) '!$C$1:$D$65,2,FALSE)</f>
        <v>#REF!</v>
      </c>
    </row>
    <row r="49" spans="1:8" ht="14.25" customHeight="1">
      <c r="A49" s="574"/>
      <c r="B49" s="574"/>
      <c r="C49" s="46"/>
      <c r="D49" s="574"/>
      <c r="E49" s="574"/>
      <c r="F49" s="57" t="e">
        <f t="array" ref="F49">INDEX('Прайс клиники ( стоматология) '!$A$1:$A$65,MATCH(G49,'Прайс клиники ( стоматология) '!$C$1:$C$65,0))</f>
        <v>#REF!</v>
      </c>
      <c r="G49" s="48" t="e">
        <f>'Прайс клиники ( стоматология) '!#REF!</f>
        <v>#REF!</v>
      </c>
      <c r="H49" s="53" t="e">
        <f>VLOOKUP(G49,'Прайс клиники ( стоматология) '!$C$1:$D$65,2,FALSE)</f>
        <v>#REF!</v>
      </c>
    </row>
    <row r="50" spans="1:8" ht="14.25" customHeight="1">
      <c r="A50" s="574"/>
      <c r="B50" s="574"/>
      <c r="C50" s="46"/>
      <c r="D50" s="574"/>
      <c r="E50" s="574"/>
      <c r="F50" s="57" t="e">
        <f t="array" ref="F50">INDEX('Прайс клиники ( стоматология) '!$A$1:$A$65,MATCH(G50,'Прайс клиники ( стоматология) '!$C$1:$C$65,0))</f>
        <v>#REF!</v>
      </c>
      <c r="G50" s="84" t="e">
        <f>'Прайс клиники ( стоматология) '!#REF!</f>
        <v>#REF!</v>
      </c>
      <c r="H50" s="53" t="e">
        <f>VLOOKUP(G50,'Прайс клиники ( стоматология) '!$C$1:$D$65,2,FALSE)</f>
        <v>#REF!</v>
      </c>
    </row>
    <row r="51" spans="1:8" ht="14.25" customHeight="1">
      <c r="A51" s="574"/>
      <c r="B51" s="574"/>
      <c r="C51" s="46"/>
      <c r="D51" s="572"/>
      <c r="E51" s="572"/>
      <c r="F51" s="57" t="e">
        <f t="array" ref="F51">INDEX('Прайс клиники ( стоматология) '!$A$1:$A$65,MATCH(G51,'Прайс клиники ( стоматология) '!$C$1:$C$65,0))</f>
        <v>#REF!</v>
      </c>
      <c r="G51" s="55" t="e">
        <f>'Прайс клиники ( стоматология) '!#REF!</f>
        <v>#REF!</v>
      </c>
      <c r="H51" s="53" t="e">
        <f>VLOOKUP(G51,'Прайс клиники ( стоматология) '!$C$1:$D$65,2,FALSE)</f>
        <v>#REF!</v>
      </c>
    </row>
    <row r="52" spans="1:8" ht="14.25" customHeight="1">
      <c r="A52" s="574"/>
      <c r="B52" s="574"/>
      <c r="C52" s="46"/>
      <c r="D52" s="575" t="s">
        <v>2080</v>
      </c>
      <c r="E52" s="575" t="e">
        <f>SUM(H52:H56)</f>
        <v>#REF!</v>
      </c>
      <c r="F52" s="57" t="e">
        <f t="array" ref="F52">INDEX('Прайс клиники ( стоматология) '!$A$1:$A$65,MATCH(G52,'Прайс клиники ( стоматология) '!$C$1:$C$65,0))</f>
        <v>#REF!</v>
      </c>
      <c r="G52" s="55" t="e">
        <f>'Прайс клиники ( стоматология) '!#REF!</f>
        <v>#REF!</v>
      </c>
      <c r="H52" s="53" t="e">
        <f>VLOOKUP(G52,'Прайс клиники ( стоматология) '!$C$1:$D$65,2,FALSE)</f>
        <v>#REF!</v>
      </c>
    </row>
    <row r="53" spans="1:8" ht="14.25" customHeight="1">
      <c r="A53" s="574"/>
      <c r="B53" s="574"/>
      <c r="C53" s="46"/>
      <c r="D53" s="574"/>
      <c r="E53" s="574"/>
      <c r="F53" s="57" t="e">
        <f t="array" ref="F53">INDEX('Прайс клиники ( стоматология) '!$A$1:$A$65,MATCH(G53,'Прайс клиники ( стоматология) '!$C$1:$C$65,0))</f>
        <v>#REF!</v>
      </c>
      <c r="G53" s="55" t="e">
        <f>'Прайс клиники ( стоматология) '!#REF!</f>
        <v>#REF!</v>
      </c>
      <c r="H53" s="53" t="e">
        <f>VLOOKUP(G53,'Прайс клиники ( стоматология) '!$C$1:$D$65,2,FALSE)</f>
        <v>#REF!</v>
      </c>
    </row>
    <row r="54" spans="1:8" ht="14.25" customHeight="1">
      <c r="A54" s="574"/>
      <c r="B54" s="574"/>
      <c r="C54" s="46"/>
      <c r="D54" s="574"/>
      <c r="E54" s="574"/>
      <c r="F54" s="57" t="e">
        <f t="array" ref="F54">INDEX('Прайс клиники ( стоматология) '!$A$1:$A$65,MATCH(G54,'Прайс клиники ( стоматология) '!$C$1:$C$65,0))</f>
        <v>#REF!</v>
      </c>
      <c r="G54" s="55" t="e">
        <f>'Прайс клиники ( стоматология) '!#REF!</f>
        <v>#REF!</v>
      </c>
      <c r="H54" s="53" t="e">
        <f>VLOOKUP(G54,'Прайс клиники ( стоматология) '!$C$1:$D$65,2,FALSE)</f>
        <v>#REF!</v>
      </c>
    </row>
    <row r="55" spans="1:8" ht="14.25" customHeight="1">
      <c r="A55" s="574"/>
      <c r="B55" s="574"/>
      <c r="C55" s="46"/>
      <c r="D55" s="574"/>
      <c r="E55" s="574"/>
      <c r="F55" s="57" t="e">
        <f t="array" ref="F55">INDEX('Прайс клиники ( стоматология) '!$A$1:$A$65,MATCH(G55,'Прайс клиники ( стоматология) '!$C$1:$C$65,0))</f>
        <v>#REF!</v>
      </c>
      <c r="G55" s="55" t="e">
        <f>'Прайс клиники ( стоматология) '!#REF!</f>
        <v>#REF!</v>
      </c>
      <c r="H55" s="53" t="e">
        <f>VLOOKUP(G55,'Прайс клиники ( стоматология) '!$C$1:$D$65,2,FALSE)</f>
        <v>#REF!</v>
      </c>
    </row>
    <row r="56" spans="1:8" ht="14.25" customHeight="1">
      <c r="A56" s="574"/>
      <c r="B56" s="574"/>
      <c r="C56" s="46"/>
      <c r="D56" s="572"/>
      <c r="E56" s="572"/>
      <c r="F56" s="57" t="e">
        <f t="array" ref="F56">INDEX('Прайс клиники ( стоматология) '!$A$1:$A$65,MATCH(G56,'Прайс клиники ( стоматология) '!$C$1:$C$65,0))</f>
        <v>#REF!</v>
      </c>
      <c r="G56" s="55" t="e">
        <f>'Прайс клиники ( стоматология) '!#REF!</f>
        <v>#REF!</v>
      </c>
      <c r="H56" s="53" t="e">
        <f>VLOOKUP(G56,'Прайс клиники ( стоматология) '!$C$1:$D$65,2,FALSE)</f>
        <v>#REF!</v>
      </c>
    </row>
    <row r="57" spans="1:8" ht="14.25" customHeight="1">
      <c r="A57" s="574"/>
      <c r="B57" s="574"/>
      <c r="C57" s="46"/>
      <c r="D57" s="575" t="s">
        <v>2109</v>
      </c>
      <c r="E57" s="575" t="e">
        <f>SUM(H57:H60)</f>
        <v>#REF!</v>
      </c>
      <c r="F57" s="57" t="e">
        <f t="array" ref="F57">INDEX('Прайс клиники ( стоматология) '!$A$1:$A$65,MATCH(G57,'Прайс клиники ( стоматология) '!$C$1:$C$65,0))</f>
        <v>#REF!</v>
      </c>
      <c r="G57" s="55" t="e">
        <f>'Прайс клиники ( стоматология) '!#REF!</f>
        <v>#REF!</v>
      </c>
      <c r="H57" s="53" t="e">
        <f>VLOOKUP(G57,'Прайс клиники ( стоматология) '!$C$1:$D$65,2,FALSE)</f>
        <v>#REF!</v>
      </c>
    </row>
    <row r="58" spans="1:8" ht="14.25" customHeight="1">
      <c r="A58" s="574"/>
      <c r="B58" s="574"/>
      <c r="C58" s="46"/>
      <c r="D58" s="574"/>
      <c r="E58" s="574"/>
      <c r="F58" s="57" t="e">
        <f t="array" ref="F58">INDEX('Прайс клиники ( стоматология) '!$A$1:$A$65,MATCH(G58,'Прайс клиники ( стоматология) '!$C$1:$C$65,0))</f>
        <v>#REF!</v>
      </c>
      <c r="G58" s="55" t="e">
        <f>'Прайс клиники ( стоматология) '!#REF!</f>
        <v>#REF!</v>
      </c>
      <c r="H58" s="53" t="e">
        <f>VLOOKUP(G58,'Прайс клиники ( стоматология) '!$C$1:$D$65,2,FALSE)</f>
        <v>#REF!</v>
      </c>
    </row>
    <row r="59" spans="1:8" ht="14.25" customHeight="1">
      <c r="A59" s="574"/>
      <c r="B59" s="574"/>
      <c r="C59" s="46"/>
      <c r="D59" s="574"/>
      <c r="E59" s="574"/>
      <c r="F59" s="47" t="e">
        <f t="array" ref="F59">INDEX('Прайс клиники ( стоматология) '!$A$1:$A$65,MATCH(G59,'Прайс клиники ( стоматология) '!$C$1:$C$65,0))</f>
        <v>#REF!</v>
      </c>
      <c r="G59" s="55" t="e">
        <f>'Прайс клиники ( стоматология) '!#REF!</f>
        <v>#REF!</v>
      </c>
      <c r="H59" s="483" t="e">
        <f>VLOOKUP(G59,'Прайс клиники ( стоматология) '!$C$1:$D$65,2,FALSE)</f>
        <v>#REF!</v>
      </c>
    </row>
    <row r="60" spans="1:8" ht="14.25" customHeight="1">
      <c r="A60" s="574"/>
      <c r="B60" s="574"/>
      <c r="C60" s="46"/>
      <c r="D60" s="572"/>
      <c r="E60" s="572"/>
      <c r="F60" s="47" t="e">
        <f t="array" ref="F60">INDEX('Прайс клиники ( стоматология) '!$A$1:$A$65,MATCH(G60,'Прайс клиники ( стоматология) '!$C$1:$C$65,0))</f>
        <v>#REF!</v>
      </c>
      <c r="G60" s="55" t="e">
        <f>'Прайс клиники ( стоматология) '!#REF!</f>
        <v>#REF!</v>
      </c>
      <c r="H60" s="483" t="e">
        <f>VLOOKUP(G60,'Прайс клиники ( стоматология) '!$C$1:$D$65,2,FALSE)</f>
        <v>#REF!</v>
      </c>
    </row>
    <row r="61" spans="1:8" ht="14.25" customHeight="1">
      <c r="A61" s="574"/>
      <c r="B61" s="574"/>
      <c r="C61" s="46"/>
      <c r="D61" s="575" t="s">
        <v>2083</v>
      </c>
      <c r="E61" s="575"/>
      <c r="F61" s="47" t="e">
        <f t="array" ref="F61">INDEX('Прайс клиники ( стоматология) '!$A$1:$A$65,MATCH(G61,'Прайс клиники ( стоматология) '!$C$1:$C$65,0))</f>
        <v>#REF!</v>
      </c>
      <c r="G61" s="55" t="e">
        <f>'Прайс клиники ( стоматология) '!#REF!</f>
        <v>#REF!</v>
      </c>
      <c r="H61" s="483" t="e">
        <f>VLOOKUP(G61,'Прайс клиники ( стоматология) '!$C$1:$D$65,2,FALSE)</f>
        <v>#REF!</v>
      </c>
    </row>
    <row r="62" spans="1:8" ht="14.25" customHeight="1">
      <c r="A62" s="574"/>
      <c r="B62" s="574"/>
      <c r="C62" s="46"/>
      <c r="D62" s="574"/>
      <c r="E62" s="574"/>
      <c r="F62" s="47" t="e">
        <f t="array" ref="F62">INDEX('Прайс клиники ( стоматология) '!$A$1:$A$65,MATCH(G62,'Прайс клиники ( стоматология) '!$C$1:$C$65,0))</f>
        <v>#REF!</v>
      </c>
      <c r="G62" s="55" t="e">
        <f>'Прайс клиники ( стоматология) '!#REF!</f>
        <v>#REF!</v>
      </c>
      <c r="H62" s="483" t="e">
        <f>VLOOKUP(G62,'Прайс клиники ( стоматология) '!$C$1:$D$65,2,FALSE)</f>
        <v>#REF!</v>
      </c>
    </row>
    <row r="63" spans="1:8" ht="14.25" customHeight="1">
      <c r="A63" s="574"/>
      <c r="B63" s="574"/>
      <c r="C63" s="46"/>
      <c r="D63" s="574"/>
      <c r="E63" s="574"/>
      <c r="F63" s="47" t="e">
        <f t="array" ref="F63">INDEX('Прайс клиники ( стоматология) '!$A$1:$A$65,MATCH(G63,'Прайс клиники ( стоматология) '!$C$1:$C$65,0))</f>
        <v>#REF!</v>
      </c>
      <c r="G63" s="55" t="e">
        <f>'Прайс клиники ( стоматология) '!#REF!</f>
        <v>#REF!</v>
      </c>
      <c r="H63" s="483" t="e">
        <f>VLOOKUP(G63,'Прайс клиники ( стоматология) '!$C$1:$D$65,2,FALSE)</f>
        <v>#REF!</v>
      </c>
    </row>
    <row r="64" spans="1:8" ht="14.25" customHeight="1">
      <c r="A64" s="574"/>
      <c r="B64" s="574"/>
      <c r="C64" s="46"/>
      <c r="D64" s="574"/>
      <c r="E64" s="574"/>
      <c r="F64" s="57" t="e">
        <f t="array" ref="F64">INDEX('Прайс клиники ( стоматология) '!$A$1:$A$65,MATCH(G64,'Прайс клиники ( стоматология) '!$C$1:$C$65,0))</f>
        <v>#REF!</v>
      </c>
      <c r="G64" s="55" t="e">
        <f>'Прайс клиники ( стоматология) '!#REF!</f>
        <v>#REF!</v>
      </c>
      <c r="H64" s="53" t="e">
        <f>VLOOKUP(G64,'Прайс клиники ( стоматология) '!$C$1:$D$65,2,FALSE)</f>
        <v>#REF!</v>
      </c>
    </row>
    <row r="65" spans="1:8" ht="14.25" customHeight="1">
      <c r="A65" s="574"/>
      <c r="B65" s="574"/>
      <c r="C65" s="46"/>
      <c r="D65" s="574"/>
      <c r="E65" s="574"/>
      <c r="F65" s="47" t="str">
        <f t="array" ref="F65">INDEX('Прайс клиники ( стоматология) '!$A$1:$A$65,MATCH(G65,'Прайс клиники ( стоматология) '!$C$1:$C$65,0))</f>
        <v>12.7.4.2</v>
      </c>
      <c r="G65" s="55" t="str">
        <f>'Прайс клиники ( стоматология) '!C55</f>
        <v>Пломбирование корневого канала зуба "Резорцин-Формалин", "Форфенан" (два канала) Д</v>
      </c>
      <c r="H65" s="483">
        <f>VLOOKUP(G65,'Прайс клиники ( стоматология) '!$C$1:$D$65,2,FALSE)</f>
        <v>700</v>
      </c>
    </row>
    <row r="66" spans="1:8" ht="14.25" customHeight="1">
      <c r="A66" s="574"/>
      <c r="B66" s="574"/>
      <c r="C66" s="46"/>
      <c r="D66" s="572"/>
      <c r="E66" s="572"/>
      <c r="F66" s="47" t="e">
        <f t="array" ref="F66">INDEX('Прайс клиники ( стоматология) '!$A$1:$A$65,MATCH(G66,'Прайс клиники ( стоматология) '!$C$1:$C$65,0))</f>
        <v>#REF!</v>
      </c>
      <c r="G66" s="55" t="e">
        <f>'Прайс клиники ( стоматология) '!#REF!</f>
        <v>#REF!</v>
      </c>
      <c r="H66" s="483" t="e">
        <f>VLOOKUP(G66,'Прайс клиники ( стоматология) '!$C$1:$D$65,2,FALSE)</f>
        <v>#REF!</v>
      </c>
    </row>
    <row r="67" spans="1:8" ht="14.25" customHeight="1">
      <c r="A67" s="574"/>
      <c r="B67" s="574"/>
      <c r="C67" s="46"/>
      <c r="D67" s="46" t="s">
        <v>2085</v>
      </c>
      <c r="E67" s="46"/>
      <c r="F67" s="57" t="e">
        <f t="array" ref="F67">INDEX('Прайс клиники ( стоматология) '!$A$1:$A$65,MATCH(G67,'Прайс клиники ( стоматология) '!$C$1:$C$65,0))</f>
        <v>#REF!</v>
      </c>
      <c r="G67" s="55" t="e">
        <f>'Прайс клиники ( стоматология) '!#REF!</f>
        <v>#REF!</v>
      </c>
      <c r="H67" s="53" t="e">
        <f>VLOOKUP(G67,'Прайс клиники ( стоматология) '!$C$1:$D$65,2,FALSE)</f>
        <v>#REF!</v>
      </c>
    </row>
    <row r="68" spans="1:8" ht="14.25" customHeight="1">
      <c r="A68" s="574"/>
      <c r="B68" s="574"/>
      <c r="C68" s="46"/>
      <c r="D68" s="46" t="s">
        <v>2087</v>
      </c>
      <c r="E68" s="46"/>
      <c r="F68" s="57" t="e">
        <f t="array" ref="F68">INDEX('Прайс клиники ( стоматология) '!$A$1:$A$65,MATCH(G68,'Прайс клиники ( стоматология) '!$C$1:$C$65,0))</f>
        <v>#REF!</v>
      </c>
      <c r="G68" s="55" t="e">
        <f>'Прайс клиники ( стоматология) '!#REF!</f>
        <v>#REF!</v>
      </c>
      <c r="H68" s="53" t="e">
        <f>VLOOKUP(G68,'Прайс клиники ( стоматология) '!$C$1:$D$65,2,FALSE)</f>
        <v>#REF!</v>
      </c>
    </row>
    <row r="69" spans="1:8" ht="14.25" customHeight="1">
      <c r="A69" s="574"/>
      <c r="B69" s="574"/>
      <c r="C69" s="46"/>
      <c r="D69" s="575" t="s">
        <v>2110</v>
      </c>
      <c r="E69" s="575"/>
      <c r="F69" s="47" t="e">
        <f t="array" ref="F69">INDEX('Прайс клиники ( стоматология) '!$A$1:$A$65,MATCH(G69,'Прайс клиники ( стоматология) '!$C$1:$C$65,0))</f>
        <v>#REF!</v>
      </c>
      <c r="G69" s="55" t="e">
        <f>'Прайс клиники ( стоматология) '!#REF!</f>
        <v>#REF!</v>
      </c>
      <c r="H69" s="483" t="e">
        <f>VLOOKUP(G69,'Прайс клиники ( стоматология) '!$C$1:$D$65,2,FALSE)</f>
        <v>#REF!</v>
      </c>
    </row>
    <row r="70" spans="1:8" ht="14.25" customHeight="1">
      <c r="A70" s="574"/>
      <c r="B70" s="574"/>
      <c r="C70" s="46"/>
      <c r="D70" s="574"/>
      <c r="E70" s="574"/>
      <c r="F70" s="47" t="e">
        <f t="array" ref="F70">INDEX('Прайс клиники ( стоматология) '!$A$1:$A$65,MATCH(G70,'Прайс клиники ( стоматология) '!$C$1:$C$65,0))</f>
        <v>#REF!</v>
      </c>
      <c r="G70" s="55" t="e">
        <f>'Прайс клиники ( стоматология) '!#REF!</f>
        <v>#REF!</v>
      </c>
      <c r="H70" s="483" t="e">
        <f>VLOOKUP(G70,'Прайс клиники ( стоматология) '!$C$1:$D$65,2,FALSE)</f>
        <v>#REF!</v>
      </c>
    </row>
    <row r="71" spans="1:8" ht="14.25" customHeight="1">
      <c r="A71" s="574"/>
      <c r="B71" s="574"/>
      <c r="C71" s="46"/>
      <c r="D71" s="574"/>
      <c r="E71" s="574"/>
      <c r="F71" s="47" t="e">
        <f t="array" ref="F71">INDEX('Прайс клиники ( стоматология) '!$A$1:$A$65,MATCH(G71,'Прайс клиники ( стоматология) '!$C$1:$C$65,0))</f>
        <v>#REF!</v>
      </c>
      <c r="G71" s="55" t="e">
        <f>'Прайс клиники ( стоматология) '!#REF!</f>
        <v>#REF!</v>
      </c>
      <c r="H71" s="483" t="e">
        <f>VLOOKUP(G71,'Прайс клиники ( стоматология) '!$C$1:$D$65,2,FALSE)</f>
        <v>#REF!</v>
      </c>
    </row>
    <row r="72" spans="1:8" ht="14.25" customHeight="1">
      <c r="A72" s="574"/>
      <c r="B72" s="574"/>
      <c r="C72" s="46"/>
      <c r="D72" s="574"/>
      <c r="E72" s="574"/>
      <c r="F72" s="47" t="e">
        <f t="array" ref="F72">INDEX('Прайс клиники ( стоматология) '!$A$1:$A$65,MATCH(G72,'Прайс клиники ( стоматология) '!$C$1:$C$65,0))</f>
        <v>#REF!</v>
      </c>
      <c r="G72" s="55" t="e">
        <f>'Прайс клиники ( стоматология) '!#REF!</f>
        <v>#REF!</v>
      </c>
      <c r="H72" s="483" t="e">
        <f>VLOOKUP(G72,'Прайс клиники ( стоматология) '!$C$1:$D$65,2,FALSE)</f>
        <v>#REF!</v>
      </c>
    </row>
    <row r="73" spans="1:8" ht="14.25" customHeight="1">
      <c r="A73" s="574"/>
      <c r="B73" s="574"/>
      <c r="C73" s="46"/>
      <c r="D73" s="574"/>
      <c r="E73" s="574"/>
      <c r="F73" s="47" t="e">
        <f t="array" ref="F73">INDEX('Прайс клиники ( стоматология) '!$A$1:$A$65,MATCH(G73,'Прайс клиники ( стоматология) '!$C$1:$C$65,0))</f>
        <v>#REF!</v>
      </c>
      <c r="G73" s="55" t="e">
        <f>'Прайс клиники ( стоматология) '!#REF!</f>
        <v>#REF!</v>
      </c>
      <c r="H73" s="483" t="e">
        <f>VLOOKUP(G73,'Прайс клиники ( стоматология) '!$C$1:$D$65,2,FALSE)</f>
        <v>#REF!</v>
      </c>
    </row>
    <row r="74" spans="1:8" ht="14.25" customHeight="1">
      <c r="A74" s="574"/>
      <c r="B74" s="572"/>
      <c r="C74" s="46"/>
      <c r="D74" s="574"/>
      <c r="E74" s="574"/>
      <c r="F74" s="47" t="e">
        <f t="array" ref="F74">INDEX('Прайс клиники ( стоматология) '!$A$1:$A$65,MATCH(G74,'Прайс клиники ( стоматология) '!$C$1:$C$65,0))</f>
        <v>#REF!</v>
      </c>
      <c r="G74" s="55" t="e">
        <f>'Прайс клиники ( стоматология) '!#REF!</f>
        <v>#REF!</v>
      </c>
      <c r="H74" s="483" t="e">
        <f>VLOOKUP(G74,'Прайс клиники ( стоматология) '!$C$1:$D$65,2,FALSE)</f>
        <v>#REF!</v>
      </c>
    </row>
    <row r="75" spans="1:8" ht="14.25" customHeight="1">
      <c r="A75" s="572"/>
      <c r="B75" s="443">
        <v>390</v>
      </c>
      <c r="C75" s="46"/>
      <c r="D75" s="572"/>
      <c r="E75" s="572"/>
      <c r="F75" s="57" t="e">
        <f t="array" ref="F75">INDEX('Прайс клиники ( стоматология) '!$A$1:$A$65,MATCH(G75,'Прайс клиники ( стоматология) '!$C$1:$C$65,0))</f>
        <v>#REF!</v>
      </c>
      <c r="G75" s="55" t="e">
        <f>'Прайс клиники ( стоматология) '!#REF!</f>
        <v>#REF!</v>
      </c>
      <c r="H75" s="53" t="e">
        <f>VLOOKUP(G75,'Прайс клиники ( стоматология) '!$C$1:$D$65,2,FALSE)</f>
        <v>#REF!</v>
      </c>
    </row>
    <row r="76" spans="1:8" ht="14.25" customHeight="1">
      <c r="A76" s="573" t="s">
        <v>2101</v>
      </c>
      <c r="B76" s="573" t="s">
        <v>2088</v>
      </c>
      <c r="C76" s="46"/>
      <c r="D76" s="575" t="s">
        <v>2111</v>
      </c>
      <c r="E76" s="575"/>
      <c r="F76" s="47" t="e">
        <f t="array" ref="F76">INDEX('Прайс клиники ( стоматология) '!$A$1:$A$65,MATCH(G76,'Прайс клиники ( стоматология) '!$C$1:$C$65,0))</f>
        <v>#REF!</v>
      </c>
      <c r="G76" s="55" t="e">
        <f>'Прайс клиники ( стоматология) '!#REF!</f>
        <v>#REF!</v>
      </c>
      <c r="H76" s="483" t="e">
        <f>VLOOKUP(G76,'Прайс клиники ( стоматология) '!$C$1:$D$65,2,FALSE)</f>
        <v>#REF!</v>
      </c>
    </row>
    <row r="77" spans="1:8" ht="14.25" customHeight="1">
      <c r="A77" s="574"/>
      <c r="B77" s="574"/>
      <c r="C77" s="46"/>
      <c r="D77" s="574"/>
      <c r="E77" s="574"/>
      <c r="F77" s="47" t="e">
        <f t="array" ref="F77">INDEX('Прайс клиники ( стоматология) '!$A$1:$A$65,MATCH(G77,'Прайс клиники ( стоматология) '!$C$1:$C$65,0))</f>
        <v>#REF!</v>
      </c>
      <c r="G77" s="55" t="e">
        <f>'Прайс клиники ( стоматология) '!#REF!</f>
        <v>#REF!</v>
      </c>
      <c r="H77" s="483" t="e">
        <f>VLOOKUP(G77,'Прайс клиники ( стоматология) '!$C$1:$D$65,2,FALSE)</f>
        <v>#REF!</v>
      </c>
    </row>
    <row r="78" spans="1:8" ht="14.25" customHeight="1">
      <c r="A78" s="574"/>
      <c r="B78" s="574"/>
      <c r="C78" s="46"/>
      <c r="D78" s="574"/>
      <c r="E78" s="574"/>
      <c r="F78" s="47" t="str">
        <f t="array" ref="F78">INDEX('Прайс клиники ( стоматология) '!$A$1:$A$65,MATCH(G78,'Прайс клиники ( стоматология) '!$C$1:$C$65,0))</f>
        <v>12.7.4.2</v>
      </c>
      <c r="G78" s="55" t="str">
        <f>'Прайс клиники ( стоматология) '!C55</f>
        <v>Пломбирование корневого канала зуба "Резорцин-Формалин", "Форфенан" (два канала) Д</v>
      </c>
      <c r="H78" s="483">
        <f>VLOOKUP(G78,'Прайс клиники ( стоматология) '!$C$1:$D$65,2,FALSE)</f>
        <v>700</v>
      </c>
    </row>
    <row r="79" spans="1:8" ht="14.25" customHeight="1">
      <c r="A79" s="574"/>
      <c r="B79" s="574"/>
      <c r="C79" s="46"/>
      <c r="D79" s="574"/>
      <c r="E79" s="574"/>
      <c r="F79" s="57" t="e">
        <f t="array" ref="F79">INDEX('Прайс клиники ( стоматология) '!$A$1:$A$65,MATCH(G79,'Прайс клиники ( стоматология) '!$C$1:$C$65,0))</f>
        <v>#REF!</v>
      </c>
      <c r="G79" s="55" t="e">
        <f>'Прайс клиники ( стоматология) '!#REF!</f>
        <v>#REF!</v>
      </c>
      <c r="H79" s="53" t="e">
        <f>VLOOKUP(G79,'Прайс клиники ( стоматология) '!$C$1:$D$65,2,FALSE)</f>
        <v>#REF!</v>
      </c>
    </row>
    <row r="80" spans="1:8" ht="14.25" customHeight="1">
      <c r="A80" s="574"/>
      <c r="B80" s="574"/>
      <c r="C80" s="46"/>
      <c r="D80" s="574"/>
      <c r="E80" s="574"/>
      <c r="F80" s="47" t="str">
        <f t="array" ref="F80">INDEX('Прайс клиники ( стоматология) '!$A$1:$A$65,MATCH(G80,'Прайс клиники ( стоматология) '!$C$1:$C$65,0))</f>
        <v>12.7.4.4</v>
      </c>
      <c r="G80" s="55" t="str">
        <f>'Прайс клиники ( стоматология) '!C57</f>
        <v>Пломбирование лекарственными препаратами при пульпите молочного зуба
( "Рудент", "Pulpotec", "ПроРут")</v>
      </c>
      <c r="H80" s="483">
        <f>VLOOKUP(G80,'Прайс клиники ( стоматология) '!$C$1:$D$65,2,FALSE)</f>
        <v>1990</v>
      </c>
    </row>
    <row r="81" spans="1:8" ht="14.25" customHeight="1">
      <c r="A81" s="574"/>
      <c r="B81" s="574"/>
      <c r="C81" s="46"/>
      <c r="D81" s="574"/>
      <c r="E81" s="574"/>
      <c r="F81" s="47" t="str">
        <f t="array" ref="F81">INDEX('Прайс клиники ( стоматология) '!$A$1:$A$65,MATCH(G81,'Прайс клиники ( стоматология) '!$C$1:$C$65,0))</f>
        <v>12.7.4.5</v>
      </c>
      <c r="G81" s="48" t="str">
        <f>'Прайс клиники ( стоматология) '!C58</f>
        <v>Пульпотомия (ампутация коронковой пульпы)</v>
      </c>
      <c r="H81" s="483">
        <f>VLOOKUP(G81,'Прайс клиники ( стоматология) '!$C$1:$D$65,2,FALSE)</f>
        <v>600</v>
      </c>
    </row>
    <row r="82" spans="1:8" ht="14.25" customHeight="1">
      <c r="A82" s="574"/>
      <c r="B82" s="574"/>
      <c r="C82" s="46"/>
      <c r="D82" s="572"/>
      <c r="E82" s="572"/>
      <c r="F82" s="47" t="str">
        <f t="array" ref="F82">INDEX('Прайс клиники ( стоматология) '!$A$1:$A$65,MATCH(G82,'Прайс клиники ( стоматология) '!$C$1:$C$65,0))</f>
        <v>12.7.4.5</v>
      </c>
      <c r="G82" s="55" t="str">
        <f>'Прайс клиники ( стоматология) '!C58</f>
        <v>Пульпотомия (ампутация коронковой пульпы)</v>
      </c>
      <c r="H82" s="483">
        <f>VLOOKUP(G82,'Прайс клиники ( стоматология) '!$C$1:$D$65,2,FALSE)</f>
        <v>600</v>
      </c>
    </row>
    <row r="83" spans="1:8" ht="14.25" customHeight="1">
      <c r="A83" s="574"/>
      <c r="B83" s="574"/>
      <c r="C83" s="46"/>
      <c r="D83" s="46" t="s">
        <v>578</v>
      </c>
      <c r="E83" s="46"/>
      <c r="F83" s="47" t="e">
        <f t="array" ref="F83">INDEX('Прайс клиники ( стоматология) '!$A$1:$A$65,MATCH(G83,'Прайс клиники ( стоматология) '!$C$1:$C$65,0))</f>
        <v>#REF!</v>
      </c>
      <c r="G83" s="55" t="e">
        <f>'Прайс клиники ( стоматология) '!#REF!</f>
        <v>#REF!</v>
      </c>
      <c r="H83" s="53" t="e">
        <f>VLOOKUP(G83,'Прайс клиники ( стоматология) '!$C$1:$D$65,2,FALSE)</f>
        <v>#REF!</v>
      </c>
    </row>
    <row r="84" spans="1:8" ht="14.25" customHeight="1">
      <c r="A84" s="574"/>
      <c r="B84" s="574"/>
      <c r="C84" s="46"/>
      <c r="D84" s="575" t="s">
        <v>2089</v>
      </c>
      <c r="E84" s="575"/>
      <c r="F84" s="47" t="str">
        <f t="array" ref="F84">INDEX('Прайс клиники ( стоматология) '!$A$1:$A$65,MATCH(G84,'Прайс клиники ( стоматология) '!$C$1:$C$65,0))</f>
        <v>12.7.4.2</v>
      </c>
      <c r="G84" s="55" t="str">
        <f>'Прайс клиники ( стоматология) '!C55</f>
        <v>Пломбирование корневого канала зуба "Резорцин-Формалин", "Форфенан" (два канала) Д</v>
      </c>
      <c r="H84" s="483">
        <f>VLOOKUP(G84,'Прайс клиники ( стоматология) '!$C$1:$D$65,2,FALSE)</f>
        <v>700</v>
      </c>
    </row>
    <row r="85" spans="1:8" ht="14.25" customHeight="1">
      <c r="A85" s="574"/>
      <c r="B85" s="574"/>
      <c r="C85" s="46"/>
      <c r="D85" s="574"/>
      <c r="E85" s="574"/>
      <c r="F85" s="47" t="e">
        <f t="array" ref="F85">INDEX('Прайс клиники ( стоматология) '!$A$1:$A$65,MATCH(G85,'Прайс клиники ( стоматология) '!$C$1:$C$65,0))</f>
        <v>#REF!</v>
      </c>
      <c r="G85" s="55" t="e">
        <f>'Прайс клиники ( стоматология) '!#REF!</f>
        <v>#REF!</v>
      </c>
      <c r="H85" s="483" t="e">
        <f>VLOOKUP(G85,'Прайс клиники ( стоматология) '!$C$1:$D$65,2,FALSE)</f>
        <v>#REF!</v>
      </c>
    </row>
    <row r="86" spans="1:8" ht="14.25" customHeight="1">
      <c r="A86" s="574"/>
      <c r="B86" s="574"/>
      <c r="C86" s="46"/>
      <c r="D86" s="574"/>
      <c r="E86" s="574"/>
      <c r="F86" s="47" t="e">
        <f t="array" ref="F86">INDEX('Прайс клиники ( стоматология) '!$A$1:$A$65,MATCH(G86,'Прайс клиники ( стоматология) '!$C$1:$C$65,0))</f>
        <v>#REF!</v>
      </c>
      <c r="G86" s="55" t="e">
        <f>'Прайс клиники ( стоматология) '!#REF!</f>
        <v>#REF!</v>
      </c>
      <c r="H86" s="483" t="e">
        <f>VLOOKUP(G86,'Прайс клиники ( стоматология) '!$C$1:$D$65,2,FALSE)</f>
        <v>#REF!</v>
      </c>
    </row>
    <row r="87" spans="1:8" ht="14.25" customHeight="1">
      <c r="A87" s="574"/>
      <c r="B87" s="574"/>
      <c r="C87" s="46"/>
      <c r="D87" s="574"/>
      <c r="E87" s="574"/>
      <c r="F87" s="47" t="e">
        <f t="array" ref="F87">INDEX('Прайс клиники ( стоматология) '!$A$1:$A$65,MATCH(G87,'Прайс клиники ( стоматология) '!$C$1:$C$65,0))</f>
        <v>#REF!</v>
      </c>
      <c r="G87" s="55" t="e">
        <f>'Прайс клиники ( стоматология) '!#REF!</f>
        <v>#REF!</v>
      </c>
      <c r="H87" s="483" t="e">
        <f>VLOOKUP(G87,'Прайс клиники ( стоматология) '!$C$1:$D$65,2,FALSE)</f>
        <v>#REF!</v>
      </c>
    </row>
    <row r="88" spans="1:8" ht="14.25" customHeight="1">
      <c r="A88" s="574"/>
      <c r="B88" s="574"/>
      <c r="C88" s="46"/>
      <c r="D88" s="574"/>
      <c r="E88" s="574"/>
      <c r="F88" s="47" t="str">
        <f t="array" ref="F88">INDEX('Прайс клиники ( стоматология) '!$A$1:$A$65,MATCH(G88,'Прайс клиники ( стоматология) '!$C$1:$C$65,0))</f>
        <v>12.7.2</v>
      </c>
      <c r="G88" s="55" t="str">
        <f>'Прайс клиники ( стоматология) '!C52</f>
        <v>Трепанация зуба (дети)</v>
      </c>
      <c r="H88" s="483">
        <f>VLOOKUP(G88,'Прайс клиники ( стоматология) '!$C$1:$D$65,2,FALSE)</f>
        <v>320</v>
      </c>
    </row>
    <row r="89" spans="1:8" ht="14.25" customHeight="1">
      <c r="A89" s="574"/>
      <c r="B89" s="574"/>
      <c r="C89" s="46"/>
      <c r="D89" s="572"/>
      <c r="E89" s="572"/>
      <c r="F89" s="57" t="e">
        <f t="array" ref="F89">INDEX('Прайс клиники ( стоматология) '!$A$1:$A$65,MATCH(G89,'Прайс клиники ( стоматология) '!$C$1:$C$65,0))</f>
        <v>#REF!</v>
      </c>
      <c r="G89" s="55" t="e">
        <f>'Прайс клиники ( стоматология) '!#REF!</f>
        <v>#REF!</v>
      </c>
      <c r="H89" s="53" t="e">
        <f>VLOOKUP(G89,'Прайс клиники ( стоматология) '!$C$1:$D$65,2,FALSE)</f>
        <v>#REF!</v>
      </c>
    </row>
    <row r="90" spans="1:8" ht="14.25" customHeight="1">
      <c r="A90" s="574"/>
      <c r="B90" s="574"/>
      <c r="C90" s="46"/>
      <c r="D90" s="46" t="s">
        <v>2103</v>
      </c>
      <c r="E90" s="46"/>
      <c r="F90" s="57" t="e">
        <f t="array" ref="F90">INDEX('Прайс клиники ( стоматология) '!$A$1:$A$65,MATCH(G90,'Прайс клиники ( стоматология) '!$C$1:$C$65,0))</f>
        <v>#REF!</v>
      </c>
      <c r="G90" s="55" t="e">
        <f>'Прайс клиники ( стоматология) '!#REF!</f>
        <v>#REF!</v>
      </c>
      <c r="H90" s="53" t="e">
        <f>VLOOKUP(G90,'Прайс клиники ( стоматология) '!$C$1:$D$65,2,FALSE)</f>
        <v>#REF!</v>
      </c>
    </row>
    <row r="91" spans="1:8" ht="14.25" customHeight="1">
      <c r="A91" s="574"/>
      <c r="B91" s="574"/>
      <c r="C91" s="46"/>
      <c r="D91" s="46" t="s">
        <v>2104</v>
      </c>
      <c r="E91" s="46"/>
      <c r="F91" s="57" t="e">
        <f t="array" ref="F91">INDEX('Прайс клиники ( стоматология) '!$A$1:$A$65,MATCH(G91,'Прайс клиники ( стоматология) '!$C$1:$C$65,0))</f>
        <v>#REF!</v>
      </c>
      <c r="G91" s="55" t="e">
        <f>'Прайс клиники ( стоматология) '!#REF!</f>
        <v>#REF!</v>
      </c>
      <c r="H91" s="53" t="e">
        <f>VLOOKUP(G91,'Прайс клиники ( стоматология) '!$C$1:$D$65,2,FALSE)</f>
        <v>#REF!</v>
      </c>
    </row>
    <row r="92" spans="1:8" ht="14.25" customHeight="1">
      <c r="A92" s="574"/>
      <c r="B92" s="572"/>
      <c r="C92" s="46"/>
      <c r="D92" s="46" t="s">
        <v>2105</v>
      </c>
      <c r="E92" s="46"/>
      <c r="F92" s="47" t="str">
        <f t="array" ref="F92">INDEX('Прайс клиники ( стоматология) '!$A$1:$A$65,MATCH(G92,'Прайс клиники ( стоматология) '!$C$1:$C$65,0))</f>
        <v>12.7.1</v>
      </c>
      <c r="G92" s="55" t="str">
        <f>'Прайс клиники ( стоматология) '!C51</f>
        <v>Экстирпация пульпы (дети)</v>
      </c>
      <c r="H92" s="483">
        <f>VLOOKUP(G92,'Прайс клиники ( стоматология) '!$C$1:$D$65,2,FALSE)</f>
        <v>410</v>
      </c>
    </row>
    <row r="93" spans="1:8" ht="14.25" customHeight="1">
      <c r="A93" s="572"/>
      <c r="B93" s="443">
        <v>800</v>
      </c>
      <c r="C93" s="46"/>
      <c r="D93" s="46" t="s">
        <v>2106</v>
      </c>
      <c r="E93" s="46"/>
      <c r="F93" s="57" t="e">
        <f t="array" ref="F93">INDEX('Прайс клиники ( стоматология) '!$A$1:$A$65,MATCH(G93,'Прайс клиники ( стоматология) '!$C$1:$C$65,0))</f>
        <v>#REF!</v>
      </c>
      <c r="G93" s="55" t="e">
        <f>'Прайс клиники ( стоматология) '!#REF!</f>
        <v>#REF!</v>
      </c>
      <c r="H93" s="53" t="e">
        <f>VLOOKUP(G93,'Прайс клиники ( стоматология) '!$C$1:$D$65,2,FALSE)</f>
        <v>#REF!</v>
      </c>
    </row>
    <row r="94" spans="1:8" ht="14.25" customHeight="1">
      <c r="A94" s="573" t="s">
        <v>2112</v>
      </c>
      <c r="B94" s="573" t="s">
        <v>2113</v>
      </c>
      <c r="C94" s="46"/>
      <c r="D94" s="46" t="s">
        <v>578</v>
      </c>
      <c r="E94" s="46"/>
      <c r="F94" s="47" t="e">
        <f t="array" ref="F94">INDEX('Прайс клиники ( стоматология) '!$A$1:$A$65,MATCH(G94,'Прайс клиники ( стоматология) '!$C$1:$C$65,0))</f>
        <v>#REF!</v>
      </c>
      <c r="G94" s="55" t="e">
        <f>'Прайс клиники ( стоматология) '!#REF!</f>
        <v>#REF!</v>
      </c>
      <c r="H94" s="53" t="e">
        <f>VLOOKUP(G94,'Прайс клиники ( стоматология) '!$C$1:$D$65,2,FALSE)</f>
        <v>#REF!</v>
      </c>
    </row>
    <row r="95" spans="1:8" ht="14.25" customHeight="1">
      <c r="A95" s="574"/>
      <c r="B95" s="574"/>
      <c r="C95" s="46"/>
      <c r="D95" s="575" t="s">
        <v>2078</v>
      </c>
      <c r="E95" s="575"/>
      <c r="F95" s="47" t="str">
        <f t="array" ref="F95">INDEX('Прайс клиники ( стоматология) '!$A$1:$A$65,MATCH(G95,'Прайс клиники ( стоматология) '!$C$1:$C$65,0))</f>
        <v>12.7.4.2</v>
      </c>
      <c r="G95" s="55" t="str">
        <f>'Прайс клиники ( стоматология) '!C55</f>
        <v>Пломбирование корневого канала зуба "Резорцин-Формалин", "Форфенан" (два канала) Д</v>
      </c>
      <c r="H95" s="483">
        <f>VLOOKUP(G95,'Прайс клиники ( стоматология) '!$C$1:$D$65,2,FALSE)</f>
        <v>700</v>
      </c>
    </row>
    <row r="96" spans="1:8" ht="14.25" customHeight="1">
      <c r="A96" s="574"/>
      <c r="B96" s="574"/>
      <c r="C96" s="46"/>
      <c r="D96" s="574"/>
      <c r="E96" s="574"/>
      <c r="F96" s="47" t="e">
        <f t="array" ref="F96">INDEX('Прайс клиники ( стоматология) '!$A$1:$A$65,MATCH(G96,'Прайс клиники ( стоматология) '!$C$1:$C$65,0))</f>
        <v>#REF!</v>
      </c>
      <c r="G96" s="55" t="e">
        <f>'Прайс клиники ( стоматология) '!#REF!</f>
        <v>#REF!</v>
      </c>
      <c r="H96" s="483" t="e">
        <f>VLOOKUP(G96,'Прайс клиники ( стоматология) '!$C$1:$D$65,2,FALSE)</f>
        <v>#REF!</v>
      </c>
    </row>
    <row r="97" spans="1:8" ht="14.25" customHeight="1">
      <c r="A97" s="574"/>
      <c r="B97" s="574"/>
      <c r="C97" s="46"/>
      <c r="D97" s="574"/>
      <c r="E97" s="574"/>
      <c r="F97" s="47" t="e">
        <f t="array" ref="F97">INDEX('Прайс клиники ( стоматология) '!$A$1:$A$65,MATCH(G97,'Прайс клиники ( стоматология) '!$C$1:$C$65,0))</f>
        <v>#REF!</v>
      </c>
      <c r="G97" s="55" t="e">
        <f>'Прайс клиники ( стоматология) '!#REF!</f>
        <v>#REF!</v>
      </c>
      <c r="H97" s="483" t="e">
        <f>VLOOKUP(G97,'Прайс клиники ( стоматология) '!$C$1:$D$65,2,FALSE)</f>
        <v>#REF!</v>
      </c>
    </row>
    <row r="98" spans="1:8" ht="14.25" customHeight="1">
      <c r="A98" s="574"/>
      <c r="B98" s="574"/>
      <c r="C98" s="46"/>
      <c r="D98" s="574"/>
      <c r="E98" s="574"/>
      <c r="F98" s="47" t="e">
        <f t="array" ref="F98">INDEX('Прайс клиники ( стоматология) '!$A$1:$A$65,MATCH(G98,'Прайс клиники ( стоматология) '!$C$1:$C$65,0))</f>
        <v>#REF!</v>
      </c>
      <c r="G98" s="55" t="e">
        <f>'Прайс клиники ( стоматология) '!#REF!</f>
        <v>#REF!</v>
      </c>
      <c r="H98" s="483" t="e">
        <f>VLOOKUP(G98,'Прайс клиники ( стоматология) '!$C$1:$D$65,2,FALSE)</f>
        <v>#REF!</v>
      </c>
    </row>
    <row r="99" spans="1:8" ht="14.25" customHeight="1">
      <c r="A99" s="574"/>
      <c r="B99" s="574"/>
      <c r="C99" s="46"/>
      <c r="D99" s="574"/>
      <c r="E99" s="574"/>
      <c r="F99" s="47" t="str">
        <f t="array" ref="F99">INDEX('Прайс клиники ( стоматология) '!$A$1:$A$65,MATCH(G99,'Прайс клиники ( стоматология) '!$C$1:$C$65,0))</f>
        <v>12.7.1</v>
      </c>
      <c r="G99" s="55" t="str">
        <f>'Прайс клиники ( стоматология) '!C51</f>
        <v>Экстирпация пульпы (дети)</v>
      </c>
      <c r="H99" s="483">
        <f>VLOOKUP(G99,'Прайс клиники ( стоматология) '!$C$1:$D$65,2,FALSE)</f>
        <v>410</v>
      </c>
    </row>
    <row r="100" spans="1:8" ht="14.25" customHeight="1">
      <c r="A100" s="574"/>
      <c r="B100" s="574"/>
      <c r="C100" s="46"/>
      <c r="D100" s="572"/>
      <c r="E100" s="572"/>
      <c r="F100" s="47" t="e">
        <f t="array" ref="F100">INDEX('Прайс клиники ( стоматология) '!$A$1:$A$65,MATCH(G100,'Прайс клиники ( стоматология) '!$C$1:$C$65,0))</f>
        <v>#REF!</v>
      </c>
      <c r="G100" s="55" t="e">
        <f>'Прайс клиники ( стоматология) '!#REF!</f>
        <v>#REF!</v>
      </c>
      <c r="H100" s="483" t="e">
        <f>VLOOKUP(G100,'Прайс клиники ( стоматология) '!$C$1:$D$65,2,FALSE)</f>
        <v>#REF!</v>
      </c>
    </row>
    <row r="101" spans="1:8" ht="14.25" customHeight="1">
      <c r="A101" s="574"/>
      <c r="B101" s="574"/>
      <c r="C101" s="46"/>
      <c r="D101" s="46" t="s">
        <v>2079</v>
      </c>
      <c r="E101" s="46"/>
      <c r="F101" s="57" t="e">
        <f t="array" ref="F101">INDEX('Прайс клиники ( стоматология) '!$A$1:$A$65,MATCH(G101,'Прайс клиники ( стоматология) '!$C$1:$C$65,0))</f>
        <v>#N/A</v>
      </c>
      <c r="G101" s="55"/>
      <c r="H101" s="53" t="e">
        <f>VLOOKUP(G101,'Прайс клиники ( стоматология) '!$C$1:$D$65,2,FALSE)</f>
        <v>#N/A</v>
      </c>
    </row>
    <row r="102" spans="1:8" ht="14.25" customHeight="1">
      <c r="A102" s="574"/>
      <c r="B102" s="574"/>
      <c r="C102" s="46"/>
      <c r="D102" s="575" t="s">
        <v>2081</v>
      </c>
      <c r="E102" s="575"/>
      <c r="F102" s="57" t="e">
        <f t="array" ref="F102">INDEX('Прайс клиники ( стоматология) '!$A$1:$A$65,MATCH(G102,'Прайс клиники ( стоматология) '!$C$1:$C$65,0))</f>
        <v>#REF!</v>
      </c>
      <c r="G102" s="55" t="e">
        <f>'Прайс клиники ( стоматология) '!#REF!</f>
        <v>#REF!</v>
      </c>
      <c r="H102" s="53" t="e">
        <f>VLOOKUP(G102,'Прайс клиники ( стоматология) '!$C$1:$D$65,2,FALSE)</f>
        <v>#REF!</v>
      </c>
    </row>
    <row r="103" spans="1:8" ht="14.25" customHeight="1">
      <c r="A103" s="574"/>
      <c r="B103" s="574"/>
      <c r="C103" s="46"/>
      <c r="D103" s="572"/>
      <c r="E103" s="572"/>
      <c r="F103" s="57" t="e">
        <f t="array" ref="F103">INDEX('Прайс клиники ( стоматология) '!$A$1:$A$65,MATCH(G103,'Прайс клиники ( стоматология) '!$C$1:$C$65,0))</f>
        <v>#REF!</v>
      </c>
      <c r="G103" s="55" t="e">
        <f>'Прайс клиники ( стоматология) '!#REF!</f>
        <v>#REF!</v>
      </c>
      <c r="H103" s="53" t="e">
        <f>VLOOKUP(G103,'Прайс клиники ( стоматология) '!$C$1:$D$65,2,FALSE)</f>
        <v>#REF!</v>
      </c>
    </row>
    <row r="104" spans="1:8" ht="14.25" customHeight="1">
      <c r="A104" s="574"/>
      <c r="B104" s="574"/>
      <c r="C104" s="46"/>
      <c r="D104" s="575" t="s">
        <v>2082</v>
      </c>
      <c r="E104" s="575"/>
      <c r="F104" s="57" t="e">
        <f t="array" ref="F104">INDEX('Прайс клиники ( стоматология) '!$A$1:$A$65,MATCH(G104,'Прайс клиники ( стоматология) '!$C$1:$C$65,0))</f>
        <v>#REF!</v>
      </c>
      <c r="G104" s="55" t="e">
        <f>'Прайс клиники ( стоматология) '!#REF!</f>
        <v>#REF!</v>
      </c>
      <c r="H104" s="53" t="e">
        <f>VLOOKUP(G104,'Прайс клиники ( стоматология) '!$C$1:$D$65,2,FALSE)</f>
        <v>#REF!</v>
      </c>
    </row>
    <row r="105" spans="1:8" ht="14.25" customHeight="1">
      <c r="A105" s="574"/>
      <c r="B105" s="574"/>
      <c r="C105" s="46"/>
      <c r="D105" s="572"/>
      <c r="E105" s="572"/>
      <c r="F105" s="57" t="e">
        <f t="array" ref="F105">INDEX('Прайс клиники ( стоматология) '!$A$1:$A$65,MATCH(G105,'Прайс клиники ( стоматология) '!$C$1:$C$65,0))</f>
        <v>#REF!</v>
      </c>
      <c r="G105" s="48" t="e">
        <f>'Прайс клиники ( стоматология) '!#REF!</f>
        <v>#REF!</v>
      </c>
      <c r="H105" s="53" t="e">
        <f>VLOOKUP(G105,'Прайс клиники ( стоматология) '!$C$1:$D$65,2,FALSE)</f>
        <v>#REF!</v>
      </c>
    </row>
    <row r="106" spans="1:8" ht="14.25" customHeight="1">
      <c r="A106" s="574"/>
      <c r="B106" s="574"/>
      <c r="C106" s="46"/>
      <c r="D106" s="575" t="s">
        <v>2080</v>
      </c>
      <c r="E106" s="575"/>
      <c r="F106" s="57" t="e">
        <f t="array" ref="F106">INDEX('Прайс клиники ( стоматология) '!$A$1:$A$65,MATCH(G106,'Прайс клиники ( стоматология) '!$C$1:$C$65,0))</f>
        <v>#REF!</v>
      </c>
      <c r="G106" s="55" t="e">
        <f>'Прайс клиники ( стоматология) '!#REF!</f>
        <v>#REF!</v>
      </c>
      <c r="H106" s="53" t="e">
        <f>VLOOKUP(G106,'Прайс клиники ( стоматология) '!$C$1:$D$65,2,FALSE)</f>
        <v>#REF!</v>
      </c>
    </row>
    <row r="107" spans="1:8" ht="14.25" customHeight="1">
      <c r="A107" s="574"/>
      <c r="B107" s="574"/>
      <c r="C107" s="46"/>
      <c r="D107" s="574"/>
      <c r="E107" s="574"/>
      <c r="F107" s="57" t="e">
        <f t="array" ref="F107">INDEX('Прайс клиники ( стоматология) '!$A$1:$A$65,MATCH(G107,'Прайс клиники ( стоматология) '!$C$1:$C$65,0))</f>
        <v>#REF!</v>
      </c>
      <c r="G107" s="55" t="e">
        <f>'Прайс клиники ( стоматология) '!#REF!</f>
        <v>#REF!</v>
      </c>
      <c r="H107" s="53" t="e">
        <f>VLOOKUP(G107,'Прайс клиники ( стоматология) '!$C$1:$D$65,2,FALSE)</f>
        <v>#REF!</v>
      </c>
    </row>
    <row r="108" spans="1:8" ht="14.25" customHeight="1">
      <c r="A108" s="574"/>
      <c r="B108" s="574"/>
      <c r="C108" s="46"/>
      <c r="D108" s="574"/>
      <c r="E108" s="574"/>
      <c r="F108" s="57" t="e">
        <f t="array" ref="F108">INDEX('Прайс клиники ( стоматология) '!$A$1:$A$65,MATCH(G108,'Прайс клиники ( стоматология) '!$C$1:$C$65,0))</f>
        <v>#REF!</v>
      </c>
      <c r="G108" s="55" t="e">
        <f>'Прайс клиники ( стоматология) '!#REF!</f>
        <v>#REF!</v>
      </c>
      <c r="H108" s="53" t="e">
        <f>VLOOKUP(G108,'Прайс клиники ( стоматология) '!$C$1:$D$65,2,FALSE)</f>
        <v>#REF!</v>
      </c>
    </row>
    <row r="109" spans="1:8" ht="14.25" customHeight="1">
      <c r="A109" s="574"/>
      <c r="B109" s="574"/>
      <c r="C109" s="46"/>
      <c r="D109" s="574"/>
      <c r="E109" s="574"/>
      <c r="F109" s="57" t="e">
        <f t="array" ref="F109">INDEX('Прайс клиники ( стоматология) '!$A$1:$A$65,MATCH(G109,'Прайс клиники ( стоматология) '!$C$1:$C$65,0))</f>
        <v>#REF!</v>
      </c>
      <c r="G109" s="55" t="e">
        <f>'Прайс клиники ( стоматология) '!#REF!</f>
        <v>#REF!</v>
      </c>
      <c r="H109" s="53" t="e">
        <f>VLOOKUP(G109,'Прайс клиники ( стоматология) '!$C$1:$D$65,2,FALSE)</f>
        <v>#REF!</v>
      </c>
    </row>
    <row r="110" spans="1:8" ht="14.25" customHeight="1">
      <c r="A110" s="574"/>
      <c r="B110" s="574"/>
      <c r="C110" s="46"/>
      <c r="D110" s="572"/>
      <c r="E110" s="572"/>
      <c r="F110" s="57" t="e">
        <f t="array" ref="F110">INDEX('Прайс клиники ( стоматология) '!$A$1:$A$65,MATCH(G110,'Прайс клиники ( стоматология) '!$C$1:$C$65,0))</f>
        <v>#REF!</v>
      </c>
      <c r="G110" s="55" t="e">
        <f>'Прайс клиники ( стоматология) '!#REF!</f>
        <v>#REF!</v>
      </c>
      <c r="H110" s="53" t="e">
        <f>VLOOKUP(G110,'Прайс клиники ( стоматология) '!$C$1:$D$65,2,FALSE)</f>
        <v>#REF!</v>
      </c>
    </row>
    <row r="111" spans="1:8" ht="14.25" customHeight="1">
      <c r="A111" s="574"/>
      <c r="B111" s="574"/>
      <c r="C111" s="46"/>
      <c r="D111" s="575" t="s">
        <v>2109</v>
      </c>
      <c r="E111" s="575"/>
      <c r="F111" s="57" t="e">
        <f t="array" ref="F111">INDEX('Прайс клиники ( стоматология) '!$A$1:$A$65,MATCH(G111,'Прайс клиники ( стоматология) '!$C$1:$C$65,0))</f>
        <v>#REF!</v>
      </c>
      <c r="G111" s="55" t="e">
        <f>'Прайс клиники ( стоматология) '!#REF!</f>
        <v>#REF!</v>
      </c>
      <c r="H111" s="53" t="e">
        <f>VLOOKUP(G111,'Прайс клиники ( стоматология) '!$C$1:$D$65,2,FALSE)</f>
        <v>#REF!</v>
      </c>
    </row>
    <row r="112" spans="1:8" ht="14.25" customHeight="1">
      <c r="A112" s="574"/>
      <c r="B112" s="574"/>
      <c r="C112" s="46"/>
      <c r="D112" s="574"/>
      <c r="E112" s="574"/>
      <c r="F112" s="57" t="e">
        <f t="array" ref="F112">INDEX('Прайс клиники ( стоматология) '!$A$1:$A$65,MATCH(G112,'Прайс клиники ( стоматология) '!$C$1:$C$65,0))</f>
        <v>#REF!</v>
      </c>
      <c r="G112" s="55" t="e">
        <f>'Прайс клиники ( стоматология) '!#REF!</f>
        <v>#REF!</v>
      </c>
      <c r="H112" s="53" t="e">
        <f>VLOOKUP(G112,'Прайс клиники ( стоматология) '!$C$1:$D$65,2,FALSE)</f>
        <v>#REF!</v>
      </c>
    </row>
    <row r="113" spans="1:8" ht="14.25" customHeight="1">
      <c r="A113" s="574"/>
      <c r="B113" s="574"/>
      <c r="C113" s="46"/>
      <c r="D113" s="574"/>
      <c r="E113" s="574"/>
      <c r="F113" s="47" t="e">
        <f t="array" ref="F113">INDEX('Прайс клиники ( стоматология) '!$A$1:$A$65,MATCH(G113,'Прайс клиники ( стоматология) '!$C$1:$C$65,0))</f>
        <v>#REF!</v>
      </c>
      <c r="G113" s="55" t="e">
        <f>'Прайс клиники ( стоматология) '!#REF!</f>
        <v>#REF!</v>
      </c>
      <c r="H113" s="483" t="e">
        <f>VLOOKUP(G113,'Прайс клиники ( стоматология) '!$C$1:$D$65,2,FALSE)</f>
        <v>#REF!</v>
      </c>
    </row>
    <row r="114" spans="1:8" ht="14.25" customHeight="1">
      <c r="A114" s="574"/>
      <c r="B114" s="574"/>
      <c r="C114" s="46"/>
      <c r="D114" s="572"/>
      <c r="E114" s="572"/>
      <c r="F114" s="47" t="e">
        <f t="array" ref="F114">INDEX('Прайс клиники ( стоматология) '!$A$1:$A$65,MATCH(G114,'Прайс клиники ( стоматология) '!$C$1:$C$65,0))</f>
        <v>#REF!</v>
      </c>
      <c r="G114" s="55" t="e">
        <f>'Прайс клиники ( стоматология) '!#REF!</f>
        <v>#REF!</v>
      </c>
      <c r="H114" s="483" t="e">
        <f>VLOOKUP(G114,'Прайс клиники ( стоматология) '!$C$1:$D$65,2,FALSE)</f>
        <v>#REF!</v>
      </c>
    </row>
    <row r="115" spans="1:8" ht="14.25" customHeight="1">
      <c r="A115" s="574"/>
      <c r="B115" s="574"/>
      <c r="C115" s="46"/>
      <c r="D115" s="575" t="s">
        <v>2083</v>
      </c>
      <c r="E115" s="575"/>
      <c r="F115" s="47" t="e">
        <f t="array" ref="F115">INDEX('Прайс клиники ( стоматология) '!$A$1:$A$65,MATCH(G115,'Прайс клиники ( стоматология) '!$C$1:$C$65,0))</f>
        <v>#REF!</v>
      </c>
      <c r="G115" s="55" t="e">
        <f>'Прайс клиники ( стоматология) '!#REF!</f>
        <v>#REF!</v>
      </c>
      <c r="H115" s="483" t="e">
        <f>VLOOKUP(G115,'Прайс клиники ( стоматология) '!$C$1:$D$65,2,FALSE)</f>
        <v>#REF!</v>
      </c>
    </row>
    <row r="116" spans="1:8" ht="14.25" customHeight="1">
      <c r="A116" s="574"/>
      <c r="B116" s="574"/>
      <c r="C116" s="46"/>
      <c r="D116" s="574"/>
      <c r="E116" s="574"/>
      <c r="F116" s="47" t="e">
        <f t="array" ref="F116">INDEX('Прайс клиники ( стоматология) '!$A$1:$A$65,MATCH(G116,'Прайс клиники ( стоматология) '!$C$1:$C$65,0))</f>
        <v>#REF!</v>
      </c>
      <c r="G116" s="55" t="e">
        <f>'Прайс клиники ( стоматология) '!#REF!</f>
        <v>#REF!</v>
      </c>
      <c r="H116" s="483" t="e">
        <f>VLOOKUP(G116,'Прайс клиники ( стоматология) '!$C$1:$D$65,2,FALSE)</f>
        <v>#REF!</v>
      </c>
    </row>
    <row r="117" spans="1:8" ht="14.25" customHeight="1">
      <c r="A117" s="574"/>
      <c r="B117" s="574"/>
      <c r="C117" s="46"/>
      <c r="D117" s="574"/>
      <c r="E117" s="574"/>
      <c r="F117" s="47" t="e">
        <f t="array" ref="F117">INDEX('Прайс клиники ( стоматология) '!$A$1:$A$65,MATCH(G117,'Прайс клиники ( стоматология) '!$C$1:$C$65,0))</f>
        <v>#REF!</v>
      </c>
      <c r="G117" s="55" t="e">
        <f>'Прайс клиники ( стоматология) '!#REF!</f>
        <v>#REF!</v>
      </c>
      <c r="H117" s="483" t="e">
        <f>VLOOKUP(G117,'Прайс клиники ( стоматология) '!$C$1:$D$65,2,FALSE)</f>
        <v>#REF!</v>
      </c>
    </row>
    <row r="118" spans="1:8" ht="14.25" customHeight="1">
      <c r="A118" s="574"/>
      <c r="B118" s="574"/>
      <c r="C118" s="46"/>
      <c r="D118" s="574"/>
      <c r="E118" s="574"/>
      <c r="F118" s="57" t="e">
        <f t="array" ref="F118">INDEX('Прайс клиники ( стоматология) '!$A$1:$A$65,MATCH(G118,'Прайс клиники ( стоматология) '!$C$1:$C$65,0))</f>
        <v>#REF!</v>
      </c>
      <c r="G118" s="55" t="e">
        <f>'Прайс клиники ( стоматология) '!#REF!</f>
        <v>#REF!</v>
      </c>
      <c r="H118" s="53" t="e">
        <f>VLOOKUP(G118,'Прайс клиники ( стоматология) '!$C$1:$D$65,2,FALSE)</f>
        <v>#REF!</v>
      </c>
    </row>
    <row r="119" spans="1:8" ht="14.25" customHeight="1">
      <c r="A119" s="574"/>
      <c r="B119" s="574"/>
      <c r="C119" s="46"/>
      <c r="D119" s="574"/>
      <c r="E119" s="574"/>
      <c r="F119" s="47" t="str">
        <f t="array" ref="F119">INDEX('Прайс клиники ( стоматология) '!$A$1:$A$65,MATCH(G119,'Прайс клиники ( стоматология) '!$C$1:$C$65,0))</f>
        <v>12.7.4.2</v>
      </c>
      <c r="G119" s="55" t="str">
        <f>'Прайс клиники ( стоматология) '!C55</f>
        <v>Пломбирование корневого канала зуба "Резорцин-Формалин", "Форфенан" (два канала) Д</v>
      </c>
      <c r="H119" s="483">
        <f>VLOOKUP(G119,'Прайс клиники ( стоматология) '!$C$1:$D$65,2,FALSE)</f>
        <v>700</v>
      </c>
    </row>
    <row r="120" spans="1:8" ht="14.25" customHeight="1">
      <c r="A120" s="574"/>
      <c r="B120" s="574"/>
      <c r="C120" s="46"/>
      <c r="D120" s="572"/>
      <c r="E120" s="572"/>
      <c r="F120" s="47" t="e">
        <f t="array" ref="F120">INDEX('Прайс клиники ( стоматология) '!$A$1:$A$65,MATCH(G120,'Прайс клиники ( стоматология) '!$C$1:$C$65,0))</f>
        <v>#REF!</v>
      </c>
      <c r="G120" s="55" t="e">
        <f>'Прайс клиники ( стоматология) '!#REF!</f>
        <v>#REF!</v>
      </c>
      <c r="H120" s="483" t="e">
        <f>VLOOKUP(G120,'Прайс клиники ( стоматология) '!$C$1:$D$65,2,FALSE)</f>
        <v>#REF!</v>
      </c>
    </row>
    <row r="121" spans="1:8" ht="14.25" customHeight="1">
      <c r="A121" s="574"/>
      <c r="B121" s="574"/>
      <c r="C121" s="46"/>
      <c r="D121" s="46" t="s">
        <v>2087</v>
      </c>
      <c r="E121" s="46"/>
      <c r="F121" s="57" t="e">
        <f t="array" ref="F121">INDEX('Прайс клиники ( стоматология) '!$A$1:$A$65,MATCH(G121,'Прайс клиники ( стоматология) '!$C$1:$C$65,0))</f>
        <v>#REF!</v>
      </c>
      <c r="G121" s="55" t="e">
        <f>'Прайс клиники ( стоматология) '!#REF!</f>
        <v>#REF!</v>
      </c>
      <c r="H121" s="53" t="e">
        <f>VLOOKUP(G121,'Прайс клиники ( стоматология) '!$C$1:$D$65,2,FALSE)</f>
        <v>#REF!</v>
      </c>
    </row>
    <row r="122" spans="1:8" ht="14.25" customHeight="1">
      <c r="A122" s="574"/>
      <c r="B122" s="574"/>
      <c r="C122" s="46"/>
      <c r="D122" s="575" t="s">
        <v>2110</v>
      </c>
      <c r="E122" s="575"/>
      <c r="F122" s="47" t="e">
        <f t="array" ref="F122">INDEX('Прайс клиники ( стоматология) '!$A$1:$A$65,MATCH(G122,'Прайс клиники ( стоматология) '!$C$1:$C$65,0))</f>
        <v>#REF!</v>
      </c>
      <c r="G122" s="55" t="e">
        <f>'Прайс клиники ( стоматология) '!#REF!</f>
        <v>#REF!</v>
      </c>
      <c r="H122" s="483" t="e">
        <f>VLOOKUP(G122,'Прайс клиники ( стоматология) '!$C$1:$D$65,2,FALSE)</f>
        <v>#REF!</v>
      </c>
    </row>
    <row r="123" spans="1:8" ht="14.25" customHeight="1">
      <c r="A123" s="574"/>
      <c r="B123" s="574"/>
      <c r="C123" s="46"/>
      <c r="D123" s="574"/>
      <c r="E123" s="574"/>
      <c r="F123" s="47" t="e">
        <f t="array" ref="F123">INDEX('Прайс клиники ( стоматология) '!$A$1:$A$65,MATCH(G123,'Прайс клиники ( стоматология) '!$C$1:$C$65,0))</f>
        <v>#REF!</v>
      </c>
      <c r="G123" s="55" t="e">
        <f>'Прайс клиники ( стоматология) '!#REF!</f>
        <v>#REF!</v>
      </c>
      <c r="H123" s="483" t="e">
        <f>VLOOKUP(G123,'Прайс клиники ( стоматология) '!$C$1:$D$65,2,FALSE)</f>
        <v>#REF!</v>
      </c>
    </row>
    <row r="124" spans="1:8" ht="14.25" customHeight="1">
      <c r="A124" s="574"/>
      <c r="B124" s="574"/>
      <c r="C124" s="46"/>
      <c r="D124" s="574"/>
      <c r="E124" s="574"/>
      <c r="F124" s="47" t="e">
        <f t="array" ref="F124">INDEX('Прайс клиники ( стоматология) '!$A$1:$A$65,MATCH(G124,'Прайс клиники ( стоматология) '!$C$1:$C$65,0))</f>
        <v>#REF!</v>
      </c>
      <c r="G124" s="55" t="e">
        <f>'Прайс клиники ( стоматология) '!#REF!</f>
        <v>#REF!</v>
      </c>
      <c r="H124" s="483" t="e">
        <f>VLOOKUP(G124,'Прайс клиники ( стоматология) '!$C$1:$D$65,2,FALSE)</f>
        <v>#REF!</v>
      </c>
    </row>
    <row r="125" spans="1:8" ht="14.25" customHeight="1">
      <c r="A125" s="574"/>
      <c r="B125" s="574"/>
      <c r="C125" s="46"/>
      <c r="D125" s="574"/>
      <c r="E125" s="574"/>
      <c r="F125" s="47" t="e">
        <f t="array" ref="F125">INDEX('Прайс клиники ( стоматология) '!$A$1:$A$65,MATCH(G125,'Прайс клиники ( стоматология) '!$C$1:$C$65,0))</f>
        <v>#REF!</v>
      </c>
      <c r="G125" s="55" t="e">
        <f>'Прайс клиники ( стоматология) '!#REF!</f>
        <v>#REF!</v>
      </c>
      <c r="H125" s="483" t="e">
        <f>VLOOKUP(G125,'Прайс клиники ( стоматология) '!$C$1:$D$65,2,FALSE)</f>
        <v>#REF!</v>
      </c>
    </row>
    <row r="126" spans="1:8" ht="14.25" customHeight="1">
      <c r="A126" s="574"/>
      <c r="B126" s="574"/>
      <c r="C126" s="46"/>
      <c r="D126" s="574"/>
      <c r="E126" s="574"/>
      <c r="F126" s="47" t="e">
        <f t="array" ref="F126">INDEX('Прайс клиники ( стоматология) '!$A$1:$A$65,MATCH(G126,'Прайс клиники ( стоматология) '!$C$1:$C$65,0))</f>
        <v>#REF!</v>
      </c>
      <c r="G126" s="55" t="e">
        <f>'Прайс клиники ( стоматология) '!#REF!</f>
        <v>#REF!</v>
      </c>
      <c r="H126" s="483" t="e">
        <f>VLOOKUP(G126,'Прайс клиники ( стоматология) '!$C$1:$D$65,2,FALSE)</f>
        <v>#REF!</v>
      </c>
    </row>
    <row r="127" spans="1:8" ht="14.25" customHeight="1">
      <c r="A127" s="574"/>
      <c r="B127" s="572"/>
      <c r="C127" s="46"/>
      <c r="D127" s="574"/>
      <c r="E127" s="574"/>
      <c r="F127" s="47" t="e">
        <f t="array" ref="F127">INDEX('Прайс клиники ( стоматология) '!$A$1:$A$65,MATCH(G127,'Прайс клиники ( стоматология) '!$C$1:$C$65,0))</f>
        <v>#REF!</v>
      </c>
      <c r="G127" s="55" t="e">
        <f>'Прайс клиники ( стоматология) '!#REF!</f>
        <v>#REF!</v>
      </c>
      <c r="H127" s="483" t="e">
        <f>VLOOKUP(G127,'Прайс клиники ( стоматология) '!$C$1:$D$65,2,FALSE)</f>
        <v>#REF!</v>
      </c>
    </row>
    <row r="128" spans="1:8" ht="14.25" customHeight="1">
      <c r="A128" s="572"/>
      <c r="B128" s="443">
        <v>466</v>
      </c>
      <c r="C128" s="46"/>
      <c r="D128" s="572"/>
      <c r="E128" s="572"/>
      <c r="F128" s="57" t="e">
        <f t="array" ref="F128">INDEX('Прайс клиники ( стоматология) '!$A$1:$A$65,MATCH(G128,'Прайс клиники ( стоматология) '!$C$1:$C$65,0))</f>
        <v>#REF!</v>
      </c>
      <c r="G128" s="55" t="e">
        <f>'Прайс клиники ( стоматология) '!#REF!</f>
        <v>#REF!</v>
      </c>
      <c r="H128" s="53" t="e">
        <f>VLOOKUP(G128,'Прайс клиники ( стоматология) '!$C$1:$D$65,2,FALSE)</f>
        <v>#REF!</v>
      </c>
    </row>
    <row r="129" spans="1:8" ht="14.25" customHeight="1">
      <c r="A129" s="593" t="s">
        <v>2114</v>
      </c>
      <c r="B129" s="593" t="s">
        <v>2115</v>
      </c>
      <c r="C129" s="46"/>
      <c r="D129" s="46" t="s">
        <v>578</v>
      </c>
      <c r="E129" s="46"/>
      <c r="F129" s="47" t="e">
        <f t="array" ref="F129">INDEX('Прайс клиники ( стоматология) '!$A$1:$A$65,MATCH(G129,'Прайс клиники ( стоматология) '!$C$1:$C$65,0))</f>
        <v>#REF!</v>
      </c>
      <c r="G129" s="55" t="e">
        <f>'Прайс клиники ( стоматология) '!#REF!</f>
        <v>#REF!</v>
      </c>
      <c r="H129" s="53" t="e">
        <f>VLOOKUP(G129,'Прайс клиники ( стоматология) '!$C$1:$D$65,2,FALSE)</f>
        <v>#REF!</v>
      </c>
    </row>
    <row r="130" spans="1:8" ht="14.25" customHeight="1">
      <c r="A130" s="574"/>
      <c r="B130" s="574"/>
      <c r="C130" s="46"/>
      <c r="D130" s="575" t="s">
        <v>2094</v>
      </c>
      <c r="E130" s="575"/>
      <c r="F130" s="47" t="str">
        <f t="array" ref="F130">INDEX('Прайс клиники ( стоматология) '!$A$1:$A$65,MATCH(G130,'Прайс клиники ( стоматология) '!$C$1:$C$65,0))</f>
        <v>12.7.4.2</v>
      </c>
      <c r="G130" s="55" t="str">
        <f>'Прайс клиники ( стоматология) '!C55</f>
        <v>Пломбирование корневого канала зуба "Резорцин-Формалин", "Форфенан" (два канала) Д</v>
      </c>
      <c r="H130" s="483">
        <f>VLOOKUP(G130,'Прайс клиники ( стоматология) '!$C$1:$D$65,2,FALSE)</f>
        <v>700</v>
      </c>
    </row>
    <row r="131" spans="1:8" ht="14.25" customHeight="1">
      <c r="A131" s="574"/>
      <c r="B131" s="574"/>
      <c r="C131" s="46"/>
      <c r="D131" s="574"/>
      <c r="E131" s="574"/>
      <c r="F131" s="47" t="e">
        <f t="array" ref="F131">INDEX('Прайс клиники ( стоматология) '!$A$1:$A$65,MATCH(G131,'Прайс клиники ( стоматология) '!$C$1:$C$65,0))</f>
        <v>#REF!</v>
      </c>
      <c r="G131" s="55" t="e">
        <f>'Прайс клиники ( стоматология) '!#REF!</f>
        <v>#REF!</v>
      </c>
      <c r="H131" s="483" t="e">
        <f>VLOOKUP(G131,'Прайс клиники ( стоматология) '!$C$1:$D$65,2,FALSE)</f>
        <v>#REF!</v>
      </c>
    </row>
    <row r="132" spans="1:8" ht="14.25" customHeight="1">
      <c r="A132" s="574"/>
      <c r="B132" s="574"/>
      <c r="C132" s="46"/>
      <c r="D132" s="574"/>
      <c r="E132" s="574"/>
      <c r="F132" s="47" t="e">
        <f t="array" ref="F132">INDEX('Прайс клиники ( стоматология) '!$A$1:$A$65,MATCH(G132,'Прайс клиники ( стоматология) '!$C$1:$C$65,0))</f>
        <v>#REF!</v>
      </c>
      <c r="G132" s="55" t="e">
        <f>'Прайс клиники ( стоматология) '!#REF!</f>
        <v>#REF!</v>
      </c>
      <c r="H132" s="483" t="e">
        <f>VLOOKUP(G132,'Прайс клиники ( стоматология) '!$C$1:$D$65,2,FALSE)</f>
        <v>#REF!</v>
      </c>
    </row>
    <row r="133" spans="1:8" ht="14.25" customHeight="1">
      <c r="A133" s="574"/>
      <c r="B133" s="574"/>
      <c r="C133" s="46"/>
      <c r="D133" s="574"/>
      <c r="E133" s="574"/>
      <c r="F133" s="57" t="e">
        <f t="array" ref="F133">INDEX('Прайс клиники ( стоматология) '!$A$1:$A$65,MATCH(G133,'Прайс клиники ( стоматология) '!$C$1:$C$65,0))</f>
        <v>#REF!</v>
      </c>
      <c r="G133" s="55" t="e">
        <f>'Прайс клиники ( стоматология) '!#REF!</f>
        <v>#REF!</v>
      </c>
      <c r="H133" s="53" t="e">
        <f>VLOOKUP(G133,'Прайс клиники ( стоматология) '!$C$1:$D$65,2,FALSE)</f>
        <v>#REF!</v>
      </c>
    </row>
    <row r="134" spans="1:8" ht="14.25" customHeight="1">
      <c r="A134" s="574"/>
      <c r="B134" s="574"/>
      <c r="C134" s="46"/>
      <c r="D134" s="574"/>
      <c r="E134" s="574"/>
      <c r="F134" s="57" t="e">
        <f t="array" ref="F134">INDEX('Прайс клиники ( стоматология) '!$A$1:$A$65,MATCH(G134,'Прайс клиники ( стоматология) '!$C$1:$C$65,0))</f>
        <v>#REF!</v>
      </c>
      <c r="G134" s="55" t="e">
        <f>'Прайс клиники ( стоматология) '!#REF!</f>
        <v>#REF!</v>
      </c>
      <c r="H134" s="53" t="e">
        <f>VLOOKUP(G134,'Прайс клиники ( стоматология) '!$C$1:$D$65,2,FALSE)</f>
        <v>#REF!</v>
      </c>
    </row>
    <row r="135" spans="1:8" ht="14.25" customHeight="1">
      <c r="A135" s="574"/>
      <c r="B135" s="574"/>
      <c r="C135" s="46"/>
      <c r="D135" s="574"/>
      <c r="E135" s="574"/>
      <c r="F135" s="57" t="e">
        <f t="array" ref="F135">INDEX('Прайс клиники ( стоматология) '!$A$1:$A$65,MATCH(G135,'Прайс клиники ( стоматология) '!$C$1:$C$65,0))</f>
        <v>#REF!</v>
      </c>
      <c r="G135" s="55" t="e">
        <f>'Прайс клиники ( стоматология) '!#REF!</f>
        <v>#REF!</v>
      </c>
      <c r="H135" s="53" t="e">
        <f>VLOOKUP(G135,'Прайс клиники ( стоматология) '!$C$1:$D$65,2,FALSE)</f>
        <v>#REF!</v>
      </c>
    </row>
    <row r="136" spans="1:8" ht="14.25" customHeight="1">
      <c r="A136" s="574"/>
      <c r="B136" s="574"/>
      <c r="C136" s="46"/>
      <c r="D136" s="574"/>
      <c r="E136" s="574"/>
      <c r="F136" s="57" t="e">
        <f t="array" ref="F136">INDEX('Прайс клиники ( стоматология) '!$A$1:$A$65,MATCH(G136,'Прайс клиники ( стоматология) '!$C$1:$C$65,0))</f>
        <v>#REF!</v>
      </c>
      <c r="G136" s="55" t="e">
        <f>'Прайс клиники ( стоматология) '!#REF!</f>
        <v>#REF!</v>
      </c>
      <c r="H136" s="53" t="e">
        <f>VLOOKUP(G136,'Прайс клиники ( стоматология) '!$C$1:$D$65,2,FALSE)</f>
        <v>#REF!</v>
      </c>
    </row>
    <row r="137" spans="1:8" ht="14.25" customHeight="1">
      <c r="A137" s="574"/>
      <c r="B137" s="574"/>
      <c r="C137" s="46"/>
      <c r="D137" s="574"/>
      <c r="E137" s="574"/>
      <c r="F137" s="57" t="e">
        <f t="array" ref="F137">INDEX('Прайс клиники ( стоматология) '!$A$1:$A$65,MATCH(G137,'Прайс клиники ( стоматология) '!$C$1:$C$65,0))</f>
        <v>#REF!</v>
      </c>
      <c r="G137" s="55" t="e">
        <f>'Прайс клиники ( стоматология) '!#REF!</f>
        <v>#REF!</v>
      </c>
      <c r="H137" s="53" t="e">
        <f>VLOOKUP(G137,'Прайс клиники ( стоматология) '!$C$1:$D$65,2,FALSE)</f>
        <v>#REF!</v>
      </c>
    </row>
    <row r="138" spans="1:8" ht="14.25" customHeight="1">
      <c r="A138" s="574"/>
      <c r="B138" s="574"/>
      <c r="C138" s="46"/>
      <c r="D138" s="572"/>
      <c r="E138" s="572"/>
      <c r="F138" s="57" t="e">
        <f t="array" ref="F138">INDEX('Прайс клиники ( стоматология) '!$A$1:$A$65,MATCH(G138,'Прайс клиники ( стоматология) '!$C$1:$C$65,0))</f>
        <v>#REF!</v>
      </c>
      <c r="G138" s="55" t="e">
        <f>'Прайс клиники ( стоматология) '!#REF!</f>
        <v>#REF!</v>
      </c>
      <c r="H138" s="53" t="e">
        <f>VLOOKUP(G138,'Прайс клиники ( стоматология) '!$C$1:$D$65,2,FALSE)</f>
        <v>#REF!</v>
      </c>
    </row>
    <row r="139" spans="1:8" ht="14.25" customHeight="1">
      <c r="A139" s="574"/>
      <c r="B139" s="574"/>
      <c r="C139" s="46"/>
      <c r="D139" s="575" t="s">
        <v>2078</v>
      </c>
      <c r="E139" s="575"/>
      <c r="F139" s="47" t="str">
        <f t="array" ref="F139">INDEX('Прайс клиники ( стоматология) '!$A$1:$A$65,MATCH(G139,'Прайс клиники ( стоматология) '!$C$1:$C$65,0))</f>
        <v>12.7.4.2</v>
      </c>
      <c r="G139" s="55" t="str">
        <f>'Прайс клиники ( стоматология) '!C55</f>
        <v>Пломбирование корневого канала зуба "Резорцин-Формалин", "Форфенан" (два канала) Д</v>
      </c>
      <c r="H139" s="483">
        <f>VLOOKUP(G139,'Прайс клиники ( стоматология) '!$C$1:$D$65,2,FALSE)</f>
        <v>700</v>
      </c>
    </row>
    <row r="140" spans="1:8" ht="14.25" customHeight="1">
      <c r="A140" s="574"/>
      <c r="B140" s="574"/>
      <c r="C140" s="46"/>
      <c r="D140" s="574"/>
      <c r="E140" s="574"/>
      <c r="F140" s="47" t="e">
        <f t="array" ref="F140">INDEX('Прайс клиники ( стоматология) '!$A$1:$A$65,MATCH(G140,'Прайс клиники ( стоматология) '!$C$1:$C$65,0))</f>
        <v>#REF!</v>
      </c>
      <c r="G140" s="55" t="e">
        <f>'Прайс клиники ( стоматология) '!#REF!</f>
        <v>#REF!</v>
      </c>
      <c r="H140" s="483" t="e">
        <f>VLOOKUP(G140,'Прайс клиники ( стоматология) '!$C$1:$D$65,2,FALSE)</f>
        <v>#REF!</v>
      </c>
    </row>
    <row r="141" spans="1:8" ht="14.25" customHeight="1">
      <c r="A141" s="574"/>
      <c r="B141" s="574"/>
      <c r="C141" s="46"/>
      <c r="D141" s="574"/>
      <c r="E141" s="574"/>
      <c r="F141" s="47" t="e">
        <f t="array" ref="F141">INDEX('Прайс клиники ( стоматология) '!$A$1:$A$65,MATCH(G141,'Прайс клиники ( стоматология) '!$C$1:$C$65,0))</f>
        <v>#REF!</v>
      </c>
      <c r="G141" s="55" t="e">
        <f>'Прайс клиники ( стоматология) '!#REF!</f>
        <v>#REF!</v>
      </c>
      <c r="H141" s="483" t="e">
        <f>VLOOKUP(G141,'Прайс клиники ( стоматология) '!$C$1:$D$65,2,FALSE)</f>
        <v>#REF!</v>
      </c>
    </row>
    <row r="142" spans="1:8" ht="14.25" customHeight="1">
      <c r="A142" s="574"/>
      <c r="B142" s="574"/>
      <c r="C142" s="46"/>
      <c r="D142" s="574"/>
      <c r="E142" s="574"/>
      <c r="F142" s="47" t="e">
        <f t="array" ref="F142">INDEX('Прайс клиники ( стоматология) '!$A$1:$A$65,MATCH(G142,'Прайс клиники ( стоматология) '!$C$1:$C$65,0))</f>
        <v>#REF!</v>
      </c>
      <c r="G142" s="55" t="e">
        <f>'Прайс клиники ( стоматология) '!#REF!</f>
        <v>#REF!</v>
      </c>
      <c r="H142" s="483" t="e">
        <f>VLOOKUP(G142,'Прайс клиники ( стоматология) '!$C$1:$D$65,2,FALSE)</f>
        <v>#REF!</v>
      </c>
    </row>
    <row r="143" spans="1:8" ht="14.25" customHeight="1">
      <c r="A143" s="574"/>
      <c r="B143" s="574"/>
      <c r="C143" s="46"/>
      <c r="D143" s="574"/>
      <c r="E143" s="574"/>
      <c r="F143" s="47" t="str">
        <f t="array" ref="F143">INDEX('Прайс клиники ( стоматология) '!$A$1:$A$65,MATCH(G143,'Прайс клиники ( стоматология) '!$C$1:$C$65,0))</f>
        <v>12.7.1</v>
      </c>
      <c r="G143" s="55" t="str">
        <f>'Прайс клиники ( стоматология) '!C51</f>
        <v>Экстирпация пульпы (дети)</v>
      </c>
      <c r="H143" s="483">
        <f>VLOOKUP(G143,'Прайс клиники ( стоматология) '!$C$1:$D$65,2,FALSE)</f>
        <v>410</v>
      </c>
    </row>
    <row r="144" spans="1:8" ht="14.25" customHeight="1">
      <c r="A144" s="574"/>
      <c r="B144" s="574"/>
      <c r="C144" s="46"/>
      <c r="D144" s="572"/>
      <c r="E144" s="572"/>
      <c r="F144" s="47" t="e">
        <f t="array" ref="F144">INDEX('Прайс клиники ( стоматология) '!$A$1:$A$65,MATCH(G144,'Прайс клиники ( стоматология) '!$C$1:$C$65,0))</f>
        <v>#REF!</v>
      </c>
      <c r="G144" s="55" t="e">
        <f>'Прайс клиники ( стоматология) '!#REF!</f>
        <v>#REF!</v>
      </c>
      <c r="H144" s="483" t="e">
        <f>VLOOKUP(G144,'Прайс клиники ( стоматология) '!$C$1:$D$65,2,FALSE)</f>
        <v>#REF!</v>
      </c>
    </row>
    <row r="145" spans="1:8" ht="14.25" customHeight="1">
      <c r="A145" s="574"/>
      <c r="B145" s="574"/>
      <c r="C145" s="46"/>
      <c r="D145" s="46" t="s">
        <v>2103</v>
      </c>
      <c r="E145" s="46"/>
      <c r="F145" s="57" t="e">
        <f t="array" ref="F145">INDEX('Прайс клиники ( стоматология) '!$A$1:$A$65,MATCH(G145,'Прайс клиники ( стоматология) '!$C$1:$C$65,0))</f>
        <v>#REF!</v>
      </c>
      <c r="G145" s="55" t="e">
        <f>'Прайс клиники ( стоматология) '!#REF!</f>
        <v>#REF!</v>
      </c>
      <c r="H145" s="53" t="e">
        <f>VLOOKUP(G145,'Прайс клиники ( стоматология) '!$C$1:$D$65,2,FALSE)</f>
        <v>#REF!</v>
      </c>
    </row>
    <row r="146" spans="1:8" ht="14.25" customHeight="1">
      <c r="A146" s="574"/>
      <c r="B146" s="574"/>
      <c r="C146" s="46"/>
      <c r="D146" s="46" t="s">
        <v>2104</v>
      </c>
      <c r="E146" s="46"/>
      <c r="F146" s="57" t="e">
        <f t="array" ref="F146">INDEX('Прайс клиники ( стоматология) '!$A$1:$A$65,MATCH(G146,'Прайс клиники ( стоматология) '!$C$1:$C$65,0))</f>
        <v>#REF!</v>
      </c>
      <c r="G146" s="55" t="e">
        <f>'Прайс клиники ( стоматология) '!#REF!</f>
        <v>#REF!</v>
      </c>
      <c r="H146" s="53" t="e">
        <f>VLOOKUP(G146,'Прайс клиники ( стоматология) '!$C$1:$D$65,2,FALSE)</f>
        <v>#REF!</v>
      </c>
    </row>
    <row r="147" spans="1:8" ht="14.25" customHeight="1">
      <c r="A147" s="574"/>
      <c r="B147" s="572"/>
      <c r="C147" s="46"/>
      <c r="D147" s="46" t="s">
        <v>2105</v>
      </c>
      <c r="E147" s="46"/>
      <c r="F147" s="47" t="str">
        <f t="array" ref="F147">INDEX('Прайс клиники ( стоматология) '!$A$1:$A$65,MATCH(G147,'Прайс клиники ( стоматология) '!$C$1:$C$65,0))</f>
        <v>12.7.1</v>
      </c>
      <c r="G147" s="55" t="str">
        <f>'Прайс клиники ( стоматология) '!C51</f>
        <v>Экстирпация пульпы (дети)</v>
      </c>
      <c r="H147" s="483">
        <f>VLOOKUP(G147,'Прайс клиники ( стоматология) '!$C$1:$D$65,2,FALSE)</f>
        <v>410</v>
      </c>
    </row>
    <row r="148" spans="1:8" ht="14.25" customHeight="1">
      <c r="A148" s="572"/>
      <c r="B148" s="501">
        <v>469</v>
      </c>
      <c r="C148" s="46"/>
      <c r="D148" s="46" t="s">
        <v>2106</v>
      </c>
      <c r="E148" s="46"/>
      <c r="F148" s="57" t="e">
        <f t="array" ref="F148">INDEX('Прайс клиники ( стоматология) '!$A$1:$A$65,MATCH(G148,'Прайс клиники ( стоматология) '!$C$1:$C$65,0))</f>
        <v>#REF!</v>
      </c>
      <c r="G148" s="55" t="e">
        <f>'Прайс клиники ( стоматология) '!#REF!</f>
        <v>#REF!</v>
      </c>
      <c r="H148" s="53" t="e">
        <f>VLOOKUP(G148,'Прайс клиники ( стоматология) '!$C$1:$D$65,2,FALSE)</f>
        <v>#REF!</v>
      </c>
    </row>
    <row r="149" spans="1:8" ht="14.25" customHeight="1">
      <c r="A149" s="575" t="s">
        <v>2116</v>
      </c>
      <c r="B149" s="575" t="s">
        <v>2117</v>
      </c>
      <c r="C149" s="575"/>
      <c r="D149" s="46" t="s">
        <v>2118</v>
      </c>
      <c r="E149" s="46"/>
      <c r="F149" s="57" t="e">
        <f t="array" ref="F149">INDEX('Прайс клиники ( стоматология) '!$A$1:$A$65,MATCH(G149,'Прайс клиники ( стоматология) '!$C$1:$C$65,0))</f>
        <v>#REF!</v>
      </c>
      <c r="G149" s="55" t="e">
        <f>'Прайс клиники ( стоматология) '!#REF!</f>
        <v>#REF!</v>
      </c>
      <c r="H149" s="53" t="e">
        <f>VLOOKUP(G149,'Прайс клиники ( стоматология) '!$C$1:$D$65,2,FALSE)</f>
        <v>#REF!</v>
      </c>
    </row>
    <row r="150" spans="1:8" ht="14.25" customHeight="1">
      <c r="A150" s="574"/>
      <c r="B150" s="574"/>
      <c r="C150" s="574"/>
      <c r="D150" s="575" t="s">
        <v>2090</v>
      </c>
      <c r="E150" s="575"/>
      <c r="F150" s="47" t="e">
        <f t="array" ref="F150">INDEX('Прайс клиники ( стоматология) '!$A$1:$A$65,MATCH(G150,'Прайс клиники ( стоматология) '!$C$1:$C$65,0))</f>
        <v>#REF!</v>
      </c>
      <c r="G150" s="55" t="e">
        <f>'Прайс клиники ( стоматология) '!#REF!</f>
        <v>#REF!</v>
      </c>
      <c r="H150" s="483" t="e">
        <f>VLOOKUP(G150,'Прайс клиники ( стоматология) '!$C$1:$D$65,2,FALSE)</f>
        <v>#REF!</v>
      </c>
    </row>
    <row r="151" spans="1:8" ht="14.25" customHeight="1">
      <c r="A151" s="574"/>
      <c r="B151" s="574"/>
      <c r="C151" s="574"/>
      <c r="D151" s="574"/>
      <c r="E151" s="574"/>
      <c r="F151" s="47" t="e">
        <f t="array" ref="F151">INDEX('Прайс клиники ( стоматология) '!$A$1:$A$65,MATCH(G151,'Прайс клиники ( стоматология) '!$C$1:$C$65,0))</f>
        <v>#REF!</v>
      </c>
      <c r="G151" s="55" t="e">
        <f>'Прайс клиники ( стоматология) '!#REF!</f>
        <v>#REF!</v>
      </c>
      <c r="H151" s="483" t="e">
        <f>VLOOKUP(G151,'Прайс клиники ( стоматология) '!$C$1:$D$65,2,FALSE)</f>
        <v>#REF!</v>
      </c>
    </row>
    <row r="152" spans="1:8" ht="14.25" customHeight="1">
      <c r="A152" s="574"/>
      <c r="B152" s="574"/>
      <c r="C152" s="574"/>
      <c r="D152" s="574"/>
      <c r="E152" s="574"/>
      <c r="F152" s="47" t="str">
        <f t="array" ref="F152">INDEX('Прайс клиники ( стоматология) '!$A$1:$A$65,MATCH(G152,'Прайс клиники ( стоматология) '!$C$1:$C$65,0))</f>
        <v>12.7.4.2</v>
      </c>
      <c r="G152" s="55" t="str">
        <f>'Прайс клиники ( стоматология) '!C55</f>
        <v>Пломбирование корневого канала зуба "Резорцин-Формалин", "Форфенан" (два канала) Д</v>
      </c>
      <c r="H152" s="483">
        <f>VLOOKUP(G152,'Прайс клиники ( стоматология) '!$C$1:$D$65,2,FALSE)</f>
        <v>700</v>
      </c>
    </row>
    <row r="153" spans="1:8" ht="14.25" customHeight="1">
      <c r="A153" s="574"/>
      <c r="B153" s="574"/>
      <c r="C153" s="574"/>
      <c r="D153" s="572"/>
      <c r="E153" s="572"/>
      <c r="F153" s="57" t="e">
        <f t="array" ref="F153">INDEX('Прайс клиники ( стоматология) '!$A$1:$A$65,MATCH(G153,'Прайс клиники ( стоматология) '!$C$1:$C$65,0))</f>
        <v>#REF!</v>
      </c>
      <c r="G153" s="55" t="e">
        <f>'Прайс клиники ( стоматология) '!#REF!</f>
        <v>#REF!</v>
      </c>
      <c r="H153" s="53" t="e">
        <f>VLOOKUP(G153,'Прайс клиники ( стоматология) '!$C$1:$D$65,2,FALSE)</f>
        <v>#REF!</v>
      </c>
    </row>
    <row r="154" spans="1:8" ht="14.25" customHeight="1">
      <c r="A154" s="574"/>
      <c r="B154" s="572"/>
      <c r="C154" s="574"/>
      <c r="D154" s="46" t="s">
        <v>2091</v>
      </c>
      <c r="E154" s="46"/>
      <c r="F154" s="57" t="e">
        <f t="array" ref="F154">INDEX('Прайс клиники ( стоматология) '!$A$1:$A$65,MATCH(G154,'Прайс клиники ( стоматология) '!$C$1:$C$65,0))</f>
        <v>#REF!</v>
      </c>
      <c r="G154" s="55" t="e">
        <f>'Прайс клиники ( стоматология) '!#REF!</f>
        <v>#REF!</v>
      </c>
      <c r="H154" s="53" t="e">
        <f>VLOOKUP(G154,'Прайс клиники ( стоматология) '!$C$1:$D$65,2,FALSE)</f>
        <v>#REF!</v>
      </c>
    </row>
    <row r="155" spans="1:8" ht="14.25" customHeight="1">
      <c r="A155" s="572"/>
      <c r="B155" s="52">
        <v>536</v>
      </c>
      <c r="C155" s="572"/>
      <c r="D155" s="46" t="s">
        <v>2092</v>
      </c>
      <c r="E155" s="46"/>
      <c r="F155" s="47" t="str">
        <f t="array" ref="F155">INDEX('Прайс клиники ( стоматология) '!$A$1:$A$65,MATCH(G155,'Прайс клиники ( стоматология) '!$C$1:$C$65,0))</f>
        <v>12.7.1</v>
      </c>
      <c r="G155" s="55" t="str">
        <f>'Прайс клиники ( стоматология) '!C51</f>
        <v>Экстирпация пульпы (дети)</v>
      </c>
      <c r="H155" s="483">
        <f>VLOOKUP(G155,'Прайс клиники ( стоматология) '!$C$1:$D$65,2,FALSE)</f>
        <v>410</v>
      </c>
    </row>
    <row r="156" spans="1:8" ht="76.5" customHeight="1">
      <c r="A156" s="575" t="s">
        <v>2119</v>
      </c>
      <c r="B156" s="46" t="s">
        <v>2120</v>
      </c>
      <c r="C156" s="575"/>
      <c r="D156" s="46" t="s">
        <v>578</v>
      </c>
      <c r="E156" s="46"/>
      <c r="F156" s="47" t="e">
        <f t="array" ref="F156">INDEX('Прайс клиники ( стоматология) '!$A$1:$A$65,MATCH(G156,'Прайс клиники ( стоматология) '!$C$1:$C$65,0))</f>
        <v>#REF!</v>
      </c>
      <c r="G156" s="55" t="e">
        <f>'Прайс клиники ( стоматология) '!#REF!</f>
        <v>#REF!</v>
      </c>
      <c r="H156" s="53" t="e">
        <f>VLOOKUP(G156,'Прайс клиники ( стоматология) '!$C$1:$D$65,2,FALSE)</f>
        <v>#REF!</v>
      </c>
    </row>
    <row r="157" spans="1:8" ht="76.5" customHeight="1">
      <c r="A157" s="572"/>
      <c r="B157" s="52">
        <v>474</v>
      </c>
      <c r="C157" s="572"/>
      <c r="D157" s="46" t="s">
        <v>2120</v>
      </c>
      <c r="E157" s="46"/>
      <c r="F157" s="57" t="e">
        <f t="array" ref="F157">INDEX('Прайс клиники ( стоматология) '!$A$1:$A$65,MATCH(G157,'Прайс клиники ( стоматология) '!$C$1:$C$65,0))</f>
        <v>#N/A</v>
      </c>
      <c r="G157" s="55"/>
      <c r="H157" s="53" t="e">
        <f>VLOOKUP(G157,'Прайс клиники ( стоматология) '!$C$1:$D$65,2,FALSE)</f>
        <v>#N/A</v>
      </c>
    </row>
    <row r="158" spans="1:8" ht="14.25" customHeight="1">
      <c r="A158" s="575" t="s">
        <v>2121</v>
      </c>
      <c r="B158" s="575" t="s">
        <v>2122</v>
      </c>
      <c r="C158" s="575"/>
      <c r="D158" s="46" t="s">
        <v>2123</v>
      </c>
      <c r="E158" s="46"/>
      <c r="F158" s="57" t="e">
        <f t="array" ref="F158">INDEX('Прайс клиники ( стоматология) '!$A$1:$A$65,MATCH(G158,'Прайс клиники ( стоматология) '!$C$1:$C$65,0))</f>
        <v>#REF!</v>
      </c>
      <c r="G158" s="55" t="e">
        <f>'Прайс клиники ( стоматология) '!#REF!</f>
        <v>#REF!</v>
      </c>
      <c r="H158" s="53" t="e">
        <f>VLOOKUP(G158,'Прайс клиники ( стоматология) '!$C$1:$D$65,2,FALSE)</f>
        <v>#REF!</v>
      </c>
    </row>
    <row r="159" spans="1:8" ht="14.25" customHeight="1">
      <c r="A159" s="574"/>
      <c r="B159" s="574"/>
      <c r="C159" s="574"/>
      <c r="D159" s="575" t="s">
        <v>2095</v>
      </c>
      <c r="E159" s="575"/>
      <c r="F159" s="47" t="e">
        <f t="array" ref="F159">INDEX('Прайс клиники ( стоматология) '!$A$1:$A$65,MATCH(G159,'Прайс клиники ( стоматология) '!$C$1:$C$65,0))</f>
        <v>#REF!</v>
      </c>
      <c r="G159" s="55" t="e">
        <f>'Прайс клиники ( стоматология) '!#REF!</f>
        <v>#REF!</v>
      </c>
      <c r="H159" s="483" t="e">
        <f>VLOOKUP(G159,'Прайс клиники ( стоматология) '!$C$1:$D$65,2,FALSE)</f>
        <v>#REF!</v>
      </c>
    </row>
    <row r="160" spans="1:8" ht="14.25" customHeight="1">
      <c r="A160" s="574"/>
      <c r="B160" s="574"/>
      <c r="C160" s="574"/>
      <c r="D160" s="574"/>
      <c r="E160" s="574"/>
      <c r="F160" s="47" t="e">
        <f t="array" ref="F160">INDEX('Прайс клиники ( стоматология) '!$A$1:$A$65,MATCH(G160,'Прайс клиники ( стоматология) '!$C$1:$C$65,0))</f>
        <v>#REF!</v>
      </c>
      <c r="G160" s="55" t="e">
        <f>'Прайс клиники ( стоматология) '!#REF!</f>
        <v>#REF!</v>
      </c>
      <c r="H160" s="483" t="e">
        <f>VLOOKUP(G160,'Прайс клиники ( стоматология) '!$C$1:$D$65,2,FALSE)</f>
        <v>#REF!</v>
      </c>
    </row>
    <row r="161" spans="1:8" ht="14.25" customHeight="1">
      <c r="A161" s="574"/>
      <c r="B161" s="574"/>
      <c r="C161" s="574"/>
      <c r="D161" s="574"/>
      <c r="E161" s="574"/>
      <c r="F161" s="47" t="str">
        <f t="array" ref="F161">INDEX('Прайс клиники ( стоматология) '!$A$1:$A$65,MATCH(G161,'Прайс клиники ( стоматология) '!$C$1:$C$65,0))</f>
        <v>12.7.4.2</v>
      </c>
      <c r="G161" s="55" t="str">
        <f>'Прайс клиники ( стоматология) '!C55</f>
        <v>Пломбирование корневого канала зуба "Резорцин-Формалин", "Форфенан" (два канала) Д</v>
      </c>
      <c r="H161" s="483">
        <f>VLOOKUP(G161,'Прайс клиники ( стоматология) '!$C$1:$D$65,2,FALSE)</f>
        <v>700</v>
      </c>
    </row>
    <row r="162" spans="1:8" ht="14.25" customHeight="1">
      <c r="A162" s="574"/>
      <c r="B162" s="574"/>
      <c r="C162" s="574"/>
      <c r="D162" s="572"/>
      <c r="E162" s="572"/>
      <c r="F162" s="57" t="e">
        <f t="array" ref="F162">INDEX('Прайс клиники ( стоматология) '!$A$1:$A$65,MATCH(G162,'Прайс клиники ( стоматология) '!$C$1:$C$65,0))</f>
        <v>#REF!</v>
      </c>
      <c r="G162" s="55" t="e">
        <f>'Прайс клиники ( стоматология) '!#REF!</f>
        <v>#REF!</v>
      </c>
      <c r="H162" s="53" t="e">
        <f>VLOOKUP(G162,'Прайс клиники ( стоматология) '!$C$1:$D$65,2,FALSE)</f>
        <v>#REF!</v>
      </c>
    </row>
    <row r="163" spans="1:8" ht="14.25" customHeight="1">
      <c r="A163" s="574"/>
      <c r="B163" s="572"/>
      <c r="C163" s="574"/>
      <c r="D163" s="46" t="s">
        <v>2097</v>
      </c>
      <c r="E163" s="46"/>
      <c r="F163" s="47" t="str">
        <f t="array" ref="F163">INDEX('Прайс клиники ( стоматология) '!$A$1:$A$65,MATCH(G163,'Прайс клиники ( стоматология) '!$C$1:$C$65,0))</f>
        <v>12.7.1</v>
      </c>
      <c r="G163" s="55" t="str">
        <f>'Прайс клиники ( стоматология) '!C51</f>
        <v>Экстирпация пульпы (дети)</v>
      </c>
      <c r="H163" s="483">
        <f>VLOOKUP(G163,'Прайс клиники ( стоматология) '!$C$1:$D$65,2,FALSE)</f>
        <v>410</v>
      </c>
    </row>
    <row r="164" spans="1:8" ht="14.25" customHeight="1">
      <c r="A164" s="572"/>
      <c r="B164" s="52">
        <v>538</v>
      </c>
      <c r="C164" s="572"/>
      <c r="D164" s="46" t="s">
        <v>2096</v>
      </c>
      <c r="E164" s="46"/>
      <c r="F164" s="57" t="e">
        <f t="array" ref="F164">INDEX('Прайс клиники ( стоматология) '!$A$1:$A$65,MATCH(G164,'Прайс клиники ( стоматология) '!$C$1:$C$65,0))</f>
        <v>#REF!</v>
      </c>
      <c r="G164" s="55" t="e">
        <f>'Прайс клиники ( стоматология) '!#REF!</f>
        <v>#REF!</v>
      </c>
      <c r="H164" s="53" t="e">
        <f>VLOOKUP(G164,'Прайс клиники ( стоматология) '!$C$1:$D$65,2,FALSE)</f>
        <v>#REF!</v>
      </c>
    </row>
    <row r="165" spans="1:8" ht="14.25" customHeight="1">
      <c r="A165" s="575" t="s">
        <v>2124</v>
      </c>
      <c r="B165" s="575" t="s">
        <v>2125</v>
      </c>
      <c r="C165" s="575"/>
      <c r="D165" s="46" t="s">
        <v>2123</v>
      </c>
      <c r="E165" s="46"/>
      <c r="F165" s="57" t="e">
        <f t="array" ref="F165">INDEX('Прайс клиники ( стоматология) '!$A$1:$A$65,MATCH(G165,'Прайс клиники ( стоматология) '!$C$1:$C$65,0))</f>
        <v>#REF!</v>
      </c>
      <c r="G165" s="55" t="e">
        <f>'Прайс клиники ( стоматология) '!#REF!</f>
        <v>#REF!</v>
      </c>
      <c r="H165" s="53" t="e">
        <f>VLOOKUP(G165,'Прайс клиники ( стоматология) '!$C$1:$D$65,2,FALSE)</f>
        <v>#REF!</v>
      </c>
    </row>
    <row r="166" spans="1:8" ht="14.25" customHeight="1">
      <c r="A166" s="574"/>
      <c r="B166" s="574"/>
      <c r="C166" s="574"/>
      <c r="D166" s="575" t="s">
        <v>2095</v>
      </c>
      <c r="E166" s="575"/>
      <c r="F166" s="47" t="e">
        <f t="array" ref="F166">INDEX('Прайс клиники ( стоматология) '!$A$1:$A$65,MATCH(G166,'Прайс клиники ( стоматология) '!$C$1:$C$65,0))</f>
        <v>#REF!</v>
      </c>
      <c r="G166" s="55" t="e">
        <f>'Прайс клиники ( стоматология) '!#REF!</f>
        <v>#REF!</v>
      </c>
      <c r="H166" s="483" t="e">
        <f>VLOOKUP(G166,'Прайс клиники ( стоматология) '!$C$1:$D$65,2,FALSE)</f>
        <v>#REF!</v>
      </c>
    </row>
    <row r="167" spans="1:8" ht="14.25" customHeight="1">
      <c r="A167" s="574"/>
      <c r="B167" s="574"/>
      <c r="C167" s="574"/>
      <c r="D167" s="574"/>
      <c r="E167" s="574"/>
      <c r="F167" s="47" t="e">
        <f t="array" ref="F167">INDEX('Прайс клиники ( стоматология) '!$A$1:$A$65,MATCH(G167,'Прайс клиники ( стоматология) '!$C$1:$C$65,0))</f>
        <v>#REF!</v>
      </c>
      <c r="G167" s="55" t="e">
        <f>'Прайс клиники ( стоматология) '!#REF!</f>
        <v>#REF!</v>
      </c>
      <c r="H167" s="483" t="e">
        <f>VLOOKUP(G167,'Прайс клиники ( стоматология) '!$C$1:$D$65,2,FALSE)</f>
        <v>#REF!</v>
      </c>
    </row>
    <row r="168" spans="1:8" ht="14.25" customHeight="1">
      <c r="A168" s="574"/>
      <c r="B168" s="574"/>
      <c r="C168" s="574"/>
      <c r="D168" s="574"/>
      <c r="E168" s="574"/>
      <c r="F168" s="47" t="str">
        <f t="array" ref="F168">INDEX('Прайс клиники ( стоматология) '!$A$1:$A$65,MATCH(G168,'Прайс клиники ( стоматология) '!$C$1:$C$65,0))</f>
        <v>12.7.4.2</v>
      </c>
      <c r="G168" s="55" t="str">
        <f>'Прайс клиники ( стоматология) '!C55</f>
        <v>Пломбирование корневого канала зуба "Резорцин-Формалин", "Форфенан" (два канала) Д</v>
      </c>
      <c r="H168" s="483">
        <f>VLOOKUP(G168,'Прайс клиники ( стоматология) '!$C$1:$D$65,2,FALSE)</f>
        <v>700</v>
      </c>
    </row>
    <row r="169" spans="1:8" ht="14.25" customHeight="1">
      <c r="A169" s="574"/>
      <c r="B169" s="574"/>
      <c r="C169" s="574"/>
      <c r="D169" s="572"/>
      <c r="E169" s="572"/>
      <c r="F169" s="57" t="e">
        <f t="array" ref="F169">INDEX('Прайс клиники ( стоматология) '!$A$1:$A$65,MATCH(G169,'Прайс клиники ( стоматология) '!$C$1:$C$65,0))</f>
        <v>#REF!</v>
      </c>
      <c r="G169" s="55" t="e">
        <f>'Прайс клиники ( стоматология) '!#REF!</f>
        <v>#REF!</v>
      </c>
      <c r="H169" s="53" t="e">
        <f>VLOOKUP(G169,'Прайс клиники ( стоматология) '!$C$1:$D$65,2,FALSE)</f>
        <v>#REF!</v>
      </c>
    </row>
    <row r="170" spans="1:8" ht="14.25" customHeight="1">
      <c r="A170" s="574"/>
      <c r="B170" s="572"/>
      <c r="C170" s="574"/>
      <c r="D170" s="46" t="s">
        <v>2097</v>
      </c>
      <c r="E170" s="46"/>
      <c r="F170" s="47" t="str">
        <f t="array" ref="F170">INDEX('Прайс клиники ( стоматология) '!$A$1:$A$65,MATCH(G170,'Прайс клиники ( стоматология) '!$C$1:$C$65,0))</f>
        <v>12.7.1</v>
      </c>
      <c r="G170" s="55" t="str">
        <f>'Прайс клиники ( стоматология) '!C51</f>
        <v>Экстирпация пульпы (дети)</v>
      </c>
      <c r="H170" s="483">
        <f>VLOOKUP(G170,'Прайс клиники ( стоматология) '!$C$1:$D$65,2,FALSE)</f>
        <v>410</v>
      </c>
    </row>
    <row r="171" spans="1:8" ht="14.25" customHeight="1">
      <c r="A171" s="572"/>
      <c r="B171" s="52">
        <v>539</v>
      </c>
      <c r="C171" s="572"/>
      <c r="D171" s="46" t="s">
        <v>2096</v>
      </c>
      <c r="E171" s="46"/>
      <c r="F171" s="57" t="e">
        <f t="array" ref="F171">INDEX('Прайс клиники ( стоматология) '!$A$1:$A$65,MATCH(G171,'Прайс клиники ( стоматология) '!$C$1:$C$65,0))</f>
        <v>#REF!</v>
      </c>
      <c r="G171" s="55" t="e">
        <f>'Прайс клиники ( стоматология) '!#REF!</f>
        <v>#REF!</v>
      </c>
      <c r="H171" s="53" t="e">
        <f>VLOOKUP(G171,'Прайс клиники ( стоматология) '!$C$1:$D$65,2,FALSE)</f>
        <v>#REF!</v>
      </c>
    </row>
    <row r="172" spans="1:8" ht="14.25" customHeight="1">
      <c r="A172" s="575" t="s">
        <v>2126</v>
      </c>
      <c r="B172" s="575" t="s">
        <v>2127</v>
      </c>
      <c r="C172" s="575"/>
      <c r="D172" s="46" t="s">
        <v>2118</v>
      </c>
      <c r="E172" s="46"/>
      <c r="F172" s="57" t="e">
        <f t="array" ref="F172">INDEX('Прайс клиники ( стоматология) '!$A$1:$A$65,MATCH(G172,'Прайс клиники ( стоматология) '!$C$1:$C$65,0))</f>
        <v>#REF!</v>
      </c>
      <c r="G172" s="55" t="e">
        <f>'Прайс клиники ( стоматология) '!#REF!</f>
        <v>#REF!</v>
      </c>
      <c r="H172" s="53" t="e">
        <f>VLOOKUP(G172,'Прайс клиники ( стоматология) '!$C$1:$D$65,2,FALSE)</f>
        <v>#REF!</v>
      </c>
    </row>
    <row r="173" spans="1:8" ht="14.25" customHeight="1">
      <c r="A173" s="574"/>
      <c r="B173" s="574"/>
      <c r="C173" s="574"/>
      <c r="D173" s="575" t="s">
        <v>2090</v>
      </c>
      <c r="E173" s="575"/>
      <c r="F173" s="47" t="e">
        <f t="array" ref="F173">INDEX('Прайс клиники ( стоматология) '!$A$1:$A$65,MATCH(G173,'Прайс клиники ( стоматология) '!$C$1:$C$65,0))</f>
        <v>#REF!</v>
      </c>
      <c r="G173" s="55" t="e">
        <f>'Прайс клиники ( стоматология) '!#REF!</f>
        <v>#REF!</v>
      </c>
      <c r="H173" s="483" t="e">
        <f>VLOOKUP(G173,'Прайс клиники ( стоматология) '!$C$1:$D$65,2,FALSE)</f>
        <v>#REF!</v>
      </c>
    </row>
    <row r="174" spans="1:8" ht="14.25" customHeight="1">
      <c r="A174" s="574"/>
      <c r="B174" s="574"/>
      <c r="C174" s="574"/>
      <c r="D174" s="574"/>
      <c r="E174" s="574"/>
      <c r="F174" s="47" t="e">
        <f t="array" ref="F174">INDEX('Прайс клиники ( стоматология) '!$A$1:$A$65,MATCH(G174,'Прайс клиники ( стоматология) '!$C$1:$C$65,0))</f>
        <v>#REF!</v>
      </c>
      <c r="G174" s="55" t="e">
        <f>'Прайс клиники ( стоматология) '!#REF!</f>
        <v>#REF!</v>
      </c>
      <c r="H174" s="483" t="e">
        <f>VLOOKUP(G174,'Прайс клиники ( стоматология) '!$C$1:$D$65,2,FALSE)</f>
        <v>#REF!</v>
      </c>
    </row>
    <row r="175" spans="1:8" ht="14.25" customHeight="1">
      <c r="A175" s="574"/>
      <c r="B175" s="574"/>
      <c r="C175" s="574"/>
      <c r="D175" s="574"/>
      <c r="E175" s="574"/>
      <c r="F175" s="47" t="str">
        <f t="array" ref="F175">INDEX('Прайс клиники ( стоматология) '!$A$1:$A$65,MATCH(G175,'Прайс клиники ( стоматология) '!$C$1:$C$65,0))</f>
        <v>12.7.4.2</v>
      </c>
      <c r="G175" s="55" t="str">
        <f>'Прайс клиники ( стоматология) '!C55</f>
        <v>Пломбирование корневого канала зуба "Резорцин-Формалин", "Форфенан" (два канала) Д</v>
      </c>
      <c r="H175" s="483">
        <f>VLOOKUP(G175,'Прайс клиники ( стоматология) '!$C$1:$D$65,2,FALSE)</f>
        <v>700</v>
      </c>
    </row>
    <row r="176" spans="1:8" ht="14.25" customHeight="1">
      <c r="A176" s="574"/>
      <c r="B176" s="574"/>
      <c r="C176" s="574"/>
      <c r="D176" s="572"/>
      <c r="E176" s="572"/>
      <c r="F176" s="57" t="e">
        <f t="array" ref="F176">INDEX('Прайс клиники ( стоматология) '!$A$1:$A$65,MATCH(G176,'Прайс клиники ( стоматология) '!$C$1:$C$65,0))</f>
        <v>#REF!</v>
      </c>
      <c r="G176" s="55" t="e">
        <f>'Прайс клиники ( стоматология) '!#REF!</f>
        <v>#REF!</v>
      </c>
      <c r="H176" s="53" t="e">
        <f>VLOOKUP(G176,'Прайс клиники ( стоматология) '!$C$1:$D$65,2,FALSE)</f>
        <v>#REF!</v>
      </c>
    </row>
    <row r="177" spans="1:8" ht="14.25" customHeight="1">
      <c r="A177" s="574"/>
      <c r="B177" s="572"/>
      <c r="C177" s="574"/>
      <c r="D177" s="46" t="s">
        <v>2091</v>
      </c>
      <c r="E177" s="46"/>
      <c r="F177" s="57" t="e">
        <f t="array" ref="F177">INDEX('Прайс клиники ( стоматология) '!$A$1:$A$65,MATCH(G177,'Прайс клиники ( стоматология) '!$C$1:$C$65,0))</f>
        <v>#REF!</v>
      </c>
      <c r="G177" s="55" t="e">
        <f>'Прайс клиники ( стоматология) '!#REF!</f>
        <v>#REF!</v>
      </c>
      <c r="H177" s="53" t="e">
        <f>VLOOKUP(G177,'Прайс клиники ( стоматология) '!$C$1:$D$65,2,FALSE)</f>
        <v>#REF!</v>
      </c>
    </row>
    <row r="178" spans="1:8" ht="14.25" customHeight="1">
      <c r="A178" s="572"/>
      <c r="B178" s="52">
        <v>537</v>
      </c>
      <c r="C178" s="572"/>
      <c r="D178" s="46" t="s">
        <v>2092</v>
      </c>
      <c r="E178" s="46"/>
      <c r="F178" s="47" t="str">
        <f t="array" ref="F178">INDEX('Прайс клиники ( стоматология) '!$A$1:$A$65,MATCH(G178,'Прайс клиники ( стоматология) '!$C$1:$C$65,0))</f>
        <v>12.7.1</v>
      </c>
      <c r="G178" s="55" t="str">
        <f>'Прайс клиники ( стоматология) '!C51</f>
        <v>Экстирпация пульпы (дети)</v>
      </c>
      <c r="H178" s="483">
        <f>VLOOKUP(G178,'Прайс клиники ( стоматология) '!$C$1:$D$65,2,FALSE)</f>
        <v>410</v>
      </c>
    </row>
    <row r="179" spans="1:8" ht="17.25">
      <c r="A179" s="58"/>
      <c r="B179" s="58"/>
      <c r="F179" s="484"/>
      <c r="G179" s="480"/>
      <c r="H179" s="53"/>
    </row>
    <row r="180" spans="1:8" ht="14.25" customHeight="1">
      <c r="A180" s="575" t="s">
        <v>78</v>
      </c>
      <c r="B180" s="575" t="s">
        <v>2128</v>
      </c>
      <c r="C180" s="575"/>
      <c r="D180" s="46" t="s">
        <v>2129</v>
      </c>
      <c r="E180" s="46"/>
      <c r="F180" s="57" t="e">
        <f t="array" ref="F180">INDEX('Прайс клиники ( стоматология) '!$A$1:$A$65,MATCH(G180,'Прайс клиники ( стоматология) '!$C$1:$C$65,0))</f>
        <v>#REF!</v>
      </c>
      <c r="G180" s="55" t="e">
        <f>'Прайс клиники ( стоматология) '!#REF!</f>
        <v>#REF!</v>
      </c>
      <c r="H180" s="53" t="e">
        <f>VLOOKUP(G180,'Прайс клиники ( стоматология) '!$C$1:$D$65,2,FALSE)</f>
        <v>#REF!</v>
      </c>
    </row>
    <row r="181" spans="1:8" ht="14.25" customHeight="1">
      <c r="A181" s="574"/>
      <c r="B181" s="574"/>
      <c r="C181" s="574"/>
      <c r="D181" s="575" t="s">
        <v>2086</v>
      </c>
      <c r="E181" s="575"/>
      <c r="F181" s="57" t="e">
        <f t="array" ref="F181">INDEX('Прайс клиники ( стоматология) '!$A$1:$A$65,MATCH(G181,'Прайс клиники ( стоматология) '!$C$1:$C$65,0))</f>
        <v>#REF!</v>
      </c>
      <c r="G181" s="55" t="e">
        <f>'Прайс клиники ( стоматология) '!#REF!</f>
        <v>#REF!</v>
      </c>
      <c r="H181" s="53" t="e">
        <f>VLOOKUP(G181,'Прайс клиники ( стоматология) '!$C$1:$D$65,2,FALSE)</f>
        <v>#REF!</v>
      </c>
    </row>
    <row r="182" spans="1:8" ht="14.25" customHeight="1">
      <c r="A182" s="574"/>
      <c r="B182" s="574"/>
      <c r="C182" s="574"/>
      <c r="D182" s="574"/>
      <c r="E182" s="574"/>
      <c r="F182" s="47" t="e">
        <f t="array" ref="F182">INDEX('Прайс клиники ( стоматология) '!$A$1:$A$65,MATCH(G182,'Прайс клиники ( стоматология) '!$C$1:$C$65,0))</f>
        <v>#REF!</v>
      </c>
      <c r="G182" s="55" t="e">
        <f>'Прайс клиники ( стоматология) '!#REF!</f>
        <v>#REF!</v>
      </c>
      <c r="H182" s="483" t="e">
        <f>VLOOKUP(G182,'Прайс клиники ( стоматология) '!$C$1:$D$65,2,FALSE)</f>
        <v>#REF!</v>
      </c>
    </row>
    <row r="183" spans="1:8" ht="14.25" customHeight="1">
      <c r="A183" s="574"/>
      <c r="B183" s="574"/>
      <c r="C183" s="574"/>
      <c r="D183" s="574"/>
      <c r="E183" s="574"/>
      <c r="F183" s="57" t="e">
        <f t="array" ref="F183">INDEX('Прайс клиники ( стоматология) '!$A$1:$A$65,MATCH(G183,'Прайс клиники ( стоматология) '!$C$1:$C$65,0))</f>
        <v>#REF!</v>
      </c>
      <c r="G183" s="55" t="e">
        <f>'Прайс клиники ( стоматология) '!#REF!</f>
        <v>#REF!</v>
      </c>
      <c r="H183" s="53" t="e">
        <f>VLOOKUP(G183,'Прайс клиники ( стоматология) '!$C$1:$D$65,2,FALSE)</f>
        <v>#REF!</v>
      </c>
    </row>
    <row r="184" spans="1:8" ht="14.25" customHeight="1">
      <c r="A184" s="574"/>
      <c r="B184" s="574"/>
      <c r="C184" s="574"/>
      <c r="D184" s="572"/>
      <c r="E184" s="572"/>
      <c r="F184" s="47" t="str">
        <f t="array" ref="F184">INDEX('Прайс клиники ( стоматология) '!$A$1:$A$65,MATCH(G184,'Прайс клиники ( стоматология) '!$C$1:$C$65,0))</f>
        <v>12.7.4.2</v>
      </c>
      <c r="G184" s="55" t="str">
        <f>'Прайс клиники ( стоматология) '!C55</f>
        <v>Пломбирование корневого канала зуба "Резорцин-Формалин", "Форфенан" (два канала) Д</v>
      </c>
      <c r="H184" s="483">
        <f>VLOOKUP(G184,'Прайс клиники ( стоматология) '!$C$1:$D$65,2,FALSE)</f>
        <v>700</v>
      </c>
    </row>
    <row r="185" spans="1:8" ht="14.25" customHeight="1">
      <c r="A185" s="574"/>
      <c r="B185" s="574"/>
      <c r="C185" s="574"/>
      <c r="D185" s="575" t="s">
        <v>2084</v>
      </c>
      <c r="E185" s="575"/>
      <c r="F185" s="57" t="e">
        <f t="array" ref="F185">INDEX('Прайс клиники ( стоматология) '!$A$1:$A$65,MATCH(G185,'Прайс клиники ( стоматология) '!$C$1:$C$65,0))</f>
        <v>#REF!</v>
      </c>
      <c r="G185" s="55" t="e">
        <f>'Прайс клиники ( стоматология) '!#REF!</f>
        <v>#REF!</v>
      </c>
      <c r="H185" s="53" t="e">
        <f>VLOOKUP(G185,'Прайс клиники ( стоматология) '!$C$1:$D$65,2,FALSE)</f>
        <v>#REF!</v>
      </c>
    </row>
    <row r="186" spans="1:8" ht="14.25" customHeight="1">
      <c r="A186" s="574"/>
      <c r="B186" s="574"/>
      <c r="C186" s="574"/>
      <c r="D186" s="574"/>
      <c r="E186" s="574"/>
      <c r="F186" s="47" t="e">
        <f t="array" ref="F186">INDEX('Прайс клиники ( стоматология) '!$A$1:$A$65,MATCH(G186,'Прайс клиники ( стоматология) '!$C$1:$C$65,0))</f>
        <v>#REF!</v>
      </c>
      <c r="G186" s="55" t="e">
        <f>'Прайс клиники ( стоматология) '!#REF!</f>
        <v>#REF!</v>
      </c>
      <c r="H186" s="483" t="e">
        <f>VLOOKUP(G186,'Прайс клиники ( стоматология) '!$C$1:$D$65,2,FALSE)</f>
        <v>#REF!</v>
      </c>
    </row>
    <row r="187" spans="1:8" ht="14.25" customHeight="1">
      <c r="A187" s="574"/>
      <c r="B187" s="574"/>
      <c r="C187" s="574"/>
      <c r="D187" s="574"/>
      <c r="E187" s="574"/>
      <c r="F187" s="47" t="e">
        <f t="array" ref="F187">INDEX('Прайс клиники ( стоматология) '!$A$1:$A$65,MATCH(G187,'Прайс клиники ( стоматология) '!$C$1:$C$65,0))</f>
        <v>#REF!</v>
      </c>
      <c r="G187" s="55" t="e">
        <f>'Прайс клиники ( стоматология) '!#REF!</f>
        <v>#REF!</v>
      </c>
      <c r="H187" s="483" t="e">
        <f>VLOOKUP(G187,'Прайс клиники ( стоматология) '!$C$1:$D$65,2,FALSE)</f>
        <v>#REF!</v>
      </c>
    </row>
    <row r="188" spans="1:8" ht="14.25" customHeight="1">
      <c r="A188" s="574"/>
      <c r="B188" s="574"/>
      <c r="C188" s="574"/>
      <c r="D188" s="574"/>
      <c r="E188" s="574"/>
      <c r="F188" s="47" t="str">
        <f t="array" ref="F188">INDEX('Прайс клиники ( стоматология) '!$A$1:$A$65,MATCH(G188,'Прайс клиники ( стоматология) '!$C$1:$C$65,0))</f>
        <v>12.7.4.2</v>
      </c>
      <c r="G188" s="55" t="str">
        <f>'Прайс клиники ( стоматология) '!C55</f>
        <v>Пломбирование корневого канала зуба "Резорцин-Формалин", "Форфенан" (два канала) Д</v>
      </c>
      <c r="H188" s="483">
        <f>VLOOKUP(G188,'Прайс клиники ( стоматология) '!$C$1:$D$65,2,FALSE)</f>
        <v>700</v>
      </c>
    </row>
    <row r="189" spans="1:8" ht="14.25" customHeight="1">
      <c r="A189" s="574"/>
      <c r="B189" s="574"/>
      <c r="C189" s="574"/>
      <c r="D189" s="574"/>
      <c r="E189" s="572"/>
      <c r="F189" s="57" t="e">
        <f t="array" ref="F189">INDEX('Прайс клиники ( стоматология) '!$A$1:$A$65,MATCH(G189,'Прайс клиники ( стоматология) '!$C$1:$C$65,0))</f>
        <v>#REF!</v>
      </c>
      <c r="G189" s="55" t="e">
        <f>'Прайс клиники ( стоматология) '!#REF!</f>
        <v>#REF!</v>
      </c>
      <c r="H189" s="53" t="e">
        <f>VLOOKUP(G189,'Прайс клиники ( стоматология) '!$C$1:$D$65,2,FALSE)</f>
        <v>#REF!</v>
      </c>
    </row>
    <row r="190" spans="1:8" ht="14.25" customHeight="1">
      <c r="A190" s="574"/>
      <c r="B190" s="572"/>
      <c r="C190" s="574"/>
      <c r="D190" s="572"/>
      <c r="E190" s="46"/>
      <c r="F190" s="57" t="e">
        <f t="array" ref="F190">INDEX('Прайс клиники ( стоматология) '!$A$1:$A$65,MATCH(G190,'Прайс клиники ( стоматология) '!$C$1:$C$65,0))</f>
        <v>#REF!</v>
      </c>
      <c r="G190" s="48" t="e">
        <f>'Прайс клиники ( стоматология) '!#REF!</f>
        <v>#REF!</v>
      </c>
      <c r="H190" s="53" t="e">
        <f>VLOOKUP(G190,'Прайс клиники ( стоматология) '!$C$1:$D$65,2,FALSE)</f>
        <v>#REF!</v>
      </c>
    </row>
    <row r="191" spans="1:8" ht="14.25" customHeight="1">
      <c r="A191" s="572"/>
      <c r="B191" s="52">
        <v>535</v>
      </c>
      <c r="C191" s="572"/>
      <c r="D191" s="46" t="s">
        <v>2085</v>
      </c>
      <c r="E191" s="46"/>
      <c r="F191" s="57" t="e">
        <f t="array" ref="F191">INDEX('Прайс клиники ( стоматология) '!$A$1:$A$65,MATCH(G191,'Прайс клиники ( стоматология) '!$C$1:$C$65,0))</f>
        <v>#REF!</v>
      </c>
      <c r="G191" s="55" t="e">
        <f>'Прайс клиники ( стоматология) '!#REF!</f>
        <v>#REF!</v>
      </c>
      <c r="H191" s="53" t="e">
        <f>VLOOKUP(G191,'Прайс клиники ( стоматология) '!$C$1:$D$65,2,FALSE)</f>
        <v>#REF!</v>
      </c>
    </row>
  </sheetData>
  <mergeCells count="85">
    <mergeCell ref="D139:D144"/>
    <mergeCell ref="D95:D100"/>
    <mergeCell ref="D102:D103"/>
    <mergeCell ref="D104:D105"/>
    <mergeCell ref="D106:D110"/>
    <mergeCell ref="D111:D114"/>
    <mergeCell ref="D115:D120"/>
    <mergeCell ref="D122:D128"/>
    <mergeCell ref="A3:A17"/>
    <mergeCell ref="A18:A37"/>
    <mergeCell ref="B18:B36"/>
    <mergeCell ref="A38:A75"/>
    <mergeCell ref="B38:B74"/>
    <mergeCell ref="A76:A93"/>
    <mergeCell ref="B76:B92"/>
    <mergeCell ref="A158:A164"/>
    <mergeCell ref="B158:B163"/>
    <mergeCell ref="A165:A171"/>
    <mergeCell ref="B165:B170"/>
    <mergeCell ref="A172:A178"/>
    <mergeCell ref="B172:B177"/>
    <mergeCell ref="A180:A191"/>
    <mergeCell ref="B180:B190"/>
    <mergeCell ref="A94:A128"/>
    <mergeCell ref="B94:B127"/>
    <mergeCell ref="A129:A148"/>
    <mergeCell ref="B129:B147"/>
    <mergeCell ref="A149:A155"/>
    <mergeCell ref="B149:B154"/>
    <mergeCell ref="A156:A157"/>
    <mergeCell ref="C165:C171"/>
    <mergeCell ref="C172:C178"/>
    <mergeCell ref="D173:D176"/>
    <mergeCell ref="E173:E176"/>
    <mergeCell ref="C149:C155"/>
    <mergeCell ref="C156:C157"/>
    <mergeCell ref="C158:C164"/>
    <mergeCell ref="D159:D162"/>
    <mergeCell ref="E159:E162"/>
    <mergeCell ref="C180:C191"/>
    <mergeCell ref="D181:D184"/>
    <mergeCell ref="D185:D190"/>
    <mergeCell ref="A1:G1"/>
    <mergeCell ref="B3:B16"/>
    <mergeCell ref="C3:C17"/>
    <mergeCell ref="D4:D7"/>
    <mergeCell ref="E4:E7"/>
    <mergeCell ref="D8:D13"/>
    <mergeCell ref="E8:E13"/>
    <mergeCell ref="D19:D27"/>
    <mergeCell ref="E19:E27"/>
    <mergeCell ref="D28:D33"/>
    <mergeCell ref="E28:E33"/>
    <mergeCell ref="D39:D44"/>
    <mergeCell ref="E39:E44"/>
    <mergeCell ref="E46:E51"/>
    <mergeCell ref="D46:D51"/>
    <mergeCell ref="D52:D56"/>
    <mergeCell ref="D57:D60"/>
    <mergeCell ref="D61:D66"/>
    <mergeCell ref="D69:D75"/>
    <mergeCell ref="D76:D82"/>
    <mergeCell ref="D84:D89"/>
    <mergeCell ref="E52:E56"/>
    <mergeCell ref="E57:E60"/>
    <mergeCell ref="E61:E66"/>
    <mergeCell ref="E69:E75"/>
    <mergeCell ref="E76:E82"/>
    <mergeCell ref="E84:E89"/>
    <mergeCell ref="E181:E184"/>
    <mergeCell ref="E185:E189"/>
    <mergeCell ref="E95:E100"/>
    <mergeCell ref="E139:E144"/>
    <mergeCell ref="D150:D153"/>
    <mergeCell ref="E150:E153"/>
    <mergeCell ref="E102:E103"/>
    <mergeCell ref="E104:E105"/>
    <mergeCell ref="E106:E110"/>
    <mergeCell ref="E111:E114"/>
    <mergeCell ref="E115:E120"/>
    <mergeCell ref="E122:E128"/>
    <mergeCell ref="E130:E138"/>
    <mergeCell ref="D166:D169"/>
    <mergeCell ref="E166:E169"/>
    <mergeCell ref="D130:D138"/>
  </mergeCells>
  <hyperlinks>
    <hyperlink ref="A1" r:id="rId1" xr:uid="{00000000-0004-0000-0700-00000000000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pane ySplit="2" topLeftCell="A3" activePane="bottomLeft" state="frozen"/>
      <selection pane="bottomLeft" activeCell="B4" sqref="B4"/>
    </sheetView>
  </sheetViews>
  <sheetFormatPr defaultColWidth="14.42578125" defaultRowHeight="15" customHeight="1"/>
  <cols>
    <col min="1" max="1" width="13.5703125" customWidth="1"/>
    <col min="2" max="2" width="19.7109375" customWidth="1"/>
    <col min="3" max="3" width="84.28515625" customWidth="1"/>
    <col min="4" max="4" width="13.140625" customWidth="1"/>
    <col min="5" max="26" width="8.7109375" customWidth="1"/>
  </cols>
  <sheetData>
    <row r="1" spans="1:26" ht="27" customHeight="1">
      <c r="A1" s="502">
        <v>12</v>
      </c>
      <c r="B1" s="594" t="s">
        <v>2130</v>
      </c>
      <c r="C1" s="548"/>
      <c r="D1" s="548"/>
    </row>
    <row r="2" spans="1:26" ht="30">
      <c r="A2" s="35" t="s">
        <v>190</v>
      </c>
      <c r="B2" s="35" t="s">
        <v>191</v>
      </c>
      <c r="C2" s="35" t="s">
        <v>192</v>
      </c>
      <c r="D2" s="35" t="s">
        <v>193</v>
      </c>
      <c r="E2" s="40"/>
      <c r="F2" s="40"/>
      <c r="G2" s="40"/>
      <c r="H2" s="40"/>
      <c r="I2" s="40"/>
      <c r="J2" s="40"/>
      <c r="K2" s="40"/>
      <c r="L2" s="40"/>
      <c r="M2" s="40"/>
      <c r="N2" s="40"/>
      <c r="O2" s="40"/>
      <c r="P2" s="40"/>
      <c r="Q2" s="40"/>
      <c r="R2" s="40"/>
      <c r="S2" s="40"/>
      <c r="T2" s="40"/>
      <c r="U2" s="40"/>
      <c r="V2" s="40"/>
      <c r="W2" s="40"/>
      <c r="X2" s="40"/>
      <c r="Y2" s="40"/>
      <c r="Z2" s="40"/>
    </row>
    <row r="3" spans="1:26" ht="33" customHeight="1">
      <c r="A3" s="503" t="s">
        <v>403</v>
      </c>
      <c r="B3" s="35"/>
      <c r="C3" s="504" t="s">
        <v>194</v>
      </c>
      <c r="D3" s="35"/>
      <c r="E3" s="40"/>
      <c r="F3" s="40"/>
      <c r="G3" s="40"/>
      <c r="H3" s="40"/>
      <c r="I3" s="40"/>
      <c r="J3" s="40"/>
      <c r="K3" s="40"/>
      <c r="L3" s="40"/>
      <c r="M3" s="40"/>
      <c r="N3" s="40"/>
      <c r="O3" s="40"/>
      <c r="P3" s="40"/>
      <c r="Q3" s="40"/>
      <c r="R3" s="40"/>
      <c r="S3" s="40"/>
      <c r="T3" s="40"/>
      <c r="U3" s="40"/>
      <c r="V3" s="40"/>
      <c r="W3" s="40"/>
      <c r="X3" s="40"/>
      <c r="Y3" s="40"/>
      <c r="Z3" s="40"/>
    </row>
    <row r="4" spans="1:26">
      <c r="A4" s="505" t="s">
        <v>404</v>
      </c>
      <c r="B4" s="38" t="s">
        <v>405</v>
      </c>
      <c r="C4" s="38" t="s">
        <v>406</v>
      </c>
      <c r="D4" s="42" t="s">
        <v>208</v>
      </c>
      <c r="E4" s="40"/>
      <c r="F4" s="40"/>
      <c r="G4" s="40"/>
      <c r="H4" s="40"/>
      <c r="I4" s="40"/>
      <c r="J4" s="40"/>
      <c r="K4" s="40"/>
      <c r="L4" s="40"/>
      <c r="M4" s="40"/>
      <c r="N4" s="40"/>
      <c r="O4" s="40"/>
      <c r="P4" s="40"/>
      <c r="Q4" s="40"/>
      <c r="R4" s="40"/>
      <c r="S4" s="40"/>
      <c r="T4" s="40"/>
      <c r="U4" s="40"/>
      <c r="V4" s="40"/>
      <c r="W4" s="40"/>
      <c r="X4" s="40"/>
      <c r="Y4" s="40"/>
      <c r="Z4" s="40"/>
    </row>
    <row r="5" spans="1:26">
      <c r="A5" s="505" t="s">
        <v>407</v>
      </c>
      <c r="B5" s="38" t="s">
        <v>408</v>
      </c>
      <c r="C5" s="38" t="s">
        <v>409</v>
      </c>
      <c r="D5" s="42" t="s">
        <v>410</v>
      </c>
      <c r="E5" s="40"/>
      <c r="F5" s="40"/>
      <c r="G5" s="40"/>
      <c r="H5" s="40"/>
      <c r="I5" s="40"/>
      <c r="J5" s="40"/>
      <c r="K5" s="40"/>
      <c r="L5" s="40"/>
      <c r="M5" s="40"/>
      <c r="N5" s="40"/>
      <c r="O5" s="40"/>
      <c r="P5" s="40"/>
      <c r="Q5" s="40"/>
      <c r="R5" s="40"/>
      <c r="S5" s="40"/>
      <c r="T5" s="40"/>
      <c r="U5" s="40"/>
      <c r="V5" s="40"/>
      <c r="W5" s="40"/>
      <c r="X5" s="40"/>
      <c r="Y5" s="40"/>
      <c r="Z5" s="40"/>
    </row>
    <row r="6" spans="1:26" ht="30">
      <c r="A6" s="505" t="s">
        <v>411</v>
      </c>
      <c r="B6" s="38" t="s">
        <v>412</v>
      </c>
      <c r="C6" s="38" t="s">
        <v>413</v>
      </c>
      <c r="D6" s="42">
        <v>500</v>
      </c>
      <c r="E6" s="40"/>
      <c r="F6" s="40"/>
      <c r="G6" s="40"/>
      <c r="H6" s="40"/>
      <c r="I6" s="40"/>
      <c r="J6" s="40"/>
      <c r="K6" s="40"/>
      <c r="L6" s="40"/>
      <c r="M6" s="40"/>
      <c r="N6" s="40"/>
      <c r="O6" s="40"/>
      <c r="P6" s="40"/>
      <c r="Q6" s="40"/>
      <c r="R6" s="40"/>
      <c r="S6" s="40"/>
      <c r="T6" s="40"/>
      <c r="U6" s="40"/>
      <c r="V6" s="40"/>
      <c r="W6" s="40"/>
      <c r="X6" s="40"/>
      <c r="Y6" s="40"/>
      <c r="Z6" s="40"/>
    </row>
    <row r="7" spans="1:26" ht="24.75" customHeight="1">
      <c r="A7" s="503" t="s">
        <v>414</v>
      </c>
      <c r="B7" s="38"/>
      <c r="C7" s="504" t="s">
        <v>217</v>
      </c>
      <c r="D7" s="42"/>
      <c r="E7" s="40"/>
      <c r="F7" s="40"/>
      <c r="G7" s="40"/>
      <c r="H7" s="40"/>
      <c r="I7" s="40"/>
      <c r="J7" s="40"/>
      <c r="K7" s="40"/>
      <c r="L7" s="40"/>
      <c r="M7" s="40"/>
      <c r="N7" s="40"/>
      <c r="O7" s="40"/>
      <c r="P7" s="40"/>
      <c r="Q7" s="40"/>
      <c r="R7" s="40"/>
      <c r="S7" s="40"/>
      <c r="T7" s="40"/>
      <c r="U7" s="40"/>
      <c r="V7" s="40"/>
      <c r="W7" s="40"/>
      <c r="X7" s="40"/>
      <c r="Y7" s="40"/>
      <c r="Z7" s="40"/>
    </row>
    <row r="8" spans="1:26">
      <c r="A8" s="505" t="s">
        <v>219</v>
      </c>
      <c r="B8" s="41" t="s">
        <v>220</v>
      </c>
      <c r="C8" s="39" t="s">
        <v>221</v>
      </c>
      <c r="D8" s="42">
        <v>100</v>
      </c>
      <c r="E8" s="40"/>
      <c r="F8" s="40"/>
      <c r="G8" s="40"/>
      <c r="H8" s="40"/>
      <c r="I8" s="40"/>
      <c r="J8" s="40"/>
      <c r="K8" s="40"/>
      <c r="L8" s="40"/>
      <c r="M8" s="40"/>
      <c r="N8" s="40"/>
      <c r="O8" s="40"/>
      <c r="P8" s="40"/>
      <c r="Q8" s="40"/>
      <c r="R8" s="40"/>
      <c r="S8" s="40"/>
      <c r="T8" s="40"/>
      <c r="U8" s="40"/>
      <c r="V8" s="40"/>
      <c r="W8" s="40"/>
      <c r="X8" s="40"/>
      <c r="Y8" s="40"/>
      <c r="Z8" s="40"/>
    </row>
    <row r="9" spans="1:26">
      <c r="A9" s="505" t="s">
        <v>222</v>
      </c>
      <c r="B9" s="41" t="s">
        <v>223</v>
      </c>
      <c r="C9" s="39" t="s">
        <v>224</v>
      </c>
      <c r="D9" s="42">
        <v>400</v>
      </c>
      <c r="E9" s="40"/>
      <c r="F9" s="40"/>
      <c r="G9" s="40"/>
      <c r="H9" s="40"/>
      <c r="I9" s="40"/>
      <c r="J9" s="40"/>
      <c r="K9" s="40"/>
      <c r="L9" s="40"/>
      <c r="M9" s="40"/>
      <c r="N9" s="40"/>
      <c r="O9" s="40"/>
      <c r="P9" s="40"/>
      <c r="Q9" s="40"/>
      <c r="R9" s="40"/>
      <c r="S9" s="40"/>
      <c r="T9" s="40"/>
      <c r="U9" s="40"/>
      <c r="V9" s="40"/>
      <c r="W9" s="40"/>
      <c r="X9" s="40"/>
      <c r="Y9" s="40"/>
      <c r="Z9" s="40"/>
    </row>
    <row r="10" spans="1:26">
      <c r="A10" s="505" t="s">
        <v>225</v>
      </c>
      <c r="B10" s="41" t="s">
        <v>226</v>
      </c>
      <c r="C10" s="39" t="s">
        <v>227</v>
      </c>
      <c r="D10" s="42">
        <v>800</v>
      </c>
      <c r="E10" s="40"/>
      <c r="F10" s="40"/>
      <c r="G10" s="40"/>
      <c r="H10" s="40"/>
      <c r="I10" s="40"/>
      <c r="J10" s="40"/>
      <c r="K10" s="40"/>
      <c r="L10" s="40"/>
      <c r="M10" s="40"/>
      <c r="N10" s="40"/>
      <c r="O10" s="40"/>
      <c r="P10" s="40"/>
      <c r="Q10" s="40"/>
      <c r="R10" s="40"/>
      <c r="S10" s="40"/>
      <c r="T10" s="40"/>
      <c r="U10" s="40"/>
      <c r="V10" s="40"/>
      <c r="W10" s="40"/>
      <c r="X10" s="40"/>
      <c r="Y10" s="40"/>
      <c r="Z10" s="40"/>
    </row>
    <row r="11" spans="1:26" ht="18" customHeight="1">
      <c r="A11" s="505" t="s">
        <v>228</v>
      </c>
      <c r="B11" s="41" t="s">
        <v>229</v>
      </c>
      <c r="C11" s="39" t="s">
        <v>2131</v>
      </c>
      <c r="D11" s="42">
        <v>500</v>
      </c>
      <c r="E11" s="40"/>
      <c r="F11" s="40"/>
      <c r="G11" s="40"/>
      <c r="H11" s="40"/>
      <c r="I11" s="40"/>
      <c r="J11" s="40"/>
      <c r="K11" s="40"/>
      <c r="L11" s="40"/>
      <c r="M11" s="40"/>
      <c r="N11" s="40"/>
      <c r="O11" s="40"/>
      <c r="P11" s="40"/>
      <c r="Q11" s="40"/>
      <c r="R11" s="40"/>
      <c r="S11" s="40"/>
      <c r="T11" s="40"/>
      <c r="U11" s="40"/>
      <c r="V11" s="40"/>
      <c r="W11" s="40"/>
      <c r="X11" s="40"/>
      <c r="Y11" s="40"/>
      <c r="Z11" s="40"/>
    </row>
    <row r="12" spans="1:26" ht="17.25" customHeight="1">
      <c r="A12" s="505" t="s">
        <v>230</v>
      </c>
      <c r="B12" s="41" t="s">
        <v>231</v>
      </c>
      <c r="C12" s="39" t="s">
        <v>2132</v>
      </c>
      <c r="D12" s="42">
        <v>1850</v>
      </c>
      <c r="E12" s="40"/>
      <c r="F12" s="40"/>
      <c r="G12" s="40"/>
      <c r="H12" s="40"/>
      <c r="I12" s="40"/>
      <c r="J12" s="40"/>
      <c r="K12" s="40"/>
      <c r="L12" s="40"/>
      <c r="M12" s="40"/>
      <c r="N12" s="40"/>
      <c r="O12" s="40"/>
      <c r="P12" s="40"/>
      <c r="Q12" s="40"/>
      <c r="R12" s="40"/>
      <c r="S12" s="40"/>
      <c r="T12" s="40"/>
      <c r="U12" s="40"/>
      <c r="V12" s="40"/>
      <c r="W12" s="40"/>
      <c r="X12" s="40"/>
      <c r="Y12" s="40"/>
      <c r="Z12" s="40"/>
    </row>
    <row r="13" spans="1:26">
      <c r="A13" s="505" t="s">
        <v>232</v>
      </c>
      <c r="B13" s="41"/>
      <c r="C13" s="39" t="s">
        <v>233</v>
      </c>
      <c r="D13" s="42">
        <v>50</v>
      </c>
      <c r="E13" s="40"/>
      <c r="F13" s="40"/>
      <c r="G13" s="40"/>
      <c r="H13" s="40"/>
      <c r="I13" s="40"/>
      <c r="J13" s="40"/>
      <c r="K13" s="40"/>
      <c r="L13" s="40"/>
      <c r="M13" s="40"/>
      <c r="N13" s="40"/>
      <c r="O13" s="40"/>
      <c r="P13" s="40"/>
      <c r="Q13" s="40"/>
      <c r="R13" s="40"/>
      <c r="S13" s="40"/>
      <c r="T13" s="40"/>
      <c r="U13" s="40"/>
      <c r="V13" s="40"/>
      <c r="W13" s="40"/>
      <c r="X13" s="40"/>
      <c r="Y13" s="40"/>
      <c r="Z13" s="40"/>
    </row>
    <row r="14" spans="1:26" ht="26.25" customHeight="1">
      <c r="A14" s="503" t="s">
        <v>419</v>
      </c>
      <c r="B14" s="506"/>
      <c r="C14" s="504" t="s">
        <v>235</v>
      </c>
      <c r="D14" s="42"/>
      <c r="E14" s="40"/>
      <c r="F14" s="40"/>
      <c r="G14" s="40"/>
      <c r="H14" s="40"/>
      <c r="I14" s="40"/>
      <c r="J14" s="40"/>
      <c r="K14" s="40"/>
      <c r="L14" s="40"/>
      <c r="M14" s="40"/>
      <c r="N14" s="40"/>
      <c r="O14" s="40"/>
      <c r="P14" s="40"/>
      <c r="Q14" s="40"/>
      <c r="R14" s="40"/>
      <c r="S14" s="40"/>
      <c r="T14" s="40"/>
      <c r="U14" s="40"/>
      <c r="V14" s="40"/>
      <c r="W14" s="40"/>
      <c r="X14" s="40"/>
      <c r="Y14" s="40"/>
      <c r="Z14" s="40"/>
    </row>
    <row r="15" spans="1:26">
      <c r="A15" s="505" t="s">
        <v>236</v>
      </c>
      <c r="B15" s="38" t="s">
        <v>237</v>
      </c>
      <c r="C15" s="36" t="s">
        <v>238</v>
      </c>
      <c r="D15" s="42" t="s">
        <v>239</v>
      </c>
      <c r="E15" s="40"/>
      <c r="F15" s="40"/>
      <c r="G15" s="40"/>
      <c r="H15" s="40"/>
      <c r="I15" s="40"/>
      <c r="J15" s="40"/>
      <c r="K15" s="40"/>
      <c r="L15" s="40"/>
      <c r="M15" s="40"/>
      <c r="N15" s="40"/>
      <c r="O15" s="40"/>
      <c r="P15" s="40"/>
      <c r="Q15" s="40"/>
      <c r="R15" s="40"/>
      <c r="S15" s="40"/>
      <c r="T15" s="40"/>
      <c r="U15" s="40"/>
      <c r="V15" s="40"/>
      <c r="W15" s="40"/>
      <c r="X15" s="40"/>
      <c r="Y15" s="40"/>
      <c r="Z15" s="40"/>
    </row>
    <row r="16" spans="1:26">
      <c r="A16" s="505" t="s">
        <v>240</v>
      </c>
      <c r="B16" s="38" t="s">
        <v>241</v>
      </c>
      <c r="C16" s="36" t="s">
        <v>242</v>
      </c>
      <c r="D16" s="42">
        <v>170</v>
      </c>
      <c r="E16" s="40"/>
      <c r="F16" s="40"/>
      <c r="G16" s="40"/>
      <c r="H16" s="40"/>
      <c r="I16" s="40"/>
      <c r="J16" s="40"/>
      <c r="K16" s="40"/>
      <c r="L16" s="40"/>
      <c r="M16" s="40"/>
      <c r="N16" s="40"/>
      <c r="O16" s="40"/>
      <c r="P16" s="40"/>
      <c r="Q16" s="40"/>
      <c r="R16" s="40"/>
      <c r="S16" s="40"/>
      <c r="T16" s="40"/>
      <c r="U16" s="40"/>
      <c r="V16" s="40"/>
      <c r="W16" s="40"/>
      <c r="X16" s="40"/>
      <c r="Y16" s="40"/>
      <c r="Z16" s="40"/>
    </row>
    <row r="17" spans="1:26" ht="30">
      <c r="A17" s="505" t="s">
        <v>247</v>
      </c>
      <c r="B17" s="38" t="s">
        <v>245</v>
      </c>
      <c r="C17" s="36" t="s">
        <v>246</v>
      </c>
      <c r="D17" s="42">
        <v>500</v>
      </c>
      <c r="E17" s="40"/>
      <c r="F17" s="40"/>
      <c r="G17" s="40"/>
      <c r="H17" s="40"/>
      <c r="I17" s="40"/>
      <c r="J17" s="40"/>
      <c r="K17" s="40"/>
      <c r="L17" s="40"/>
      <c r="M17" s="40"/>
      <c r="N17" s="40"/>
      <c r="O17" s="40"/>
      <c r="P17" s="40"/>
      <c r="Q17" s="40"/>
      <c r="R17" s="40"/>
      <c r="S17" s="40"/>
      <c r="T17" s="40"/>
      <c r="U17" s="40"/>
      <c r="V17" s="40"/>
      <c r="W17" s="40"/>
      <c r="X17" s="40"/>
      <c r="Y17" s="40"/>
      <c r="Z17" s="40"/>
    </row>
    <row r="18" spans="1:26">
      <c r="A18" s="505" t="s">
        <v>420</v>
      </c>
      <c r="B18" s="41" t="s">
        <v>424</v>
      </c>
      <c r="C18" s="39" t="s">
        <v>425</v>
      </c>
      <c r="D18" s="42">
        <v>540</v>
      </c>
      <c r="E18" s="40"/>
      <c r="F18" s="40"/>
      <c r="G18" s="40"/>
      <c r="H18" s="40"/>
      <c r="I18" s="40"/>
      <c r="J18" s="40"/>
      <c r="K18" s="40"/>
      <c r="L18" s="40"/>
      <c r="M18" s="40"/>
      <c r="N18" s="40"/>
      <c r="O18" s="40"/>
      <c r="P18" s="40"/>
      <c r="Q18" s="40"/>
      <c r="R18" s="40"/>
      <c r="S18" s="40"/>
      <c r="T18" s="40"/>
      <c r="U18" s="40"/>
      <c r="V18" s="40"/>
      <c r="W18" s="40"/>
      <c r="X18" s="40"/>
      <c r="Y18" s="40"/>
      <c r="Z18" s="40"/>
    </row>
    <row r="19" spans="1:26">
      <c r="A19" s="505" t="s">
        <v>590</v>
      </c>
      <c r="B19" s="41"/>
      <c r="C19" s="39" t="s">
        <v>427</v>
      </c>
      <c r="D19" s="42">
        <v>220</v>
      </c>
      <c r="E19" s="40"/>
      <c r="F19" s="40"/>
      <c r="G19" s="40"/>
      <c r="H19" s="40"/>
      <c r="I19" s="40"/>
      <c r="J19" s="40"/>
      <c r="K19" s="40"/>
      <c r="L19" s="40"/>
      <c r="M19" s="40"/>
      <c r="N19" s="40"/>
      <c r="O19" s="40"/>
      <c r="P19" s="40"/>
      <c r="Q19" s="40"/>
      <c r="R19" s="40"/>
      <c r="S19" s="40"/>
      <c r="T19" s="40"/>
      <c r="U19" s="40"/>
      <c r="V19" s="40"/>
      <c r="W19" s="40"/>
      <c r="X19" s="40"/>
      <c r="Y19" s="40"/>
      <c r="Z19" s="40"/>
    </row>
    <row r="20" spans="1:26" ht="24.75" customHeight="1">
      <c r="A20" s="503" t="s">
        <v>428</v>
      </c>
      <c r="B20" s="506"/>
      <c r="C20" s="504" t="s">
        <v>248</v>
      </c>
      <c r="D20" s="42"/>
      <c r="E20" s="40"/>
      <c r="F20" s="40"/>
      <c r="G20" s="40"/>
      <c r="H20" s="40"/>
      <c r="I20" s="40"/>
      <c r="J20" s="40"/>
      <c r="K20" s="40"/>
      <c r="L20" s="40"/>
      <c r="M20" s="40"/>
      <c r="N20" s="40"/>
      <c r="O20" s="40"/>
      <c r="P20" s="40"/>
      <c r="Q20" s="40"/>
      <c r="R20" s="40"/>
      <c r="S20" s="40"/>
      <c r="T20" s="40"/>
      <c r="U20" s="40"/>
      <c r="V20" s="40"/>
      <c r="W20" s="40"/>
      <c r="X20" s="40"/>
      <c r="Y20" s="40"/>
      <c r="Z20" s="40"/>
    </row>
    <row r="21" spans="1:26" ht="15.75" customHeight="1">
      <c r="A21" s="505" t="s">
        <v>429</v>
      </c>
      <c r="B21" s="41" t="s">
        <v>255</v>
      </c>
      <c r="C21" s="39" t="s">
        <v>251</v>
      </c>
      <c r="D21" s="42">
        <v>210</v>
      </c>
      <c r="E21" s="507"/>
      <c r="F21" s="507"/>
      <c r="G21" s="40"/>
      <c r="H21" s="40"/>
      <c r="I21" s="40"/>
      <c r="J21" s="40"/>
      <c r="K21" s="40"/>
      <c r="L21" s="40"/>
      <c r="M21" s="40"/>
      <c r="N21" s="40"/>
      <c r="O21" s="40"/>
      <c r="P21" s="40"/>
      <c r="Q21" s="40"/>
      <c r="R21" s="40"/>
      <c r="S21" s="40"/>
      <c r="T21" s="40"/>
      <c r="U21" s="40"/>
      <c r="V21" s="40"/>
      <c r="W21" s="40"/>
      <c r="X21" s="40"/>
      <c r="Y21" s="40"/>
      <c r="Z21" s="40"/>
    </row>
    <row r="22" spans="1:26" ht="15.75" customHeight="1">
      <c r="A22" s="505" t="s">
        <v>431</v>
      </c>
      <c r="B22" s="41" t="s">
        <v>432</v>
      </c>
      <c r="C22" s="39" t="s">
        <v>253</v>
      </c>
      <c r="D22" s="42">
        <v>420</v>
      </c>
      <c r="E22" s="507"/>
      <c r="F22" s="507"/>
      <c r="G22" s="40"/>
      <c r="H22" s="40"/>
      <c r="I22" s="40"/>
      <c r="J22" s="40"/>
      <c r="K22" s="40"/>
      <c r="L22" s="40"/>
      <c r="M22" s="40"/>
      <c r="N22" s="40"/>
      <c r="O22" s="40"/>
      <c r="P22" s="40"/>
      <c r="Q22" s="40"/>
      <c r="R22" s="40"/>
      <c r="S22" s="40"/>
      <c r="T22" s="40"/>
      <c r="U22" s="40"/>
      <c r="V22" s="40"/>
      <c r="W22" s="40"/>
      <c r="X22" s="40"/>
      <c r="Y22" s="40"/>
      <c r="Z22" s="40"/>
    </row>
    <row r="23" spans="1:26" ht="24.75" customHeight="1">
      <c r="A23" s="503" t="s">
        <v>434</v>
      </c>
      <c r="B23" s="506"/>
      <c r="C23" s="504" t="s">
        <v>256</v>
      </c>
      <c r="D23" s="42"/>
      <c r="E23" s="507"/>
      <c r="F23" s="507"/>
      <c r="G23" s="40"/>
      <c r="H23" s="40"/>
      <c r="I23" s="40"/>
      <c r="J23" s="40"/>
      <c r="K23" s="40"/>
      <c r="L23" s="40"/>
      <c r="M23" s="40"/>
      <c r="N23" s="40"/>
      <c r="O23" s="40"/>
      <c r="P23" s="40"/>
      <c r="Q23" s="40"/>
      <c r="R23" s="40"/>
      <c r="S23" s="40"/>
      <c r="T23" s="40"/>
      <c r="U23" s="40"/>
      <c r="V23" s="40"/>
      <c r="W23" s="40"/>
      <c r="X23" s="40"/>
      <c r="Y23" s="40"/>
      <c r="Z23" s="40"/>
    </row>
    <row r="24" spans="1:26" ht="15.75" customHeight="1">
      <c r="A24" s="505" t="s">
        <v>261</v>
      </c>
      <c r="B24" s="41" t="s">
        <v>262</v>
      </c>
      <c r="C24" s="39" t="s">
        <v>263</v>
      </c>
      <c r="D24" s="42">
        <v>300</v>
      </c>
      <c r="E24" s="40"/>
      <c r="F24" s="40"/>
      <c r="G24" s="40"/>
      <c r="H24" s="40"/>
      <c r="I24" s="40"/>
      <c r="J24" s="40"/>
      <c r="K24" s="40"/>
      <c r="L24" s="40"/>
      <c r="M24" s="40"/>
      <c r="N24" s="40"/>
      <c r="O24" s="40"/>
      <c r="P24" s="40"/>
      <c r="Q24" s="40"/>
      <c r="R24" s="40"/>
      <c r="S24" s="40"/>
      <c r="T24" s="40"/>
      <c r="U24" s="40"/>
      <c r="V24" s="40"/>
      <c r="W24" s="40"/>
      <c r="X24" s="40"/>
      <c r="Y24" s="40"/>
      <c r="Z24" s="40"/>
    </row>
    <row r="25" spans="1:26" ht="15.75" customHeight="1">
      <c r="A25" s="505" t="s">
        <v>258</v>
      </c>
      <c r="B25" s="41" t="s">
        <v>259</v>
      </c>
      <c r="C25" s="39" t="s">
        <v>260</v>
      </c>
      <c r="D25" s="42">
        <v>750</v>
      </c>
    </row>
    <row r="26" spans="1:26" ht="15.75" customHeight="1">
      <c r="A26" s="505" t="s">
        <v>2133</v>
      </c>
      <c r="B26" s="41" t="s">
        <v>438</v>
      </c>
      <c r="C26" s="39" t="s">
        <v>2134</v>
      </c>
      <c r="D26" s="42">
        <v>100</v>
      </c>
    </row>
    <row r="27" spans="1:26" ht="15.75" customHeight="1">
      <c r="A27" s="505" t="s">
        <v>2135</v>
      </c>
      <c r="B27" s="41" t="s">
        <v>441</v>
      </c>
      <c r="C27" s="39" t="s">
        <v>442</v>
      </c>
      <c r="D27" s="42">
        <v>1260</v>
      </c>
    </row>
    <row r="28" spans="1:26" ht="15.75" customHeight="1">
      <c r="A28" s="505" t="s">
        <v>436</v>
      </c>
      <c r="B28" s="41" t="s">
        <v>444</v>
      </c>
      <c r="C28" s="39" t="s">
        <v>445</v>
      </c>
      <c r="D28" s="42">
        <v>520</v>
      </c>
    </row>
    <row r="29" spans="1:26" ht="15.75" customHeight="1">
      <c r="A29" s="505" t="s">
        <v>437</v>
      </c>
      <c r="B29" s="41" t="s">
        <v>273</v>
      </c>
      <c r="C29" s="39" t="s">
        <v>448</v>
      </c>
      <c r="D29" s="42">
        <v>520</v>
      </c>
    </row>
    <row r="30" spans="1:26" ht="15.75" customHeight="1">
      <c r="A30" s="505" t="s">
        <v>293</v>
      </c>
      <c r="B30" s="41" t="s">
        <v>294</v>
      </c>
      <c r="C30" s="39" t="s">
        <v>295</v>
      </c>
      <c r="D30" s="42">
        <v>850</v>
      </c>
    </row>
    <row r="31" spans="1:26" ht="27" customHeight="1">
      <c r="A31" s="503" t="s">
        <v>450</v>
      </c>
      <c r="B31" s="506"/>
      <c r="C31" s="504" t="s">
        <v>275</v>
      </c>
      <c r="D31" s="42"/>
    </row>
    <row r="32" spans="1:26" ht="15.75" customHeight="1">
      <c r="A32" s="505" t="s">
        <v>451</v>
      </c>
      <c r="B32" s="38" t="s">
        <v>276</v>
      </c>
      <c r="C32" s="39" t="s">
        <v>452</v>
      </c>
      <c r="D32" s="42">
        <v>200</v>
      </c>
    </row>
    <row r="33" spans="1:4" ht="15.75" customHeight="1">
      <c r="A33" s="505" t="s">
        <v>453</v>
      </c>
      <c r="B33" s="38" t="s">
        <v>454</v>
      </c>
      <c r="C33" s="39" t="s">
        <v>455</v>
      </c>
      <c r="D33" s="42">
        <v>320</v>
      </c>
    </row>
    <row r="34" spans="1:4" ht="15.75" customHeight="1">
      <c r="A34" s="505" t="s">
        <v>283</v>
      </c>
      <c r="B34" s="38" t="s">
        <v>284</v>
      </c>
      <c r="C34" s="39" t="s">
        <v>457</v>
      </c>
      <c r="D34" s="42">
        <v>150</v>
      </c>
    </row>
    <row r="35" spans="1:4" ht="15.75" customHeight="1">
      <c r="A35" s="505" t="s">
        <v>456</v>
      </c>
      <c r="B35" s="38" t="s">
        <v>459</v>
      </c>
      <c r="C35" s="39" t="s">
        <v>460</v>
      </c>
      <c r="D35" s="42">
        <v>160</v>
      </c>
    </row>
    <row r="36" spans="1:4" ht="15.75" customHeight="1">
      <c r="A36" s="505" t="s">
        <v>458</v>
      </c>
      <c r="B36" s="38" t="s">
        <v>462</v>
      </c>
      <c r="C36" s="39" t="s">
        <v>463</v>
      </c>
      <c r="D36" s="42">
        <v>110</v>
      </c>
    </row>
    <row r="37" spans="1:4" ht="15.75" customHeight="1">
      <c r="A37" s="505" t="s">
        <v>278</v>
      </c>
      <c r="B37" s="38" t="s">
        <v>279</v>
      </c>
      <c r="C37" s="39" t="s">
        <v>465</v>
      </c>
      <c r="D37" s="42">
        <v>350</v>
      </c>
    </row>
    <row r="38" spans="1:4" ht="15.75" customHeight="1">
      <c r="A38" s="505" t="s">
        <v>466</v>
      </c>
      <c r="B38" s="38" t="s">
        <v>467</v>
      </c>
      <c r="C38" s="39" t="s">
        <v>468</v>
      </c>
      <c r="D38" s="42">
        <v>500</v>
      </c>
    </row>
    <row r="39" spans="1:4" ht="15.75" customHeight="1">
      <c r="A39" s="505" t="s">
        <v>469</v>
      </c>
      <c r="B39" s="38" t="s">
        <v>470</v>
      </c>
      <c r="C39" s="39" t="s">
        <v>471</v>
      </c>
      <c r="D39" s="42">
        <v>3200</v>
      </c>
    </row>
    <row r="40" spans="1:4" ht="15.75" customHeight="1">
      <c r="A40" s="505" t="s">
        <v>297</v>
      </c>
      <c r="B40" s="38" t="s">
        <v>298</v>
      </c>
      <c r="C40" s="39" t="s">
        <v>299</v>
      </c>
      <c r="D40" s="37">
        <v>420</v>
      </c>
    </row>
    <row r="41" spans="1:4" ht="15.75" customHeight="1">
      <c r="A41" s="505" t="s">
        <v>473</v>
      </c>
      <c r="B41" s="41" t="s">
        <v>474</v>
      </c>
      <c r="C41" s="39" t="s">
        <v>475</v>
      </c>
      <c r="D41" s="42">
        <v>800</v>
      </c>
    </row>
    <row r="42" spans="1:4" ht="15.75" customHeight="1">
      <c r="A42" s="505" t="s">
        <v>476</v>
      </c>
      <c r="B42" s="41" t="s">
        <v>2136</v>
      </c>
      <c r="C42" s="39" t="s">
        <v>478</v>
      </c>
      <c r="D42" s="42">
        <v>920</v>
      </c>
    </row>
    <row r="43" spans="1:4" ht="15.75" customHeight="1">
      <c r="A43" s="505" t="s">
        <v>479</v>
      </c>
      <c r="B43" s="41" t="s">
        <v>2137</v>
      </c>
      <c r="C43" s="39" t="s">
        <v>481</v>
      </c>
      <c r="D43" s="42">
        <v>1150</v>
      </c>
    </row>
    <row r="44" spans="1:4" ht="15.75" customHeight="1">
      <c r="A44" s="505" t="s">
        <v>482</v>
      </c>
      <c r="B44" s="41" t="s">
        <v>2138</v>
      </c>
      <c r="C44" s="39" t="s">
        <v>484</v>
      </c>
      <c r="D44" s="42">
        <v>1350</v>
      </c>
    </row>
    <row r="45" spans="1:4" ht="15.75" customHeight="1">
      <c r="A45" s="505" t="s">
        <v>485</v>
      </c>
      <c r="B45" s="41" t="s">
        <v>2139</v>
      </c>
      <c r="C45" s="39" t="s">
        <v>487</v>
      </c>
      <c r="D45" s="42">
        <v>900</v>
      </c>
    </row>
    <row r="46" spans="1:4" ht="15.75" customHeight="1">
      <c r="A46" s="505" t="s">
        <v>488</v>
      </c>
      <c r="B46" s="41" t="s">
        <v>2140</v>
      </c>
      <c r="C46" s="39" t="s">
        <v>490</v>
      </c>
      <c r="D46" s="42">
        <v>1150</v>
      </c>
    </row>
    <row r="47" spans="1:4" ht="15.75" customHeight="1">
      <c r="A47" s="505" t="s">
        <v>491</v>
      </c>
      <c r="B47" s="41" t="s">
        <v>2141</v>
      </c>
      <c r="C47" s="39" t="s">
        <v>493</v>
      </c>
      <c r="D47" s="42">
        <v>1250</v>
      </c>
    </row>
    <row r="48" spans="1:4" ht="15.75" customHeight="1">
      <c r="A48" s="505" t="s">
        <v>494</v>
      </c>
      <c r="B48" s="41" t="s">
        <v>2142</v>
      </c>
      <c r="C48" s="39" t="s">
        <v>496</v>
      </c>
      <c r="D48" s="42">
        <v>1150</v>
      </c>
    </row>
    <row r="49" spans="1:8" ht="15.75" customHeight="1">
      <c r="A49" s="505" t="s">
        <v>497</v>
      </c>
      <c r="B49" s="41" t="s">
        <v>2143</v>
      </c>
      <c r="C49" s="39" t="s">
        <v>499</v>
      </c>
      <c r="D49" s="42">
        <v>1350</v>
      </c>
    </row>
    <row r="50" spans="1:8" ht="15.75" customHeight="1">
      <c r="A50" s="505" t="s">
        <v>500</v>
      </c>
      <c r="B50" s="41" t="s">
        <v>2144</v>
      </c>
      <c r="C50" s="39" t="s">
        <v>502</v>
      </c>
      <c r="D50" s="42">
        <v>1550</v>
      </c>
    </row>
    <row r="51" spans="1:8" ht="33" customHeight="1">
      <c r="A51" s="505" t="s">
        <v>300</v>
      </c>
      <c r="B51" s="41" t="s">
        <v>2145</v>
      </c>
      <c r="C51" s="39" t="s">
        <v>2146</v>
      </c>
      <c r="D51" s="42">
        <v>390</v>
      </c>
      <c r="E51" s="507"/>
      <c r="F51" s="507"/>
      <c r="G51" s="507"/>
      <c r="H51" s="507"/>
    </row>
    <row r="52" spans="1:8" ht="15.75" customHeight="1">
      <c r="A52" s="505" t="s">
        <v>301</v>
      </c>
      <c r="B52" s="41" t="s">
        <v>2147</v>
      </c>
      <c r="C52" s="39" t="s">
        <v>508</v>
      </c>
      <c r="D52" s="42">
        <v>550</v>
      </c>
    </row>
    <row r="53" spans="1:8" ht="35.25" customHeight="1">
      <c r="A53" s="505" t="s">
        <v>509</v>
      </c>
      <c r="B53" s="41" t="s">
        <v>296</v>
      </c>
      <c r="C53" s="39" t="s">
        <v>510</v>
      </c>
      <c r="D53" s="42">
        <v>550</v>
      </c>
    </row>
    <row r="54" spans="1:8" ht="30.75" customHeight="1">
      <c r="A54" s="503" t="s">
        <v>511</v>
      </c>
      <c r="B54" s="506"/>
      <c r="C54" s="504" t="s">
        <v>49</v>
      </c>
      <c r="D54" s="42"/>
    </row>
    <row r="55" spans="1:8" ht="15.75" customHeight="1">
      <c r="A55" s="505" t="s">
        <v>512</v>
      </c>
      <c r="B55" s="41" t="s">
        <v>292</v>
      </c>
      <c r="C55" s="39" t="s">
        <v>513</v>
      </c>
      <c r="D55" s="42">
        <v>390</v>
      </c>
    </row>
    <row r="56" spans="1:8" ht="15.75" customHeight="1">
      <c r="A56" s="505" t="s">
        <v>514</v>
      </c>
      <c r="B56" s="41" t="s">
        <v>515</v>
      </c>
      <c r="C56" s="39" t="s">
        <v>516</v>
      </c>
      <c r="D56" s="42">
        <v>280</v>
      </c>
    </row>
    <row r="57" spans="1:8" ht="15.75" customHeight="1">
      <c r="A57" s="505" t="s">
        <v>517</v>
      </c>
      <c r="B57" s="41" t="s">
        <v>298</v>
      </c>
      <c r="C57" s="39" t="s">
        <v>2072</v>
      </c>
      <c r="D57" s="42">
        <v>570</v>
      </c>
    </row>
    <row r="58" spans="1:8" ht="16.5" customHeight="1">
      <c r="A58" s="505" t="s">
        <v>519</v>
      </c>
      <c r="B58" s="41" t="s">
        <v>520</v>
      </c>
      <c r="C58" s="39" t="s">
        <v>521</v>
      </c>
      <c r="D58" s="42">
        <v>460</v>
      </c>
    </row>
    <row r="59" spans="1:8" ht="16.5" customHeight="1">
      <c r="A59" s="505" t="s">
        <v>522</v>
      </c>
      <c r="B59" s="41" t="s">
        <v>2148</v>
      </c>
      <c r="C59" s="39" t="s">
        <v>2149</v>
      </c>
      <c r="D59" s="42">
        <v>680</v>
      </c>
    </row>
    <row r="60" spans="1:8" ht="16.5" customHeight="1">
      <c r="A60" s="505" t="s">
        <v>524</v>
      </c>
      <c r="B60" s="41" t="s">
        <v>2150</v>
      </c>
      <c r="C60" s="39" t="s">
        <v>2151</v>
      </c>
      <c r="D60" s="42">
        <v>890</v>
      </c>
    </row>
    <row r="61" spans="1:8" ht="33" customHeight="1">
      <c r="A61" s="505" t="s">
        <v>526</v>
      </c>
      <c r="B61" s="41" t="s">
        <v>2152</v>
      </c>
      <c r="C61" s="39" t="s">
        <v>528</v>
      </c>
      <c r="D61" s="42">
        <v>1750</v>
      </c>
    </row>
    <row r="62" spans="1:8" ht="15.75" customHeight="1">
      <c r="A62" s="505" t="s">
        <v>289</v>
      </c>
      <c r="B62" s="41" t="s">
        <v>290</v>
      </c>
      <c r="C62" s="39" t="s">
        <v>291</v>
      </c>
      <c r="D62" s="37">
        <v>500</v>
      </c>
    </row>
    <row r="63" spans="1:8" ht="15.75" customHeight="1"/>
    <row r="64" spans="1:8"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D1"/>
  </mergeCells>
  <pageMargins left="0.7" right="0.7" top="0.75" bottom="0.75" header="0" footer="0"/>
  <pageSetup paperSize="9"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000"/>
  <sheetViews>
    <sheetView workbookViewId="0"/>
  </sheetViews>
  <sheetFormatPr defaultColWidth="14.42578125" defaultRowHeight="15" customHeight="1"/>
  <cols>
    <col min="1" max="1" width="83.5703125" customWidth="1"/>
    <col min="2" max="2" width="25.28515625" customWidth="1"/>
    <col min="3" max="26" width="8.7109375" customWidth="1"/>
  </cols>
  <sheetData>
    <row r="1" spans="1:2">
      <c r="A1" s="509" t="s">
        <v>2153</v>
      </c>
    </row>
    <row r="2" spans="1:2">
      <c r="A2" s="509" t="s">
        <v>2154</v>
      </c>
      <c r="B2" s="510" t="s">
        <v>2155</v>
      </c>
    </row>
    <row r="3" spans="1:2" ht="37.5">
      <c r="A3" s="511" t="s">
        <v>2156</v>
      </c>
      <c r="B3" s="510" t="s">
        <v>2157</v>
      </c>
    </row>
    <row r="4" spans="1:2" ht="18">
      <c r="A4" s="512" t="s">
        <v>2158</v>
      </c>
    </row>
    <row r="5" spans="1:2">
      <c r="A5" s="513" t="s">
        <v>2159</v>
      </c>
    </row>
    <row r="6" spans="1:2">
      <c r="A6" s="513" t="s">
        <v>2160</v>
      </c>
    </row>
    <row r="7" spans="1:2">
      <c r="A7" s="513" t="s">
        <v>2161</v>
      </c>
    </row>
    <row r="8" spans="1:2">
      <c r="A8" s="513" t="s">
        <v>2162</v>
      </c>
    </row>
    <row r="9" spans="1:2" ht="30">
      <c r="A9" s="513" t="s">
        <v>2163</v>
      </c>
    </row>
    <row r="10" spans="1:2">
      <c r="A10" s="513" t="s">
        <v>2164</v>
      </c>
    </row>
    <row r="11" spans="1:2">
      <c r="A11" s="513" t="s">
        <v>2165</v>
      </c>
    </row>
    <row r="12" spans="1:2">
      <c r="A12" s="513" t="s">
        <v>2166</v>
      </c>
    </row>
    <row r="13" spans="1:2">
      <c r="A13" s="513" t="s">
        <v>2167</v>
      </c>
    </row>
    <row r="14" spans="1:2">
      <c r="A14" s="513" t="s">
        <v>2168</v>
      </c>
    </row>
    <row r="15" spans="1:2" ht="30">
      <c r="A15" s="513" t="s">
        <v>2169</v>
      </c>
    </row>
    <row r="16" spans="1:2">
      <c r="A16" s="513" t="s">
        <v>2170</v>
      </c>
    </row>
    <row r="17" spans="1:1">
      <c r="A17" s="513" t="s">
        <v>2171</v>
      </c>
    </row>
    <row r="18" spans="1:1">
      <c r="A18" s="513" t="s">
        <v>2172</v>
      </c>
    </row>
    <row r="19" spans="1:1" ht="30">
      <c r="A19" s="513" t="s">
        <v>2173</v>
      </c>
    </row>
    <row r="20" spans="1:1">
      <c r="A20" s="513" t="s">
        <v>2174</v>
      </c>
    </row>
    <row r="21" spans="1:1" ht="15.75" customHeight="1">
      <c r="A21" s="513" t="s">
        <v>2175</v>
      </c>
    </row>
    <row r="22" spans="1:1" ht="15.75" customHeight="1">
      <c r="A22" s="513" t="s">
        <v>2176</v>
      </c>
    </row>
    <row r="23" spans="1:1" ht="15.75" customHeight="1">
      <c r="A23" s="513" t="s">
        <v>2177</v>
      </c>
    </row>
    <row r="24" spans="1:1" ht="15.75" customHeight="1">
      <c r="A24" s="513" t="s">
        <v>2178</v>
      </c>
    </row>
    <row r="25" spans="1:1" ht="15.75" customHeight="1">
      <c r="A25" s="513" t="s">
        <v>2179</v>
      </c>
    </row>
    <row r="26" spans="1:1" ht="15.75" customHeight="1">
      <c r="A26" s="513" t="s">
        <v>2180</v>
      </c>
    </row>
    <row r="27" spans="1:1" ht="15.75" customHeight="1">
      <c r="A27" s="513" t="s">
        <v>2181</v>
      </c>
    </row>
    <row r="28" spans="1:1" ht="15.75" customHeight="1">
      <c r="A28" s="513" t="s">
        <v>2182</v>
      </c>
    </row>
    <row r="29" spans="1:1" ht="15.75" customHeight="1">
      <c r="A29" s="513" t="s">
        <v>2183</v>
      </c>
    </row>
    <row r="30" spans="1:1" ht="15.75" customHeight="1">
      <c r="A30" s="513" t="s">
        <v>2184</v>
      </c>
    </row>
    <row r="31" spans="1:1" ht="15.75" customHeight="1">
      <c r="A31" s="513" t="s">
        <v>2185</v>
      </c>
    </row>
    <row r="32" spans="1:1" ht="15.75" customHeight="1">
      <c r="A32" s="513" t="s">
        <v>2186</v>
      </c>
    </row>
    <row r="33" spans="1:1" ht="15.75" customHeight="1">
      <c r="A33" s="513" t="s">
        <v>2187</v>
      </c>
    </row>
    <row r="34" spans="1:1" ht="15.75" customHeight="1">
      <c r="A34" s="513" t="s">
        <v>2188</v>
      </c>
    </row>
    <row r="35" spans="1:1" ht="15.75" customHeight="1">
      <c r="A35" s="513" t="s">
        <v>2189</v>
      </c>
    </row>
    <row r="36" spans="1:1" ht="15.75" customHeight="1">
      <c r="A36" s="513" t="s">
        <v>2190</v>
      </c>
    </row>
    <row r="37" spans="1:1" ht="15.75" customHeight="1">
      <c r="A37" s="513" t="s">
        <v>2191</v>
      </c>
    </row>
    <row r="38" spans="1:1" ht="15.75" customHeight="1">
      <c r="A38" s="513" t="s">
        <v>2192</v>
      </c>
    </row>
    <row r="39" spans="1:1" ht="15.75" customHeight="1">
      <c r="A39" s="513" t="s">
        <v>2193</v>
      </c>
    </row>
    <row r="40" spans="1:1" ht="15.75" customHeight="1">
      <c r="A40" s="513" t="s">
        <v>2194</v>
      </c>
    </row>
    <row r="41" spans="1:1" ht="15.75" customHeight="1">
      <c r="A41" s="513" t="s">
        <v>2195</v>
      </c>
    </row>
    <row r="42" spans="1:1" ht="15.75" customHeight="1">
      <c r="A42" s="513" t="s">
        <v>2196</v>
      </c>
    </row>
    <row r="43" spans="1:1" ht="15.75" customHeight="1">
      <c r="A43" s="513" t="s">
        <v>2197</v>
      </c>
    </row>
    <row r="44" spans="1:1" ht="15.75" customHeight="1">
      <c r="A44" s="513" t="s">
        <v>2198</v>
      </c>
    </row>
    <row r="45" spans="1:1" ht="15.75" customHeight="1">
      <c r="A45" s="513" t="s">
        <v>2199</v>
      </c>
    </row>
    <row r="46" spans="1:1" ht="15.75" customHeight="1">
      <c r="A46" s="513" t="s">
        <v>2200</v>
      </c>
    </row>
    <row r="47" spans="1:1" ht="15.75" customHeight="1">
      <c r="A47" s="513" t="s">
        <v>2201</v>
      </c>
    </row>
    <row r="48" spans="1:1" ht="15.75" customHeight="1">
      <c r="A48" s="513" t="s">
        <v>2202</v>
      </c>
    </row>
    <row r="49" spans="1:1" ht="15.75" customHeight="1">
      <c r="A49" s="513" t="s">
        <v>2203</v>
      </c>
    </row>
    <row r="50" spans="1:1" ht="15.75" customHeight="1">
      <c r="A50" s="513" t="s">
        <v>2204</v>
      </c>
    </row>
    <row r="51" spans="1:1" ht="15.75" customHeight="1">
      <c r="A51" s="513" t="s">
        <v>2205</v>
      </c>
    </row>
    <row r="52" spans="1:1" ht="15.75" customHeight="1">
      <c r="A52" s="513" t="s">
        <v>2206</v>
      </c>
    </row>
    <row r="53" spans="1:1" ht="15.75" customHeight="1">
      <c r="A53" s="513" t="s">
        <v>2207</v>
      </c>
    </row>
    <row r="54" spans="1:1" ht="15.75" customHeight="1">
      <c r="A54" s="513" t="s">
        <v>2208</v>
      </c>
    </row>
    <row r="55" spans="1:1" ht="15.75" customHeight="1">
      <c r="A55" s="513" t="s">
        <v>2209</v>
      </c>
    </row>
    <row r="56" spans="1:1" ht="15.75" customHeight="1">
      <c r="A56" s="513" t="s">
        <v>2210</v>
      </c>
    </row>
    <row r="57" spans="1:1" ht="15.75" customHeight="1">
      <c r="A57" s="513" t="s">
        <v>2211</v>
      </c>
    </row>
    <row r="58" spans="1:1" ht="15.75" customHeight="1">
      <c r="A58" s="513" t="s">
        <v>2212</v>
      </c>
    </row>
    <row r="59" spans="1:1" ht="15.75" customHeight="1">
      <c r="A59" s="513" t="s">
        <v>2213</v>
      </c>
    </row>
    <row r="60" spans="1:1" ht="15.75" customHeight="1">
      <c r="A60" s="513" t="s">
        <v>2214</v>
      </c>
    </row>
    <row r="61" spans="1:1" ht="15.75" customHeight="1">
      <c r="A61" s="513" t="s">
        <v>2215</v>
      </c>
    </row>
    <row r="62" spans="1:1" ht="15.75" customHeight="1">
      <c r="A62" s="513" t="s">
        <v>2216</v>
      </c>
    </row>
    <row r="63" spans="1:1" ht="15.75" customHeight="1">
      <c r="A63" s="513" t="s">
        <v>2217</v>
      </c>
    </row>
    <row r="64" spans="1:1" ht="15.75" customHeight="1">
      <c r="A64" s="513" t="s">
        <v>2218</v>
      </c>
    </row>
    <row r="65" spans="1:1" ht="15.75" customHeight="1">
      <c r="A65" s="513" t="s">
        <v>2219</v>
      </c>
    </row>
    <row r="66" spans="1:1" ht="15.75" customHeight="1">
      <c r="A66" s="513" t="s">
        <v>2220</v>
      </c>
    </row>
    <row r="67" spans="1:1" ht="15.75" customHeight="1">
      <c r="A67" s="513" t="s">
        <v>2221</v>
      </c>
    </row>
    <row r="68" spans="1:1" ht="15.75" customHeight="1">
      <c r="A68" s="513" t="s">
        <v>2222</v>
      </c>
    </row>
    <row r="69" spans="1:1" ht="15.75" customHeight="1">
      <c r="A69" s="513" t="s">
        <v>2223</v>
      </c>
    </row>
    <row r="70" spans="1:1" ht="15.75" customHeight="1">
      <c r="A70" s="513" t="s">
        <v>2224</v>
      </c>
    </row>
    <row r="71" spans="1:1" ht="15.75" customHeight="1">
      <c r="A71" s="513" t="s">
        <v>2225</v>
      </c>
    </row>
    <row r="72" spans="1:1" ht="15.75" customHeight="1">
      <c r="A72" s="513" t="s">
        <v>2226</v>
      </c>
    </row>
    <row r="73" spans="1:1" ht="15.75" customHeight="1">
      <c r="A73" s="513" t="s">
        <v>2227</v>
      </c>
    </row>
    <row r="74" spans="1:1" ht="15.75" customHeight="1">
      <c r="A74" s="513" t="s">
        <v>2228</v>
      </c>
    </row>
    <row r="75" spans="1:1" ht="15.75" customHeight="1">
      <c r="A75" s="513" t="s">
        <v>2229</v>
      </c>
    </row>
    <row r="76" spans="1:1" ht="15.75" customHeight="1">
      <c r="A76" s="513" t="s">
        <v>2230</v>
      </c>
    </row>
    <row r="77" spans="1:1" ht="15.75" customHeight="1">
      <c r="A77" s="513" t="s">
        <v>2231</v>
      </c>
    </row>
    <row r="78" spans="1:1" ht="15.75" customHeight="1">
      <c r="A78" s="513" t="s">
        <v>2232</v>
      </c>
    </row>
    <row r="79" spans="1:1" ht="15.75" customHeight="1">
      <c r="A79" s="513" t="s">
        <v>2233</v>
      </c>
    </row>
    <row r="80" spans="1:1" ht="15.75" customHeight="1">
      <c r="A80" s="513" t="s">
        <v>2234</v>
      </c>
    </row>
    <row r="81" spans="1:1" ht="15.75" customHeight="1">
      <c r="A81" s="513" t="s">
        <v>2235</v>
      </c>
    </row>
    <row r="82" spans="1:1" ht="15.75" customHeight="1">
      <c r="A82" s="513" t="s">
        <v>2236</v>
      </c>
    </row>
    <row r="83" spans="1:1" ht="15.75" customHeight="1">
      <c r="A83" s="513" t="s">
        <v>2237</v>
      </c>
    </row>
    <row r="84" spans="1:1" ht="15.75" customHeight="1">
      <c r="A84" s="513" t="s">
        <v>2238</v>
      </c>
    </row>
    <row r="85" spans="1:1" ht="15.75" customHeight="1">
      <c r="A85" s="513" t="s">
        <v>2239</v>
      </c>
    </row>
    <row r="86" spans="1:1" ht="15.75" customHeight="1">
      <c r="A86" s="513" t="s">
        <v>2240</v>
      </c>
    </row>
    <row r="87" spans="1:1" ht="15.75" customHeight="1">
      <c r="A87" s="513" t="s">
        <v>2241</v>
      </c>
    </row>
    <row r="88" spans="1:1" ht="15.75" customHeight="1">
      <c r="A88" s="513" t="s">
        <v>2242</v>
      </c>
    </row>
    <row r="89" spans="1:1" ht="15.75" customHeight="1">
      <c r="A89" s="513" t="s">
        <v>2243</v>
      </c>
    </row>
    <row r="90" spans="1:1" ht="15.75" customHeight="1">
      <c r="A90" s="513" t="s">
        <v>2244</v>
      </c>
    </row>
    <row r="91" spans="1:1" ht="15.75" customHeight="1">
      <c r="A91" s="513" t="s">
        <v>2245</v>
      </c>
    </row>
    <row r="92" spans="1:1" ht="15.75" customHeight="1">
      <c r="A92" s="513" t="s">
        <v>2246</v>
      </c>
    </row>
    <row r="93" spans="1:1" ht="15.75" customHeight="1">
      <c r="A93" s="513" t="s">
        <v>2247</v>
      </c>
    </row>
    <row r="94" spans="1:1" ht="15.75" customHeight="1">
      <c r="A94" s="513" t="s">
        <v>2248</v>
      </c>
    </row>
    <row r="95" spans="1:1" ht="15.75" customHeight="1">
      <c r="A95" s="513" t="s">
        <v>2249</v>
      </c>
    </row>
    <row r="96" spans="1:1" ht="15.75" customHeight="1">
      <c r="A96" s="513" t="s">
        <v>2250</v>
      </c>
    </row>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A1" r:id="rId1" xr:uid="{00000000-0004-0000-0900-000000000000}"/>
    <hyperlink ref="A2" r:id="rId2" xr:uid="{00000000-0004-0000-0900-000001000000}"/>
    <hyperlink ref="B2" r:id="rId3" xr:uid="{00000000-0004-0000-0900-000002000000}"/>
    <hyperlink ref="B3" r:id="rId4" xr:uid="{00000000-0004-0000-0900-000003000000}"/>
    <hyperlink ref="A5" r:id="rId5" xr:uid="{00000000-0004-0000-0900-000004000000}"/>
    <hyperlink ref="A6" r:id="rId6" xr:uid="{00000000-0004-0000-0900-000005000000}"/>
    <hyperlink ref="A7" r:id="rId7" xr:uid="{00000000-0004-0000-0900-000006000000}"/>
    <hyperlink ref="A8" r:id="rId8" xr:uid="{00000000-0004-0000-0900-000007000000}"/>
    <hyperlink ref="A9" r:id="rId9" xr:uid="{00000000-0004-0000-0900-000008000000}"/>
    <hyperlink ref="A10" r:id="rId10" xr:uid="{00000000-0004-0000-0900-000009000000}"/>
    <hyperlink ref="A11" r:id="rId11" xr:uid="{00000000-0004-0000-0900-00000A000000}"/>
    <hyperlink ref="A12" r:id="rId12" xr:uid="{00000000-0004-0000-0900-00000B000000}"/>
    <hyperlink ref="A13" r:id="rId13" xr:uid="{00000000-0004-0000-0900-00000C000000}"/>
    <hyperlink ref="A14" r:id="rId14" xr:uid="{00000000-0004-0000-0900-00000D000000}"/>
    <hyperlink ref="A15" r:id="rId15" xr:uid="{00000000-0004-0000-0900-00000E000000}"/>
    <hyperlink ref="A16" r:id="rId16" xr:uid="{00000000-0004-0000-0900-00000F000000}"/>
    <hyperlink ref="A17" r:id="rId17" xr:uid="{00000000-0004-0000-0900-000010000000}"/>
    <hyperlink ref="A18" r:id="rId18" xr:uid="{00000000-0004-0000-0900-000011000000}"/>
    <hyperlink ref="A19" r:id="rId19" xr:uid="{00000000-0004-0000-0900-000012000000}"/>
    <hyperlink ref="A20" r:id="rId20" xr:uid="{00000000-0004-0000-0900-000013000000}"/>
    <hyperlink ref="A21" r:id="rId21" xr:uid="{00000000-0004-0000-0900-000014000000}"/>
    <hyperlink ref="A22" r:id="rId22" xr:uid="{00000000-0004-0000-0900-000015000000}"/>
    <hyperlink ref="A23" r:id="rId23" xr:uid="{00000000-0004-0000-0900-000016000000}"/>
    <hyperlink ref="A24" r:id="rId24" xr:uid="{00000000-0004-0000-0900-000017000000}"/>
    <hyperlink ref="A25" r:id="rId25" xr:uid="{00000000-0004-0000-0900-000018000000}"/>
    <hyperlink ref="A26" r:id="rId26" xr:uid="{00000000-0004-0000-0900-000019000000}"/>
    <hyperlink ref="A27" r:id="rId27" xr:uid="{00000000-0004-0000-0900-00001A000000}"/>
    <hyperlink ref="A28" r:id="rId28" xr:uid="{00000000-0004-0000-0900-00001B000000}"/>
    <hyperlink ref="A29" r:id="rId29" xr:uid="{00000000-0004-0000-0900-00001C000000}"/>
    <hyperlink ref="A30" r:id="rId30" xr:uid="{00000000-0004-0000-0900-00001D000000}"/>
    <hyperlink ref="A31" r:id="rId31" xr:uid="{00000000-0004-0000-0900-00001E000000}"/>
    <hyperlink ref="A32" r:id="rId32" xr:uid="{00000000-0004-0000-0900-00001F000000}"/>
    <hyperlink ref="A33" r:id="rId33" xr:uid="{00000000-0004-0000-0900-000020000000}"/>
    <hyperlink ref="A34" r:id="rId34" xr:uid="{00000000-0004-0000-0900-000021000000}"/>
    <hyperlink ref="A35" r:id="rId35" xr:uid="{00000000-0004-0000-0900-000022000000}"/>
    <hyperlink ref="A36" r:id="rId36" xr:uid="{00000000-0004-0000-0900-000023000000}"/>
    <hyperlink ref="A37" r:id="rId37" xr:uid="{00000000-0004-0000-0900-000024000000}"/>
    <hyperlink ref="A38" r:id="rId38" xr:uid="{00000000-0004-0000-0900-000025000000}"/>
    <hyperlink ref="A39" r:id="rId39" xr:uid="{00000000-0004-0000-0900-000026000000}"/>
    <hyperlink ref="A40" r:id="rId40" xr:uid="{00000000-0004-0000-0900-000027000000}"/>
    <hyperlink ref="A41" r:id="rId41" xr:uid="{00000000-0004-0000-0900-000028000000}"/>
    <hyperlink ref="A42" r:id="rId42" xr:uid="{00000000-0004-0000-0900-000029000000}"/>
    <hyperlink ref="A43" r:id="rId43" xr:uid="{00000000-0004-0000-0900-00002A000000}"/>
    <hyperlink ref="A44" r:id="rId44" xr:uid="{00000000-0004-0000-0900-00002B000000}"/>
    <hyperlink ref="A45" r:id="rId45" xr:uid="{00000000-0004-0000-0900-00002C000000}"/>
    <hyperlink ref="A46" r:id="rId46" xr:uid="{00000000-0004-0000-0900-00002D000000}"/>
    <hyperlink ref="A47" r:id="rId47" xr:uid="{00000000-0004-0000-0900-00002E000000}"/>
    <hyperlink ref="A48" r:id="rId48" xr:uid="{00000000-0004-0000-0900-00002F000000}"/>
    <hyperlink ref="A49" r:id="rId49" xr:uid="{00000000-0004-0000-0900-000030000000}"/>
    <hyperlink ref="A50" r:id="rId50" xr:uid="{00000000-0004-0000-0900-000031000000}"/>
    <hyperlink ref="A51" r:id="rId51" xr:uid="{00000000-0004-0000-0900-000032000000}"/>
    <hyperlink ref="A52" r:id="rId52" xr:uid="{00000000-0004-0000-0900-000033000000}"/>
    <hyperlink ref="A53" r:id="rId53" xr:uid="{00000000-0004-0000-0900-000034000000}"/>
    <hyperlink ref="A54" r:id="rId54" xr:uid="{00000000-0004-0000-0900-000035000000}"/>
    <hyperlink ref="A55" r:id="rId55" xr:uid="{00000000-0004-0000-0900-000036000000}"/>
    <hyperlink ref="A56" r:id="rId56" xr:uid="{00000000-0004-0000-0900-000037000000}"/>
    <hyperlink ref="A57" r:id="rId57" xr:uid="{00000000-0004-0000-0900-000038000000}"/>
    <hyperlink ref="A58" r:id="rId58" xr:uid="{00000000-0004-0000-0900-000039000000}"/>
    <hyperlink ref="A59" r:id="rId59" xr:uid="{00000000-0004-0000-0900-00003A000000}"/>
    <hyperlink ref="A60" r:id="rId60" xr:uid="{00000000-0004-0000-0900-00003B000000}"/>
    <hyperlink ref="A61" r:id="rId61" xr:uid="{00000000-0004-0000-0900-00003C000000}"/>
    <hyperlink ref="A62" r:id="rId62" xr:uid="{00000000-0004-0000-0900-00003D000000}"/>
    <hyperlink ref="A63" r:id="rId63" xr:uid="{00000000-0004-0000-0900-00003E000000}"/>
    <hyperlink ref="A64" r:id="rId64" xr:uid="{00000000-0004-0000-0900-00003F000000}"/>
    <hyperlink ref="A65" r:id="rId65" xr:uid="{00000000-0004-0000-0900-000040000000}"/>
    <hyperlink ref="A66" r:id="rId66" xr:uid="{00000000-0004-0000-0900-000041000000}"/>
    <hyperlink ref="A67" r:id="rId67" xr:uid="{00000000-0004-0000-0900-000042000000}"/>
    <hyperlink ref="A68" r:id="rId68" xr:uid="{00000000-0004-0000-0900-000043000000}"/>
    <hyperlink ref="A69" r:id="rId69" xr:uid="{00000000-0004-0000-0900-000044000000}"/>
    <hyperlink ref="A70" r:id="rId70" xr:uid="{00000000-0004-0000-0900-000045000000}"/>
    <hyperlink ref="A71" r:id="rId71" xr:uid="{00000000-0004-0000-0900-000046000000}"/>
    <hyperlink ref="A72" r:id="rId72" xr:uid="{00000000-0004-0000-0900-000047000000}"/>
    <hyperlink ref="A73" r:id="rId73" xr:uid="{00000000-0004-0000-0900-000048000000}"/>
    <hyperlink ref="A74" r:id="rId74" xr:uid="{00000000-0004-0000-0900-000049000000}"/>
    <hyperlink ref="A75" r:id="rId75" xr:uid="{00000000-0004-0000-0900-00004A000000}"/>
    <hyperlink ref="A76" r:id="rId76" xr:uid="{00000000-0004-0000-0900-00004B000000}"/>
    <hyperlink ref="A77" r:id="rId77" xr:uid="{00000000-0004-0000-0900-00004C000000}"/>
    <hyperlink ref="A78" r:id="rId78" xr:uid="{00000000-0004-0000-0900-00004D000000}"/>
    <hyperlink ref="A79" r:id="rId79" xr:uid="{00000000-0004-0000-0900-00004E000000}"/>
    <hyperlink ref="A80" r:id="rId80" xr:uid="{00000000-0004-0000-0900-00004F000000}"/>
    <hyperlink ref="A81" r:id="rId81" xr:uid="{00000000-0004-0000-0900-000050000000}"/>
    <hyperlink ref="A82" r:id="rId82" xr:uid="{00000000-0004-0000-0900-000051000000}"/>
    <hyperlink ref="A83" r:id="rId83" xr:uid="{00000000-0004-0000-0900-000052000000}"/>
    <hyperlink ref="A84" r:id="rId84" xr:uid="{00000000-0004-0000-0900-000053000000}"/>
    <hyperlink ref="A85" r:id="rId85" xr:uid="{00000000-0004-0000-0900-000054000000}"/>
    <hyperlink ref="A86" r:id="rId86" xr:uid="{00000000-0004-0000-0900-000055000000}"/>
    <hyperlink ref="A87" r:id="rId87" xr:uid="{00000000-0004-0000-0900-000056000000}"/>
    <hyperlink ref="A88" r:id="rId88" xr:uid="{00000000-0004-0000-0900-000057000000}"/>
    <hyperlink ref="A89" r:id="rId89" xr:uid="{00000000-0004-0000-0900-000058000000}"/>
    <hyperlink ref="A90" r:id="rId90" xr:uid="{00000000-0004-0000-0900-000059000000}"/>
    <hyperlink ref="A91" r:id="rId91" xr:uid="{00000000-0004-0000-0900-00005A000000}"/>
    <hyperlink ref="A92" r:id="rId92" xr:uid="{00000000-0004-0000-0900-00005B000000}"/>
    <hyperlink ref="A93" r:id="rId93" xr:uid="{00000000-0004-0000-0900-00005C000000}"/>
    <hyperlink ref="A94" r:id="rId94" xr:uid="{00000000-0004-0000-0900-00005D000000}"/>
    <hyperlink ref="A95" r:id="rId95" xr:uid="{00000000-0004-0000-0900-00005E000000}"/>
    <hyperlink ref="A96" r:id="rId96" xr:uid="{00000000-0004-0000-0900-00005F000000}"/>
  </hyperlinks>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000"/>
  <sheetViews>
    <sheetView workbookViewId="0"/>
  </sheetViews>
  <sheetFormatPr defaultColWidth="14.42578125" defaultRowHeight="15" customHeight="1"/>
  <cols>
    <col min="1" max="1" width="12.85546875" customWidth="1"/>
    <col min="2" max="2" width="41" customWidth="1"/>
    <col min="3" max="3" width="12.140625" customWidth="1"/>
    <col min="4" max="4" width="21.7109375" customWidth="1"/>
    <col min="5" max="5" width="58.140625" customWidth="1"/>
    <col min="6" max="6" width="14" customWidth="1"/>
    <col min="7" max="26" width="8.7109375" customWidth="1"/>
  </cols>
  <sheetData>
    <row r="1" spans="1:6">
      <c r="A1" s="595" t="s">
        <v>579</v>
      </c>
      <c r="B1" s="595" t="s">
        <v>584</v>
      </c>
      <c r="C1" s="595" t="s">
        <v>581</v>
      </c>
      <c r="D1" s="597" t="s">
        <v>582</v>
      </c>
      <c r="E1" s="598"/>
      <c r="F1" s="599"/>
    </row>
    <row r="2" spans="1:6" ht="30">
      <c r="A2" s="596"/>
      <c r="B2" s="596"/>
      <c r="C2" s="596"/>
      <c r="D2" s="66" t="s">
        <v>583</v>
      </c>
      <c r="E2" s="67" t="s">
        <v>584</v>
      </c>
      <c r="F2" s="67" t="s">
        <v>581</v>
      </c>
    </row>
    <row r="3" spans="1:6">
      <c r="A3" s="600" t="s">
        <v>585</v>
      </c>
      <c r="B3" s="598"/>
      <c r="C3" s="598"/>
      <c r="D3" s="598"/>
      <c r="E3" s="598"/>
      <c r="F3" s="599"/>
    </row>
    <row r="4" spans="1:6" ht="15.75">
      <c r="A4" s="601" t="s">
        <v>414</v>
      </c>
      <c r="B4" s="604" t="s">
        <v>2251</v>
      </c>
      <c r="C4" s="508"/>
      <c r="D4" s="514" t="s">
        <v>197</v>
      </c>
      <c r="E4" s="71" t="s">
        <v>198</v>
      </c>
      <c r="F4" s="515">
        <v>300</v>
      </c>
    </row>
    <row r="5" spans="1:6" ht="15.75">
      <c r="A5" s="602"/>
      <c r="B5" s="563"/>
      <c r="C5" s="516"/>
      <c r="D5" s="517" t="s">
        <v>590</v>
      </c>
      <c r="E5" s="36" t="s">
        <v>427</v>
      </c>
      <c r="F5" s="518">
        <v>220</v>
      </c>
    </row>
    <row r="6" spans="1:6" ht="15.75">
      <c r="A6" s="602"/>
      <c r="B6" s="563"/>
      <c r="C6" s="516"/>
      <c r="D6" s="519" t="s">
        <v>586</v>
      </c>
      <c r="E6" s="39" t="s">
        <v>242</v>
      </c>
      <c r="F6" s="518">
        <v>170</v>
      </c>
    </row>
    <row r="7" spans="1:6" ht="15.75">
      <c r="A7" s="602"/>
      <c r="B7" s="563"/>
      <c r="C7" s="516"/>
      <c r="D7" s="519" t="s">
        <v>220</v>
      </c>
      <c r="E7" s="39" t="s">
        <v>221</v>
      </c>
      <c r="F7" s="518">
        <v>100</v>
      </c>
    </row>
    <row r="8" spans="1:6" ht="15.75">
      <c r="A8" s="602"/>
      <c r="B8" s="563"/>
      <c r="C8" s="516"/>
      <c r="D8" s="519" t="s">
        <v>432</v>
      </c>
      <c r="E8" s="39" t="s">
        <v>251</v>
      </c>
      <c r="F8" s="518">
        <v>170</v>
      </c>
    </row>
    <row r="9" spans="1:6" ht="15.75">
      <c r="A9" s="602"/>
      <c r="B9" s="563"/>
      <c r="C9" s="516">
        <f>SUM(F4:F14)</f>
        <v>3550</v>
      </c>
      <c r="D9" s="519" t="s">
        <v>250</v>
      </c>
      <c r="E9" s="39" t="s">
        <v>253</v>
      </c>
      <c r="F9" s="518">
        <v>500</v>
      </c>
    </row>
    <row r="10" spans="1:6" ht="15.75">
      <c r="A10" s="602"/>
      <c r="B10" s="563"/>
      <c r="C10" s="516"/>
      <c r="D10" s="519" t="s">
        <v>587</v>
      </c>
      <c r="E10" s="39" t="s">
        <v>281</v>
      </c>
      <c r="F10" s="518">
        <v>270</v>
      </c>
    </row>
    <row r="11" spans="1:6" ht="15.75">
      <c r="A11" s="602"/>
      <c r="B11" s="563"/>
      <c r="C11" s="69"/>
      <c r="D11" s="519" t="s">
        <v>588</v>
      </c>
      <c r="E11" s="39" t="s">
        <v>282</v>
      </c>
      <c r="F11" s="520">
        <v>270</v>
      </c>
    </row>
    <row r="12" spans="1:6" ht="60">
      <c r="A12" s="602"/>
      <c r="B12" s="563"/>
      <c r="C12" s="516"/>
      <c r="D12" s="519" t="s">
        <v>286</v>
      </c>
      <c r="E12" s="39" t="s">
        <v>2252</v>
      </c>
      <c r="F12" s="521">
        <v>1000</v>
      </c>
    </row>
    <row r="13" spans="1:6" ht="15.75">
      <c r="A13" s="602"/>
      <c r="B13" s="563"/>
      <c r="C13" s="516"/>
      <c r="D13" s="519" t="s">
        <v>279</v>
      </c>
      <c r="E13" s="39" t="s">
        <v>277</v>
      </c>
      <c r="F13" s="518">
        <v>200</v>
      </c>
    </row>
    <row r="14" spans="1:6" ht="15.75">
      <c r="A14" s="603"/>
      <c r="B14" s="605"/>
      <c r="C14" s="522"/>
      <c r="D14" s="523" t="s">
        <v>589</v>
      </c>
      <c r="E14" s="73" t="s">
        <v>280</v>
      </c>
      <c r="F14" s="524">
        <v>350</v>
      </c>
    </row>
    <row r="15" spans="1:6" ht="15.75">
      <c r="A15" s="601" t="s">
        <v>419</v>
      </c>
      <c r="B15" s="606" t="s">
        <v>2253</v>
      </c>
      <c r="C15" s="508"/>
      <c r="D15" s="70" t="s">
        <v>197</v>
      </c>
      <c r="E15" s="71" t="s">
        <v>198</v>
      </c>
      <c r="F15" s="515">
        <v>300</v>
      </c>
    </row>
    <row r="16" spans="1:6" ht="15.75">
      <c r="A16" s="602"/>
      <c r="B16" s="574"/>
      <c r="C16" s="516"/>
      <c r="D16" s="38" t="s">
        <v>590</v>
      </c>
      <c r="E16" s="39" t="s">
        <v>427</v>
      </c>
      <c r="F16" s="518">
        <v>220</v>
      </c>
    </row>
    <row r="17" spans="1:6" ht="15.75">
      <c r="A17" s="602"/>
      <c r="B17" s="574"/>
      <c r="C17" s="516"/>
      <c r="D17" s="41" t="s">
        <v>586</v>
      </c>
      <c r="E17" s="39" t="s">
        <v>242</v>
      </c>
      <c r="F17" s="518">
        <v>170</v>
      </c>
    </row>
    <row r="18" spans="1:6" ht="15.75">
      <c r="A18" s="602"/>
      <c r="B18" s="574"/>
      <c r="C18" s="516"/>
      <c r="D18" s="41" t="s">
        <v>220</v>
      </c>
      <c r="E18" s="39" t="s">
        <v>221</v>
      </c>
      <c r="F18" s="518">
        <v>100</v>
      </c>
    </row>
    <row r="19" spans="1:6" ht="15.75">
      <c r="A19" s="602"/>
      <c r="B19" s="574"/>
      <c r="C19" s="516"/>
      <c r="D19" s="41" t="s">
        <v>432</v>
      </c>
      <c r="E19" s="39" t="s">
        <v>251</v>
      </c>
      <c r="F19" s="518">
        <v>170</v>
      </c>
    </row>
    <row r="20" spans="1:6" ht="15.75">
      <c r="A20" s="602"/>
      <c r="B20" s="574"/>
      <c r="C20" s="516"/>
      <c r="D20" s="41" t="s">
        <v>250</v>
      </c>
      <c r="E20" s="39" t="s">
        <v>253</v>
      </c>
      <c r="F20" s="518">
        <v>500</v>
      </c>
    </row>
    <row r="21" spans="1:6" ht="15.75" customHeight="1">
      <c r="A21" s="602"/>
      <c r="B21" s="574"/>
      <c r="C21" s="516">
        <f>SUM(F15:F25)</f>
        <v>3750</v>
      </c>
      <c r="D21" s="41" t="s">
        <v>587</v>
      </c>
      <c r="E21" s="39" t="s">
        <v>281</v>
      </c>
      <c r="F21" s="518">
        <v>270</v>
      </c>
    </row>
    <row r="22" spans="1:6" ht="15.75" customHeight="1">
      <c r="A22" s="602"/>
      <c r="B22" s="574"/>
      <c r="C22" s="516"/>
      <c r="D22" s="41" t="s">
        <v>588</v>
      </c>
      <c r="E22" s="39" t="s">
        <v>282</v>
      </c>
      <c r="F22" s="520">
        <v>270</v>
      </c>
    </row>
    <row r="23" spans="1:6" ht="15.75" customHeight="1">
      <c r="A23" s="602"/>
      <c r="B23" s="574"/>
      <c r="C23" s="516"/>
      <c r="D23" s="41" t="s">
        <v>2254</v>
      </c>
      <c r="E23" s="39" t="s">
        <v>2255</v>
      </c>
      <c r="F23" s="521">
        <v>1200</v>
      </c>
    </row>
    <row r="24" spans="1:6" ht="15.75" customHeight="1">
      <c r="A24" s="602"/>
      <c r="B24" s="574"/>
      <c r="C24" s="516"/>
      <c r="D24" s="41" t="s">
        <v>279</v>
      </c>
      <c r="E24" s="39" t="s">
        <v>277</v>
      </c>
      <c r="F24" s="518">
        <v>200</v>
      </c>
    </row>
    <row r="25" spans="1:6" ht="15.75" customHeight="1">
      <c r="A25" s="603"/>
      <c r="B25" s="607"/>
      <c r="C25" s="522"/>
      <c r="D25" s="72" t="s">
        <v>589</v>
      </c>
      <c r="E25" s="73" t="s">
        <v>280</v>
      </c>
      <c r="F25" s="524">
        <v>350</v>
      </c>
    </row>
    <row r="26" spans="1:6" ht="15.75" customHeight="1">
      <c r="A26" s="601" t="s">
        <v>428</v>
      </c>
      <c r="B26" s="608" t="s">
        <v>2256</v>
      </c>
      <c r="C26" s="508"/>
      <c r="D26" s="70" t="s">
        <v>197</v>
      </c>
      <c r="E26" s="71" t="s">
        <v>198</v>
      </c>
      <c r="F26" s="515">
        <v>300</v>
      </c>
    </row>
    <row r="27" spans="1:6" ht="15.75" customHeight="1">
      <c r="A27" s="602"/>
      <c r="B27" s="574"/>
      <c r="C27" s="516"/>
      <c r="D27" s="38" t="s">
        <v>590</v>
      </c>
      <c r="E27" s="39" t="s">
        <v>427</v>
      </c>
      <c r="F27" s="518">
        <v>220</v>
      </c>
    </row>
    <row r="28" spans="1:6" ht="15.75" customHeight="1">
      <c r="A28" s="602"/>
      <c r="B28" s="574"/>
      <c r="C28" s="516"/>
      <c r="D28" s="41" t="s">
        <v>586</v>
      </c>
      <c r="E28" s="39" t="s">
        <v>242</v>
      </c>
      <c r="F28" s="518">
        <v>170</v>
      </c>
    </row>
    <row r="29" spans="1:6" ht="15.75" customHeight="1">
      <c r="A29" s="602"/>
      <c r="B29" s="574"/>
      <c r="C29" s="516"/>
      <c r="D29" s="41" t="s">
        <v>220</v>
      </c>
      <c r="E29" s="39" t="s">
        <v>221</v>
      </c>
      <c r="F29" s="518">
        <v>100</v>
      </c>
    </row>
    <row r="30" spans="1:6" ht="15.75" customHeight="1">
      <c r="A30" s="602"/>
      <c r="B30" s="574"/>
      <c r="C30" s="516"/>
      <c r="D30" s="41" t="s">
        <v>432</v>
      </c>
      <c r="E30" s="39" t="s">
        <v>251</v>
      </c>
      <c r="F30" s="518">
        <v>170</v>
      </c>
    </row>
    <row r="31" spans="1:6" ht="15.75" customHeight="1">
      <c r="A31" s="602"/>
      <c r="B31" s="574"/>
      <c r="C31" s="516"/>
      <c r="D31" s="41" t="s">
        <v>250</v>
      </c>
      <c r="E31" s="39" t="s">
        <v>253</v>
      </c>
      <c r="F31" s="518">
        <v>500</v>
      </c>
    </row>
    <row r="32" spans="1:6" ht="15.75" customHeight="1">
      <c r="A32" s="602"/>
      <c r="B32" s="574"/>
      <c r="C32" s="516">
        <f>SUM(F26:F36)</f>
        <v>3950</v>
      </c>
      <c r="D32" s="41" t="s">
        <v>587</v>
      </c>
      <c r="E32" s="39" t="s">
        <v>281</v>
      </c>
      <c r="F32" s="518">
        <v>270</v>
      </c>
    </row>
    <row r="33" spans="1:6" ht="15.75" customHeight="1">
      <c r="A33" s="602"/>
      <c r="B33" s="574"/>
      <c r="C33" s="516"/>
      <c r="D33" s="41" t="s">
        <v>588</v>
      </c>
      <c r="E33" s="39" t="s">
        <v>282</v>
      </c>
      <c r="F33" s="520">
        <v>270</v>
      </c>
    </row>
    <row r="34" spans="1:6" ht="15.75" customHeight="1">
      <c r="A34" s="602"/>
      <c r="B34" s="574"/>
      <c r="C34" s="516"/>
      <c r="D34" s="41" t="s">
        <v>2257</v>
      </c>
      <c r="E34" s="39" t="s">
        <v>2258</v>
      </c>
      <c r="F34" s="525">
        <v>1400</v>
      </c>
    </row>
    <row r="35" spans="1:6" ht="15.75" customHeight="1">
      <c r="A35" s="602"/>
      <c r="B35" s="574"/>
      <c r="C35" s="516"/>
      <c r="D35" s="41" t="s">
        <v>279</v>
      </c>
      <c r="E35" s="39" t="s">
        <v>277</v>
      </c>
      <c r="F35" s="518">
        <v>200</v>
      </c>
    </row>
    <row r="36" spans="1:6" ht="15.75" customHeight="1">
      <c r="A36" s="603"/>
      <c r="B36" s="607"/>
      <c r="C36" s="522"/>
      <c r="D36" s="72" t="s">
        <v>589</v>
      </c>
      <c r="E36" s="73" t="s">
        <v>280</v>
      </c>
      <c r="F36" s="524">
        <v>350</v>
      </c>
    </row>
    <row r="37" spans="1:6" ht="15.75" customHeight="1">
      <c r="A37" s="75"/>
      <c r="B37" s="75"/>
      <c r="C37" s="75"/>
      <c r="D37" s="76"/>
      <c r="E37" s="75"/>
      <c r="F37" s="75"/>
    </row>
    <row r="38" spans="1:6" ht="15.75" customHeight="1">
      <c r="A38" s="75"/>
      <c r="B38" s="75"/>
      <c r="C38" s="75"/>
      <c r="D38" s="76"/>
      <c r="E38" s="75"/>
      <c r="F38" s="75"/>
    </row>
    <row r="39" spans="1:6" ht="15.75" customHeight="1">
      <c r="A39" s="75"/>
      <c r="B39" s="75"/>
      <c r="C39" s="75"/>
      <c r="D39" s="76"/>
      <c r="E39" s="75"/>
      <c r="F39" s="75"/>
    </row>
    <row r="40" spans="1:6" ht="15.75" customHeight="1">
      <c r="A40" s="75"/>
      <c r="B40" s="75"/>
      <c r="C40" s="75"/>
      <c r="D40" s="76"/>
      <c r="E40" s="75"/>
      <c r="F40" s="75"/>
    </row>
    <row r="41" spans="1:6" ht="15.75" customHeight="1">
      <c r="A41" s="75"/>
      <c r="B41" s="75"/>
      <c r="C41" s="75"/>
      <c r="D41" s="76"/>
      <c r="E41" s="75"/>
      <c r="F41" s="75"/>
    </row>
    <row r="42" spans="1:6" ht="15.75" customHeight="1">
      <c r="A42" s="75"/>
      <c r="B42" s="75"/>
      <c r="C42" s="75"/>
      <c r="D42" s="76"/>
      <c r="E42" s="75"/>
      <c r="F42" s="75"/>
    </row>
    <row r="43" spans="1:6" ht="15.75" customHeight="1">
      <c r="A43" s="75"/>
      <c r="B43" s="75"/>
      <c r="C43" s="75"/>
      <c r="D43" s="76"/>
      <c r="E43" s="75"/>
      <c r="F43" s="75"/>
    </row>
    <row r="44" spans="1:6" ht="15.75" customHeight="1">
      <c r="A44" s="75"/>
      <c r="B44" s="75"/>
      <c r="C44" s="75"/>
      <c r="D44" s="76"/>
      <c r="E44" s="75"/>
      <c r="F44" s="75"/>
    </row>
    <row r="45" spans="1:6" ht="15.75" customHeight="1">
      <c r="A45" s="75"/>
      <c r="B45" s="75"/>
      <c r="C45" s="75"/>
      <c r="D45" s="76"/>
      <c r="E45" s="75"/>
      <c r="F45" s="75"/>
    </row>
    <row r="46" spans="1:6" ht="15.75" customHeight="1">
      <c r="A46" s="75"/>
      <c r="B46" s="75"/>
      <c r="C46" s="75"/>
      <c r="D46" s="76"/>
      <c r="E46" s="75"/>
      <c r="F46" s="75"/>
    </row>
    <row r="47" spans="1:6" ht="15.75" customHeight="1">
      <c r="A47" s="75"/>
      <c r="B47" s="75"/>
      <c r="C47" s="75"/>
      <c r="D47" s="76"/>
      <c r="E47" s="75"/>
      <c r="F47" s="75"/>
    </row>
    <row r="48" spans="1:6" ht="15.75" customHeight="1">
      <c r="A48" s="75"/>
      <c r="B48" s="75"/>
      <c r="C48" s="75"/>
      <c r="D48" s="76"/>
      <c r="E48" s="75"/>
      <c r="F48" s="75"/>
    </row>
    <row r="49" spans="1:6" ht="15.75" customHeight="1">
      <c r="A49" s="75"/>
      <c r="B49" s="75"/>
      <c r="C49" s="75"/>
      <c r="D49" s="76"/>
      <c r="E49" s="75"/>
      <c r="F49" s="75"/>
    </row>
    <row r="50" spans="1:6" ht="15.75" customHeight="1">
      <c r="A50" s="75"/>
      <c r="B50" s="75"/>
      <c r="C50" s="75"/>
      <c r="D50" s="76"/>
      <c r="E50" s="75"/>
      <c r="F50" s="75"/>
    </row>
    <row r="51" spans="1:6" ht="15.75" customHeight="1">
      <c r="A51" s="75"/>
      <c r="B51" s="75"/>
      <c r="C51" s="75"/>
      <c r="D51" s="76"/>
      <c r="E51" s="75"/>
      <c r="F51" s="75"/>
    </row>
    <row r="52" spans="1:6" ht="15.75" customHeight="1">
      <c r="A52" s="75"/>
      <c r="B52" s="75"/>
      <c r="C52" s="75"/>
      <c r="D52" s="76"/>
      <c r="E52" s="75"/>
      <c r="F52" s="75"/>
    </row>
    <row r="53" spans="1:6" ht="15.75" customHeight="1">
      <c r="A53" s="75"/>
      <c r="B53" s="75"/>
      <c r="C53" s="75"/>
      <c r="D53" s="76"/>
      <c r="E53" s="75"/>
      <c r="F53" s="75"/>
    </row>
    <row r="54" spans="1:6" ht="15.75" customHeight="1">
      <c r="A54" s="75"/>
      <c r="B54" s="75"/>
      <c r="C54" s="75"/>
      <c r="D54" s="76"/>
      <c r="E54" s="75"/>
      <c r="F54" s="75"/>
    </row>
    <row r="55" spans="1:6" ht="15.75" customHeight="1">
      <c r="A55" s="75"/>
      <c r="B55" s="75"/>
      <c r="C55" s="75"/>
      <c r="D55" s="76"/>
      <c r="E55" s="75"/>
      <c r="F55" s="75"/>
    </row>
    <row r="56" spans="1:6" ht="15.75" customHeight="1">
      <c r="A56" s="75"/>
      <c r="B56" s="75"/>
      <c r="C56" s="75"/>
      <c r="D56" s="76"/>
      <c r="E56" s="75"/>
      <c r="F56" s="75"/>
    </row>
    <row r="57" spans="1:6" ht="15.75" customHeight="1">
      <c r="A57" s="75"/>
      <c r="B57" s="75"/>
      <c r="C57" s="75"/>
      <c r="D57" s="76"/>
      <c r="E57" s="75"/>
      <c r="F57" s="75"/>
    </row>
    <row r="58" spans="1:6" ht="15.75" customHeight="1">
      <c r="A58" s="75"/>
      <c r="B58" s="75"/>
      <c r="C58" s="75"/>
      <c r="D58" s="76"/>
      <c r="E58" s="75"/>
      <c r="F58" s="75"/>
    </row>
    <row r="59" spans="1:6" ht="15.75" customHeight="1">
      <c r="A59" s="75"/>
      <c r="B59" s="75"/>
      <c r="C59" s="75"/>
      <c r="D59" s="76"/>
      <c r="E59" s="75"/>
      <c r="F59" s="75"/>
    </row>
    <row r="60" spans="1:6" ht="15.75" customHeight="1">
      <c r="A60" s="75"/>
      <c r="B60" s="75"/>
      <c r="C60" s="75"/>
      <c r="D60" s="76"/>
      <c r="E60" s="75"/>
      <c r="F60" s="75"/>
    </row>
    <row r="61" spans="1:6" ht="15.75" customHeight="1">
      <c r="A61" s="75"/>
      <c r="B61" s="75"/>
      <c r="C61" s="75"/>
      <c r="D61" s="76"/>
      <c r="E61" s="75"/>
      <c r="F61" s="75"/>
    </row>
    <row r="62" spans="1:6" ht="15.75" customHeight="1">
      <c r="A62" s="75"/>
      <c r="B62" s="75"/>
      <c r="C62" s="75"/>
      <c r="D62" s="76"/>
      <c r="E62" s="75"/>
      <c r="F62" s="75"/>
    </row>
    <row r="63" spans="1:6" ht="15.75" customHeight="1">
      <c r="A63" s="75"/>
      <c r="B63" s="75"/>
      <c r="C63" s="75"/>
      <c r="D63" s="76"/>
      <c r="E63" s="75"/>
      <c r="F63" s="75"/>
    </row>
    <row r="64" spans="1:6" ht="15.75" customHeight="1">
      <c r="A64" s="75"/>
      <c r="B64" s="75"/>
      <c r="C64" s="75"/>
      <c r="D64" s="76"/>
      <c r="E64" s="75"/>
      <c r="F64" s="75"/>
    </row>
    <row r="65" spans="1:6" ht="15.75" customHeight="1">
      <c r="A65" s="75"/>
      <c r="B65" s="75"/>
      <c r="C65" s="75"/>
      <c r="D65" s="76"/>
      <c r="E65" s="75"/>
      <c r="F65" s="75"/>
    </row>
    <row r="66" spans="1:6" ht="15.75" customHeight="1">
      <c r="A66" s="75"/>
      <c r="B66" s="75"/>
      <c r="C66" s="75"/>
      <c r="D66" s="76"/>
      <c r="E66" s="75"/>
      <c r="F66" s="75"/>
    </row>
    <row r="67" spans="1:6" ht="15.75" customHeight="1">
      <c r="A67" s="75"/>
      <c r="B67" s="75"/>
      <c r="C67" s="75"/>
      <c r="D67" s="76"/>
      <c r="E67" s="75"/>
      <c r="F67" s="75"/>
    </row>
    <row r="68" spans="1:6" ht="15.75" customHeight="1">
      <c r="A68" s="75"/>
      <c r="B68" s="75"/>
      <c r="C68" s="75"/>
      <c r="D68" s="76"/>
      <c r="E68" s="75"/>
      <c r="F68" s="75"/>
    </row>
    <row r="69" spans="1:6" ht="15.75" customHeight="1">
      <c r="A69" s="75"/>
      <c r="B69" s="75"/>
      <c r="C69" s="75"/>
      <c r="D69" s="76"/>
      <c r="E69" s="75"/>
      <c r="F69" s="75"/>
    </row>
    <row r="70" spans="1:6" ht="15.75" customHeight="1">
      <c r="A70" s="75"/>
      <c r="B70" s="75"/>
      <c r="C70" s="75"/>
      <c r="D70" s="76"/>
      <c r="E70" s="75"/>
      <c r="F70" s="75"/>
    </row>
    <row r="71" spans="1:6" ht="15.75" customHeight="1">
      <c r="A71" s="75"/>
      <c r="B71" s="75"/>
      <c r="C71" s="75"/>
      <c r="D71" s="76"/>
      <c r="E71" s="75"/>
      <c r="F71" s="75"/>
    </row>
    <row r="72" spans="1:6" ht="15.75" customHeight="1">
      <c r="A72" s="75"/>
      <c r="B72" s="75"/>
      <c r="C72" s="75"/>
      <c r="D72" s="76"/>
      <c r="E72" s="75"/>
      <c r="F72" s="75"/>
    </row>
    <row r="73" spans="1:6" ht="15.75" customHeight="1">
      <c r="A73" s="75"/>
      <c r="B73" s="75"/>
      <c r="C73" s="75"/>
      <c r="D73" s="76"/>
      <c r="E73" s="75"/>
      <c r="F73" s="75"/>
    </row>
    <row r="74" spans="1:6" ht="15.75" customHeight="1">
      <c r="A74" s="75"/>
      <c r="B74" s="75"/>
      <c r="C74" s="75"/>
      <c r="D74" s="76"/>
      <c r="E74" s="75"/>
      <c r="F74" s="75"/>
    </row>
    <row r="75" spans="1:6" ht="15.75" customHeight="1">
      <c r="A75" s="75"/>
      <c r="B75" s="75"/>
      <c r="C75" s="75"/>
      <c r="D75" s="76"/>
      <c r="E75" s="75"/>
      <c r="F75" s="75"/>
    </row>
    <row r="76" spans="1:6" ht="15.75" customHeight="1">
      <c r="A76" s="75"/>
      <c r="B76" s="75"/>
      <c r="C76" s="75"/>
      <c r="D76" s="76"/>
      <c r="E76" s="75"/>
      <c r="F76" s="75"/>
    </row>
    <row r="77" spans="1:6" ht="15.75" customHeight="1">
      <c r="A77" s="75"/>
      <c r="B77" s="75"/>
      <c r="C77" s="75"/>
      <c r="D77" s="76"/>
      <c r="E77" s="75"/>
      <c r="F77" s="75"/>
    </row>
    <row r="78" spans="1:6" ht="15.75" customHeight="1">
      <c r="A78" s="75"/>
      <c r="B78" s="75"/>
      <c r="C78" s="75"/>
      <c r="D78" s="76"/>
      <c r="E78" s="75"/>
      <c r="F78" s="75"/>
    </row>
    <row r="79" spans="1:6" ht="15.75" customHeight="1">
      <c r="A79" s="75"/>
      <c r="B79" s="75"/>
      <c r="C79" s="75"/>
      <c r="D79" s="76"/>
      <c r="E79" s="75"/>
      <c r="F79" s="75"/>
    </row>
    <row r="80" spans="1:6" ht="15.75" customHeight="1">
      <c r="A80" s="75"/>
      <c r="B80" s="75"/>
      <c r="C80" s="75"/>
      <c r="D80" s="76"/>
      <c r="E80" s="75"/>
      <c r="F80" s="75"/>
    </row>
    <row r="81" spans="1:6" ht="15.75" customHeight="1">
      <c r="A81" s="75"/>
      <c r="B81" s="75"/>
      <c r="C81" s="75"/>
      <c r="D81" s="76"/>
      <c r="E81" s="75"/>
      <c r="F81" s="75"/>
    </row>
    <row r="82" spans="1:6" ht="15.75" customHeight="1">
      <c r="A82" s="75"/>
      <c r="B82" s="75"/>
      <c r="C82" s="75"/>
      <c r="D82" s="76"/>
      <c r="E82" s="75"/>
      <c r="F82" s="75"/>
    </row>
    <row r="83" spans="1:6" ht="15.75" customHeight="1">
      <c r="A83" s="75"/>
      <c r="B83" s="75"/>
      <c r="C83" s="75"/>
      <c r="D83" s="76"/>
      <c r="E83" s="75"/>
      <c r="F83" s="75"/>
    </row>
    <row r="84" spans="1:6" ht="15.75" customHeight="1">
      <c r="A84" s="75"/>
      <c r="B84" s="75"/>
      <c r="C84" s="75"/>
      <c r="D84" s="76"/>
      <c r="E84" s="75"/>
      <c r="F84" s="75"/>
    </row>
    <row r="85" spans="1:6" ht="15.75" customHeight="1">
      <c r="A85" s="75"/>
      <c r="B85" s="75"/>
      <c r="C85" s="75"/>
      <c r="D85" s="76"/>
      <c r="E85" s="75"/>
      <c r="F85" s="75"/>
    </row>
    <row r="86" spans="1:6" ht="15.75" customHeight="1">
      <c r="A86" s="75"/>
      <c r="B86" s="75"/>
      <c r="C86" s="75"/>
      <c r="D86" s="76"/>
      <c r="E86" s="75"/>
      <c r="F86" s="75"/>
    </row>
    <row r="87" spans="1:6" ht="15.75" customHeight="1">
      <c r="A87" s="75"/>
      <c r="B87" s="75"/>
      <c r="C87" s="75"/>
      <c r="D87" s="76"/>
      <c r="E87" s="75"/>
      <c r="F87" s="75"/>
    </row>
    <row r="88" spans="1:6" ht="15.75" customHeight="1">
      <c r="A88" s="75"/>
      <c r="B88" s="75"/>
      <c r="C88" s="75"/>
      <c r="D88" s="76"/>
      <c r="E88" s="75"/>
      <c r="F88" s="75"/>
    </row>
    <row r="89" spans="1:6" ht="15.75" customHeight="1">
      <c r="A89" s="75"/>
      <c r="B89" s="75"/>
      <c r="C89" s="75"/>
      <c r="D89" s="76"/>
      <c r="E89" s="75"/>
      <c r="F89" s="75"/>
    </row>
    <row r="90" spans="1:6" ht="15.75" customHeight="1">
      <c r="A90" s="75"/>
      <c r="B90" s="75"/>
      <c r="C90" s="75"/>
      <c r="D90" s="76"/>
      <c r="E90" s="75"/>
      <c r="F90" s="75"/>
    </row>
    <row r="91" spans="1:6" ht="15.75" customHeight="1">
      <c r="A91" s="75"/>
      <c r="B91" s="75"/>
      <c r="C91" s="75"/>
      <c r="D91" s="76"/>
      <c r="E91" s="75"/>
      <c r="F91" s="75"/>
    </row>
    <row r="92" spans="1:6" ht="15.75" customHeight="1">
      <c r="A92" s="75"/>
      <c r="B92" s="75"/>
      <c r="C92" s="75"/>
      <c r="D92" s="76"/>
      <c r="E92" s="75"/>
      <c r="F92" s="75"/>
    </row>
    <row r="93" spans="1:6" ht="15.75" customHeight="1">
      <c r="A93" s="75"/>
      <c r="B93" s="75"/>
      <c r="C93" s="75"/>
      <c r="D93" s="76"/>
      <c r="E93" s="75"/>
      <c r="F93" s="75"/>
    </row>
    <row r="94" spans="1:6" ht="15.75" customHeight="1">
      <c r="A94" s="75"/>
      <c r="B94" s="75"/>
      <c r="C94" s="75"/>
      <c r="D94" s="76"/>
      <c r="E94" s="75"/>
      <c r="F94" s="75"/>
    </row>
    <row r="95" spans="1:6" ht="15.75" customHeight="1">
      <c r="A95" s="75"/>
      <c r="B95" s="75"/>
      <c r="C95" s="75"/>
      <c r="D95" s="76"/>
      <c r="E95" s="75"/>
      <c r="F95" s="75"/>
    </row>
    <row r="96" spans="1:6" ht="15.75" customHeight="1">
      <c r="A96" s="75"/>
      <c r="B96" s="75"/>
      <c r="C96" s="75"/>
      <c r="D96" s="76"/>
      <c r="E96" s="75"/>
      <c r="F96" s="75"/>
    </row>
    <row r="97" spans="1:6" ht="15.75" customHeight="1">
      <c r="A97" s="75"/>
      <c r="B97" s="75"/>
      <c r="C97" s="75"/>
      <c r="D97" s="76"/>
      <c r="E97" s="75"/>
      <c r="F97" s="75"/>
    </row>
    <row r="98" spans="1:6" ht="15.75" customHeight="1">
      <c r="A98" s="75"/>
      <c r="B98" s="75"/>
      <c r="C98" s="75"/>
      <c r="D98" s="76"/>
      <c r="E98" s="75"/>
      <c r="F98" s="75"/>
    </row>
    <row r="99" spans="1:6" ht="15.75" customHeight="1">
      <c r="A99" s="75"/>
      <c r="B99" s="75"/>
      <c r="C99" s="75"/>
      <c r="D99" s="76"/>
      <c r="E99" s="75"/>
      <c r="F99" s="75"/>
    </row>
    <row r="100" spans="1:6" ht="15.75" customHeight="1">
      <c r="A100" s="75"/>
      <c r="B100" s="75"/>
      <c r="C100" s="75"/>
      <c r="D100" s="76"/>
      <c r="E100" s="75"/>
      <c r="F100" s="75"/>
    </row>
    <row r="101" spans="1:6" ht="15.75" customHeight="1">
      <c r="A101" s="75"/>
      <c r="B101" s="75"/>
      <c r="C101" s="75"/>
      <c r="D101" s="76"/>
      <c r="E101" s="75"/>
      <c r="F101" s="75"/>
    </row>
    <row r="102" spans="1:6" ht="15.75" customHeight="1">
      <c r="A102" s="75"/>
      <c r="B102" s="75"/>
      <c r="C102" s="75"/>
      <c r="D102" s="76"/>
      <c r="E102" s="75"/>
      <c r="F102" s="75"/>
    </row>
    <row r="103" spans="1:6" ht="15.75" customHeight="1">
      <c r="A103" s="75"/>
      <c r="B103" s="75"/>
      <c r="C103" s="75"/>
      <c r="D103" s="76"/>
      <c r="E103" s="75"/>
      <c r="F103" s="75"/>
    </row>
    <row r="104" spans="1:6" ht="15.75" customHeight="1">
      <c r="A104" s="75"/>
      <c r="B104" s="75"/>
      <c r="C104" s="75"/>
      <c r="D104" s="76"/>
      <c r="E104" s="75"/>
      <c r="F104" s="75"/>
    </row>
    <row r="105" spans="1:6" ht="15.75" customHeight="1">
      <c r="A105" s="75"/>
      <c r="B105" s="75"/>
      <c r="C105" s="75"/>
      <c r="D105" s="76"/>
      <c r="E105" s="75"/>
      <c r="F105" s="75"/>
    </row>
    <row r="106" spans="1:6" ht="15.75" customHeight="1">
      <c r="A106" s="75"/>
      <c r="B106" s="75"/>
      <c r="C106" s="75"/>
      <c r="D106" s="76"/>
      <c r="E106" s="75"/>
      <c r="F106" s="75"/>
    </row>
    <row r="107" spans="1:6" ht="15.75" customHeight="1">
      <c r="A107" s="75"/>
      <c r="B107" s="75"/>
      <c r="C107" s="75"/>
      <c r="D107" s="76"/>
      <c r="E107" s="75"/>
      <c r="F107" s="75"/>
    </row>
    <row r="108" spans="1:6" ht="15.75" customHeight="1">
      <c r="A108" s="75"/>
      <c r="B108" s="75"/>
      <c r="C108" s="75"/>
      <c r="D108" s="76"/>
      <c r="E108" s="75"/>
      <c r="F108" s="75"/>
    </row>
    <row r="109" spans="1:6" ht="15.75" customHeight="1">
      <c r="A109" s="75"/>
      <c r="B109" s="75"/>
      <c r="C109" s="75"/>
      <c r="D109" s="76"/>
      <c r="E109" s="75"/>
      <c r="F109" s="75"/>
    </row>
    <row r="110" spans="1:6" ht="15.75" customHeight="1">
      <c r="A110" s="75"/>
      <c r="B110" s="75"/>
      <c r="C110" s="75"/>
      <c r="D110" s="76"/>
      <c r="E110" s="75"/>
      <c r="F110" s="75"/>
    </row>
    <row r="111" spans="1:6" ht="15.75" customHeight="1">
      <c r="A111" s="75"/>
      <c r="B111" s="75"/>
      <c r="C111" s="75"/>
      <c r="D111" s="76"/>
      <c r="E111" s="75"/>
      <c r="F111" s="75"/>
    </row>
    <row r="112" spans="1:6" ht="15.75" customHeight="1">
      <c r="A112" s="75"/>
      <c r="B112" s="75"/>
      <c r="C112" s="75"/>
      <c r="D112" s="76"/>
      <c r="E112" s="75"/>
      <c r="F112" s="75"/>
    </row>
    <row r="113" spans="1:6" ht="15.75" customHeight="1">
      <c r="A113" s="75"/>
      <c r="B113" s="75"/>
      <c r="C113" s="75"/>
      <c r="D113" s="76"/>
      <c r="E113" s="75"/>
      <c r="F113" s="75"/>
    </row>
    <row r="114" spans="1:6" ht="15.75" customHeight="1">
      <c r="A114" s="75"/>
      <c r="B114" s="75"/>
      <c r="C114" s="75"/>
      <c r="D114" s="76"/>
      <c r="E114" s="75"/>
      <c r="F114" s="75"/>
    </row>
    <row r="115" spans="1:6" ht="15.75" customHeight="1">
      <c r="A115" s="75"/>
      <c r="B115" s="75"/>
      <c r="C115" s="75"/>
      <c r="D115" s="76"/>
      <c r="E115" s="75"/>
      <c r="F115" s="75"/>
    </row>
    <row r="116" spans="1:6" ht="15.75" customHeight="1">
      <c r="A116" s="75"/>
      <c r="B116" s="75"/>
      <c r="C116" s="75"/>
      <c r="D116" s="76"/>
      <c r="E116" s="75"/>
      <c r="F116" s="75"/>
    </row>
    <row r="117" spans="1:6" ht="15.75" customHeight="1">
      <c r="A117" s="75"/>
      <c r="B117" s="75"/>
      <c r="C117" s="75"/>
      <c r="D117" s="76"/>
      <c r="E117" s="75"/>
      <c r="F117" s="75"/>
    </row>
    <row r="118" spans="1:6" ht="15.75" customHeight="1">
      <c r="A118" s="75"/>
      <c r="B118" s="75"/>
      <c r="C118" s="75"/>
      <c r="D118" s="76"/>
      <c r="E118" s="75"/>
      <c r="F118" s="75"/>
    </row>
    <row r="119" spans="1:6" ht="15.75" customHeight="1">
      <c r="A119" s="75"/>
      <c r="B119" s="75"/>
      <c r="C119" s="75"/>
      <c r="D119" s="76"/>
      <c r="E119" s="75"/>
      <c r="F119" s="75"/>
    </row>
    <row r="120" spans="1:6" ht="15.75" customHeight="1">
      <c r="A120" s="75"/>
      <c r="B120" s="75"/>
      <c r="C120" s="75"/>
      <c r="D120" s="76"/>
      <c r="E120" s="75"/>
      <c r="F120" s="75"/>
    </row>
    <row r="121" spans="1:6" ht="15.75" customHeight="1">
      <c r="A121" s="75"/>
      <c r="B121" s="75"/>
      <c r="C121" s="75"/>
      <c r="D121" s="76"/>
      <c r="E121" s="75"/>
      <c r="F121" s="75"/>
    </row>
    <row r="122" spans="1:6" ht="15.75" customHeight="1">
      <c r="A122" s="75"/>
      <c r="B122" s="75"/>
      <c r="C122" s="75"/>
      <c r="D122" s="76"/>
      <c r="E122" s="75"/>
      <c r="F122" s="75"/>
    </row>
    <row r="123" spans="1:6" ht="15.75" customHeight="1">
      <c r="A123" s="75"/>
      <c r="B123" s="75"/>
      <c r="C123" s="75"/>
      <c r="D123" s="76"/>
      <c r="E123" s="75"/>
      <c r="F123" s="75"/>
    </row>
    <row r="124" spans="1:6" ht="15.75" customHeight="1">
      <c r="A124" s="75"/>
      <c r="B124" s="75"/>
      <c r="C124" s="75"/>
      <c r="D124" s="76"/>
      <c r="E124" s="75"/>
      <c r="F124" s="75"/>
    </row>
    <row r="125" spans="1:6" ht="15.75" customHeight="1">
      <c r="A125" s="75"/>
      <c r="B125" s="75"/>
      <c r="C125" s="75"/>
      <c r="D125" s="76"/>
      <c r="E125" s="75"/>
      <c r="F125" s="75"/>
    </row>
    <row r="126" spans="1:6" ht="15.75" customHeight="1">
      <c r="A126" s="75"/>
      <c r="B126" s="75"/>
      <c r="C126" s="75"/>
      <c r="D126" s="76"/>
      <c r="E126" s="75"/>
      <c r="F126" s="75"/>
    </row>
    <row r="127" spans="1:6" ht="15.75" customHeight="1">
      <c r="A127" s="75"/>
      <c r="B127" s="75"/>
      <c r="C127" s="75"/>
      <c r="D127" s="76"/>
      <c r="E127" s="75"/>
      <c r="F127" s="75"/>
    </row>
    <row r="128" spans="1:6" ht="15.75" customHeight="1">
      <c r="A128" s="75"/>
      <c r="B128" s="75"/>
      <c r="C128" s="75"/>
      <c r="D128" s="76"/>
      <c r="E128" s="75"/>
      <c r="F128" s="75"/>
    </row>
    <row r="129" spans="1:6" ht="15.75" customHeight="1">
      <c r="A129" s="75"/>
      <c r="B129" s="75"/>
      <c r="C129" s="75"/>
      <c r="D129" s="76"/>
      <c r="E129" s="75"/>
      <c r="F129" s="75"/>
    </row>
    <row r="130" spans="1:6" ht="15.75" customHeight="1">
      <c r="A130" s="75"/>
      <c r="B130" s="75"/>
      <c r="C130" s="75"/>
      <c r="D130" s="76"/>
      <c r="E130" s="75"/>
      <c r="F130" s="75"/>
    </row>
    <row r="131" spans="1:6" ht="15.75" customHeight="1">
      <c r="A131" s="75"/>
      <c r="B131" s="75"/>
      <c r="C131" s="75"/>
      <c r="D131" s="76"/>
      <c r="E131" s="75"/>
      <c r="F131" s="75"/>
    </row>
    <row r="132" spans="1:6" ht="15.75" customHeight="1">
      <c r="A132" s="75"/>
      <c r="B132" s="75"/>
      <c r="C132" s="75"/>
      <c r="D132" s="76"/>
      <c r="E132" s="75"/>
      <c r="F132" s="75"/>
    </row>
    <row r="133" spans="1:6" ht="15.75" customHeight="1">
      <c r="A133" s="75"/>
      <c r="B133" s="75"/>
      <c r="C133" s="75"/>
      <c r="D133" s="76"/>
      <c r="E133" s="75"/>
      <c r="F133" s="75"/>
    </row>
    <row r="134" spans="1:6" ht="15.75" customHeight="1">
      <c r="A134" s="75"/>
      <c r="B134" s="75"/>
      <c r="C134" s="75"/>
      <c r="D134" s="76"/>
      <c r="E134" s="75"/>
      <c r="F134" s="75"/>
    </row>
    <row r="135" spans="1:6" ht="15.75" customHeight="1">
      <c r="A135" s="75"/>
      <c r="B135" s="75"/>
      <c r="C135" s="75"/>
      <c r="D135" s="76"/>
      <c r="E135" s="75"/>
      <c r="F135" s="75"/>
    </row>
    <row r="136" spans="1:6" ht="15.75" customHeight="1">
      <c r="A136" s="75"/>
      <c r="B136" s="75"/>
      <c r="C136" s="75"/>
      <c r="D136" s="76"/>
      <c r="E136" s="75"/>
      <c r="F136" s="75"/>
    </row>
    <row r="137" spans="1:6" ht="15.75" customHeight="1">
      <c r="A137" s="75"/>
      <c r="B137" s="75"/>
      <c r="C137" s="75"/>
      <c r="D137" s="76"/>
      <c r="E137" s="75"/>
      <c r="F137" s="75"/>
    </row>
    <row r="138" spans="1:6" ht="15.75" customHeight="1">
      <c r="A138" s="75"/>
      <c r="B138" s="75"/>
      <c r="C138" s="75"/>
      <c r="D138" s="76"/>
      <c r="E138" s="75"/>
      <c r="F138" s="75"/>
    </row>
    <row r="139" spans="1:6" ht="15.75" customHeight="1">
      <c r="A139" s="75"/>
      <c r="B139" s="75"/>
      <c r="C139" s="75"/>
      <c r="D139" s="76"/>
      <c r="E139" s="75"/>
      <c r="F139" s="75"/>
    </row>
    <row r="140" spans="1:6" ht="15.75" customHeight="1">
      <c r="A140" s="75"/>
      <c r="B140" s="75"/>
      <c r="C140" s="75"/>
      <c r="D140" s="76"/>
      <c r="E140" s="75"/>
      <c r="F140" s="75"/>
    </row>
    <row r="141" spans="1:6" ht="15.75" customHeight="1">
      <c r="A141" s="75"/>
      <c r="B141" s="75"/>
      <c r="C141" s="75"/>
      <c r="D141" s="76"/>
      <c r="E141" s="75"/>
      <c r="F141" s="75"/>
    </row>
    <row r="142" spans="1:6" ht="15.75" customHeight="1">
      <c r="A142" s="75"/>
      <c r="B142" s="75"/>
      <c r="C142" s="75"/>
      <c r="D142" s="76"/>
      <c r="E142" s="75"/>
      <c r="F142" s="75"/>
    </row>
    <row r="143" spans="1:6" ht="15.75" customHeight="1">
      <c r="A143" s="75"/>
      <c r="B143" s="75"/>
      <c r="C143" s="75"/>
      <c r="D143" s="76"/>
      <c r="E143" s="75"/>
      <c r="F143" s="75"/>
    </row>
    <row r="144" spans="1:6" ht="15.75" customHeight="1">
      <c r="A144" s="75"/>
      <c r="B144" s="75"/>
      <c r="C144" s="75"/>
      <c r="D144" s="76"/>
      <c r="E144" s="75"/>
      <c r="F144" s="75"/>
    </row>
    <row r="145" spans="1:6" ht="15.75" customHeight="1">
      <c r="A145" s="75"/>
      <c r="B145" s="75"/>
      <c r="C145" s="75"/>
      <c r="D145" s="76"/>
      <c r="E145" s="75"/>
      <c r="F145" s="75"/>
    </row>
    <row r="146" spans="1:6" ht="15.75" customHeight="1">
      <c r="A146" s="75"/>
      <c r="B146" s="75"/>
      <c r="C146" s="75"/>
      <c r="D146" s="76"/>
      <c r="E146" s="75"/>
      <c r="F146" s="75"/>
    </row>
    <row r="147" spans="1:6" ht="15.75" customHeight="1">
      <c r="A147" s="75"/>
      <c r="B147" s="75"/>
      <c r="C147" s="75"/>
      <c r="D147" s="76"/>
      <c r="E147" s="75"/>
      <c r="F147" s="75"/>
    </row>
    <row r="148" spans="1:6" ht="15.75" customHeight="1">
      <c r="A148" s="75"/>
      <c r="B148" s="75"/>
      <c r="C148" s="75"/>
      <c r="D148" s="76"/>
      <c r="E148" s="75"/>
      <c r="F148" s="75"/>
    </row>
    <row r="149" spans="1:6" ht="15.75" customHeight="1">
      <c r="A149" s="75"/>
      <c r="B149" s="75"/>
      <c r="C149" s="75"/>
      <c r="D149" s="76"/>
      <c r="E149" s="75"/>
      <c r="F149" s="75"/>
    </row>
    <row r="150" spans="1:6" ht="15.75" customHeight="1">
      <c r="A150" s="75"/>
      <c r="B150" s="75"/>
      <c r="C150" s="75"/>
      <c r="D150" s="76"/>
      <c r="E150" s="75"/>
      <c r="F150" s="75"/>
    </row>
    <row r="151" spans="1:6" ht="15.75" customHeight="1">
      <c r="A151" s="75"/>
      <c r="B151" s="75"/>
      <c r="C151" s="75"/>
      <c r="D151" s="76"/>
      <c r="E151" s="75"/>
      <c r="F151" s="75"/>
    </row>
    <row r="152" spans="1:6" ht="15.75" customHeight="1">
      <c r="A152" s="75"/>
      <c r="B152" s="75"/>
      <c r="C152" s="75"/>
      <c r="D152" s="76"/>
      <c r="E152" s="75"/>
      <c r="F152" s="75"/>
    </row>
    <row r="153" spans="1:6" ht="15.75" customHeight="1">
      <c r="A153" s="75"/>
      <c r="B153" s="75"/>
      <c r="C153" s="75"/>
      <c r="D153" s="76"/>
      <c r="E153" s="75"/>
      <c r="F153" s="75"/>
    </row>
    <row r="154" spans="1:6" ht="15.75" customHeight="1">
      <c r="A154" s="75"/>
      <c r="B154" s="75"/>
      <c r="C154" s="75"/>
      <c r="D154" s="76"/>
      <c r="E154" s="75"/>
      <c r="F154" s="75"/>
    </row>
    <row r="155" spans="1:6" ht="15.75" customHeight="1">
      <c r="A155" s="75"/>
      <c r="B155" s="75"/>
      <c r="C155" s="75"/>
      <c r="D155" s="76"/>
      <c r="E155" s="75"/>
      <c r="F155" s="75"/>
    </row>
    <row r="156" spans="1:6" ht="15.75" customHeight="1">
      <c r="A156" s="75"/>
      <c r="B156" s="75"/>
      <c r="C156" s="75"/>
      <c r="D156" s="76"/>
      <c r="E156" s="75"/>
      <c r="F156" s="75"/>
    </row>
    <row r="157" spans="1:6" ht="15.75" customHeight="1">
      <c r="A157" s="75"/>
      <c r="B157" s="75"/>
      <c r="C157" s="75"/>
      <c r="D157" s="76"/>
      <c r="E157" s="75"/>
      <c r="F157" s="75"/>
    </row>
    <row r="158" spans="1:6" ht="15.75" customHeight="1">
      <c r="A158" s="75"/>
      <c r="B158" s="75"/>
      <c r="C158" s="75"/>
      <c r="D158" s="76"/>
      <c r="E158" s="75"/>
      <c r="F158" s="75"/>
    </row>
    <row r="159" spans="1:6" ht="15.75" customHeight="1">
      <c r="A159" s="75"/>
      <c r="B159" s="75"/>
      <c r="C159" s="75"/>
      <c r="D159" s="76"/>
      <c r="E159" s="75"/>
      <c r="F159" s="75"/>
    </row>
    <row r="160" spans="1:6" ht="15.75" customHeight="1">
      <c r="A160" s="75"/>
      <c r="B160" s="75"/>
      <c r="C160" s="75"/>
      <c r="D160" s="76"/>
      <c r="E160" s="75"/>
      <c r="F160" s="75"/>
    </row>
    <row r="161" spans="1:6" ht="15.75" customHeight="1">
      <c r="A161" s="75"/>
      <c r="B161" s="75"/>
      <c r="C161" s="75"/>
      <c r="D161" s="76"/>
      <c r="E161" s="75"/>
      <c r="F161" s="75"/>
    </row>
    <row r="162" spans="1:6" ht="15.75" customHeight="1">
      <c r="A162" s="75"/>
      <c r="B162" s="75"/>
      <c r="C162" s="75"/>
      <c r="D162" s="76"/>
      <c r="E162" s="75"/>
      <c r="F162" s="75"/>
    </row>
    <row r="163" spans="1:6" ht="15.75" customHeight="1">
      <c r="A163" s="75"/>
      <c r="B163" s="75"/>
      <c r="C163" s="75"/>
      <c r="D163" s="76"/>
      <c r="E163" s="75"/>
      <c r="F163" s="75"/>
    </row>
    <row r="164" spans="1:6" ht="15.75" customHeight="1">
      <c r="A164" s="75"/>
      <c r="B164" s="75"/>
      <c r="C164" s="75"/>
      <c r="D164" s="76"/>
      <c r="E164" s="75"/>
      <c r="F164" s="75"/>
    </row>
    <row r="165" spans="1:6" ht="15.75" customHeight="1">
      <c r="A165" s="75"/>
      <c r="B165" s="75"/>
      <c r="C165" s="75"/>
      <c r="D165" s="76"/>
      <c r="E165" s="75"/>
      <c r="F165" s="75"/>
    </row>
    <row r="166" spans="1:6" ht="15.75" customHeight="1">
      <c r="A166" s="75"/>
      <c r="B166" s="75"/>
      <c r="C166" s="75"/>
      <c r="D166" s="76"/>
      <c r="E166" s="75"/>
      <c r="F166" s="75"/>
    </row>
    <row r="167" spans="1:6" ht="15.75" customHeight="1">
      <c r="A167" s="75"/>
      <c r="B167" s="75"/>
      <c r="C167" s="75"/>
      <c r="D167" s="76"/>
      <c r="E167" s="75"/>
      <c r="F167" s="75"/>
    </row>
    <row r="168" spans="1:6" ht="15.75" customHeight="1">
      <c r="A168" s="75"/>
      <c r="B168" s="75"/>
      <c r="C168" s="75"/>
      <c r="D168" s="76"/>
      <c r="E168" s="75"/>
      <c r="F168" s="75"/>
    </row>
    <row r="169" spans="1:6" ht="15.75" customHeight="1">
      <c r="A169" s="75"/>
      <c r="B169" s="75"/>
      <c r="C169" s="75"/>
      <c r="D169" s="76"/>
      <c r="E169" s="75"/>
      <c r="F169" s="75"/>
    </row>
    <row r="170" spans="1:6" ht="15.75" customHeight="1">
      <c r="A170" s="75"/>
      <c r="B170" s="75"/>
      <c r="C170" s="75"/>
      <c r="D170" s="76"/>
      <c r="E170" s="75"/>
      <c r="F170" s="75"/>
    </row>
    <row r="171" spans="1:6" ht="15.75" customHeight="1">
      <c r="A171" s="75"/>
      <c r="B171" s="75"/>
      <c r="C171" s="75"/>
      <c r="D171" s="76"/>
      <c r="E171" s="75"/>
      <c r="F171" s="75"/>
    </row>
    <row r="172" spans="1:6" ht="15.75" customHeight="1">
      <c r="A172" s="75"/>
      <c r="B172" s="75"/>
      <c r="C172" s="75"/>
      <c r="D172" s="76"/>
      <c r="E172" s="75"/>
      <c r="F172" s="75"/>
    </row>
    <row r="173" spans="1:6" ht="15.75" customHeight="1">
      <c r="A173" s="75"/>
      <c r="B173" s="75"/>
      <c r="C173" s="75"/>
      <c r="D173" s="76"/>
      <c r="E173" s="75"/>
      <c r="F173" s="75"/>
    </row>
    <row r="174" spans="1:6" ht="15.75" customHeight="1">
      <c r="A174" s="75"/>
      <c r="B174" s="75"/>
      <c r="C174" s="75"/>
      <c r="D174" s="76"/>
      <c r="E174" s="75"/>
      <c r="F174" s="75"/>
    </row>
    <row r="175" spans="1:6" ht="15.75" customHeight="1">
      <c r="A175" s="75"/>
      <c r="B175" s="75"/>
      <c r="C175" s="75"/>
      <c r="D175" s="76"/>
      <c r="E175" s="75"/>
      <c r="F175" s="75"/>
    </row>
    <row r="176" spans="1:6" ht="15.75" customHeight="1">
      <c r="A176" s="75"/>
      <c r="B176" s="75"/>
      <c r="C176" s="75"/>
      <c r="D176" s="76"/>
      <c r="E176" s="75"/>
      <c r="F176" s="75"/>
    </row>
    <row r="177" spans="1:6" ht="15.75" customHeight="1">
      <c r="A177" s="75"/>
      <c r="B177" s="75"/>
      <c r="C177" s="75"/>
      <c r="D177" s="76"/>
      <c r="E177" s="75"/>
      <c r="F177" s="75"/>
    </row>
    <row r="178" spans="1:6" ht="15.75" customHeight="1">
      <c r="A178" s="75"/>
      <c r="B178" s="75"/>
      <c r="C178" s="75"/>
      <c r="D178" s="76"/>
      <c r="E178" s="75"/>
      <c r="F178" s="75"/>
    </row>
    <row r="179" spans="1:6" ht="15.75" customHeight="1">
      <c r="A179" s="75"/>
      <c r="B179" s="75"/>
      <c r="C179" s="75"/>
      <c r="D179" s="76"/>
      <c r="E179" s="75"/>
      <c r="F179" s="75"/>
    </row>
    <row r="180" spans="1:6" ht="15.75" customHeight="1">
      <c r="A180" s="75"/>
      <c r="B180" s="75"/>
      <c r="C180" s="75"/>
      <c r="D180" s="76"/>
      <c r="E180" s="75"/>
      <c r="F180" s="75"/>
    </row>
    <row r="181" spans="1:6" ht="15.75" customHeight="1">
      <c r="A181" s="75"/>
      <c r="B181" s="75"/>
      <c r="C181" s="75"/>
      <c r="D181" s="76"/>
      <c r="E181" s="75"/>
      <c r="F181" s="75"/>
    </row>
    <row r="182" spans="1:6" ht="15.75" customHeight="1">
      <c r="A182" s="75"/>
      <c r="B182" s="75"/>
      <c r="C182" s="75"/>
      <c r="D182" s="76"/>
      <c r="E182" s="75"/>
      <c r="F182" s="75"/>
    </row>
    <row r="183" spans="1:6" ht="15.75" customHeight="1">
      <c r="A183" s="75"/>
      <c r="B183" s="75"/>
      <c r="C183" s="75"/>
      <c r="D183" s="76"/>
      <c r="E183" s="75"/>
      <c r="F183" s="75"/>
    </row>
    <row r="184" spans="1:6" ht="15.75" customHeight="1">
      <c r="A184" s="75"/>
      <c r="B184" s="75"/>
      <c r="C184" s="75"/>
      <c r="D184" s="76"/>
      <c r="E184" s="75"/>
      <c r="F184" s="75"/>
    </row>
    <row r="185" spans="1:6" ht="15.75" customHeight="1">
      <c r="A185" s="75"/>
      <c r="B185" s="75"/>
      <c r="C185" s="75"/>
      <c r="D185" s="76"/>
      <c r="E185" s="75"/>
      <c r="F185" s="75"/>
    </row>
    <row r="186" spans="1:6" ht="15.75" customHeight="1">
      <c r="A186" s="75"/>
      <c r="B186" s="75"/>
      <c r="C186" s="75"/>
      <c r="D186" s="76"/>
      <c r="E186" s="75"/>
      <c r="F186" s="75"/>
    </row>
    <row r="187" spans="1:6" ht="15.75" customHeight="1">
      <c r="A187" s="75"/>
      <c r="B187" s="75"/>
      <c r="C187" s="75"/>
      <c r="D187" s="76"/>
      <c r="E187" s="75"/>
      <c r="F187" s="75"/>
    </row>
    <row r="188" spans="1:6" ht="15.75" customHeight="1">
      <c r="A188" s="75"/>
      <c r="B188" s="75"/>
      <c r="C188" s="75"/>
      <c r="D188" s="76"/>
      <c r="E188" s="75"/>
      <c r="F188" s="75"/>
    </row>
    <row r="189" spans="1:6" ht="15.75" customHeight="1">
      <c r="A189" s="75"/>
      <c r="B189" s="75"/>
      <c r="C189" s="75"/>
      <c r="D189" s="76"/>
      <c r="E189" s="75"/>
      <c r="F189" s="75"/>
    </row>
    <row r="190" spans="1:6" ht="15.75" customHeight="1">
      <c r="A190" s="75"/>
      <c r="B190" s="75"/>
      <c r="C190" s="75"/>
      <c r="D190" s="76"/>
      <c r="E190" s="75"/>
      <c r="F190" s="75"/>
    </row>
    <row r="191" spans="1:6" ht="15.75" customHeight="1">
      <c r="A191" s="75"/>
      <c r="B191" s="75"/>
      <c r="C191" s="75"/>
      <c r="D191" s="76"/>
      <c r="E191" s="75"/>
      <c r="F191" s="75"/>
    </row>
    <row r="192" spans="1:6" ht="15.75" customHeight="1">
      <c r="A192" s="75"/>
      <c r="B192" s="75"/>
      <c r="C192" s="75"/>
      <c r="D192" s="76"/>
      <c r="E192" s="75"/>
      <c r="F192" s="75"/>
    </row>
    <row r="193" spans="1:6" ht="15.75" customHeight="1">
      <c r="A193" s="75"/>
      <c r="B193" s="75"/>
      <c r="C193" s="75"/>
      <c r="D193" s="76"/>
      <c r="E193" s="75"/>
      <c r="F193" s="75"/>
    </row>
    <row r="194" spans="1:6" ht="15.75" customHeight="1">
      <c r="A194" s="75"/>
      <c r="B194" s="75"/>
      <c r="C194" s="75"/>
      <c r="D194" s="76"/>
      <c r="E194" s="75"/>
      <c r="F194" s="75"/>
    </row>
    <row r="195" spans="1:6" ht="15.75" customHeight="1">
      <c r="A195" s="75"/>
      <c r="B195" s="75"/>
      <c r="C195" s="75"/>
      <c r="D195" s="76"/>
      <c r="E195" s="75"/>
      <c r="F195" s="75"/>
    </row>
    <row r="196" spans="1:6" ht="15.75" customHeight="1">
      <c r="A196" s="75"/>
      <c r="B196" s="75"/>
      <c r="C196" s="75"/>
      <c r="D196" s="76"/>
      <c r="E196" s="75"/>
      <c r="F196" s="75"/>
    </row>
    <row r="197" spans="1:6" ht="15.75" customHeight="1">
      <c r="A197" s="75"/>
      <c r="B197" s="75"/>
      <c r="C197" s="75"/>
      <c r="D197" s="76"/>
      <c r="E197" s="75"/>
      <c r="F197" s="75"/>
    </row>
    <row r="198" spans="1:6" ht="15.75" customHeight="1">
      <c r="A198" s="75"/>
      <c r="B198" s="75"/>
      <c r="C198" s="75"/>
      <c r="D198" s="76"/>
      <c r="E198" s="75"/>
      <c r="F198" s="75"/>
    </row>
    <row r="199" spans="1:6" ht="15.75" customHeight="1">
      <c r="A199" s="75"/>
      <c r="B199" s="75"/>
      <c r="C199" s="75"/>
      <c r="D199" s="76"/>
      <c r="E199" s="75"/>
      <c r="F199" s="75"/>
    </row>
    <row r="200" spans="1:6" ht="15.75" customHeight="1">
      <c r="A200" s="75"/>
      <c r="B200" s="75"/>
      <c r="C200" s="75"/>
      <c r="D200" s="76"/>
      <c r="E200" s="75"/>
      <c r="F200" s="75"/>
    </row>
    <row r="201" spans="1:6" ht="15.75" customHeight="1">
      <c r="A201" s="75"/>
      <c r="B201" s="75"/>
      <c r="C201" s="75"/>
      <c r="D201" s="76"/>
      <c r="E201" s="75"/>
      <c r="F201" s="75"/>
    </row>
    <row r="202" spans="1:6" ht="15.75" customHeight="1">
      <c r="A202" s="75"/>
      <c r="B202" s="75"/>
      <c r="C202" s="75"/>
      <c r="D202" s="76"/>
      <c r="E202" s="75"/>
      <c r="F202" s="75"/>
    </row>
    <row r="203" spans="1:6" ht="15.75" customHeight="1">
      <c r="A203" s="75"/>
      <c r="B203" s="75"/>
      <c r="C203" s="75"/>
      <c r="D203" s="76"/>
      <c r="E203" s="75"/>
      <c r="F203" s="75"/>
    </row>
    <row r="204" spans="1:6" ht="15.75" customHeight="1">
      <c r="A204" s="75"/>
      <c r="B204" s="75"/>
      <c r="C204" s="75"/>
      <c r="D204" s="76"/>
      <c r="E204" s="75"/>
      <c r="F204" s="75"/>
    </row>
    <row r="205" spans="1:6" ht="15.75" customHeight="1">
      <c r="A205" s="75"/>
      <c r="B205" s="75"/>
      <c r="C205" s="75"/>
      <c r="D205" s="76"/>
      <c r="E205" s="75"/>
      <c r="F205" s="75"/>
    </row>
    <row r="206" spans="1:6" ht="15.75" customHeight="1">
      <c r="A206" s="75"/>
      <c r="B206" s="75"/>
      <c r="C206" s="75"/>
      <c r="D206" s="76"/>
      <c r="E206" s="75"/>
      <c r="F206" s="75"/>
    </row>
    <row r="207" spans="1:6" ht="15.75" customHeight="1">
      <c r="A207" s="75"/>
      <c r="B207" s="75"/>
      <c r="C207" s="75"/>
      <c r="D207" s="76"/>
      <c r="E207" s="75"/>
      <c r="F207" s="75"/>
    </row>
    <row r="208" spans="1:6" ht="15.75" customHeight="1">
      <c r="A208" s="75"/>
      <c r="B208" s="75"/>
      <c r="C208" s="75"/>
      <c r="D208" s="76"/>
      <c r="E208" s="75"/>
      <c r="F208" s="75"/>
    </row>
    <row r="209" spans="1:6" ht="15.75" customHeight="1">
      <c r="A209" s="75"/>
      <c r="B209" s="75"/>
      <c r="C209" s="75"/>
      <c r="D209" s="76"/>
      <c r="E209" s="75"/>
      <c r="F209" s="75"/>
    </row>
    <row r="210" spans="1:6" ht="15.75" customHeight="1">
      <c r="A210" s="75"/>
      <c r="B210" s="75"/>
      <c r="C210" s="75"/>
      <c r="D210" s="76"/>
      <c r="E210" s="75"/>
      <c r="F210" s="75"/>
    </row>
    <row r="211" spans="1:6" ht="15.75" customHeight="1">
      <c r="A211" s="75"/>
      <c r="B211" s="75"/>
      <c r="C211" s="75"/>
      <c r="D211" s="76"/>
      <c r="E211" s="75"/>
      <c r="F211" s="75"/>
    </row>
    <row r="212" spans="1:6" ht="15.75" customHeight="1">
      <c r="A212" s="75"/>
      <c r="B212" s="75"/>
      <c r="C212" s="75"/>
      <c r="D212" s="76"/>
      <c r="E212" s="75"/>
      <c r="F212" s="75"/>
    </row>
    <row r="213" spans="1:6" ht="15.75" customHeight="1">
      <c r="A213" s="75"/>
      <c r="B213" s="75"/>
      <c r="C213" s="75"/>
      <c r="D213" s="76"/>
      <c r="E213" s="75"/>
      <c r="F213" s="75"/>
    </row>
    <row r="214" spans="1:6" ht="15.75" customHeight="1">
      <c r="A214" s="75"/>
      <c r="B214" s="75"/>
      <c r="C214" s="75"/>
      <c r="D214" s="76"/>
      <c r="E214" s="75"/>
      <c r="F214" s="75"/>
    </row>
    <row r="215" spans="1:6" ht="15.75" customHeight="1">
      <c r="A215" s="75"/>
      <c r="B215" s="75"/>
      <c r="C215" s="75"/>
      <c r="D215" s="76"/>
      <c r="E215" s="75"/>
      <c r="F215" s="75"/>
    </row>
    <row r="216" spans="1:6" ht="15.75" customHeight="1">
      <c r="A216" s="75"/>
      <c r="B216" s="75"/>
      <c r="C216" s="75"/>
      <c r="D216" s="76"/>
      <c r="E216" s="75"/>
      <c r="F216" s="75"/>
    </row>
    <row r="217" spans="1:6" ht="15.75" customHeight="1">
      <c r="A217" s="75"/>
      <c r="B217" s="75"/>
      <c r="C217" s="75"/>
      <c r="D217" s="76"/>
      <c r="E217" s="75"/>
      <c r="F217" s="75"/>
    </row>
    <row r="218" spans="1:6" ht="15.75" customHeight="1">
      <c r="A218" s="75"/>
      <c r="B218" s="75"/>
      <c r="C218" s="75"/>
      <c r="D218" s="76"/>
      <c r="E218" s="75"/>
      <c r="F218" s="75"/>
    </row>
    <row r="219" spans="1:6" ht="15.75" customHeight="1">
      <c r="A219" s="75"/>
      <c r="B219" s="75"/>
      <c r="C219" s="75"/>
      <c r="D219" s="76"/>
      <c r="E219" s="75"/>
      <c r="F219" s="75"/>
    </row>
    <row r="220" spans="1:6" ht="15.75" customHeight="1">
      <c r="A220" s="75"/>
      <c r="B220" s="75"/>
      <c r="C220" s="75"/>
      <c r="D220" s="76"/>
      <c r="E220" s="75"/>
      <c r="F220" s="75"/>
    </row>
    <row r="221" spans="1:6" ht="15.75" customHeight="1">
      <c r="A221" s="75"/>
      <c r="B221" s="75"/>
      <c r="C221" s="75"/>
      <c r="D221" s="76"/>
      <c r="E221" s="75"/>
      <c r="F221" s="75"/>
    </row>
    <row r="222" spans="1:6" ht="15.75" customHeight="1">
      <c r="A222" s="75"/>
      <c r="B222" s="75"/>
      <c r="C222" s="75"/>
      <c r="D222" s="76"/>
      <c r="E222" s="75"/>
      <c r="F222" s="75"/>
    </row>
    <row r="223" spans="1:6" ht="15.75" customHeight="1">
      <c r="A223" s="75"/>
      <c r="B223" s="75"/>
      <c r="C223" s="75"/>
      <c r="D223" s="76"/>
      <c r="E223" s="75"/>
      <c r="F223" s="75"/>
    </row>
    <row r="224" spans="1:6" ht="15.75" customHeight="1">
      <c r="A224" s="75"/>
      <c r="B224" s="75"/>
      <c r="C224" s="75"/>
      <c r="D224" s="76"/>
      <c r="E224" s="75"/>
      <c r="F224" s="75"/>
    </row>
    <row r="225" spans="1:6" ht="15.75" customHeight="1">
      <c r="A225" s="75"/>
      <c r="B225" s="75"/>
      <c r="C225" s="75"/>
      <c r="D225" s="76"/>
      <c r="E225" s="75"/>
      <c r="F225" s="75"/>
    </row>
    <row r="226" spans="1:6" ht="15.75" customHeight="1">
      <c r="A226" s="75"/>
      <c r="B226" s="75"/>
      <c r="C226" s="75"/>
      <c r="D226" s="76"/>
      <c r="E226" s="75"/>
      <c r="F226" s="75"/>
    </row>
    <row r="227" spans="1:6" ht="15.75" customHeight="1">
      <c r="A227" s="75"/>
      <c r="B227" s="75"/>
      <c r="C227" s="75"/>
      <c r="D227" s="76"/>
      <c r="E227" s="75"/>
      <c r="F227" s="75"/>
    </row>
    <row r="228" spans="1:6" ht="15.75" customHeight="1">
      <c r="A228" s="75"/>
      <c r="B228" s="75"/>
      <c r="C228" s="75"/>
      <c r="D228" s="76"/>
      <c r="E228" s="75"/>
      <c r="F228" s="75"/>
    </row>
    <row r="229" spans="1:6" ht="15.75" customHeight="1">
      <c r="A229" s="75"/>
      <c r="B229" s="75"/>
      <c r="C229" s="75"/>
      <c r="D229" s="76"/>
      <c r="E229" s="75"/>
      <c r="F229" s="75"/>
    </row>
    <row r="230" spans="1:6" ht="15.75" customHeight="1">
      <c r="A230" s="75"/>
      <c r="B230" s="75"/>
      <c r="C230" s="75"/>
      <c r="D230" s="76"/>
      <c r="E230" s="75"/>
      <c r="F230" s="75"/>
    </row>
    <row r="231" spans="1:6" ht="15.75" customHeight="1">
      <c r="A231" s="75"/>
      <c r="B231" s="75"/>
      <c r="C231" s="75"/>
      <c r="D231" s="76"/>
      <c r="E231" s="75"/>
      <c r="F231" s="75"/>
    </row>
    <row r="232" spans="1:6" ht="15.75" customHeight="1">
      <c r="A232" s="75"/>
      <c r="B232" s="75"/>
      <c r="C232" s="75"/>
      <c r="D232" s="76"/>
      <c r="E232" s="75"/>
      <c r="F232" s="75"/>
    </row>
    <row r="233" spans="1:6" ht="15.75" customHeight="1">
      <c r="A233" s="75"/>
      <c r="B233" s="75"/>
      <c r="C233" s="75"/>
      <c r="D233" s="76"/>
      <c r="E233" s="75"/>
      <c r="F233" s="75"/>
    </row>
    <row r="234" spans="1:6" ht="15.75" customHeight="1">
      <c r="A234" s="75"/>
      <c r="B234" s="75"/>
      <c r="C234" s="75"/>
      <c r="D234" s="76"/>
      <c r="E234" s="75"/>
      <c r="F234" s="75"/>
    </row>
    <row r="235" spans="1:6" ht="15.75" customHeight="1">
      <c r="A235" s="75"/>
      <c r="B235" s="75"/>
      <c r="C235" s="75"/>
      <c r="D235" s="76"/>
      <c r="E235" s="75"/>
      <c r="F235" s="75"/>
    </row>
    <row r="236" spans="1:6" ht="15.75" customHeight="1">
      <c r="A236" s="75"/>
      <c r="B236" s="75"/>
      <c r="C236" s="75"/>
      <c r="D236" s="76"/>
      <c r="E236" s="75"/>
      <c r="F236" s="75"/>
    </row>
    <row r="237" spans="1:6" ht="15.75" customHeight="1">
      <c r="A237" s="75"/>
      <c r="B237" s="75"/>
      <c r="C237" s="75"/>
      <c r="D237" s="76"/>
      <c r="E237" s="75"/>
      <c r="F237" s="75"/>
    </row>
    <row r="238" spans="1:6" ht="15.75" customHeight="1">
      <c r="A238" s="75"/>
      <c r="B238" s="75"/>
      <c r="C238" s="75"/>
      <c r="D238" s="76"/>
      <c r="E238" s="75"/>
      <c r="F238" s="75"/>
    </row>
    <row r="239" spans="1:6" ht="15.75" customHeight="1">
      <c r="A239" s="75"/>
      <c r="B239" s="75"/>
      <c r="C239" s="75"/>
      <c r="D239" s="76"/>
      <c r="E239" s="75"/>
      <c r="F239" s="75"/>
    </row>
    <row r="240" spans="1:6" ht="15.75" customHeight="1">
      <c r="A240" s="75"/>
      <c r="B240" s="75"/>
      <c r="C240" s="75"/>
      <c r="D240" s="76"/>
      <c r="E240" s="75"/>
      <c r="F240" s="75"/>
    </row>
    <row r="241" spans="1:6" ht="15.75" customHeight="1">
      <c r="A241" s="75"/>
      <c r="B241" s="75"/>
      <c r="C241" s="75"/>
      <c r="D241" s="76"/>
      <c r="E241" s="75"/>
      <c r="F241" s="75"/>
    </row>
    <row r="242" spans="1:6" ht="15.75" customHeight="1">
      <c r="A242" s="75"/>
      <c r="B242" s="75"/>
      <c r="C242" s="75"/>
      <c r="D242" s="76"/>
      <c r="E242" s="75"/>
      <c r="F242" s="75"/>
    </row>
    <row r="243" spans="1:6" ht="15.75" customHeight="1">
      <c r="A243" s="75"/>
      <c r="B243" s="75"/>
      <c r="C243" s="75"/>
      <c r="D243" s="76"/>
      <c r="E243" s="75"/>
      <c r="F243" s="75"/>
    </row>
    <row r="244" spans="1:6" ht="15.75" customHeight="1">
      <c r="A244" s="75"/>
      <c r="B244" s="75"/>
      <c r="C244" s="75"/>
      <c r="D244" s="76"/>
      <c r="E244" s="75"/>
      <c r="F244" s="75"/>
    </row>
    <row r="245" spans="1:6" ht="15.75" customHeight="1">
      <c r="A245" s="75"/>
      <c r="B245" s="75"/>
      <c r="C245" s="75"/>
      <c r="D245" s="76"/>
      <c r="E245" s="75"/>
      <c r="F245" s="75"/>
    </row>
    <row r="246" spans="1:6" ht="15.75" customHeight="1">
      <c r="A246" s="75"/>
      <c r="B246" s="75"/>
      <c r="C246" s="75"/>
      <c r="D246" s="76"/>
      <c r="E246" s="75"/>
      <c r="F246" s="75"/>
    </row>
    <row r="247" spans="1:6" ht="15.75" customHeight="1">
      <c r="A247" s="75"/>
      <c r="B247" s="75"/>
      <c r="C247" s="75"/>
      <c r="D247" s="76"/>
      <c r="E247" s="75"/>
      <c r="F247" s="75"/>
    </row>
    <row r="248" spans="1:6" ht="15.75" customHeight="1">
      <c r="A248" s="75"/>
      <c r="B248" s="75"/>
      <c r="C248" s="75"/>
      <c r="D248" s="76"/>
      <c r="E248" s="75"/>
      <c r="F248" s="75"/>
    </row>
    <row r="249" spans="1:6" ht="15.75" customHeight="1">
      <c r="A249" s="75"/>
      <c r="B249" s="75"/>
      <c r="C249" s="75"/>
      <c r="D249" s="76"/>
      <c r="E249" s="75"/>
      <c r="F249" s="75"/>
    </row>
    <row r="250" spans="1:6" ht="15.75" customHeight="1">
      <c r="A250" s="75"/>
      <c r="B250" s="75"/>
      <c r="C250" s="75"/>
      <c r="D250" s="76"/>
      <c r="E250" s="75"/>
      <c r="F250" s="75"/>
    </row>
    <row r="251" spans="1:6" ht="15.75" customHeight="1">
      <c r="A251" s="75"/>
      <c r="B251" s="75"/>
      <c r="C251" s="75"/>
      <c r="D251" s="76"/>
      <c r="E251" s="75"/>
      <c r="F251" s="75"/>
    </row>
    <row r="252" spans="1:6" ht="15.75" customHeight="1">
      <c r="A252" s="75"/>
      <c r="B252" s="75"/>
      <c r="C252" s="75"/>
      <c r="D252" s="76"/>
      <c r="E252" s="75"/>
      <c r="F252" s="75"/>
    </row>
    <row r="253" spans="1:6" ht="15.75" customHeight="1">
      <c r="A253" s="75"/>
      <c r="B253" s="75"/>
      <c r="C253" s="75"/>
      <c r="D253" s="76"/>
      <c r="E253" s="75"/>
      <c r="F253" s="75"/>
    </row>
    <row r="254" spans="1:6" ht="15.75" customHeight="1">
      <c r="A254" s="75"/>
      <c r="B254" s="75"/>
      <c r="C254" s="75"/>
      <c r="D254" s="76"/>
      <c r="E254" s="75"/>
      <c r="F254" s="75"/>
    </row>
    <row r="255" spans="1:6" ht="15.75" customHeight="1">
      <c r="A255" s="75"/>
      <c r="B255" s="75"/>
      <c r="C255" s="75"/>
      <c r="D255" s="76"/>
      <c r="E255" s="75"/>
      <c r="F255" s="75"/>
    </row>
    <row r="256" spans="1:6" ht="15.75" customHeight="1">
      <c r="A256" s="75"/>
      <c r="B256" s="75"/>
      <c r="C256" s="75"/>
      <c r="D256" s="76"/>
      <c r="E256" s="75"/>
      <c r="F256" s="75"/>
    </row>
    <row r="257" spans="1:6" ht="15.75" customHeight="1">
      <c r="A257" s="75"/>
      <c r="B257" s="75"/>
      <c r="C257" s="75"/>
      <c r="D257" s="76"/>
      <c r="E257" s="75"/>
      <c r="F257" s="75"/>
    </row>
    <row r="258" spans="1:6" ht="15.75" customHeight="1">
      <c r="A258" s="75"/>
      <c r="B258" s="75"/>
      <c r="C258" s="75"/>
      <c r="D258" s="76"/>
      <c r="E258" s="75"/>
      <c r="F258" s="75"/>
    </row>
    <row r="259" spans="1:6" ht="15.75" customHeight="1">
      <c r="A259" s="75"/>
      <c r="B259" s="75"/>
      <c r="C259" s="75"/>
      <c r="D259" s="76"/>
      <c r="E259" s="75"/>
      <c r="F259" s="75"/>
    </row>
    <row r="260" spans="1:6" ht="15.75" customHeight="1">
      <c r="A260" s="75"/>
      <c r="B260" s="75"/>
      <c r="C260" s="75"/>
      <c r="D260" s="76"/>
      <c r="E260" s="75"/>
      <c r="F260" s="75"/>
    </row>
    <row r="261" spans="1:6" ht="15.75" customHeight="1">
      <c r="A261" s="75"/>
      <c r="B261" s="75"/>
      <c r="C261" s="75"/>
      <c r="D261" s="76"/>
      <c r="E261" s="75"/>
      <c r="F261" s="75"/>
    </row>
    <row r="262" spans="1:6" ht="15.75" customHeight="1">
      <c r="A262" s="75"/>
      <c r="B262" s="75"/>
      <c r="C262" s="75"/>
      <c r="D262" s="76"/>
      <c r="E262" s="75"/>
      <c r="F262" s="75"/>
    </row>
    <row r="263" spans="1:6" ht="15.75" customHeight="1">
      <c r="A263" s="75"/>
      <c r="B263" s="75"/>
      <c r="C263" s="75"/>
      <c r="D263" s="76"/>
      <c r="E263" s="75"/>
      <c r="F263" s="75"/>
    </row>
    <row r="264" spans="1:6" ht="15.75" customHeight="1">
      <c r="A264" s="75"/>
      <c r="B264" s="75"/>
      <c r="C264" s="75"/>
      <c r="D264" s="76"/>
      <c r="E264" s="75"/>
      <c r="F264" s="75"/>
    </row>
    <row r="265" spans="1:6" ht="15.75" customHeight="1">
      <c r="A265" s="75"/>
      <c r="B265" s="75"/>
      <c r="C265" s="75"/>
      <c r="D265" s="76"/>
      <c r="E265" s="75"/>
      <c r="F265" s="75"/>
    </row>
    <row r="266" spans="1:6" ht="15.75" customHeight="1">
      <c r="A266" s="75"/>
      <c r="B266" s="75"/>
      <c r="C266" s="75"/>
      <c r="D266" s="76"/>
      <c r="E266" s="75"/>
      <c r="F266" s="75"/>
    </row>
    <row r="267" spans="1:6" ht="15.75" customHeight="1">
      <c r="A267" s="75"/>
      <c r="B267" s="75"/>
      <c r="C267" s="75"/>
      <c r="D267" s="76"/>
      <c r="E267" s="75"/>
      <c r="F267" s="75"/>
    </row>
    <row r="268" spans="1:6" ht="15.75" customHeight="1">
      <c r="A268" s="75"/>
      <c r="B268" s="75"/>
      <c r="C268" s="75"/>
      <c r="D268" s="76"/>
      <c r="E268" s="75"/>
      <c r="F268" s="75"/>
    </row>
    <row r="269" spans="1:6" ht="15.75" customHeight="1">
      <c r="A269" s="75"/>
      <c r="B269" s="75"/>
      <c r="C269" s="75"/>
      <c r="D269" s="76"/>
      <c r="E269" s="75"/>
      <c r="F269" s="75"/>
    </row>
    <row r="270" spans="1:6" ht="15.75" customHeight="1">
      <c r="A270" s="75"/>
      <c r="B270" s="75"/>
      <c r="C270" s="75"/>
      <c r="D270" s="76"/>
      <c r="E270" s="75"/>
      <c r="F270" s="75"/>
    </row>
    <row r="271" spans="1:6" ht="15.75" customHeight="1">
      <c r="A271" s="75"/>
      <c r="B271" s="75"/>
      <c r="C271" s="75"/>
      <c r="D271" s="76"/>
      <c r="E271" s="75"/>
      <c r="F271" s="75"/>
    </row>
    <row r="272" spans="1:6" ht="15.75" customHeight="1">
      <c r="A272" s="75"/>
      <c r="B272" s="75"/>
      <c r="C272" s="75"/>
      <c r="D272" s="76"/>
      <c r="E272" s="75"/>
      <c r="F272" s="75"/>
    </row>
    <row r="273" spans="1:6" ht="15.75" customHeight="1">
      <c r="A273" s="75"/>
      <c r="B273" s="75"/>
      <c r="C273" s="75"/>
      <c r="D273" s="76"/>
      <c r="E273" s="75"/>
      <c r="F273" s="75"/>
    </row>
    <row r="274" spans="1:6" ht="15.75" customHeight="1">
      <c r="A274" s="75"/>
      <c r="B274" s="75"/>
      <c r="C274" s="75"/>
      <c r="D274" s="76"/>
      <c r="E274" s="75"/>
      <c r="F274" s="75"/>
    </row>
    <row r="275" spans="1:6" ht="15.75" customHeight="1">
      <c r="A275" s="75"/>
      <c r="B275" s="75"/>
      <c r="C275" s="75"/>
      <c r="D275" s="76"/>
      <c r="E275" s="75"/>
      <c r="F275" s="75"/>
    </row>
    <row r="276" spans="1:6" ht="15.75" customHeight="1">
      <c r="A276" s="75"/>
      <c r="B276" s="75"/>
      <c r="C276" s="75"/>
      <c r="D276" s="76"/>
      <c r="E276" s="75"/>
      <c r="F276" s="75"/>
    </row>
    <row r="277" spans="1:6" ht="15.75" customHeight="1">
      <c r="A277" s="75"/>
      <c r="B277" s="75"/>
      <c r="C277" s="75"/>
      <c r="D277" s="76"/>
      <c r="E277" s="75"/>
      <c r="F277" s="75"/>
    </row>
    <row r="278" spans="1:6" ht="15.75" customHeight="1">
      <c r="A278" s="75"/>
      <c r="B278" s="75"/>
      <c r="C278" s="75"/>
      <c r="D278" s="76"/>
      <c r="E278" s="75"/>
      <c r="F278" s="75"/>
    </row>
    <row r="279" spans="1:6" ht="15.75" customHeight="1">
      <c r="A279" s="75"/>
      <c r="B279" s="75"/>
      <c r="C279" s="75"/>
      <c r="D279" s="76"/>
      <c r="E279" s="75"/>
      <c r="F279" s="75"/>
    </row>
    <row r="280" spans="1:6" ht="15.75" customHeight="1">
      <c r="A280" s="75"/>
      <c r="B280" s="75"/>
      <c r="C280" s="75"/>
      <c r="D280" s="76"/>
      <c r="E280" s="75"/>
      <c r="F280" s="75"/>
    </row>
    <row r="281" spans="1:6" ht="15.75" customHeight="1">
      <c r="A281" s="75"/>
      <c r="B281" s="75"/>
      <c r="C281" s="75"/>
      <c r="D281" s="76"/>
      <c r="E281" s="75"/>
      <c r="F281" s="75"/>
    </row>
    <row r="282" spans="1:6" ht="15.75" customHeight="1">
      <c r="A282" s="75"/>
      <c r="B282" s="75"/>
      <c r="C282" s="75"/>
      <c r="D282" s="76"/>
      <c r="E282" s="75"/>
      <c r="F282" s="75"/>
    </row>
    <row r="283" spans="1:6" ht="15.75" customHeight="1">
      <c r="A283" s="75"/>
      <c r="B283" s="75"/>
      <c r="C283" s="75"/>
      <c r="D283" s="76"/>
      <c r="E283" s="75"/>
      <c r="F283" s="75"/>
    </row>
    <row r="284" spans="1:6" ht="15.75" customHeight="1">
      <c r="A284" s="75"/>
      <c r="B284" s="75"/>
      <c r="C284" s="75"/>
      <c r="D284" s="76"/>
      <c r="E284" s="75"/>
      <c r="F284" s="75"/>
    </row>
    <row r="285" spans="1:6" ht="15.75" customHeight="1">
      <c r="A285" s="75"/>
      <c r="B285" s="75"/>
      <c r="C285" s="75"/>
      <c r="D285" s="76"/>
      <c r="E285" s="75"/>
      <c r="F285" s="75"/>
    </row>
    <row r="286" spans="1:6" ht="15.75" customHeight="1">
      <c r="A286" s="75"/>
      <c r="B286" s="75"/>
      <c r="C286" s="75"/>
      <c r="D286" s="76"/>
      <c r="E286" s="75"/>
      <c r="F286" s="75"/>
    </row>
    <row r="287" spans="1:6" ht="15.75" customHeight="1">
      <c r="A287" s="75"/>
      <c r="B287" s="75"/>
      <c r="C287" s="75"/>
      <c r="D287" s="76"/>
      <c r="E287" s="75"/>
      <c r="F287" s="75"/>
    </row>
    <row r="288" spans="1:6" ht="15.75" customHeight="1">
      <c r="A288" s="75"/>
      <c r="B288" s="75"/>
      <c r="C288" s="75"/>
      <c r="D288" s="76"/>
      <c r="E288" s="75"/>
      <c r="F288" s="75"/>
    </row>
    <row r="289" spans="1:6" ht="15.75" customHeight="1">
      <c r="A289" s="75"/>
      <c r="B289" s="75"/>
      <c r="C289" s="75"/>
      <c r="D289" s="76"/>
      <c r="E289" s="75"/>
      <c r="F289" s="75"/>
    </row>
    <row r="290" spans="1:6" ht="15.75" customHeight="1">
      <c r="A290" s="75"/>
      <c r="B290" s="75"/>
      <c r="C290" s="75"/>
      <c r="D290" s="76"/>
      <c r="E290" s="75"/>
      <c r="F290" s="75"/>
    </row>
    <row r="291" spans="1:6" ht="15.75" customHeight="1">
      <c r="A291" s="75"/>
      <c r="B291" s="75"/>
      <c r="C291" s="75"/>
      <c r="D291" s="76"/>
      <c r="E291" s="75"/>
      <c r="F291" s="75"/>
    </row>
    <row r="292" spans="1:6" ht="15.75" customHeight="1">
      <c r="A292" s="75"/>
      <c r="B292" s="75"/>
      <c r="C292" s="75"/>
      <c r="D292" s="76"/>
      <c r="E292" s="75"/>
      <c r="F292" s="75"/>
    </row>
    <row r="293" spans="1:6" ht="15.75" customHeight="1">
      <c r="A293" s="75"/>
      <c r="B293" s="75"/>
      <c r="C293" s="75"/>
      <c r="D293" s="76"/>
      <c r="E293" s="75"/>
      <c r="F293" s="75"/>
    </row>
    <row r="294" spans="1:6" ht="15.75" customHeight="1">
      <c r="A294" s="75"/>
      <c r="B294" s="75"/>
      <c r="C294" s="75"/>
      <c r="D294" s="76"/>
      <c r="E294" s="75"/>
      <c r="F294" s="75"/>
    </row>
    <row r="295" spans="1:6" ht="15.75" customHeight="1">
      <c r="A295" s="75"/>
      <c r="B295" s="75"/>
      <c r="C295" s="75"/>
      <c r="D295" s="76"/>
      <c r="E295" s="75"/>
      <c r="F295" s="75"/>
    </row>
    <row r="296" spans="1:6" ht="15.75" customHeight="1">
      <c r="A296" s="75"/>
      <c r="B296" s="75"/>
      <c r="C296" s="75"/>
      <c r="D296" s="76"/>
      <c r="E296" s="75"/>
      <c r="F296" s="75"/>
    </row>
    <row r="297" spans="1:6" ht="15.75" customHeight="1">
      <c r="A297" s="75"/>
      <c r="B297" s="75"/>
      <c r="C297" s="75"/>
      <c r="D297" s="76"/>
      <c r="E297" s="75"/>
      <c r="F297" s="75"/>
    </row>
    <row r="298" spans="1:6" ht="15.75" customHeight="1">
      <c r="A298" s="75"/>
      <c r="B298" s="75"/>
      <c r="C298" s="75"/>
      <c r="D298" s="76"/>
      <c r="E298" s="75"/>
      <c r="F298" s="75"/>
    </row>
    <row r="299" spans="1:6" ht="15.75" customHeight="1">
      <c r="A299" s="75"/>
      <c r="B299" s="75"/>
      <c r="C299" s="75"/>
      <c r="D299" s="76"/>
      <c r="E299" s="75"/>
      <c r="F299" s="75"/>
    </row>
    <row r="300" spans="1:6" ht="15.75" customHeight="1">
      <c r="A300" s="75"/>
      <c r="B300" s="75"/>
      <c r="C300" s="75"/>
      <c r="D300" s="76"/>
      <c r="E300" s="75"/>
      <c r="F300" s="75"/>
    </row>
    <row r="301" spans="1:6" ht="15.75" customHeight="1">
      <c r="A301" s="75"/>
      <c r="B301" s="75"/>
      <c r="C301" s="75"/>
      <c r="D301" s="76"/>
      <c r="E301" s="75"/>
      <c r="F301" s="75"/>
    </row>
    <row r="302" spans="1:6" ht="15.75" customHeight="1">
      <c r="A302" s="75"/>
      <c r="B302" s="75"/>
      <c r="C302" s="75"/>
      <c r="D302" s="76"/>
      <c r="E302" s="75"/>
      <c r="F302" s="75"/>
    </row>
    <row r="303" spans="1:6" ht="15.75" customHeight="1">
      <c r="A303" s="75"/>
      <c r="B303" s="75"/>
      <c r="C303" s="75"/>
      <c r="D303" s="76"/>
      <c r="E303" s="75"/>
      <c r="F303" s="75"/>
    </row>
    <row r="304" spans="1:6" ht="15.75" customHeight="1">
      <c r="A304" s="75"/>
      <c r="B304" s="75"/>
      <c r="C304" s="75"/>
      <c r="D304" s="76"/>
      <c r="E304" s="75"/>
      <c r="F304" s="75"/>
    </row>
    <row r="305" spans="1:6" ht="15.75" customHeight="1">
      <c r="A305" s="75"/>
      <c r="B305" s="75"/>
      <c r="C305" s="75"/>
      <c r="D305" s="76"/>
      <c r="E305" s="75"/>
      <c r="F305" s="75"/>
    </row>
    <row r="306" spans="1:6" ht="15.75" customHeight="1">
      <c r="A306" s="75"/>
      <c r="B306" s="75"/>
      <c r="C306" s="75"/>
      <c r="D306" s="76"/>
      <c r="E306" s="75"/>
      <c r="F306" s="75"/>
    </row>
    <row r="307" spans="1:6" ht="15.75" customHeight="1">
      <c r="A307" s="75"/>
      <c r="B307" s="75"/>
      <c r="C307" s="75"/>
      <c r="D307" s="76"/>
      <c r="E307" s="75"/>
      <c r="F307" s="75"/>
    </row>
    <row r="308" spans="1:6" ht="15.75" customHeight="1">
      <c r="A308" s="75"/>
      <c r="B308" s="75"/>
      <c r="C308" s="75"/>
      <c r="D308" s="76"/>
      <c r="E308" s="75"/>
      <c r="F308" s="75"/>
    </row>
    <row r="309" spans="1:6" ht="15.75" customHeight="1">
      <c r="A309" s="75"/>
      <c r="B309" s="75"/>
      <c r="C309" s="75"/>
      <c r="D309" s="76"/>
      <c r="E309" s="75"/>
      <c r="F309" s="75"/>
    </row>
    <row r="310" spans="1:6" ht="15.75" customHeight="1">
      <c r="A310" s="75"/>
      <c r="B310" s="75"/>
      <c r="C310" s="75"/>
      <c r="D310" s="76"/>
      <c r="E310" s="75"/>
      <c r="F310" s="75"/>
    </row>
    <row r="311" spans="1:6" ht="15.75" customHeight="1">
      <c r="A311" s="75"/>
      <c r="B311" s="75"/>
      <c r="C311" s="75"/>
      <c r="D311" s="76"/>
      <c r="E311" s="75"/>
      <c r="F311" s="75"/>
    </row>
    <row r="312" spans="1:6" ht="15.75" customHeight="1">
      <c r="A312" s="75"/>
      <c r="B312" s="75"/>
      <c r="C312" s="75"/>
      <c r="D312" s="76"/>
      <c r="E312" s="75"/>
      <c r="F312" s="75"/>
    </row>
    <row r="313" spans="1:6" ht="15.75" customHeight="1">
      <c r="A313" s="75"/>
      <c r="B313" s="75"/>
      <c r="C313" s="75"/>
      <c r="D313" s="76"/>
      <c r="E313" s="75"/>
      <c r="F313" s="75"/>
    </row>
    <row r="314" spans="1:6" ht="15.75" customHeight="1">
      <c r="A314" s="75"/>
      <c r="B314" s="75"/>
      <c r="C314" s="75"/>
      <c r="D314" s="76"/>
      <c r="E314" s="75"/>
      <c r="F314" s="75"/>
    </row>
    <row r="315" spans="1:6" ht="15.75" customHeight="1">
      <c r="A315" s="75"/>
      <c r="B315" s="75"/>
      <c r="C315" s="75"/>
      <c r="D315" s="76"/>
      <c r="E315" s="75"/>
      <c r="F315" s="75"/>
    </row>
    <row r="316" spans="1:6" ht="15.75" customHeight="1">
      <c r="A316" s="75"/>
      <c r="B316" s="75"/>
      <c r="C316" s="75"/>
      <c r="D316" s="76"/>
      <c r="E316" s="75"/>
      <c r="F316" s="75"/>
    </row>
    <row r="317" spans="1:6" ht="15.75" customHeight="1">
      <c r="A317" s="75"/>
      <c r="B317" s="75"/>
      <c r="C317" s="75"/>
      <c r="D317" s="76"/>
      <c r="E317" s="75"/>
      <c r="F317" s="75"/>
    </row>
    <row r="318" spans="1:6" ht="15.75" customHeight="1">
      <c r="A318" s="75"/>
      <c r="B318" s="75"/>
      <c r="C318" s="75"/>
      <c r="D318" s="76"/>
      <c r="E318" s="75"/>
      <c r="F318" s="75"/>
    </row>
    <row r="319" spans="1:6" ht="15.75" customHeight="1">
      <c r="A319" s="75"/>
      <c r="B319" s="75"/>
      <c r="C319" s="75"/>
      <c r="D319" s="76"/>
      <c r="E319" s="75"/>
      <c r="F319" s="75"/>
    </row>
    <row r="320" spans="1:6" ht="15.75" customHeight="1">
      <c r="A320" s="75"/>
      <c r="B320" s="75"/>
      <c r="C320" s="75"/>
      <c r="D320" s="76"/>
      <c r="E320" s="75"/>
      <c r="F320" s="75"/>
    </row>
    <row r="321" spans="1:6" ht="15.75" customHeight="1">
      <c r="A321" s="75"/>
      <c r="B321" s="75"/>
      <c r="C321" s="75"/>
      <c r="D321" s="76"/>
      <c r="E321" s="75"/>
      <c r="F321" s="75"/>
    </row>
    <row r="322" spans="1:6" ht="15.75" customHeight="1">
      <c r="A322" s="75"/>
      <c r="B322" s="75"/>
      <c r="C322" s="75"/>
      <c r="D322" s="76"/>
      <c r="E322" s="75"/>
      <c r="F322" s="75"/>
    </row>
    <row r="323" spans="1:6" ht="15.75" customHeight="1">
      <c r="A323" s="75"/>
      <c r="B323" s="75"/>
      <c r="C323" s="75"/>
      <c r="D323" s="76"/>
      <c r="E323" s="75"/>
      <c r="F323" s="75"/>
    </row>
    <row r="324" spans="1:6" ht="15.75" customHeight="1">
      <c r="A324" s="75"/>
      <c r="B324" s="75"/>
      <c r="C324" s="75"/>
      <c r="D324" s="76"/>
      <c r="E324" s="75"/>
      <c r="F324" s="75"/>
    </row>
    <row r="325" spans="1:6" ht="15.75" customHeight="1">
      <c r="A325" s="75"/>
      <c r="B325" s="75"/>
      <c r="C325" s="75"/>
      <c r="D325" s="76"/>
      <c r="E325" s="75"/>
      <c r="F325" s="75"/>
    </row>
    <row r="326" spans="1:6" ht="15.75" customHeight="1">
      <c r="A326" s="75"/>
      <c r="B326" s="75"/>
      <c r="C326" s="75"/>
      <c r="D326" s="76"/>
      <c r="E326" s="75"/>
      <c r="F326" s="75"/>
    </row>
    <row r="327" spans="1:6" ht="15.75" customHeight="1">
      <c r="A327" s="75"/>
      <c r="B327" s="75"/>
      <c r="C327" s="75"/>
      <c r="D327" s="76"/>
      <c r="E327" s="75"/>
      <c r="F327" s="75"/>
    </row>
    <row r="328" spans="1:6" ht="15.75" customHeight="1">
      <c r="A328" s="75"/>
      <c r="B328" s="75"/>
      <c r="C328" s="75"/>
      <c r="D328" s="76"/>
      <c r="E328" s="75"/>
      <c r="F328" s="75"/>
    </row>
    <row r="329" spans="1:6" ht="15.75" customHeight="1">
      <c r="A329" s="75"/>
      <c r="B329" s="75"/>
      <c r="C329" s="75"/>
      <c r="D329" s="76"/>
      <c r="E329" s="75"/>
      <c r="F329" s="75"/>
    </row>
    <row r="330" spans="1:6" ht="15.75" customHeight="1">
      <c r="A330" s="75"/>
      <c r="B330" s="75"/>
      <c r="C330" s="75"/>
      <c r="D330" s="76"/>
      <c r="E330" s="75"/>
      <c r="F330" s="75"/>
    </row>
    <row r="331" spans="1:6" ht="15.75" customHeight="1">
      <c r="A331" s="75"/>
      <c r="B331" s="75"/>
      <c r="C331" s="75"/>
      <c r="D331" s="76"/>
      <c r="E331" s="75"/>
      <c r="F331" s="75"/>
    </row>
    <row r="332" spans="1:6" ht="15.75" customHeight="1">
      <c r="A332" s="75"/>
      <c r="B332" s="75"/>
      <c r="C332" s="75"/>
      <c r="D332" s="76"/>
      <c r="E332" s="75"/>
      <c r="F332" s="75"/>
    </row>
    <row r="333" spans="1:6" ht="15.75" customHeight="1">
      <c r="A333" s="75"/>
      <c r="B333" s="75"/>
      <c r="C333" s="75"/>
      <c r="D333" s="76"/>
      <c r="E333" s="75"/>
      <c r="F333" s="75"/>
    </row>
    <row r="334" spans="1:6" ht="15.75" customHeight="1">
      <c r="A334" s="75"/>
      <c r="B334" s="75"/>
      <c r="C334" s="75"/>
      <c r="D334" s="76"/>
      <c r="E334" s="75"/>
      <c r="F334" s="75"/>
    </row>
    <row r="335" spans="1:6" ht="15.75" customHeight="1">
      <c r="A335" s="75"/>
      <c r="B335" s="75"/>
      <c r="C335" s="75"/>
      <c r="D335" s="76"/>
      <c r="E335" s="75"/>
      <c r="F335" s="75"/>
    </row>
    <row r="336" spans="1:6" ht="15.75" customHeight="1">
      <c r="A336" s="75"/>
      <c r="B336" s="75"/>
      <c r="C336" s="75"/>
      <c r="D336" s="76"/>
      <c r="E336" s="75"/>
      <c r="F336" s="75"/>
    </row>
    <row r="337" spans="1:6" ht="15.75" customHeight="1">
      <c r="A337" s="75"/>
      <c r="B337" s="75"/>
      <c r="C337" s="75"/>
      <c r="D337" s="76"/>
      <c r="E337" s="75"/>
      <c r="F337" s="75"/>
    </row>
    <row r="338" spans="1:6" ht="15.75" customHeight="1">
      <c r="A338" s="75"/>
      <c r="B338" s="75"/>
      <c r="C338" s="75"/>
      <c r="D338" s="76"/>
      <c r="E338" s="75"/>
      <c r="F338" s="75"/>
    </row>
    <row r="339" spans="1:6" ht="15.75" customHeight="1">
      <c r="A339" s="75"/>
      <c r="B339" s="75"/>
      <c r="C339" s="75"/>
      <c r="D339" s="76"/>
      <c r="E339" s="75"/>
      <c r="F339" s="75"/>
    </row>
    <row r="340" spans="1:6" ht="15.75" customHeight="1">
      <c r="A340" s="75"/>
      <c r="B340" s="75"/>
      <c r="C340" s="75"/>
      <c r="D340" s="76"/>
      <c r="E340" s="75"/>
      <c r="F340" s="75"/>
    </row>
    <row r="341" spans="1:6" ht="15.75" customHeight="1">
      <c r="A341" s="75"/>
      <c r="B341" s="75"/>
      <c r="C341" s="75"/>
      <c r="D341" s="76"/>
      <c r="E341" s="75"/>
      <c r="F341" s="75"/>
    </row>
    <row r="342" spans="1:6" ht="15.75" customHeight="1">
      <c r="A342" s="75"/>
      <c r="B342" s="75"/>
      <c r="C342" s="75"/>
      <c r="D342" s="76"/>
      <c r="E342" s="75"/>
      <c r="F342" s="75"/>
    </row>
    <row r="343" spans="1:6" ht="15.75" customHeight="1">
      <c r="A343" s="75"/>
      <c r="B343" s="75"/>
      <c r="C343" s="75"/>
      <c r="D343" s="76"/>
      <c r="E343" s="75"/>
      <c r="F343" s="75"/>
    </row>
    <row r="344" spans="1:6" ht="15.75" customHeight="1">
      <c r="A344" s="75"/>
      <c r="B344" s="75"/>
      <c r="C344" s="75"/>
      <c r="D344" s="76"/>
      <c r="E344" s="75"/>
      <c r="F344" s="75"/>
    </row>
    <row r="345" spans="1:6" ht="15.75" customHeight="1">
      <c r="A345" s="75"/>
      <c r="B345" s="75"/>
      <c r="C345" s="75"/>
      <c r="D345" s="76"/>
      <c r="E345" s="75"/>
      <c r="F345" s="75"/>
    </row>
    <row r="346" spans="1:6" ht="15.75" customHeight="1">
      <c r="A346" s="75"/>
      <c r="B346" s="75"/>
      <c r="C346" s="75"/>
      <c r="D346" s="76"/>
      <c r="E346" s="75"/>
      <c r="F346" s="75"/>
    </row>
    <row r="347" spans="1:6" ht="15.75" customHeight="1">
      <c r="A347" s="75"/>
      <c r="B347" s="75"/>
      <c r="C347" s="75"/>
      <c r="D347" s="76"/>
      <c r="E347" s="75"/>
      <c r="F347" s="75"/>
    </row>
    <row r="348" spans="1:6" ht="15.75" customHeight="1">
      <c r="A348" s="75"/>
      <c r="B348" s="75"/>
      <c r="C348" s="75"/>
      <c r="D348" s="76"/>
      <c r="E348" s="75"/>
      <c r="F348" s="75"/>
    </row>
    <row r="349" spans="1:6" ht="15.75" customHeight="1">
      <c r="A349" s="75"/>
      <c r="B349" s="75"/>
      <c r="C349" s="75"/>
      <c r="D349" s="76"/>
      <c r="E349" s="75"/>
      <c r="F349" s="75"/>
    </row>
    <row r="350" spans="1:6" ht="15.75" customHeight="1">
      <c r="A350" s="75"/>
      <c r="B350" s="75"/>
      <c r="C350" s="75"/>
      <c r="D350" s="76"/>
      <c r="E350" s="75"/>
      <c r="F350" s="75"/>
    </row>
    <row r="351" spans="1:6" ht="15.75" customHeight="1">
      <c r="A351" s="75"/>
      <c r="B351" s="75"/>
      <c r="C351" s="75"/>
      <c r="D351" s="76"/>
      <c r="E351" s="75"/>
      <c r="F351" s="75"/>
    </row>
    <row r="352" spans="1:6" ht="15.75" customHeight="1">
      <c r="A352" s="75"/>
      <c r="B352" s="75"/>
      <c r="C352" s="75"/>
      <c r="D352" s="76"/>
      <c r="E352" s="75"/>
      <c r="F352" s="75"/>
    </row>
    <row r="353" spans="1:6" ht="15.75" customHeight="1">
      <c r="A353" s="75"/>
      <c r="B353" s="75"/>
      <c r="C353" s="75"/>
      <c r="D353" s="76"/>
      <c r="E353" s="75"/>
      <c r="F353" s="75"/>
    </row>
    <row r="354" spans="1:6" ht="15.75" customHeight="1">
      <c r="A354" s="75"/>
      <c r="B354" s="75"/>
      <c r="C354" s="75"/>
      <c r="D354" s="76"/>
      <c r="E354" s="75"/>
      <c r="F354" s="75"/>
    </row>
    <row r="355" spans="1:6" ht="15.75" customHeight="1">
      <c r="A355" s="75"/>
      <c r="B355" s="75"/>
      <c r="C355" s="75"/>
      <c r="D355" s="76"/>
      <c r="E355" s="75"/>
      <c r="F355" s="75"/>
    </row>
    <row r="356" spans="1:6" ht="15.75" customHeight="1">
      <c r="A356" s="75"/>
      <c r="B356" s="75"/>
      <c r="C356" s="75"/>
      <c r="D356" s="76"/>
      <c r="E356" s="75"/>
      <c r="F356" s="75"/>
    </row>
    <row r="357" spans="1:6" ht="15.75" customHeight="1">
      <c r="A357" s="75"/>
      <c r="B357" s="75"/>
      <c r="C357" s="75"/>
      <c r="D357" s="76"/>
      <c r="E357" s="75"/>
      <c r="F357" s="75"/>
    </row>
    <row r="358" spans="1:6" ht="15.75" customHeight="1">
      <c r="A358" s="75"/>
      <c r="B358" s="75"/>
      <c r="C358" s="75"/>
      <c r="D358" s="76"/>
      <c r="E358" s="75"/>
      <c r="F358" s="75"/>
    </row>
    <row r="359" spans="1:6" ht="15.75" customHeight="1">
      <c r="A359" s="75"/>
      <c r="B359" s="75"/>
      <c r="C359" s="75"/>
      <c r="D359" s="76"/>
      <c r="E359" s="75"/>
      <c r="F359" s="75"/>
    </row>
    <row r="360" spans="1:6" ht="15.75" customHeight="1">
      <c r="A360" s="75"/>
      <c r="B360" s="75"/>
      <c r="C360" s="75"/>
      <c r="D360" s="76"/>
      <c r="E360" s="75"/>
      <c r="F360" s="75"/>
    </row>
    <row r="361" spans="1:6" ht="15.75" customHeight="1">
      <c r="A361" s="75"/>
      <c r="B361" s="75"/>
      <c r="C361" s="75"/>
      <c r="D361" s="76"/>
      <c r="E361" s="75"/>
      <c r="F361" s="75"/>
    </row>
    <row r="362" spans="1:6" ht="15.75" customHeight="1">
      <c r="A362" s="75"/>
      <c r="B362" s="75"/>
      <c r="C362" s="75"/>
      <c r="D362" s="76"/>
      <c r="E362" s="75"/>
      <c r="F362" s="75"/>
    </row>
    <row r="363" spans="1:6" ht="15.75" customHeight="1">
      <c r="A363" s="75"/>
      <c r="B363" s="75"/>
      <c r="C363" s="75"/>
      <c r="D363" s="76"/>
      <c r="E363" s="75"/>
      <c r="F363" s="75"/>
    </row>
    <row r="364" spans="1:6" ht="15.75" customHeight="1">
      <c r="A364" s="75"/>
      <c r="B364" s="75"/>
      <c r="C364" s="75"/>
      <c r="D364" s="76"/>
      <c r="E364" s="75"/>
      <c r="F364" s="75"/>
    </row>
    <row r="365" spans="1:6" ht="15.75" customHeight="1">
      <c r="A365" s="75"/>
      <c r="B365" s="75"/>
      <c r="C365" s="75"/>
      <c r="D365" s="76"/>
      <c r="E365" s="75"/>
      <c r="F365" s="75"/>
    </row>
    <row r="366" spans="1:6" ht="15.75" customHeight="1">
      <c r="A366" s="75"/>
      <c r="B366" s="75"/>
      <c r="C366" s="75"/>
      <c r="D366" s="76"/>
      <c r="E366" s="75"/>
      <c r="F366" s="75"/>
    </row>
    <row r="367" spans="1:6" ht="15.75" customHeight="1">
      <c r="A367" s="75"/>
      <c r="B367" s="75"/>
      <c r="C367" s="75"/>
      <c r="D367" s="76"/>
      <c r="E367" s="75"/>
      <c r="F367" s="75"/>
    </row>
    <row r="368" spans="1:6" ht="15.75" customHeight="1">
      <c r="A368" s="75"/>
      <c r="B368" s="75"/>
      <c r="C368" s="75"/>
      <c r="D368" s="76"/>
      <c r="E368" s="75"/>
      <c r="F368" s="75"/>
    </row>
    <row r="369" spans="1:6" ht="15.75" customHeight="1">
      <c r="A369" s="75"/>
      <c r="B369" s="75"/>
      <c r="C369" s="75"/>
      <c r="D369" s="76"/>
      <c r="E369" s="75"/>
      <c r="F369" s="75"/>
    </row>
    <row r="370" spans="1:6" ht="15.75" customHeight="1">
      <c r="A370" s="75"/>
      <c r="B370" s="75"/>
      <c r="C370" s="75"/>
      <c r="D370" s="76"/>
      <c r="E370" s="75"/>
      <c r="F370" s="75"/>
    </row>
    <row r="371" spans="1:6" ht="15.75" customHeight="1">
      <c r="A371" s="75"/>
      <c r="B371" s="75"/>
      <c r="C371" s="75"/>
      <c r="D371" s="76"/>
      <c r="E371" s="75"/>
      <c r="F371" s="75"/>
    </row>
    <row r="372" spans="1:6" ht="15.75" customHeight="1">
      <c r="A372" s="75"/>
      <c r="B372" s="75"/>
      <c r="C372" s="75"/>
      <c r="D372" s="76"/>
      <c r="E372" s="75"/>
      <c r="F372" s="75"/>
    </row>
    <row r="373" spans="1:6" ht="15.75" customHeight="1">
      <c r="A373" s="75"/>
      <c r="B373" s="75"/>
      <c r="C373" s="75"/>
      <c r="D373" s="76"/>
      <c r="E373" s="75"/>
      <c r="F373" s="75"/>
    </row>
    <row r="374" spans="1:6" ht="15.75" customHeight="1">
      <c r="A374" s="75"/>
      <c r="B374" s="75"/>
      <c r="C374" s="75"/>
      <c r="D374" s="76"/>
      <c r="E374" s="75"/>
      <c r="F374" s="75"/>
    </row>
    <row r="375" spans="1:6" ht="15.75" customHeight="1">
      <c r="A375" s="75"/>
      <c r="B375" s="75"/>
      <c r="C375" s="75"/>
      <c r="D375" s="76"/>
      <c r="E375" s="75"/>
      <c r="F375" s="75"/>
    </row>
    <row r="376" spans="1:6" ht="15.75" customHeight="1">
      <c r="A376" s="75"/>
      <c r="B376" s="75"/>
      <c r="C376" s="75"/>
      <c r="D376" s="76"/>
      <c r="E376" s="75"/>
      <c r="F376" s="75"/>
    </row>
    <row r="377" spans="1:6" ht="15.75" customHeight="1">
      <c r="A377" s="75"/>
      <c r="B377" s="75"/>
      <c r="C377" s="75"/>
      <c r="D377" s="76"/>
      <c r="E377" s="75"/>
      <c r="F377" s="75"/>
    </row>
    <row r="378" spans="1:6" ht="15.75" customHeight="1">
      <c r="A378" s="75"/>
      <c r="B378" s="75"/>
      <c r="C378" s="75"/>
      <c r="D378" s="76"/>
      <c r="E378" s="75"/>
      <c r="F378" s="75"/>
    </row>
    <row r="379" spans="1:6" ht="15.75" customHeight="1">
      <c r="A379" s="75"/>
      <c r="B379" s="75"/>
      <c r="C379" s="75"/>
      <c r="D379" s="76"/>
      <c r="E379" s="75"/>
      <c r="F379" s="75"/>
    </row>
    <row r="380" spans="1:6" ht="15.75" customHeight="1">
      <c r="A380" s="75"/>
      <c r="B380" s="75"/>
      <c r="C380" s="75"/>
      <c r="D380" s="76"/>
      <c r="E380" s="75"/>
      <c r="F380" s="75"/>
    </row>
    <row r="381" spans="1:6" ht="15.75" customHeight="1">
      <c r="A381" s="75"/>
      <c r="B381" s="75"/>
      <c r="C381" s="75"/>
      <c r="D381" s="76"/>
      <c r="E381" s="75"/>
      <c r="F381" s="75"/>
    </row>
    <row r="382" spans="1:6" ht="15.75" customHeight="1">
      <c r="A382" s="75"/>
      <c r="B382" s="75"/>
      <c r="C382" s="75"/>
      <c r="D382" s="76"/>
      <c r="E382" s="75"/>
      <c r="F382" s="75"/>
    </row>
    <row r="383" spans="1:6" ht="15.75" customHeight="1">
      <c r="A383" s="75"/>
      <c r="B383" s="75"/>
      <c r="C383" s="75"/>
      <c r="D383" s="76"/>
      <c r="E383" s="75"/>
      <c r="F383" s="75"/>
    </row>
    <row r="384" spans="1:6" ht="15.75" customHeight="1">
      <c r="A384" s="75"/>
      <c r="B384" s="75"/>
      <c r="C384" s="75"/>
      <c r="D384" s="76"/>
      <c r="E384" s="75"/>
      <c r="F384" s="75"/>
    </row>
    <row r="385" spans="1:6" ht="15.75" customHeight="1">
      <c r="A385" s="75"/>
      <c r="B385" s="75"/>
      <c r="C385" s="75"/>
      <c r="D385" s="76"/>
      <c r="E385" s="75"/>
      <c r="F385" s="75"/>
    </row>
    <row r="386" spans="1:6" ht="15.75" customHeight="1">
      <c r="A386" s="75"/>
      <c r="B386" s="75"/>
      <c r="C386" s="75"/>
      <c r="D386" s="76"/>
      <c r="E386" s="75"/>
      <c r="F386" s="75"/>
    </row>
    <row r="387" spans="1:6" ht="15.75" customHeight="1">
      <c r="A387" s="75"/>
      <c r="B387" s="75"/>
      <c r="C387" s="75"/>
      <c r="D387" s="76"/>
      <c r="E387" s="75"/>
      <c r="F387" s="75"/>
    </row>
    <row r="388" spans="1:6" ht="15.75" customHeight="1">
      <c r="A388" s="75"/>
      <c r="B388" s="75"/>
      <c r="C388" s="75"/>
      <c r="D388" s="76"/>
      <c r="E388" s="75"/>
      <c r="F388" s="75"/>
    </row>
    <row r="389" spans="1:6" ht="15.75" customHeight="1">
      <c r="A389" s="75"/>
      <c r="B389" s="75"/>
      <c r="C389" s="75"/>
      <c r="D389" s="76"/>
      <c r="E389" s="75"/>
      <c r="F389" s="75"/>
    </row>
    <row r="390" spans="1:6" ht="15.75" customHeight="1">
      <c r="A390" s="75"/>
      <c r="B390" s="75"/>
      <c r="C390" s="75"/>
      <c r="D390" s="76"/>
      <c r="E390" s="75"/>
      <c r="F390" s="75"/>
    </row>
    <row r="391" spans="1:6" ht="15.75" customHeight="1">
      <c r="A391" s="75"/>
      <c r="B391" s="75"/>
      <c r="C391" s="75"/>
      <c r="D391" s="76"/>
      <c r="E391" s="75"/>
      <c r="F391" s="75"/>
    </row>
    <row r="392" spans="1:6" ht="15.75" customHeight="1">
      <c r="A392" s="75"/>
      <c r="B392" s="75"/>
      <c r="C392" s="75"/>
      <c r="D392" s="76"/>
      <c r="E392" s="75"/>
      <c r="F392" s="75"/>
    </row>
    <row r="393" spans="1:6" ht="15.75" customHeight="1">
      <c r="A393" s="75"/>
      <c r="B393" s="75"/>
      <c r="C393" s="75"/>
      <c r="D393" s="76"/>
      <c r="E393" s="75"/>
      <c r="F393" s="75"/>
    </row>
    <row r="394" spans="1:6" ht="15.75" customHeight="1">
      <c r="A394" s="75"/>
      <c r="B394" s="75"/>
      <c r="C394" s="75"/>
      <c r="D394" s="76"/>
      <c r="E394" s="75"/>
      <c r="F394" s="75"/>
    </row>
    <row r="395" spans="1:6" ht="15.75" customHeight="1">
      <c r="A395" s="75"/>
      <c r="B395" s="75"/>
      <c r="C395" s="75"/>
      <c r="D395" s="76"/>
      <c r="E395" s="75"/>
      <c r="F395" s="75"/>
    </row>
    <row r="396" spans="1:6" ht="15.75" customHeight="1">
      <c r="A396" s="75"/>
      <c r="B396" s="75"/>
      <c r="C396" s="75"/>
      <c r="D396" s="76"/>
      <c r="E396" s="75"/>
      <c r="F396" s="75"/>
    </row>
    <row r="397" spans="1:6" ht="15.75" customHeight="1">
      <c r="A397" s="75"/>
      <c r="B397" s="75"/>
      <c r="C397" s="75"/>
      <c r="D397" s="76"/>
      <c r="E397" s="75"/>
      <c r="F397" s="75"/>
    </row>
    <row r="398" spans="1:6" ht="15.75" customHeight="1">
      <c r="A398" s="75"/>
      <c r="B398" s="75"/>
      <c r="C398" s="75"/>
      <c r="D398" s="76"/>
      <c r="E398" s="75"/>
      <c r="F398" s="75"/>
    </row>
    <row r="399" spans="1:6" ht="15.75" customHeight="1">
      <c r="A399" s="75"/>
      <c r="B399" s="75"/>
      <c r="C399" s="75"/>
      <c r="D399" s="76"/>
      <c r="E399" s="75"/>
      <c r="F399" s="75"/>
    </row>
    <row r="400" spans="1:6" ht="15.75" customHeight="1">
      <c r="A400" s="75"/>
      <c r="B400" s="75"/>
      <c r="C400" s="75"/>
      <c r="D400" s="76"/>
      <c r="E400" s="75"/>
      <c r="F400" s="75"/>
    </row>
    <row r="401" spans="1:6" ht="15.75" customHeight="1">
      <c r="A401" s="75"/>
      <c r="B401" s="75"/>
      <c r="C401" s="75"/>
      <c r="D401" s="76"/>
      <c r="E401" s="75"/>
      <c r="F401" s="75"/>
    </row>
    <row r="402" spans="1:6" ht="15.75" customHeight="1">
      <c r="A402" s="75"/>
      <c r="B402" s="75"/>
      <c r="C402" s="75"/>
      <c r="D402" s="76"/>
      <c r="E402" s="75"/>
      <c r="F402" s="75"/>
    </row>
    <row r="403" spans="1:6" ht="15.75" customHeight="1">
      <c r="A403" s="75"/>
      <c r="B403" s="75"/>
      <c r="C403" s="75"/>
      <c r="D403" s="76"/>
      <c r="E403" s="75"/>
      <c r="F403" s="75"/>
    </row>
    <row r="404" spans="1:6" ht="15.75" customHeight="1">
      <c r="A404" s="75"/>
      <c r="B404" s="75"/>
      <c r="C404" s="75"/>
      <c r="D404" s="76"/>
      <c r="E404" s="75"/>
      <c r="F404" s="75"/>
    </row>
    <row r="405" spans="1:6" ht="15.75" customHeight="1">
      <c r="A405" s="75"/>
      <c r="B405" s="75"/>
      <c r="C405" s="75"/>
      <c r="D405" s="76"/>
      <c r="E405" s="75"/>
      <c r="F405" s="75"/>
    </row>
    <row r="406" spans="1:6" ht="15.75" customHeight="1">
      <c r="A406" s="75"/>
      <c r="B406" s="75"/>
      <c r="C406" s="75"/>
      <c r="D406" s="76"/>
      <c r="E406" s="75"/>
      <c r="F406" s="75"/>
    </row>
    <row r="407" spans="1:6" ht="15.75" customHeight="1">
      <c r="A407" s="75"/>
      <c r="B407" s="75"/>
      <c r="C407" s="75"/>
      <c r="D407" s="76"/>
      <c r="E407" s="75"/>
      <c r="F407" s="75"/>
    </row>
    <row r="408" spans="1:6" ht="15.75" customHeight="1">
      <c r="A408" s="75"/>
      <c r="B408" s="75"/>
      <c r="C408" s="75"/>
      <c r="D408" s="76"/>
      <c r="E408" s="75"/>
      <c r="F408" s="75"/>
    </row>
    <row r="409" spans="1:6" ht="15.75" customHeight="1">
      <c r="A409" s="75"/>
      <c r="B409" s="75"/>
      <c r="C409" s="75"/>
      <c r="D409" s="76"/>
      <c r="E409" s="75"/>
      <c r="F409" s="75"/>
    </row>
    <row r="410" spans="1:6" ht="15.75" customHeight="1">
      <c r="A410" s="75"/>
      <c r="B410" s="75"/>
      <c r="C410" s="75"/>
      <c r="D410" s="76"/>
      <c r="E410" s="75"/>
      <c r="F410" s="75"/>
    </row>
    <row r="411" spans="1:6" ht="15.75" customHeight="1">
      <c r="A411" s="75"/>
      <c r="B411" s="75"/>
      <c r="C411" s="75"/>
      <c r="D411" s="76"/>
      <c r="E411" s="75"/>
      <c r="F411" s="75"/>
    </row>
    <row r="412" spans="1:6" ht="15.75" customHeight="1">
      <c r="A412" s="75"/>
      <c r="B412" s="75"/>
      <c r="C412" s="75"/>
      <c r="D412" s="76"/>
      <c r="E412" s="75"/>
      <c r="F412" s="75"/>
    </row>
    <row r="413" spans="1:6" ht="15.75" customHeight="1">
      <c r="A413" s="75"/>
      <c r="B413" s="75"/>
      <c r="C413" s="75"/>
      <c r="D413" s="76"/>
      <c r="E413" s="75"/>
      <c r="F413" s="75"/>
    </row>
    <row r="414" spans="1:6" ht="15.75" customHeight="1">
      <c r="A414" s="75"/>
      <c r="B414" s="75"/>
      <c r="C414" s="75"/>
      <c r="D414" s="76"/>
      <c r="E414" s="75"/>
      <c r="F414" s="75"/>
    </row>
    <row r="415" spans="1:6" ht="15.75" customHeight="1">
      <c r="A415" s="75"/>
      <c r="B415" s="75"/>
      <c r="C415" s="75"/>
      <c r="D415" s="76"/>
      <c r="E415" s="75"/>
      <c r="F415" s="75"/>
    </row>
    <row r="416" spans="1:6" ht="15.75" customHeight="1">
      <c r="A416" s="75"/>
      <c r="B416" s="75"/>
      <c r="C416" s="75"/>
      <c r="D416" s="76"/>
      <c r="E416" s="75"/>
      <c r="F416" s="75"/>
    </row>
    <row r="417" spans="1:6" ht="15.75" customHeight="1">
      <c r="A417" s="75"/>
      <c r="B417" s="75"/>
      <c r="C417" s="75"/>
      <c r="D417" s="76"/>
      <c r="E417" s="75"/>
      <c r="F417" s="75"/>
    </row>
    <row r="418" spans="1:6" ht="15.75" customHeight="1">
      <c r="A418" s="75"/>
      <c r="B418" s="75"/>
      <c r="C418" s="75"/>
      <c r="D418" s="76"/>
      <c r="E418" s="75"/>
      <c r="F418" s="75"/>
    </row>
    <row r="419" spans="1:6" ht="15.75" customHeight="1">
      <c r="A419" s="75"/>
      <c r="B419" s="75"/>
      <c r="C419" s="75"/>
      <c r="D419" s="76"/>
      <c r="E419" s="75"/>
      <c r="F419" s="75"/>
    </row>
    <row r="420" spans="1:6" ht="15.75" customHeight="1">
      <c r="A420" s="75"/>
      <c r="B420" s="75"/>
      <c r="C420" s="75"/>
      <c r="D420" s="76"/>
      <c r="E420" s="75"/>
      <c r="F420" s="75"/>
    </row>
    <row r="421" spans="1:6" ht="15.75" customHeight="1">
      <c r="A421" s="75"/>
      <c r="B421" s="75"/>
      <c r="C421" s="75"/>
      <c r="D421" s="76"/>
      <c r="E421" s="75"/>
      <c r="F421" s="75"/>
    </row>
    <row r="422" spans="1:6" ht="15.75" customHeight="1">
      <c r="A422" s="75"/>
      <c r="B422" s="75"/>
      <c r="C422" s="75"/>
      <c r="D422" s="76"/>
      <c r="E422" s="75"/>
      <c r="F422" s="75"/>
    </row>
    <row r="423" spans="1:6" ht="15.75" customHeight="1">
      <c r="A423" s="75"/>
      <c r="B423" s="75"/>
      <c r="C423" s="75"/>
      <c r="D423" s="76"/>
      <c r="E423" s="75"/>
      <c r="F423" s="75"/>
    </row>
    <row r="424" spans="1:6" ht="15.75" customHeight="1">
      <c r="A424" s="75"/>
      <c r="B424" s="75"/>
      <c r="C424" s="75"/>
      <c r="D424" s="76"/>
      <c r="E424" s="75"/>
      <c r="F424" s="75"/>
    </row>
    <row r="425" spans="1:6" ht="15.75" customHeight="1">
      <c r="A425" s="75"/>
      <c r="B425" s="75"/>
      <c r="C425" s="75"/>
      <c r="D425" s="76"/>
      <c r="E425" s="75"/>
      <c r="F425" s="75"/>
    </row>
    <row r="426" spans="1:6" ht="15.75" customHeight="1">
      <c r="A426" s="75"/>
      <c r="B426" s="75"/>
      <c r="C426" s="75"/>
      <c r="D426" s="76"/>
      <c r="E426" s="75"/>
      <c r="F426" s="75"/>
    </row>
    <row r="427" spans="1:6" ht="15.75" customHeight="1">
      <c r="A427" s="75"/>
      <c r="B427" s="75"/>
      <c r="C427" s="75"/>
      <c r="D427" s="76"/>
      <c r="E427" s="75"/>
      <c r="F427" s="75"/>
    </row>
    <row r="428" spans="1:6" ht="15.75" customHeight="1">
      <c r="A428" s="75"/>
      <c r="B428" s="75"/>
      <c r="C428" s="75"/>
      <c r="D428" s="76"/>
      <c r="E428" s="75"/>
      <c r="F428" s="75"/>
    </row>
    <row r="429" spans="1:6" ht="15.75" customHeight="1">
      <c r="A429" s="75"/>
      <c r="B429" s="75"/>
      <c r="C429" s="75"/>
      <c r="D429" s="76"/>
      <c r="E429" s="75"/>
      <c r="F429" s="75"/>
    </row>
    <row r="430" spans="1:6" ht="15.75" customHeight="1">
      <c r="A430" s="75"/>
      <c r="B430" s="75"/>
      <c r="C430" s="75"/>
      <c r="D430" s="76"/>
      <c r="E430" s="75"/>
      <c r="F430" s="75"/>
    </row>
    <row r="431" spans="1:6" ht="15.75" customHeight="1">
      <c r="A431" s="75"/>
      <c r="B431" s="75"/>
      <c r="C431" s="75"/>
      <c r="D431" s="76"/>
      <c r="E431" s="75"/>
      <c r="F431" s="75"/>
    </row>
    <row r="432" spans="1:6" ht="15.75" customHeight="1">
      <c r="A432" s="75"/>
      <c r="B432" s="75"/>
      <c r="C432" s="75"/>
      <c r="D432" s="76"/>
      <c r="E432" s="75"/>
      <c r="F432" s="75"/>
    </row>
    <row r="433" spans="1:6" ht="15.75" customHeight="1">
      <c r="A433" s="75"/>
      <c r="B433" s="75"/>
      <c r="C433" s="75"/>
      <c r="D433" s="76"/>
      <c r="E433" s="75"/>
      <c r="F433" s="75"/>
    </row>
    <row r="434" spans="1:6" ht="15.75" customHeight="1">
      <c r="A434" s="75"/>
      <c r="B434" s="75"/>
      <c r="C434" s="75"/>
      <c r="D434" s="76"/>
      <c r="E434" s="75"/>
      <c r="F434" s="75"/>
    </row>
    <row r="435" spans="1:6" ht="15.75" customHeight="1">
      <c r="A435" s="75"/>
      <c r="B435" s="75"/>
      <c r="C435" s="75"/>
      <c r="D435" s="76"/>
      <c r="E435" s="75"/>
      <c r="F435" s="75"/>
    </row>
    <row r="436" spans="1:6" ht="15.75" customHeight="1">
      <c r="A436" s="75"/>
      <c r="B436" s="75"/>
      <c r="C436" s="75"/>
      <c r="D436" s="76"/>
      <c r="E436" s="75"/>
      <c r="F436" s="75"/>
    </row>
    <row r="437" spans="1:6" ht="15.75" customHeight="1">
      <c r="A437" s="75"/>
      <c r="B437" s="75"/>
      <c r="C437" s="75"/>
      <c r="D437" s="76"/>
      <c r="E437" s="75"/>
      <c r="F437" s="75"/>
    </row>
    <row r="438" spans="1:6" ht="15.75" customHeight="1">
      <c r="A438" s="75"/>
      <c r="B438" s="75"/>
      <c r="C438" s="75"/>
      <c r="D438" s="76"/>
      <c r="E438" s="75"/>
      <c r="F438" s="75"/>
    </row>
    <row r="439" spans="1:6" ht="15.75" customHeight="1">
      <c r="A439" s="75"/>
      <c r="B439" s="75"/>
      <c r="C439" s="75"/>
      <c r="D439" s="76"/>
      <c r="E439" s="75"/>
      <c r="F439" s="75"/>
    </row>
    <row r="440" spans="1:6" ht="15.75" customHeight="1">
      <c r="A440" s="75"/>
      <c r="B440" s="75"/>
      <c r="C440" s="75"/>
      <c r="D440" s="76"/>
      <c r="E440" s="75"/>
      <c r="F440" s="75"/>
    </row>
    <row r="441" spans="1:6" ht="15.75" customHeight="1">
      <c r="A441" s="75"/>
      <c r="B441" s="75"/>
      <c r="C441" s="75"/>
      <c r="D441" s="76"/>
      <c r="E441" s="75"/>
      <c r="F441" s="75"/>
    </row>
    <row r="442" spans="1:6" ht="15.75" customHeight="1">
      <c r="A442" s="75"/>
      <c r="B442" s="75"/>
      <c r="C442" s="75"/>
      <c r="D442" s="76"/>
      <c r="E442" s="75"/>
      <c r="F442" s="75"/>
    </row>
    <row r="443" spans="1:6" ht="15.75" customHeight="1">
      <c r="A443" s="75"/>
      <c r="B443" s="75"/>
      <c r="C443" s="75"/>
      <c r="D443" s="76"/>
      <c r="E443" s="75"/>
      <c r="F443" s="75"/>
    </row>
    <row r="444" spans="1:6" ht="15.75" customHeight="1">
      <c r="A444" s="75"/>
      <c r="B444" s="75"/>
      <c r="C444" s="75"/>
      <c r="D444" s="76"/>
      <c r="E444" s="75"/>
      <c r="F444" s="75"/>
    </row>
    <row r="445" spans="1:6" ht="15.75" customHeight="1">
      <c r="A445" s="75"/>
      <c r="B445" s="75"/>
      <c r="C445" s="75"/>
      <c r="D445" s="76"/>
      <c r="E445" s="75"/>
      <c r="F445" s="75"/>
    </row>
    <row r="446" spans="1:6" ht="15.75" customHeight="1">
      <c r="A446" s="75"/>
      <c r="B446" s="75"/>
      <c r="C446" s="75"/>
      <c r="D446" s="76"/>
      <c r="E446" s="75"/>
      <c r="F446" s="75"/>
    </row>
    <row r="447" spans="1:6" ht="15.75" customHeight="1">
      <c r="A447" s="75"/>
      <c r="B447" s="75"/>
      <c r="C447" s="75"/>
      <c r="D447" s="76"/>
      <c r="E447" s="75"/>
      <c r="F447" s="75"/>
    </row>
    <row r="448" spans="1:6" ht="15.75" customHeight="1">
      <c r="A448" s="75"/>
      <c r="B448" s="75"/>
      <c r="C448" s="75"/>
      <c r="D448" s="76"/>
      <c r="E448" s="75"/>
      <c r="F448" s="75"/>
    </row>
    <row r="449" spans="1:6" ht="15.75" customHeight="1">
      <c r="A449" s="75"/>
      <c r="B449" s="75"/>
      <c r="C449" s="75"/>
      <c r="D449" s="76"/>
      <c r="E449" s="75"/>
      <c r="F449" s="75"/>
    </row>
    <row r="450" spans="1:6" ht="15.75" customHeight="1">
      <c r="A450" s="75"/>
      <c r="B450" s="75"/>
      <c r="C450" s="75"/>
      <c r="D450" s="76"/>
      <c r="E450" s="75"/>
      <c r="F450" s="75"/>
    </row>
    <row r="451" spans="1:6" ht="15.75" customHeight="1">
      <c r="A451" s="75"/>
      <c r="B451" s="75"/>
      <c r="C451" s="75"/>
      <c r="D451" s="76"/>
      <c r="E451" s="75"/>
      <c r="F451" s="75"/>
    </row>
    <row r="452" spans="1:6" ht="15.75" customHeight="1">
      <c r="A452" s="75"/>
      <c r="B452" s="75"/>
      <c r="C452" s="75"/>
      <c r="D452" s="76"/>
      <c r="E452" s="75"/>
      <c r="F452" s="75"/>
    </row>
    <row r="453" spans="1:6" ht="15.75" customHeight="1">
      <c r="A453" s="75"/>
      <c r="B453" s="75"/>
      <c r="C453" s="75"/>
      <c r="D453" s="76"/>
      <c r="E453" s="75"/>
      <c r="F453" s="75"/>
    </row>
    <row r="454" spans="1:6" ht="15.75" customHeight="1">
      <c r="A454" s="75"/>
      <c r="B454" s="75"/>
      <c r="C454" s="75"/>
      <c r="D454" s="76"/>
      <c r="E454" s="75"/>
      <c r="F454" s="75"/>
    </row>
    <row r="455" spans="1:6" ht="15.75" customHeight="1">
      <c r="A455" s="75"/>
      <c r="B455" s="75"/>
      <c r="C455" s="75"/>
      <c r="D455" s="76"/>
      <c r="E455" s="75"/>
      <c r="F455" s="75"/>
    </row>
    <row r="456" spans="1:6" ht="15.75" customHeight="1">
      <c r="A456" s="75"/>
      <c r="B456" s="75"/>
      <c r="C456" s="75"/>
      <c r="D456" s="76"/>
      <c r="E456" s="75"/>
      <c r="F456" s="75"/>
    </row>
    <row r="457" spans="1:6" ht="15.75" customHeight="1">
      <c r="A457" s="75"/>
      <c r="B457" s="75"/>
      <c r="C457" s="75"/>
      <c r="D457" s="76"/>
      <c r="E457" s="75"/>
      <c r="F457" s="75"/>
    </row>
    <row r="458" spans="1:6" ht="15.75" customHeight="1">
      <c r="A458" s="75"/>
      <c r="B458" s="75"/>
      <c r="C458" s="75"/>
      <c r="D458" s="76"/>
      <c r="E458" s="75"/>
      <c r="F458" s="75"/>
    </row>
    <row r="459" spans="1:6" ht="15.75" customHeight="1">
      <c r="A459" s="75"/>
      <c r="B459" s="75"/>
      <c r="C459" s="75"/>
      <c r="D459" s="76"/>
      <c r="E459" s="75"/>
      <c r="F459" s="75"/>
    </row>
    <row r="460" spans="1:6" ht="15.75" customHeight="1">
      <c r="A460" s="75"/>
      <c r="B460" s="75"/>
      <c r="C460" s="75"/>
      <c r="D460" s="76"/>
      <c r="E460" s="75"/>
      <c r="F460" s="75"/>
    </row>
    <row r="461" spans="1:6" ht="15.75" customHeight="1">
      <c r="A461" s="75"/>
      <c r="B461" s="75"/>
      <c r="C461" s="75"/>
      <c r="D461" s="76"/>
      <c r="E461" s="75"/>
      <c r="F461" s="75"/>
    </row>
    <row r="462" spans="1:6" ht="15.75" customHeight="1">
      <c r="A462" s="75"/>
      <c r="B462" s="75"/>
      <c r="C462" s="75"/>
      <c r="D462" s="76"/>
      <c r="E462" s="75"/>
      <c r="F462" s="75"/>
    </row>
    <row r="463" spans="1:6" ht="15.75" customHeight="1">
      <c r="A463" s="75"/>
      <c r="B463" s="75"/>
      <c r="C463" s="75"/>
      <c r="D463" s="76"/>
      <c r="E463" s="75"/>
      <c r="F463" s="75"/>
    </row>
    <row r="464" spans="1:6" ht="15.75" customHeight="1">
      <c r="A464" s="75"/>
      <c r="B464" s="75"/>
      <c r="C464" s="75"/>
      <c r="D464" s="76"/>
      <c r="E464" s="75"/>
      <c r="F464" s="75"/>
    </row>
    <row r="465" spans="1:6" ht="15.75" customHeight="1">
      <c r="A465" s="75"/>
      <c r="B465" s="75"/>
      <c r="C465" s="75"/>
      <c r="D465" s="76"/>
      <c r="E465" s="75"/>
      <c r="F465" s="75"/>
    </row>
    <row r="466" spans="1:6" ht="15.75" customHeight="1">
      <c r="A466" s="75"/>
      <c r="B466" s="75"/>
      <c r="C466" s="75"/>
      <c r="D466" s="76"/>
      <c r="E466" s="75"/>
      <c r="F466" s="75"/>
    </row>
    <row r="467" spans="1:6" ht="15.75" customHeight="1">
      <c r="A467" s="75"/>
      <c r="B467" s="75"/>
      <c r="C467" s="75"/>
      <c r="D467" s="76"/>
      <c r="E467" s="75"/>
      <c r="F467" s="75"/>
    </row>
    <row r="468" spans="1:6" ht="15.75" customHeight="1">
      <c r="A468" s="75"/>
      <c r="B468" s="75"/>
      <c r="C468" s="75"/>
      <c r="D468" s="76"/>
      <c r="E468" s="75"/>
      <c r="F468" s="75"/>
    </row>
    <row r="469" spans="1:6" ht="15.75" customHeight="1">
      <c r="A469" s="75"/>
      <c r="B469" s="75"/>
      <c r="C469" s="75"/>
      <c r="D469" s="76"/>
      <c r="E469" s="75"/>
      <c r="F469" s="75"/>
    </row>
    <row r="470" spans="1:6" ht="15.75" customHeight="1">
      <c r="A470" s="75"/>
      <c r="B470" s="75"/>
      <c r="C470" s="75"/>
      <c r="D470" s="76"/>
      <c r="E470" s="75"/>
      <c r="F470" s="75"/>
    </row>
    <row r="471" spans="1:6" ht="15.75" customHeight="1">
      <c r="A471" s="75"/>
      <c r="B471" s="75"/>
      <c r="C471" s="75"/>
      <c r="D471" s="76"/>
      <c r="E471" s="75"/>
      <c r="F471" s="75"/>
    </row>
    <row r="472" spans="1:6" ht="15.75" customHeight="1">
      <c r="A472" s="75"/>
      <c r="B472" s="75"/>
      <c r="C472" s="75"/>
      <c r="D472" s="76"/>
      <c r="E472" s="75"/>
      <c r="F472" s="75"/>
    </row>
    <row r="473" spans="1:6" ht="15.75" customHeight="1">
      <c r="A473" s="75"/>
      <c r="B473" s="75"/>
      <c r="C473" s="75"/>
      <c r="D473" s="76"/>
      <c r="E473" s="75"/>
      <c r="F473" s="75"/>
    </row>
    <row r="474" spans="1:6" ht="15.75" customHeight="1">
      <c r="A474" s="75"/>
      <c r="B474" s="75"/>
      <c r="C474" s="75"/>
      <c r="D474" s="76"/>
      <c r="E474" s="75"/>
      <c r="F474" s="75"/>
    </row>
    <row r="475" spans="1:6" ht="15.75" customHeight="1">
      <c r="A475" s="75"/>
      <c r="B475" s="75"/>
      <c r="C475" s="75"/>
      <c r="D475" s="76"/>
      <c r="E475" s="75"/>
      <c r="F475" s="75"/>
    </row>
    <row r="476" spans="1:6" ht="15.75" customHeight="1">
      <c r="A476" s="75"/>
      <c r="B476" s="75"/>
      <c r="C476" s="75"/>
      <c r="D476" s="76"/>
      <c r="E476" s="75"/>
      <c r="F476" s="75"/>
    </row>
    <row r="477" spans="1:6" ht="15.75" customHeight="1">
      <c r="A477" s="75"/>
      <c r="B477" s="75"/>
      <c r="C477" s="75"/>
      <c r="D477" s="76"/>
      <c r="E477" s="75"/>
      <c r="F477" s="75"/>
    </row>
    <row r="478" spans="1:6" ht="15.75" customHeight="1">
      <c r="A478" s="75"/>
      <c r="B478" s="75"/>
      <c r="C478" s="75"/>
      <c r="D478" s="76"/>
      <c r="E478" s="75"/>
      <c r="F478" s="75"/>
    </row>
    <row r="479" spans="1:6" ht="15.75" customHeight="1">
      <c r="A479" s="75"/>
      <c r="B479" s="75"/>
      <c r="C479" s="75"/>
      <c r="D479" s="76"/>
      <c r="E479" s="75"/>
      <c r="F479" s="75"/>
    </row>
    <row r="480" spans="1:6" ht="15.75" customHeight="1">
      <c r="A480" s="75"/>
      <c r="B480" s="75"/>
      <c r="C480" s="75"/>
      <c r="D480" s="76"/>
      <c r="E480" s="75"/>
      <c r="F480" s="75"/>
    </row>
    <row r="481" spans="1:6" ht="15.75" customHeight="1">
      <c r="A481" s="75"/>
      <c r="B481" s="75"/>
      <c r="C481" s="75"/>
      <c r="D481" s="76"/>
      <c r="E481" s="75"/>
      <c r="F481" s="75"/>
    </row>
    <row r="482" spans="1:6" ht="15.75" customHeight="1">
      <c r="A482" s="75"/>
      <c r="B482" s="75"/>
      <c r="C482" s="75"/>
      <c r="D482" s="76"/>
      <c r="E482" s="75"/>
      <c r="F482" s="75"/>
    </row>
    <row r="483" spans="1:6" ht="15.75" customHeight="1">
      <c r="A483" s="75"/>
      <c r="B483" s="75"/>
      <c r="C483" s="75"/>
      <c r="D483" s="76"/>
      <c r="E483" s="75"/>
      <c r="F483" s="75"/>
    </row>
    <row r="484" spans="1:6" ht="15.75" customHeight="1">
      <c r="A484" s="75"/>
      <c r="B484" s="75"/>
      <c r="C484" s="75"/>
      <c r="D484" s="76"/>
      <c r="E484" s="75"/>
      <c r="F484" s="75"/>
    </row>
    <row r="485" spans="1:6" ht="15.75" customHeight="1">
      <c r="A485" s="75"/>
      <c r="B485" s="75"/>
      <c r="C485" s="75"/>
      <c r="D485" s="76"/>
      <c r="E485" s="75"/>
      <c r="F485" s="75"/>
    </row>
    <row r="486" spans="1:6" ht="15.75" customHeight="1">
      <c r="A486" s="75"/>
      <c r="B486" s="75"/>
      <c r="C486" s="75"/>
      <c r="D486" s="76"/>
      <c r="E486" s="75"/>
      <c r="F486" s="75"/>
    </row>
    <row r="487" spans="1:6" ht="15.75" customHeight="1">
      <c r="A487" s="75"/>
      <c r="B487" s="75"/>
      <c r="C487" s="75"/>
      <c r="D487" s="76"/>
      <c r="E487" s="75"/>
      <c r="F487" s="75"/>
    </row>
    <row r="488" spans="1:6" ht="15.75" customHeight="1">
      <c r="A488" s="75"/>
      <c r="B488" s="75"/>
      <c r="C488" s="75"/>
      <c r="D488" s="76"/>
      <c r="E488" s="75"/>
      <c r="F488" s="75"/>
    </row>
    <row r="489" spans="1:6" ht="15.75" customHeight="1">
      <c r="A489" s="75"/>
      <c r="B489" s="75"/>
      <c r="C489" s="75"/>
      <c r="D489" s="76"/>
      <c r="E489" s="75"/>
      <c r="F489" s="75"/>
    </row>
    <row r="490" spans="1:6" ht="15.75" customHeight="1">
      <c r="A490" s="75"/>
      <c r="B490" s="75"/>
      <c r="C490" s="75"/>
      <c r="D490" s="76"/>
      <c r="E490" s="75"/>
      <c r="F490" s="75"/>
    </row>
    <row r="491" spans="1:6" ht="15.75" customHeight="1">
      <c r="A491" s="75"/>
      <c r="B491" s="75"/>
      <c r="C491" s="75"/>
      <c r="D491" s="76"/>
      <c r="E491" s="75"/>
      <c r="F491" s="75"/>
    </row>
    <row r="492" spans="1:6" ht="15.75" customHeight="1">
      <c r="A492" s="75"/>
      <c r="B492" s="75"/>
      <c r="C492" s="75"/>
      <c r="D492" s="76"/>
      <c r="E492" s="75"/>
      <c r="F492" s="75"/>
    </row>
    <row r="493" spans="1:6" ht="15.75" customHeight="1">
      <c r="A493" s="75"/>
      <c r="B493" s="75"/>
      <c r="C493" s="75"/>
      <c r="D493" s="76"/>
      <c r="E493" s="75"/>
      <c r="F493" s="75"/>
    </row>
    <row r="494" spans="1:6" ht="15.75" customHeight="1">
      <c r="A494" s="75"/>
      <c r="B494" s="75"/>
      <c r="C494" s="75"/>
      <c r="D494" s="76"/>
      <c r="E494" s="75"/>
      <c r="F494" s="75"/>
    </row>
    <row r="495" spans="1:6" ht="15.75" customHeight="1">
      <c r="A495" s="75"/>
      <c r="B495" s="75"/>
      <c r="C495" s="75"/>
      <c r="D495" s="76"/>
      <c r="E495" s="75"/>
      <c r="F495" s="75"/>
    </row>
    <row r="496" spans="1:6" ht="15.75" customHeight="1">
      <c r="A496" s="75"/>
      <c r="B496" s="75"/>
      <c r="C496" s="75"/>
      <c r="D496" s="76"/>
      <c r="E496" s="75"/>
      <c r="F496" s="75"/>
    </row>
    <row r="497" spans="1:6" ht="15.75" customHeight="1">
      <c r="A497" s="75"/>
      <c r="B497" s="75"/>
      <c r="C497" s="75"/>
      <c r="D497" s="76"/>
      <c r="E497" s="75"/>
      <c r="F497" s="75"/>
    </row>
    <row r="498" spans="1:6" ht="15.75" customHeight="1">
      <c r="A498" s="75"/>
      <c r="B498" s="75"/>
      <c r="C498" s="75"/>
      <c r="D498" s="76"/>
      <c r="E498" s="75"/>
      <c r="F498" s="75"/>
    </row>
    <row r="499" spans="1:6" ht="15.75" customHeight="1">
      <c r="A499" s="75"/>
      <c r="B499" s="75"/>
      <c r="C499" s="75"/>
      <c r="D499" s="76"/>
      <c r="E499" s="75"/>
      <c r="F499" s="75"/>
    </row>
    <row r="500" spans="1:6" ht="15.75" customHeight="1">
      <c r="A500" s="75"/>
      <c r="B500" s="75"/>
      <c r="C500" s="75"/>
      <c r="D500" s="76"/>
      <c r="E500" s="75"/>
      <c r="F500" s="75"/>
    </row>
    <row r="501" spans="1:6" ht="15.75" customHeight="1">
      <c r="A501" s="75"/>
      <c r="B501" s="75"/>
      <c r="C501" s="75"/>
      <c r="D501" s="76"/>
      <c r="E501" s="75"/>
      <c r="F501" s="75"/>
    </row>
    <row r="502" spans="1:6" ht="15.75" customHeight="1">
      <c r="A502" s="75"/>
      <c r="B502" s="75"/>
      <c r="C502" s="75"/>
      <c r="D502" s="76"/>
      <c r="E502" s="75"/>
      <c r="F502" s="75"/>
    </row>
    <row r="503" spans="1:6" ht="15.75" customHeight="1">
      <c r="A503" s="75"/>
      <c r="B503" s="75"/>
      <c r="C503" s="75"/>
      <c r="D503" s="76"/>
      <c r="E503" s="75"/>
      <c r="F503" s="75"/>
    </row>
    <row r="504" spans="1:6" ht="15.75" customHeight="1">
      <c r="A504" s="75"/>
      <c r="B504" s="75"/>
      <c r="C504" s="75"/>
      <c r="D504" s="76"/>
      <c r="E504" s="75"/>
      <c r="F504" s="75"/>
    </row>
    <row r="505" spans="1:6" ht="15.75" customHeight="1">
      <c r="A505" s="75"/>
      <c r="B505" s="75"/>
      <c r="C505" s="75"/>
      <c r="D505" s="76"/>
      <c r="E505" s="75"/>
      <c r="F505" s="75"/>
    </row>
    <row r="506" spans="1:6" ht="15.75" customHeight="1">
      <c r="A506" s="75"/>
      <c r="B506" s="75"/>
      <c r="C506" s="75"/>
      <c r="D506" s="76"/>
      <c r="E506" s="75"/>
      <c r="F506" s="75"/>
    </row>
    <row r="507" spans="1:6" ht="15.75" customHeight="1">
      <c r="A507" s="75"/>
      <c r="B507" s="75"/>
      <c r="C507" s="75"/>
      <c r="D507" s="76"/>
      <c r="E507" s="75"/>
      <c r="F507" s="75"/>
    </row>
    <row r="508" spans="1:6" ht="15.75" customHeight="1">
      <c r="A508" s="75"/>
      <c r="B508" s="75"/>
      <c r="C508" s="75"/>
      <c r="D508" s="76"/>
      <c r="E508" s="75"/>
      <c r="F508" s="75"/>
    </row>
    <row r="509" spans="1:6" ht="15.75" customHeight="1">
      <c r="A509" s="75"/>
      <c r="B509" s="75"/>
      <c r="C509" s="75"/>
      <c r="D509" s="76"/>
      <c r="E509" s="75"/>
      <c r="F509" s="75"/>
    </row>
    <row r="510" spans="1:6" ht="15.75" customHeight="1">
      <c r="A510" s="75"/>
      <c r="B510" s="75"/>
      <c r="C510" s="75"/>
      <c r="D510" s="76"/>
      <c r="E510" s="75"/>
      <c r="F510" s="75"/>
    </row>
    <row r="511" spans="1:6" ht="15.75" customHeight="1">
      <c r="A511" s="75"/>
      <c r="B511" s="75"/>
      <c r="C511" s="75"/>
      <c r="D511" s="76"/>
      <c r="E511" s="75"/>
      <c r="F511" s="75"/>
    </row>
    <row r="512" spans="1:6" ht="15.75" customHeight="1">
      <c r="A512" s="75"/>
      <c r="B512" s="75"/>
      <c r="C512" s="75"/>
      <c r="D512" s="76"/>
      <c r="E512" s="75"/>
      <c r="F512" s="75"/>
    </row>
    <row r="513" spans="1:6" ht="15.75" customHeight="1">
      <c r="A513" s="75"/>
      <c r="B513" s="75"/>
      <c r="C513" s="75"/>
      <c r="D513" s="76"/>
      <c r="E513" s="75"/>
      <c r="F513" s="75"/>
    </row>
    <row r="514" spans="1:6" ht="15.75" customHeight="1">
      <c r="A514" s="75"/>
      <c r="B514" s="75"/>
      <c r="C514" s="75"/>
      <c r="D514" s="76"/>
      <c r="E514" s="75"/>
      <c r="F514" s="75"/>
    </row>
    <row r="515" spans="1:6" ht="15.75" customHeight="1">
      <c r="A515" s="75"/>
      <c r="B515" s="75"/>
      <c r="C515" s="75"/>
      <c r="D515" s="76"/>
      <c r="E515" s="75"/>
      <c r="F515" s="75"/>
    </row>
    <row r="516" spans="1:6" ht="15.75" customHeight="1">
      <c r="A516" s="75"/>
      <c r="B516" s="75"/>
      <c r="C516" s="75"/>
      <c r="D516" s="76"/>
      <c r="E516" s="75"/>
      <c r="F516" s="75"/>
    </row>
    <row r="517" spans="1:6" ht="15.75" customHeight="1">
      <c r="A517" s="75"/>
      <c r="B517" s="75"/>
      <c r="C517" s="75"/>
      <c r="D517" s="76"/>
      <c r="E517" s="75"/>
      <c r="F517" s="75"/>
    </row>
    <row r="518" spans="1:6" ht="15.75" customHeight="1">
      <c r="A518" s="75"/>
      <c r="B518" s="75"/>
      <c r="C518" s="75"/>
      <c r="D518" s="76"/>
      <c r="E518" s="75"/>
      <c r="F518" s="75"/>
    </row>
    <row r="519" spans="1:6" ht="15.75" customHeight="1">
      <c r="A519" s="75"/>
      <c r="B519" s="75"/>
      <c r="C519" s="75"/>
      <c r="D519" s="76"/>
      <c r="E519" s="75"/>
      <c r="F519" s="75"/>
    </row>
    <row r="520" spans="1:6" ht="15.75" customHeight="1">
      <c r="A520" s="75"/>
      <c r="B520" s="75"/>
      <c r="C520" s="75"/>
      <c r="D520" s="76"/>
      <c r="E520" s="75"/>
      <c r="F520" s="75"/>
    </row>
    <row r="521" spans="1:6" ht="15.75" customHeight="1">
      <c r="A521" s="75"/>
      <c r="B521" s="75"/>
      <c r="C521" s="75"/>
      <c r="D521" s="76"/>
      <c r="E521" s="75"/>
      <c r="F521" s="75"/>
    </row>
    <row r="522" spans="1:6" ht="15.75" customHeight="1">
      <c r="A522" s="75"/>
      <c r="B522" s="75"/>
      <c r="C522" s="75"/>
      <c r="D522" s="76"/>
      <c r="E522" s="75"/>
      <c r="F522" s="75"/>
    </row>
    <row r="523" spans="1:6" ht="15.75" customHeight="1">
      <c r="A523" s="75"/>
      <c r="B523" s="75"/>
      <c r="C523" s="75"/>
      <c r="D523" s="76"/>
      <c r="E523" s="75"/>
      <c r="F523" s="75"/>
    </row>
    <row r="524" spans="1:6" ht="15.75" customHeight="1">
      <c r="A524" s="75"/>
      <c r="B524" s="75"/>
      <c r="C524" s="75"/>
      <c r="D524" s="76"/>
      <c r="E524" s="75"/>
      <c r="F524" s="75"/>
    </row>
    <row r="525" spans="1:6" ht="15.75" customHeight="1">
      <c r="A525" s="75"/>
      <c r="B525" s="75"/>
      <c r="C525" s="75"/>
      <c r="D525" s="76"/>
      <c r="E525" s="75"/>
      <c r="F525" s="75"/>
    </row>
    <row r="526" spans="1:6" ht="15.75" customHeight="1">
      <c r="A526" s="75"/>
      <c r="B526" s="75"/>
      <c r="C526" s="75"/>
      <c r="D526" s="76"/>
      <c r="E526" s="75"/>
      <c r="F526" s="75"/>
    </row>
    <row r="527" spans="1:6" ht="15.75" customHeight="1">
      <c r="A527" s="75"/>
      <c r="B527" s="75"/>
      <c r="C527" s="75"/>
      <c r="D527" s="76"/>
      <c r="E527" s="75"/>
      <c r="F527" s="75"/>
    </row>
    <row r="528" spans="1:6" ht="15.75" customHeight="1">
      <c r="A528" s="75"/>
      <c r="B528" s="75"/>
      <c r="C528" s="75"/>
      <c r="D528" s="76"/>
      <c r="E528" s="75"/>
      <c r="F528" s="75"/>
    </row>
    <row r="529" spans="1:6" ht="15.75" customHeight="1">
      <c r="A529" s="75"/>
      <c r="B529" s="75"/>
      <c r="C529" s="75"/>
      <c r="D529" s="76"/>
      <c r="E529" s="75"/>
      <c r="F529" s="75"/>
    </row>
    <row r="530" spans="1:6" ht="15.75" customHeight="1">
      <c r="A530" s="75"/>
      <c r="B530" s="75"/>
      <c r="C530" s="75"/>
      <c r="D530" s="76"/>
      <c r="E530" s="75"/>
      <c r="F530" s="75"/>
    </row>
    <row r="531" spans="1:6" ht="15.75" customHeight="1">
      <c r="A531" s="75"/>
      <c r="B531" s="75"/>
      <c r="C531" s="75"/>
      <c r="D531" s="76"/>
      <c r="E531" s="75"/>
      <c r="F531" s="75"/>
    </row>
    <row r="532" spans="1:6" ht="15.75" customHeight="1">
      <c r="A532" s="75"/>
      <c r="B532" s="75"/>
      <c r="C532" s="75"/>
      <c r="D532" s="76"/>
      <c r="E532" s="75"/>
      <c r="F532" s="75"/>
    </row>
    <row r="533" spans="1:6" ht="15.75" customHeight="1">
      <c r="A533" s="75"/>
      <c r="B533" s="75"/>
      <c r="C533" s="75"/>
      <c r="D533" s="76"/>
      <c r="E533" s="75"/>
      <c r="F533" s="75"/>
    </row>
    <row r="534" spans="1:6" ht="15.75" customHeight="1">
      <c r="A534" s="75"/>
      <c r="B534" s="75"/>
      <c r="C534" s="75"/>
      <c r="D534" s="76"/>
      <c r="E534" s="75"/>
      <c r="F534" s="75"/>
    </row>
    <row r="535" spans="1:6" ht="15.75" customHeight="1">
      <c r="A535" s="75"/>
      <c r="B535" s="75"/>
      <c r="C535" s="75"/>
      <c r="D535" s="76"/>
      <c r="E535" s="75"/>
      <c r="F535" s="75"/>
    </row>
    <row r="536" spans="1:6" ht="15.75" customHeight="1">
      <c r="A536" s="75"/>
      <c r="B536" s="75"/>
      <c r="C536" s="75"/>
      <c r="D536" s="76"/>
      <c r="E536" s="75"/>
      <c r="F536" s="75"/>
    </row>
    <row r="537" spans="1:6" ht="15.75" customHeight="1">
      <c r="A537" s="75"/>
      <c r="B537" s="75"/>
      <c r="C537" s="75"/>
      <c r="D537" s="76"/>
      <c r="E537" s="75"/>
      <c r="F537" s="75"/>
    </row>
    <row r="538" spans="1:6" ht="15.75" customHeight="1">
      <c r="A538" s="75"/>
      <c r="B538" s="75"/>
      <c r="C538" s="75"/>
      <c r="D538" s="76"/>
      <c r="E538" s="75"/>
      <c r="F538" s="75"/>
    </row>
    <row r="539" spans="1:6" ht="15.75" customHeight="1">
      <c r="A539" s="75"/>
      <c r="B539" s="75"/>
      <c r="C539" s="75"/>
      <c r="D539" s="76"/>
      <c r="E539" s="75"/>
      <c r="F539" s="75"/>
    </row>
    <row r="540" spans="1:6" ht="15.75" customHeight="1">
      <c r="A540" s="75"/>
      <c r="B540" s="75"/>
      <c r="C540" s="75"/>
      <c r="D540" s="76"/>
      <c r="E540" s="75"/>
      <c r="F540" s="75"/>
    </row>
    <row r="541" spans="1:6" ht="15.75" customHeight="1">
      <c r="A541" s="75"/>
      <c r="B541" s="75"/>
      <c r="C541" s="75"/>
      <c r="D541" s="76"/>
      <c r="E541" s="75"/>
      <c r="F541" s="75"/>
    </row>
    <row r="542" spans="1:6" ht="15.75" customHeight="1">
      <c r="A542" s="75"/>
      <c r="B542" s="75"/>
      <c r="C542" s="75"/>
      <c r="D542" s="76"/>
      <c r="E542" s="75"/>
      <c r="F542" s="75"/>
    </row>
    <row r="543" spans="1:6" ht="15.75" customHeight="1">
      <c r="A543" s="75"/>
      <c r="B543" s="75"/>
      <c r="C543" s="75"/>
      <c r="D543" s="76"/>
      <c r="E543" s="75"/>
      <c r="F543" s="75"/>
    </row>
    <row r="544" spans="1:6" ht="15.75" customHeight="1">
      <c r="A544" s="75"/>
      <c r="B544" s="75"/>
      <c r="C544" s="75"/>
      <c r="D544" s="76"/>
      <c r="E544" s="75"/>
      <c r="F544" s="75"/>
    </row>
    <row r="545" spans="1:6" ht="15.75" customHeight="1">
      <c r="A545" s="75"/>
      <c r="B545" s="75"/>
      <c r="C545" s="75"/>
      <c r="D545" s="76"/>
      <c r="E545" s="75"/>
      <c r="F545" s="75"/>
    </row>
    <row r="546" spans="1:6" ht="15.75" customHeight="1">
      <c r="A546" s="75"/>
      <c r="B546" s="75"/>
      <c r="C546" s="75"/>
      <c r="D546" s="76"/>
      <c r="E546" s="75"/>
      <c r="F546" s="75"/>
    </row>
    <row r="547" spans="1:6" ht="15.75" customHeight="1">
      <c r="A547" s="75"/>
      <c r="B547" s="75"/>
      <c r="C547" s="75"/>
      <c r="D547" s="76"/>
      <c r="E547" s="75"/>
      <c r="F547" s="75"/>
    </row>
    <row r="548" spans="1:6" ht="15.75" customHeight="1">
      <c r="A548" s="75"/>
      <c r="B548" s="75"/>
      <c r="C548" s="75"/>
      <c r="D548" s="76"/>
      <c r="E548" s="75"/>
      <c r="F548" s="75"/>
    </row>
    <row r="549" spans="1:6" ht="15.75" customHeight="1">
      <c r="A549" s="75"/>
      <c r="B549" s="75"/>
      <c r="C549" s="75"/>
      <c r="D549" s="76"/>
      <c r="E549" s="75"/>
      <c r="F549" s="75"/>
    </row>
    <row r="550" spans="1:6" ht="15.75" customHeight="1">
      <c r="A550" s="75"/>
      <c r="B550" s="75"/>
      <c r="C550" s="75"/>
      <c r="D550" s="76"/>
      <c r="E550" s="75"/>
      <c r="F550" s="75"/>
    </row>
    <row r="551" spans="1:6" ht="15.75" customHeight="1">
      <c r="A551" s="75"/>
      <c r="B551" s="75"/>
      <c r="C551" s="75"/>
      <c r="D551" s="76"/>
      <c r="E551" s="75"/>
      <c r="F551" s="75"/>
    </row>
    <row r="552" spans="1:6" ht="15.75" customHeight="1">
      <c r="A552" s="75"/>
      <c r="B552" s="75"/>
      <c r="C552" s="75"/>
      <c r="D552" s="76"/>
      <c r="E552" s="75"/>
      <c r="F552" s="75"/>
    </row>
    <row r="553" spans="1:6" ht="15.75" customHeight="1">
      <c r="A553" s="75"/>
      <c r="B553" s="75"/>
      <c r="C553" s="75"/>
      <c r="D553" s="76"/>
      <c r="E553" s="75"/>
      <c r="F553" s="75"/>
    </row>
    <row r="554" spans="1:6" ht="15.75" customHeight="1">
      <c r="A554" s="75"/>
      <c r="B554" s="75"/>
      <c r="C554" s="75"/>
      <c r="D554" s="76"/>
      <c r="E554" s="75"/>
      <c r="F554" s="75"/>
    </row>
    <row r="555" spans="1:6" ht="15.75" customHeight="1">
      <c r="A555" s="75"/>
      <c r="B555" s="75"/>
      <c r="C555" s="75"/>
      <c r="D555" s="76"/>
      <c r="E555" s="75"/>
      <c r="F555" s="75"/>
    </row>
    <row r="556" spans="1:6" ht="15.75" customHeight="1">
      <c r="A556" s="75"/>
      <c r="B556" s="75"/>
      <c r="C556" s="75"/>
      <c r="D556" s="76"/>
      <c r="E556" s="75"/>
      <c r="F556" s="75"/>
    </row>
    <row r="557" spans="1:6" ht="15.75" customHeight="1">
      <c r="A557" s="75"/>
      <c r="B557" s="75"/>
      <c r="C557" s="75"/>
      <c r="D557" s="76"/>
      <c r="E557" s="75"/>
      <c r="F557" s="75"/>
    </row>
    <row r="558" spans="1:6" ht="15.75" customHeight="1">
      <c r="A558" s="75"/>
      <c r="B558" s="75"/>
      <c r="C558" s="75"/>
      <c r="D558" s="76"/>
      <c r="E558" s="75"/>
      <c r="F558" s="75"/>
    </row>
    <row r="559" spans="1:6" ht="15.75" customHeight="1">
      <c r="A559" s="75"/>
      <c r="B559" s="75"/>
      <c r="C559" s="75"/>
      <c r="D559" s="76"/>
      <c r="E559" s="75"/>
      <c r="F559" s="75"/>
    </row>
    <row r="560" spans="1:6" ht="15.75" customHeight="1">
      <c r="A560" s="75"/>
      <c r="B560" s="75"/>
      <c r="C560" s="75"/>
      <c r="D560" s="76"/>
      <c r="E560" s="75"/>
      <c r="F560" s="75"/>
    </row>
    <row r="561" spans="1:6" ht="15.75" customHeight="1">
      <c r="A561" s="75"/>
      <c r="B561" s="75"/>
      <c r="C561" s="75"/>
      <c r="D561" s="76"/>
      <c r="E561" s="75"/>
      <c r="F561" s="75"/>
    </row>
    <row r="562" spans="1:6" ht="15.75" customHeight="1">
      <c r="A562" s="75"/>
      <c r="B562" s="75"/>
      <c r="C562" s="75"/>
      <c r="D562" s="76"/>
      <c r="E562" s="75"/>
      <c r="F562" s="75"/>
    </row>
    <row r="563" spans="1:6" ht="15.75" customHeight="1">
      <c r="A563" s="75"/>
      <c r="B563" s="75"/>
      <c r="C563" s="75"/>
      <c r="D563" s="76"/>
      <c r="E563" s="75"/>
      <c r="F563" s="75"/>
    </row>
    <row r="564" spans="1:6" ht="15.75" customHeight="1">
      <c r="A564" s="75"/>
      <c r="B564" s="75"/>
      <c r="C564" s="75"/>
      <c r="D564" s="76"/>
      <c r="E564" s="75"/>
      <c r="F564" s="75"/>
    </row>
    <row r="565" spans="1:6" ht="15.75" customHeight="1">
      <c r="A565" s="75"/>
      <c r="B565" s="75"/>
      <c r="C565" s="75"/>
      <c r="D565" s="76"/>
      <c r="E565" s="75"/>
      <c r="F565" s="75"/>
    </row>
    <row r="566" spans="1:6" ht="15.75" customHeight="1">
      <c r="A566" s="75"/>
      <c r="B566" s="75"/>
      <c r="C566" s="75"/>
      <c r="D566" s="76"/>
      <c r="E566" s="75"/>
      <c r="F566" s="75"/>
    </row>
    <row r="567" spans="1:6" ht="15.75" customHeight="1">
      <c r="A567" s="75"/>
      <c r="B567" s="75"/>
      <c r="C567" s="75"/>
      <c r="D567" s="76"/>
      <c r="E567" s="75"/>
      <c r="F567" s="75"/>
    </row>
    <row r="568" spans="1:6" ht="15.75" customHeight="1">
      <c r="A568" s="75"/>
      <c r="B568" s="75"/>
      <c r="C568" s="75"/>
      <c r="D568" s="76"/>
      <c r="E568" s="75"/>
      <c r="F568" s="75"/>
    </row>
    <row r="569" spans="1:6" ht="15.75" customHeight="1">
      <c r="A569" s="75"/>
      <c r="B569" s="75"/>
      <c r="C569" s="75"/>
      <c r="D569" s="76"/>
      <c r="E569" s="75"/>
      <c r="F569" s="75"/>
    </row>
    <row r="570" spans="1:6" ht="15.75" customHeight="1">
      <c r="A570" s="75"/>
      <c r="B570" s="75"/>
      <c r="C570" s="75"/>
      <c r="D570" s="76"/>
      <c r="E570" s="75"/>
      <c r="F570" s="75"/>
    </row>
    <row r="571" spans="1:6" ht="15.75" customHeight="1">
      <c r="A571" s="75"/>
      <c r="B571" s="75"/>
      <c r="C571" s="75"/>
      <c r="D571" s="76"/>
      <c r="E571" s="75"/>
      <c r="F571" s="75"/>
    </row>
    <row r="572" spans="1:6" ht="15.75" customHeight="1">
      <c r="A572" s="75"/>
      <c r="B572" s="75"/>
      <c r="C572" s="75"/>
      <c r="D572" s="76"/>
      <c r="E572" s="75"/>
      <c r="F572" s="75"/>
    </row>
    <row r="573" spans="1:6" ht="15.75" customHeight="1">
      <c r="A573" s="75"/>
      <c r="B573" s="75"/>
      <c r="C573" s="75"/>
      <c r="D573" s="76"/>
      <c r="E573" s="75"/>
      <c r="F573" s="75"/>
    </row>
    <row r="574" spans="1:6" ht="15.75" customHeight="1">
      <c r="A574" s="75"/>
      <c r="B574" s="75"/>
      <c r="C574" s="75"/>
      <c r="D574" s="76"/>
      <c r="E574" s="75"/>
      <c r="F574" s="75"/>
    </row>
    <row r="575" spans="1:6" ht="15.75" customHeight="1">
      <c r="A575" s="75"/>
      <c r="B575" s="75"/>
      <c r="C575" s="75"/>
      <c r="D575" s="76"/>
      <c r="E575" s="75"/>
      <c r="F575" s="75"/>
    </row>
    <row r="576" spans="1:6" ht="15.75" customHeight="1">
      <c r="A576" s="75"/>
      <c r="B576" s="75"/>
      <c r="C576" s="75"/>
      <c r="D576" s="76"/>
      <c r="E576" s="75"/>
      <c r="F576" s="75"/>
    </row>
    <row r="577" spans="1:6" ht="15.75" customHeight="1">
      <c r="A577" s="75"/>
      <c r="B577" s="75"/>
      <c r="C577" s="75"/>
      <c r="D577" s="76"/>
      <c r="E577" s="75"/>
      <c r="F577" s="75"/>
    </row>
    <row r="578" spans="1:6" ht="15.75" customHeight="1">
      <c r="A578" s="75"/>
      <c r="B578" s="75"/>
      <c r="C578" s="75"/>
      <c r="D578" s="76"/>
      <c r="E578" s="75"/>
      <c r="F578" s="75"/>
    </row>
    <row r="579" spans="1:6" ht="15.75" customHeight="1">
      <c r="A579" s="75"/>
      <c r="B579" s="75"/>
      <c r="C579" s="75"/>
      <c r="D579" s="76"/>
      <c r="E579" s="75"/>
      <c r="F579" s="75"/>
    </row>
    <row r="580" spans="1:6" ht="15.75" customHeight="1">
      <c r="A580" s="75"/>
      <c r="B580" s="75"/>
      <c r="C580" s="75"/>
      <c r="D580" s="76"/>
      <c r="E580" s="75"/>
      <c r="F580" s="75"/>
    </row>
    <row r="581" spans="1:6" ht="15.75" customHeight="1">
      <c r="A581" s="75"/>
      <c r="B581" s="75"/>
      <c r="C581" s="75"/>
      <c r="D581" s="76"/>
      <c r="E581" s="75"/>
      <c r="F581" s="75"/>
    </row>
    <row r="582" spans="1:6" ht="15.75" customHeight="1">
      <c r="A582" s="75"/>
      <c r="B582" s="75"/>
      <c r="C582" s="75"/>
      <c r="D582" s="76"/>
      <c r="E582" s="75"/>
      <c r="F582" s="75"/>
    </row>
    <row r="583" spans="1:6" ht="15.75" customHeight="1">
      <c r="A583" s="75"/>
      <c r="B583" s="75"/>
      <c r="C583" s="75"/>
      <c r="D583" s="76"/>
      <c r="E583" s="75"/>
      <c r="F583" s="75"/>
    </row>
    <row r="584" spans="1:6" ht="15.75" customHeight="1">
      <c r="A584" s="75"/>
      <c r="B584" s="75"/>
      <c r="C584" s="75"/>
      <c r="D584" s="76"/>
      <c r="E584" s="75"/>
      <c r="F584" s="75"/>
    </row>
    <row r="585" spans="1:6" ht="15.75" customHeight="1">
      <c r="A585" s="75"/>
      <c r="B585" s="75"/>
      <c r="C585" s="75"/>
      <c r="D585" s="76"/>
      <c r="E585" s="75"/>
      <c r="F585" s="75"/>
    </row>
    <row r="586" spans="1:6" ht="15.75" customHeight="1">
      <c r="A586" s="75"/>
      <c r="B586" s="75"/>
      <c r="C586" s="75"/>
      <c r="D586" s="76"/>
      <c r="E586" s="75"/>
      <c r="F586" s="75"/>
    </row>
    <row r="587" spans="1:6" ht="15.75" customHeight="1">
      <c r="A587" s="75"/>
      <c r="B587" s="75"/>
      <c r="C587" s="75"/>
      <c r="D587" s="76"/>
      <c r="E587" s="75"/>
      <c r="F587" s="75"/>
    </row>
    <row r="588" spans="1:6" ht="15.75" customHeight="1">
      <c r="A588" s="75"/>
      <c r="B588" s="75"/>
      <c r="C588" s="75"/>
      <c r="D588" s="76"/>
      <c r="E588" s="75"/>
      <c r="F588" s="75"/>
    </row>
    <row r="589" spans="1:6" ht="15.75" customHeight="1">
      <c r="A589" s="75"/>
      <c r="B589" s="75"/>
      <c r="C589" s="75"/>
      <c r="D589" s="76"/>
      <c r="E589" s="75"/>
      <c r="F589" s="75"/>
    </row>
    <row r="590" spans="1:6" ht="15.75" customHeight="1">
      <c r="A590" s="75"/>
      <c r="B590" s="75"/>
      <c r="C590" s="75"/>
      <c r="D590" s="76"/>
      <c r="E590" s="75"/>
      <c r="F590" s="75"/>
    </row>
    <row r="591" spans="1:6" ht="15.75" customHeight="1">
      <c r="A591" s="75"/>
      <c r="B591" s="75"/>
      <c r="C591" s="75"/>
      <c r="D591" s="76"/>
      <c r="E591" s="75"/>
      <c r="F591" s="75"/>
    </row>
    <row r="592" spans="1:6" ht="15.75" customHeight="1">
      <c r="A592" s="75"/>
      <c r="B592" s="75"/>
      <c r="C592" s="75"/>
      <c r="D592" s="76"/>
      <c r="E592" s="75"/>
      <c r="F592" s="75"/>
    </row>
    <row r="593" spans="1:6" ht="15.75" customHeight="1">
      <c r="A593" s="75"/>
      <c r="B593" s="75"/>
      <c r="C593" s="75"/>
      <c r="D593" s="76"/>
      <c r="E593" s="75"/>
      <c r="F593" s="75"/>
    </row>
    <row r="594" spans="1:6" ht="15.75" customHeight="1">
      <c r="A594" s="75"/>
      <c r="B594" s="75"/>
      <c r="C594" s="75"/>
      <c r="D594" s="76"/>
      <c r="E594" s="75"/>
      <c r="F594" s="75"/>
    </row>
    <row r="595" spans="1:6" ht="15.75" customHeight="1">
      <c r="A595" s="75"/>
      <c r="B595" s="75"/>
      <c r="C595" s="75"/>
      <c r="D595" s="76"/>
      <c r="E595" s="75"/>
      <c r="F595" s="75"/>
    </row>
    <row r="596" spans="1:6" ht="15.75" customHeight="1">
      <c r="A596" s="75"/>
      <c r="B596" s="75"/>
      <c r="C596" s="75"/>
      <c r="D596" s="76"/>
      <c r="E596" s="75"/>
      <c r="F596" s="75"/>
    </row>
    <row r="597" spans="1:6" ht="15.75" customHeight="1">
      <c r="A597" s="75"/>
      <c r="B597" s="75"/>
      <c r="C597" s="75"/>
      <c r="D597" s="76"/>
      <c r="E597" s="75"/>
      <c r="F597" s="75"/>
    </row>
    <row r="598" spans="1:6" ht="15.75" customHeight="1">
      <c r="A598" s="75"/>
      <c r="B598" s="75"/>
      <c r="C598" s="75"/>
      <c r="D598" s="76"/>
      <c r="E598" s="75"/>
      <c r="F598" s="75"/>
    </row>
    <row r="599" spans="1:6" ht="15.75" customHeight="1">
      <c r="A599" s="75"/>
      <c r="B599" s="75"/>
      <c r="C599" s="75"/>
      <c r="D599" s="76"/>
      <c r="E599" s="75"/>
      <c r="F599" s="75"/>
    </row>
    <row r="600" spans="1:6" ht="15.75" customHeight="1">
      <c r="A600" s="75"/>
      <c r="B600" s="75"/>
      <c r="C600" s="75"/>
      <c r="D600" s="76"/>
      <c r="E600" s="75"/>
      <c r="F600" s="75"/>
    </row>
    <row r="601" spans="1:6" ht="15.75" customHeight="1">
      <c r="A601" s="75"/>
      <c r="B601" s="75"/>
      <c r="C601" s="75"/>
      <c r="D601" s="76"/>
      <c r="E601" s="75"/>
      <c r="F601" s="75"/>
    </row>
    <row r="602" spans="1:6" ht="15.75" customHeight="1">
      <c r="A602" s="75"/>
      <c r="B602" s="75"/>
      <c r="C602" s="75"/>
      <c r="D602" s="76"/>
      <c r="E602" s="75"/>
      <c r="F602" s="75"/>
    </row>
    <row r="603" spans="1:6" ht="15.75" customHeight="1">
      <c r="A603" s="75"/>
      <c r="B603" s="75"/>
      <c r="C603" s="75"/>
      <c r="D603" s="76"/>
      <c r="E603" s="75"/>
      <c r="F603" s="75"/>
    </row>
    <row r="604" spans="1:6" ht="15.75" customHeight="1">
      <c r="A604" s="75"/>
      <c r="B604" s="75"/>
      <c r="C604" s="75"/>
      <c r="D604" s="76"/>
      <c r="E604" s="75"/>
      <c r="F604" s="75"/>
    </row>
    <row r="605" spans="1:6" ht="15.75" customHeight="1">
      <c r="A605" s="75"/>
      <c r="B605" s="75"/>
      <c r="C605" s="75"/>
      <c r="D605" s="76"/>
      <c r="E605" s="75"/>
      <c r="F605" s="75"/>
    </row>
    <row r="606" spans="1:6" ht="15.75" customHeight="1">
      <c r="A606" s="75"/>
      <c r="B606" s="75"/>
      <c r="C606" s="75"/>
      <c r="D606" s="76"/>
      <c r="E606" s="75"/>
      <c r="F606" s="75"/>
    </row>
    <row r="607" spans="1:6" ht="15.75" customHeight="1">
      <c r="A607" s="75"/>
      <c r="B607" s="75"/>
      <c r="C607" s="75"/>
      <c r="D607" s="76"/>
      <c r="E607" s="75"/>
      <c r="F607" s="75"/>
    </row>
    <row r="608" spans="1:6" ht="15.75" customHeight="1">
      <c r="A608" s="75"/>
      <c r="B608" s="75"/>
      <c r="C608" s="75"/>
      <c r="D608" s="76"/>
      <c r="E608" s="75"/>
      <c r="F608" s="75"/>
    </row>
    <row r="609" spans="1:6" ht="15.75" customHeight="1">
      <c r="A609" s="75"/>
      <c r="B609" s="75"/>
      <c r="C609" s="75"/>
      <c r="D609" s="76"/>
      <c r="E609" s="75"/>
      <c r="F609" s="75"/>
    </row>
    <row r="610" spans="1:6" ht="15.75" customHeight="1">
      <c r="A610" s="75"/>
      <c r="B610" s="75"/>
      <c r="C610" s="75"/>
      <c r="D610" s="76"/>
      <c r="E610" s="75"/>
      <c r="F610" s="75"/>
    </row>
    <row r="611" spans="1:6" ht="15.75" customHeight="1">
      <c r="A611" s="75"/>
      <c r="B611" s="75"/>
      <c r="C611" s="75"/>
      <c r="D611" s="76"/>
      <c r="E611" s="75"/>
      <c r="F611" s="75"/>
    </row>
    <row r="612" spans="1:6" ht="15.75" customHeight="1">
      <c r="A612" s="75"/>
      <c r="B612" s="75"/>
      <c r="C612" s="75"/>
      <c r="D612" s="76"/>
      <c r="E612" s="75"/>
      <c r="F612" s="75"/>
    </row>
    <row r="613" spans="1:6" ht="15.75" customHeight="1">
      <c r="A613" s="75"/>
      <c r="B613" s="75"/>
      <c r="C613" s="75"/>
      <c r="D613" s="76"/>
      <c r="E613" s="75"/>
      <c r="F613" s="75"/>
    </row>
    <row r="614" spans="1:6" ht="15.75" customHeight="1">
      <c r="A614" s="75"/>
      <c r="B614" s="75"/>
      <c r="C614" s="75"/>
      <c r="D614" s="76"/>
      <c r="E614" s="75"/>
      <c r="F614" s="75"/>
    </row>
    <row r="615" spans="1:6" ht="15.75" customHeight="1">
      <c r="A615" s="75"/>
      <c r="B615" s="75"/>
      <c r="C615" s="75"/>
      <c r="D615" s="76"/>
      <c r="E615" s="75"/>
      <c r="F615" s="75"/>
    </row>
    <row r="616" spans="1:6" ht="15.75" customHeight="1">
      <c r="A616" s="75"/>
      <c r="B616" s="75"/>
      <c r="C616" s="75"/>
      <c r="D616" s="76"/>
      <c r="E616" s="75"/>
      <c r="F616" s="75"/>
    </row>
    <row r="617" spans="1:6" ht="15.75" customHeight="1">
      <c r="A617" s="75"/>
      <c r="B617" s="75"/>
      <c r="C617" s="75"/>
      <c r="D617" s="76"/>
      <c r="E617" s="75"/>
      <c r="F617" s="75"/>
    </row>
    <row r="618" spans="1:6" ht="15.75" customHeight="1">
      <c r="A618" s="75"/>
      <c r="B618" s="75"/>
      <c r="C618" s="75"/>
      <c r="D618" s="76"/>
      <c r="E618" s="75"/>
      <c r="F618" s="75"/>
    </row>
    <row r="619" spans="1:6" ht="15.75" customHeight="1">
      <c r="A619" s="75"/>
      <c r="B619" s="75"/>
      <c r="C619" s="75"/>
      <c r="D619" s="76"/>
      <c r="E619" s="75"/>
      <c r="F619" s="75"/>
    </row>
    <row r="620" spans="1:6" ht="15.75" customHeight="1">
      <c r="A620" s="75"/>
      <c r="B620" s="75"/>
      <c r="C620" s="75"/>
      <c r="D620" s="76"/>
      <c r="E620" s="75"/>
      <c r="F620" s="75"/>
    </row>
    <row r="621" spans="1:6" ht="15.75" customHeight="1">
      <c r="A621" s="75"/>
      <c r="B621" s="75"/>
      <c r="C621" s="75"/>
      <c r="D621" s="76"/>
      <c r="E621" s="75"/>
      <c r="F621" s="75"/>
    </row>
    <row r="622" spans="1:6" ht="15.75" customHeight="1">
      <c r="A622" s="75"/>
      <c r="B622" s="75"/>
      <c r="C622" s="75"/>
      <c r="D622" s="76"/>
      <c r="E622" s="75"/>
      <c r="F622" s="75"/>
    </row>
    <row r="623" spans="1:6" ht="15.75" customHeight="1">
      <c r="A623" s="75"/>
      <c r="B623" s="75"/>
      <c r="C623" s="75"/>
      <c r="D623" s="76"/>
      <c r="E623" s="75"/>
      <c r="F623" s="75"/>
    </row>
    <row r="624" spans="1:6" ht="15.75" customHeight="1">
      <c r="A624" s="75"/>
      <c r="B624" s="75"/>
      <c r="C624" s="75"/>
      <c r="D624" s="76"/>
      <c r="E624" s="75"/>
      <c r="F624" s="75"/>
    </row>
    <row r="625" spans="1:6" ht="15.75" customHeight="1">
      <c r="A625" s="75"/>
      <c r="B625" s="75"/>
      <c r="C625" s="75"/>
      <c r="D625" s="76"/>
      <c r="E625" s="75"/>
      <c r="F625" s="75"/>
    </row>
    <row r="626" spans="1:6" ht="15.75" customHeight="1">
      <c r="A626" s="75"/>
      <c r="B626" s="75"/>
      <c r="C626" s="75"/>
      <c r="D626" s="76"/>
      <c r="E626" s="75"/>
      <c r="F626" s="75"/>
    </row>
    <row r="627" spans="1:6" ht="15.75" customHeight="1">
      <c r="A627" s="75"/>
      <c r="B627" s="75"/>
      <c r="C627" s="75"/>
      <c r="D627" s="76"/>
      <c r="E627" s="75"/>
      <c r="F627" s="75"/>
    </row>
    <row r="628" spans="1:6" ht="15.75" customHeight="1">
      <c r="A628" s="75"/>
      <c r="B628" s="75"/>
      <c r="C628" s="75"/>
      <c r="D628" s="76"/>
      <c r="E628" s="75"/>
      <c r="F628" s="75"/>
    </row>
    <row r="629" spans="1:6" ht="15.75" customHeight="1">
      <c r="A629" s="75"/>
      <c r="B629" s="75"/>
      <c r="C629" s="75"/>
      <c r="D629" s="76"/>
      <c r="E629" s="75"/>
      <c r="F629" s="75"/>
    </row>
    <row r="630" spans="1:6" ht="15.75" customHeight="1">
      <c r="A630" s="75"/>
      <c r="B630" s="75"/>
      <c r="C630" s="75"/>
      <c r="D630" s="76"/>
      <c r="E630" s="75"/>
      <c r="F630" s="75"/>
    </row>
    <row r="631" spans="1:6" ht="15.75" customHeight="1">
      <c r="A631" s="75"/>
      <c r="B631" s="75"/>
      <c r="C631" s="75"/>
      <c r="D631" s="76"/>
      <c r="E631" s="75"/>
      <c r="F631" s="75"/>
    </row>
    <row r="632" spans="1:6" ht="15.75" customHeight="1">
      <c r="A632" s="75"/>
      <c r="B632" s="75"/>
      <c r="C632" s="75"/>
      <c r="D632" s="76"/>
      <c r="E632" s="75"/>
      <c r="F632" s="75"/>
    </row>
    <row r="633" spans="1:6" ht="15.75" customHeight="1">
      <c r="A633" s="75"/>
      <c r="B633" s="75"/>
      <c r="C633" s="75"/>
      <c r="D633" s="76"/>
      <c r="E633" s="75"/>
      <c r="F633" s="75"/>
    </row>
    <row r="634" spans="1:6" ht="15.75" customHeight="1">
      <c r="A634" s="75"/>
      <c r="B634" s="75"/>
      <c r="C634" s="75"/>
      <c r="D634" s="76"/>
      <c r="E634" s="75"/>
      <c r="F634" s="75"/>
    </row>
    <row r="635" spans="1:6" ht="15.75" customHeight="1">
      <c r="A635" s="75"/>
      <c r="B635" s="75"/>
      <c r="C635" s="75"/>
      <c r="D635" s="76"/>
      <c r="E635" s="75"/>
      <c r="F635" s="75"/>
    </row>
    <row r="636" spans="1:6" ht="15.75" customHeight="1">
      <c r="A636" s="75"/>
      <c r="B636" s="75"/>
      <c r="C636" s="75"/>
      <c r="D636" s="76"/>
      <c r="E636" s="75"/>
      <c r="F636" s="75"/>
    </row>
    <row r="637" spans="1:6" ht="15.75" customHeight="1">
      <c r="A637" s="75"/>
      <c r="B637" s="75"/>
      <c r="C637" s="75"/>
      <c r="D637" s="76"/>
      <c r="E637" s="75"/>
      <c r="F637" s="75"/>
    </row>
    <row r="638" spans="1:6" ht="15.75" customHeight="1">
      <c r="A638" s="75"/>
      <c r="B638" s="75"/>
      <c r="C638" s="75"/>
      <c r="D638" s="76"/>
      <c r="E638" s="75"/>
      <c r="F638" s="75"/>
    </row>
    <row r="639" spans="1:6" ht="15.75" customHeight="1">
      <c r="A639" s="75"/>
      <c r="B639" s="75"/>
      <c r="C639" s="75"/>
      <c r="D639" s="76"/>
      <c r="E639" s="75"/>
      <c r="F639" s="75"/>
    </row>
    <row r="640" spans="1:6" ht="15.75" customHeight="1">
      <c r="A640" s="75"/>
      <c r="B640" s="75"/>
      <c r="C640" s="75"/>
      <c r="D640" s="76"/>
      <c r="E640" s="75"/>
      <c r="F640" s="75"/>
    </row>
    <row r="641" spans="1:6" ht="15.75" customHeight="1">
      <c r="A641" s="75"/>
      <c r="B641" s="75"/>
      <c r="C641" s="75"/>
      <c r="D641" s="76"/>
      <c r="E641" s="75"/>
      <c r="F641" s="75"/>
    </row>
    <row r="642" spans="1:6" ht="15.75" customHeight="1">
      <c r="A642" s="75"/>
      <c r="B642" s="75"/>
      <c r="C642" s="75"/>
      <c r="D642" s="76"/>
      <c r="E642" s="75"/>
      <c r="F642" s="75"/>
    </row>
    <row r="643" spans="1:6" ht="15.75" customHeight="1">
      <c r="A643" s="75"/>
      <c r="B643" s="75"/>
      <c r="C643" s="75"/>
      <c r="D643" s="76"/>
      <c r="E643" s="75"/>
      <c r="F643" s="75"/>
    </row>
    <row r="644" spans="1:6" ht="15.75" customHeight="1">
      <c r="A644" s="75"/>
      <c r="B644" s="75"/>
      <c r="C644" s="75"/>
      <c r="D644" s="76"/>
      <c r="E644" s="75"/>
      <c r="F644" s="75"/>
    </row>
    <row r="645" spans="1:6" ht="15.75" customHeight="1">
      <c r="A645" s="75"/>
      <c r="B645" s="75"/>
      <c r="C645" s="75"/>
      <c r="D645" s="76"/>
      <c r="E645" s="75"/>
      <c r="F645" s="75"/>
    </row>
    <row r="646" spans="1:6" ht="15.75" customHeight="1">
      <c r="A646" s="75"/>
      <c r="B646" s="75"/>
      <c r="C646" s="75"/>
      <c r="D646" s="76"/>
      <c r="E646" s="75"/>
      <c r="F646" s="75"/>
    </row>
    <row r="647" spans="1:6" ht="15.75" customHeight="1">
      <c r="A647" s="75"/>
      <c r="B647" s="75"/>
      <c r="C647" s="75"/>
      <c r="D647" s="76"/>
      <c r="E647" s="75"/>
      <c r="F647" s="75"/>
    </row>
    <row r="648" spans="1:6" ht="15.75" customHeight="1">
      <c r="A648" s="75"/>
      <c r="B648" s="75"/>
      <c r="C648" s="75"/>
      <c r="D648" s="76"/>
      <c r="E648" s="75"/>
      <c r="F648" s="75"/>
    </row>
    <row r="649" spans="1:6" ht="15.75" customHeight="1">
      <c r="A649" s="75"/>
      <c r="B649" s="75"/>
      <c r="C649" s="75"/>
      <c r="D649" s="76"/>
      <c r="E649" s="75"/>
      <c r="F649" s="75"/>
    </row>
    <row r="650" spans="1:6" ht="15.75" customHeight="1">
      <c r="A650" s="75"/>
      <c r="B650" s="75"/>
      <c r="C650" s="75"/>
      <c r="D650" s="76"/>
      <c r="E650" s="75"/>
      <c r="F650" s="75"/>
    </row>
    <row r="651" spans="1:6" ht="15.75" customHeight="1">
      <c r="A651" s="75"/>
      <c r="B651" s="75"/>
      <c r="C651" s="75"/>
      <c r="D651" s="76"/>
      <c r="E651" s="75"/>
      <c r="F651" s="75"/>
    </row>
    <row r="652" spans="1:6" ht="15.75" customHeight="1">
      <c r="A652" s="75"/>
      <c r="B652" s="75"/>
      <c r="C652" s="75"/>
      <c r="D652" s="76"/>
      <c r="E652" s="75"/>
      <c r="F652" s="75"/>
    </row>
    <row r="653" spans="1:6" ht="15.75" customHeight="1">
      <c r="A653" s="75"/>
      <c r="B653" s="75"/>
      <c r="C653" s="75"/>
      <c r="D653" s="76"/>
      <c r="E653" s="75"/>
      <c r="F653" s="75"/>
    </row>
    <row r="654" spans="1:6" ht="15.75" customHeight="1">
      <c r="A654" s="75"/>
      <c r="B654" s="75"/>
      <c r="C654" s="75"/>
      <c r="D654" s="76"/>
      <c r="E654" s="75"/>
      <c r="F654" s="75"/>
    </row>
    <row r="655" spans="1:6" ht="15.75" customHeight="1">
      <c r="A655" s="75"/>
      <c r="B655" s="75"/>
      <c r="C655" s="75"/>
      <c r="D655" s="76"/>
      <c r="E655" s="75"/>
      <c r="F655" s="75"/>
    </row>
    <row r="656" spans="1:6" ht="15.75" customHeight="1">
      <c r="A656" s="75"/>
      <c r="B656" s="75"/>
      <c r="C656" s="75"/>
      <c r="D656" s="76"/>
      <c r="E656" s="75"/>
      <c r="F656" s="75"/>
    </row>
    <row r="657" spans="1:6" ht="15.75" customHeight="1">
      <c r="A657" s="75"/>
      <c r="B657" s="75"/>
      <c r="C657" s="75"/>
      <c r="D657" s="76"/>
      <c r="E657" s="75"/>
      <c r="F657" s="75"/>
    </row>
    <row r="658" spans="1:6" ht="15.75" customHeight="1">
      <c r="A658" s="75"/>
      <c r="B658" s="75"/>
      <c r="C658" s="75"/>
      <c r="D658" s="76"/>
      <c r="E658" s="75"/>
      <c r="F658" s="75"/>
    </row>
    <row r="659" spans="1:6" ht="15.75" customHeight="1">
      <c r="A659" s="75"/>
      <c r="B659" s="75"/>
      <c r="C659" s="75"/>
      <c r="D659" s="76"/>
      <c r="E659" s="75"/>
      <c r="F659" s="75"/>
    </row>
    <row r="660" spans="1:6" ht="15.75" customHeight="1">
      <c r="A660" s="75"/>
      <c r="B660" s="75"/>
      <c r="C660" s="75"/>
      <c r="D660" s="76"/>
      <c r="E660" s="75"/>
      <c r="F660" s="75"/>
    </row>
    <row r="661" spans="1:6" ht="15.75" customHeight="1">
      <c r="A661" s="75"/>
      <c r="B661" s="75"/>
      <c r="C661" s="75"/>
      <c r="D661" s="76"/>
      <c r="E661" s="75"/>
      <c r="F661" s="75"/>
    </row>
    <row r="662" spans="1:6" ht="15.75" customHeight="1">
      <c r="A662" s="75"/>
      <c r="B662" s="75"/>
      <c r="C662" s="75"/>
      <c r="D662" s="76"/>
      <c r="E662" s="75"/>
      <c r="F662" s="75"/>
    </row>
    <row r="663" spans="1:6" ht="15.75" customHeight="1">
      <c r="A663" s="75"/>
      <c r="B663" s="75"/>
      <c r="C663" s="75"/>
      <c r="D663" s="76"/>
      <c r="E663" s="75"/>
      <c r="F663" s="75"/>
    </row>
    <row r="664" spans="1:6" ht="15.75" customHeight="1">
      <c r="A664" s="75"/>
      <c r="B664" s="75"/>
      <c r="C664" s="75"/>
      <c r="D664" s="76"/>
      <c r="E664" s="75"/>
      <c r="F664" s="75"/>
    </row>
    <row r="665" spans="1:6" ht="15.75" customHeight="1">
      <c r="A665" s="75"/>
      <c r="B665" s="75"/>
      <c r="C665" s="75"/>
      <c r="D665" s="76"/>
      <c r="E665" s="75"/>
      <c r="F665" s="75"/>
    </row>
    <row r="666" spans="1:6" ht="15.75" customHeight="1">
      <c r="A666" s="75"/>
      <c r="B666" s="75"/>
      <c r="C666" s="75"/>
      <c r="D666" s="76"/>
      <c r="E666" s="75"/>
      <c r="F666" s="75"/>
    </row>
    <row r="667" spans="1:6" ht="15.75" customHeight="1">
      <c r="A667" s="75"/>
      <c r="B667" s="75"/>
      <c r="C667" s="75"/>
      <c r="D667" s="76"/>
      <c r="E667" s="75"/>
      <c r="F667" s="75"/>
    </row>
    <row r="668" spans="1:6" ht="15.75" customHeight="1">
      <c r="A668" s="75"/>
      <c r="B668" s="75"/>
      <c r="C668" s="75"/>
      <c r="D668" s="76"/>
      <c r="E668" s="75"/>
      <c r="F668" s="75"/>
    </row>
    <row r="669" spans="1:6" ht="15.75" customHeight="1">
      <c r="A669" s="75"/>
      <c r="B669" s="75"/>
      <c r="C669" s="75"/>
      <c r="D669" s="76"/>
      <c r="E669" s="75"/>
      <c r="F669" s="75"/>
    </row>
    <row r="670" spans="1:6" ht="15.75" customHeight="1">
      <c r="A670" s="75"/>
      <c r="B670" s="75"/>
      <c r="C670" s="75"/>
      <c r="D670" s="76"/>
      <c r="E670" s="75"/>
      <c r="F670" s="75"/>
    </row>
    <row r="671" spans="1:6" ht="15.75" customHeight="1">
      <c r="A671" s="75"/>
      <c r="B671" s="75"/>
      <c r="C671" s="75"/>
      <c r="D671" s="76"/>
      <c r="E671" s="75"/>
      <c r="F671" s="75"/>
    </row>
    <row r="672" spans="1:6" ht="15.75" customHeight="1">
      <c r="A672" s="75"/>
      <c r="B672" s="75"/>
      <c r="C672" s="75"/>
      <c r="D672" s="76"/>
      <c r="E672" s="75"/>
      <c r="F672" s="75"/>
    </row>
    <row r="673" spans="1:6" ht="15.75" customHeight="1">
      <c r="A673" s="75"/>
      <c r="B673" s="75"/>
      <c r="C673" s="75"/>
      <c r="D673" s="76"/>
      <c r="E673" s="75"/>
      <c r="F673" s="75"/>
    </row>
    <row r="674" spans="1:6" ht="15.75" customHeight="1">
      <c r="A674" s="75"/>
      <c r="B674" s="75"/>
      <c r="C674" s="75"/>
      <c r="D674" s="76"/>
      <c r="E674" s="75"/>
      <c r="F674" s="75"/>
    </row>
    <row r="675" spans="1:6" ht="15.75" customHeight="1">
      <c r="A675" s="75"/>
      <c r="B675" s="75"/>
      <c r="C675" s="75"/>
      <c r="D675" s="76"/>
      <c r="E675" s="75"/>
      <c r="F675" s="75"/>
    </row>
    <row r="676" spans="1:6" ht="15.75" customHeight="1">
      <c r="A676" s="75"/>
      <c r="B676" s="75"/>
      <c r="C676" s="75"/>
      <c r="D676" s="76"/>
      <c r="E676" s="75"/>
      <c r="F676" s="75"/>
    </row>
    <row r="677" spans="1:6" ht="15.75" customHeight="1">
      <c r="A677" s="75"/>
      <c r="B677" s="75"/>
      <c r="C677" s="75"/>
      <c r="D677" s="76"/>
      <c r="E677" s="75"/>
      <c r="F677" s="75"/>
    </row>
    <row r="678" spans="1:6" ht="15.75" customHeight="1">
      <c r="A678" s="75"/>
      <c r="B678" s="75"/>
      <c r="C678" s="75"/>
      <c r="D678" s="76"/>
      <c r="E678" s="75"/>
      <c r="F678" s="75"/>
    </row>
    <row r="679" spans="1:6" ht="15.75" customHeight="1">
      <c r="A679" s="75"/>
      <c r="B679" s="75"/>
      <c r="C679" s="75"/>
      <c r="D679" s="76"/>
      <c r="E679" s="75"/>
      <c r="F679" s="75"/>
    </row>
    <row r="680" spans="1:6" ht="15.75" customHeight="1">
      <c r="A680" s="75"/>
      <c r="B680" s="75"/>
      <c r="C680" s="75"/>
      <c r="D680" s="76"/>
      <c r="E680" s="75"/>
      <c r="F680" s="75"/>
    </row>
    <row r="681" spans="1:6" ht="15.75" customHeight="1">
      <c r="A681" s="75"/>
      <c r="B681" s="75"/>
      <c r="C681" s="75"/>
      <c r="D681" s="76"/>
      <c r="E681" s="75"/>
      <c r="F681" s="75"/>
    </row>
    <row r="682" spans="1:6" ht="15.75" customHeight="1">
      <c r="A682" s="75"/>
      <c r="B682" s="75"/>
      <c r="C682" s="75"/>
      <c r="D682" s="76"/>
      <c r="E682" s="75"/>
      <c r="F682" s="75"/>
    </row>
    <row r="683" spans="1:6" ht="15.75" customHeight="1">
      <c r="A683" s="75"/>
      <c r="B683" s="75"/>
      <c r="C683" s="75"/>
      <c r="D683" s="76"/>
      <c r="E683" s="75"/>
      <c r="F683" s="75"/>
    </row>
    <row r="684" spans="1:6" ht="15.75" customHeight="1">
      <c r="A684" s="75"/>
      <c r="B684" s="75"/>
      <c r="C684" s="75"/>
      <c r="D684" s="76"/>
      <c r="E684" s="75"/>
      <c r="F684" s="75"/>
    </row>
    <row r="685" spans="1:6" ht="15.75" customHeight="1">
      <c r="A685" s="75"/>
      <c r="B685" s="75"/>
      <c r="C685" s="75"/>
      <c r="D685" s="76"/>
      <c r="E685" s="75"/>
      <c r="F685" s="75"/>
    </row>
    <row r="686" spans="1:6" ht="15.75" customHeight="1">
      <c r="A686" s="75"/>
      <c r="B686" s="75"/>
      <c r="C686" s="75"/>
      <c r="D686" s="76"/>
      <c r="E686" s="75"/>
      <c r="F686" s="75"/>
    </row>
    <row r="687" spans="1:6" ht="15.75" customHeight="1">
      <c r="A687" s="75"/>
      <c r="B687" s="75"/>
      <c r="C687" s="75"/>
      <c r="D687" s="76"/>
      <c r="E687" s="75"/>
      <c r="F687" s="75"/>
    </row>
    <row r="688" spans="1:6" ht="15.75" customHeight="1">
      <c r="A688" s="75"/>
      <c r="B688" s="75"/>
      <c r="C688" s="75"/>
      <c r="D688" s="76"/>
      <c r="E688" s="75"/>
      <c r="F688" s="75"/>
    </row>
    <row r="689" spans="1:6" ht="15.75" customHeight="1">
      <c r="A689" s="75"/>
      <c r="B689" s="75"/>
      <c r="C689" s="75"/>
      <c r="D689" s="76"/>
      <c r="E689" s="75"/>
      <c r="F689" s="75"/>
    </row>
    <row r="690" spans="1:6" ht="15.75" customHeight="1">
      <c r="A690" s="75"/>
      <c r="B690" s="75"/>
      <c r="C690" s="75"/>
      <c r="D690" s="76"/>
      <c r="E690" s="75"/>
      <c r="F690" s="75"/>
    </row>
    <row r="691" spans="1:6" ht="15.75" customHeight="1">
      <c r="A691" s="75"/>
      <c r="B691" s="75"/>
      <c r="C691" s="75"/>
      <c r="D691" s="76"/>
      <c r="E691" s="75"/>
      <c r="F691" s="75"/>
    </row>
    <row r="692" spans="1:6" ht="15.75" customHeight="1">
      <c r="A692" s="75"/>
      <c r="B692" s="75"/>
      <c r="C692" s="75"/>
      <c r="D692" s="76"/>
      <c r="E692" s="75"/>
      <c r="F692" s="75"/>
    </row>
    <row r="693" spans="1:6" ht="15.75" customHeight="1">
      <c r="A693" s="75"/>
      <c r="B693" s="75"/>
      <c r="C693" s="75"/>
      <c r="D693" s="76"/>
      <c r="E693" s="75"/>
      <c r="F693" s="75"/>
    </row>
    <row r="694" spans="1:6" ht="15.75" customHeight="1">
      <c r="A694" s="75"/>
      <c r="B694" s="75"/>
      <c r="C694" s="75"/>
      <c r="D694" s="76"/>
      <c r="E694" s="75"/>
      <c r="F694" s="75"/>
    </row>
    <row r="695" spans="1:6" ht="15.75" customHeight="1">
      <c r="A695" s="75"/>
      <c r="B695" s="75"/>
      <c r="C695" s="75"/>
      <c r="D695" s="76"/>
      <c r="E695" s="75"/>
      <c r="F695" s="75"/>
    </row>
    <row r="696" spans="1:6" ht="15.75" customHeight="1">
      <c r="A696" s="75"/>
      <c r="B696" s="75"/>
      <c r="C696" s="75"/>
      <c r="D696" s="76"/>
      <c r="E696" s="75"/>
      <c r="F696" s="75"/>
    </row>
    <row r="697" spans="1:6" ht="15.75" customHeight="1">
      <c r="A697" s="75"/>
      <c r="B697" s="75"/>
      <c r="C697" s="75"/>
      <c r="D697" s="76"/>
      <c r="E697" s="75"/>
      <c r="F697" s="75"/>
    </row>
    <row r="698" spans="1:6" ht="15.75" customHeight="1">
      <c r="A698" s="75"/>
      <c r="B698" s="75"/>
      <c r="C698" s="75"/>
      <c r="D698" s="76"/>
      <c r="E698" s="75"/>
      <c r="F698" s="75"/>
    </row>
    <row r="699" spans="1:6" ht="15.75" customHeight="1">
      <c r="A699" s="75"/>
      <c r="B699" s="75"/>
      <c r="C699" s="75"/>
      <c r="D699" s="76"/>
      <c r="E699" s="75"/>
      <c r="F699" s="75"/>
    </row>
    <row r="700" spans="1:6" ht="15.75" customHeight="1">
      <c r="A700" s="75"/>
      <c r="B700" s="75"/>
      <c r="C700" s="75"/>
      <c r="D700" s="76"/>
      <c r="E700" s="75"/>
      <c r="F700" s="75"/>
    </row>
    <row r="701" spans="1:6" ht="15.75" customHeight="1">
      <c r="A701" s="75"/>
      <c r="B701" s="75"/>
      <c r="C701" s="75"/>
      <c r="D701" s="76"/>
      <c r="E701" s="75"/>
      <c r="F701" s="75"/>
    </row>
    <row r="702" spans="1:6" ht="15.75" customHeight="1">
      <c r="A702" s="75"/>
      <c r="B702" s="75"/>
      <c r="C702" s="75"/>
      <c r="D702" s="76"/>
      <c r="E702" s="75"/>
      <c r="F702" s="75"/>
    </row>
    <row r="703" spans="1:6" ht="15.75" customHeight="1">
      <c r="A703" s="75"/>
      <c r="B703" s="75"/>
      <c r="C703" s="75"/>
      <c r="D703" s="76"/>
      <c r="E703" s="75"/>
      <c r="F703" s="75"/>
    </row>
    <row r="704" spans="1:6" ht="15.75" customHeight="1">
      <c r="A704" s="75"/>
      <c r="B704" s="75"/>
      <c r="C704" s="75"/>
      <c r="D704" s="76"/>
      <c r="E704" s="75"/>
      <c r="F704" s="75"/>
    </row>
    <row r="705" spans="1:6" ht="15.75" customHeight="1">
      <c r="A705" s="75"/>
      <c r="B705" s="75"/>
      <c r="C705" s="75"/>
      <c r="D705" s="76"/>
      <c r="E705" s="75"/>
      <c r="F705" s="75"/>
    </row>
    <row r="706" spans="1:6" ht="15.75" customHeight="1">
      <c r="A706" s="75"/>
      <c r="B706" s="75"/>
      <c r="C706" s="75"/>
      <c r="D706" s="76"/>
      <c r="E706" s="75"/>
      <c r="F706" s="75"/>
    </row>
    <row r="707" spans="1:6" ht="15.75" customHeight="1">
      <c r="A707" s="75"/>
      <c r="B707" s="75"/>
      <c r="C707" s="75"/>
      <c r="D707" s="76"/>
      <c r="E707" s="75"/>
      <c r="F707" s="75"/>
    </row>
    <row r="708" spans="1:6" ht="15.75" customHeight="1">
      <c r="A708" s="75"/>
      <c r="B708" s="75"/>
      <c r="C708" s="75"/>
      <c r="D708" s="76"/>
      <c r="E708" s="75"/>
      <c r="F708" s="75"/>
    </row>
    <row r="709" spans="1:6" ht="15.75" customHeight="1">
      <c r="A709" s="75"/>
      <c r="B709" s="75"/>
      <c r="C709" s="75"/>
      <c r="D709" s="76"/>
      <c r="E709" s="75"/>
      <c r="F709" s="75"/>
    </row>
    <row r="710" spans="1:6" ht="15.75" customHeight="1">
      <c r="A710" s="75"/>
      <c r="B710" s="75"/>
      <c r="C710" s="75"/>
      <c r="D710" s="76"/>
      <c r="E710" s="75"/>
      <c r="F710" s="75"/>
    </row>
    <row r="711" spans="1:6" ht="15.75" customHeight="1">
      <c r="A711" s="75"/>
      <c r="B711" s="75"/>
      <c r="C711" s="75"/>
      <c r="D711" s="76"/>
      <c r="E711" s="75"/>
      <c r="F711" s="75"/>
    </row>
    <row r="712" spans="1:6" ht="15.75" customHeight="1">
      <c r="A712" s="75"/>
      <c r="B712" s="75"/>
      <c r="C712" s="75"/>
      <c r="D712" s="76"/>
      <c r="E712" s="75"/>
      <c r="F712" s="75"/>
    </row>
    <row r="713" spans="1:6" ht="15.75" customHeight="1">
      <c r="A713" s="75"/>
      <c r="B713" s="75"/>
      <c r="C713" s="75"/>
      <c r="D713" s="76"/>
      <c r="E713" s="75"/>
      <c r="F713" s="75"/>
    </row>
    <row r="714" spans="1:6" ht="15.75" customHeight="1">
      <c r="A714" s="75"/>
      <c r="B714" s="75"/>
      <c r="C714" s="75"/>
      <c r="D714" s="76"/>
      <c r="E714" s="75"/>
      <c r="F714" s="75"/>
    </row>
    <row r="715" spans="1:6" ht="15.75" customHeight="1">
      <c r="A715" s="75"/>
      <c r="B715" s="75"/>
      <c r="C715" s="75"/>
      <c r="D715" s="76"/>
      <c r="E715" s="75"/>
      <c r="F715" s="75"/>
    </row>
    <row r="716" spans="1:6" ht="15.75" customHeight="1">
      <c r="A716" s="75"/>
      <c r="B716" s="75"/>
      <c r="C716" s="75"/>
      <c r="D716" s="76"/>
      <c r="E716" s="75"/>
      <c r="F716" s="75"/>
    </row>
    <row r="717" spans="1:6" ht="15.75" customHeight="1">
      <c r="A717" s="75"/>
      <c r="B717" s="75"/>
      <c r="C717" s="75"/>
      <c r="D717" s="76"/>
      <c r="E717" s="75"/>
      <c r="F717" s="75"/>
    </row>
    <row r="718" spans="1:6" ht="15.75" customHeight="1">
      <c r="A718" s="75"/>
      <c r="B718" s="75"/>
      <c r="C718" s="75"/>
      <c r="D718" s="76"/>
      <c r="E718" s="75"/>
      <c r="F718" s="75"/>
    </row>
    <row r="719" spans="1:6" ht="15.75" customHeight="1">
      <c r="A719" s="75"/>
      <c r="B719" s="75"/>
      <c r="C719" s="75"/>
      <c r="D719" s="76"/>
      <c r="E719" s="75"/>
      <c r="F719" s="75"/>
    </row>
    <row r="720" spans="1:6" ht="15.75" customHeight="1">
      <c r="A720" s="75"/>
      <c r="B720" s="75"/>
      <c r="C720" s="75"/>
      <c r="D720" s="76"/>
      <c r="E720" s="75"/>
      <c r="F720" s="75"/>
    </row>
    <row r="721" spans="1:6" ht="15.75" customHeight="1">
      <c r="A721" s="75"/>
      <c r="B721" s="75"/>
      <c r="C721" s="75"/>
      <c r="D721" s="76"/>
      <c r="E721" s="75"/>
      <c r="F721" s="75"/>
    </row>
    <row r="722" spans="1:6" ht="15.75" customHeight="1">
      <c r="A722" s="75"/>
      <c r="B722" s="75"/>
      <c r="C722" s="75"/>
      <c r="D722" s="76"/>
      <c r="E722" s="75"/>
      <c r="F722" s="75"/>
    </row>
    <row r="723" spans="1:6" ht="15.75" customHeight="1">
      <c r="A723" s="75"/>
      <c r="B723" s="75"/>
      <c r="C723" s="75"/>
      <c r="D723" s="76"/>
      <c r="E723" s="75"/>
      <c r="F723" s="75"/>
    </row>
    <row r="724" spans="1:6" ht="15.75" customHeight="1">
      <c r="A724" s="75"/>
      <c r="B724" s="75"/>
      <c r="C724" s="75"/>
      <c r="D724" s="76"/>
      <c r="E724" s="75"/>
      <c r="F724" s="75"/>
    </row>
    <row r="725" spans="1:6" ht="15.75" customHeight="1">
      <c r="A725" s="75"/>
      <c r="B725" s="75"/>
      <c r="C725" s="75"/>
      <c r="D725" s="76"/>
      <c r="E725" s="75"/>
      <c r="F725" s="75"/>
    </row>
    <row r="726" spans="1:6" ht="15.75" customHeight="1">
      <c r="A726" s="75"/>
      <c r="B726" s="75"/>
      <c r="C726" s="75"/>
      <c r="D726" s="76"/>
      <c r="E726" s="75"/>
      <c r="F726" s="75"/>
    </row>
    <row r="727" spans="1:6" ht="15.75" customHeight="1">
      <c r="A727" s="75"/>
      <c r="B727" s="75"/>
      <c r="C727" s="75"/>
      <c r="D727" s="76"/>
      <c r="E727" s="75"/>
      <c r="F727" s="75"/>
    </row>
    <row r="728" spans="1:6" ht="15.75" customHeight="1">
      <c r="A728" s="75"/>
      <c r="B728" s="75"/>
      <c r="C728" s="75"/>
      <c r="D728" s="76"/>
      <c r="E728" s="75"/>
      <c r="F728" s="75"/>
    </row>
    <row r="729" spans="1:6" ht="15.75" customHeight="1">
      <c r="A729" s="75"/>
      <c r="B729" s="75"/>
      <c r="C729" s="75"/>
      <c r="D729" s="76"/>
      <c r="E729" s="75"/>
      <c r="F729" s="75"/>
    </row>
    <row r="730" spans="1:6" ht="15.75" customHeight="1">
      <c r="A730" s="75"/>
      <c r="B730" s="75"/>
      <c r="C730" s="75"/>
      <c r="D730" s="76"/>
      <c r="E730" s="75"/>
      <c r="F730" s="75"/>
    </row>
    <row r="731" spans="1:6" ht="15.75" customHeight="1">
      <c r="A731" s="75"/>
      <c r="B731" s="75"/>
      <c r="C731" s="75"/>
      <c r="D731" s="76"/>
      <c r="E731" s="75"/>
      <c r="F731" s="75"/>
    </row>
    <row r="732" spans="1:6" ht="15.75" customHeight="1">
      <c r="A732" s="75"/>
      <c r="B732" s="75"/>
      <c r="C732" s="75"/>
      <c r="D732" s="76"/>
      <c r="E732" s="75"/>
      <c r="F732" s="75"/>
    </row>
    <row r="733" spans="1:6" ht="15.75" customHeight="1">
      <c r="A733" s="75"/>
      <c r="B733" s="75"/>
      <c r="C733" s="75"/>
      <c r="D733" s="76"/>
      <c r="E733" s="75"/>
      <c r="F733" s="75"/>
    </row>
    <row r="734" spans="1:6" ht="15.75" customHeight="1">
      <c r="A734" s="75"/>
      <c r="B734" s="75"/>
      <c r="C734" s="75"/>
      <c r="D734" s="76"/>
      <c r="E734" s="75"/>
      <c r="F734" s="75"/>
    </row>
    <row r="735" spans="1:6" ht="15.75" customHeight="1">
      <c r="A735" s="75"/>
      <c r="B735" s="75"/>
      <c r="C735" s="75"/>
      <c r="D735" s="76"/>
      <c r="E735" s="75"/>
      <c r="F735" s="75"/>
    </row>
    <row r="736" spans="1:6" ht="15.75" customHeight="1">
      <c r="A736" s="75"/>
      <c r="B736" s="75"/>
      <c r="C736" s="75"/>
      <c r="D736" s="76"/>
      <c r="E736" s="75"/>
      <c r="F736" s="75"/>
    </row>
    <row r="737" spans="1:6" ht="15.75" customHeight="1">
      <c r="A737" s="75"/>
      <c r="B737" s="75"/>
      <c r="C737" s="75"/>
      <c r="D737" s="76"/>
      <c r="E737" s="75"/>
      <c r="F737" s="75"/>
    </row>
    <row r="738" spans="1:6" ht="15.75" customHeight="1">
      <c r="A738" s="75"/>
      <c r="B738" s="75"/>
      <c r="C738" s="75"/>
      <c r="D738" s="76"/>
      <c r="E738" s="75"/>
      <c r="F738" s="75"/>
    </row>
    <row r="739" spans="1:6" ht="15.75" customHeight="1">
      <c r="A739" s="75"/>
      <c r="B739" s="75"/>
      <c r="C739" s="75"/>
      <c r="D739" s="76"/>
      <c r="E739" s="75"/>
      <c r="F739" s="75"/>
    </row>
    <row r="740" spans="1:6" ht="15.75" customHeight="1">
      <c r="A740" s="75"/>
      <c r="B740" s="75"/>
      <c r="C740" s="75"/>
      <c r="D740" s="76"/>
      <c r="E740" s="75"/>
      <c r="F740" s="75"/>
    </row>
    <row r="741" spans="1:6" ht="15.75" customHeight="1">
      <c r="A741" s="75"/>
      <c r="B741" s="75"/>
      <c r="C741" s="75"/>
      <c r="D741" s="76"/>
      <c r="E741" s="75"/>
      <c r="F741" s="75"/>
    </row>
    <row r="742" spans="1:6" ht="15.75" customHeight="1">
      <c r="A742" s="75"/>
      <c r="B742" s="75"/>
      <c r="C742" s="75"/>
      <c r="D742" s="76"/>
      <c r="E742" s="75"/>
      <c r="F742" s="75"/>
    </row>
    <row r="743" spans="1:6" ht="15.75" customHeight="1">
      <c r="A743" s="75"/>
      <c r="B743" s="75"/>
      <c r="C743" s="75"/>
      <c r="D743" s="76"/>
      <c r="E743" s="75"/>
      <c r="F743" s="75"/>
    </row>
    <row r="744" spans="1:6" ht="15.75" customHeight="1">
      <c r="A744" s="75"/>
      <c r="B744" s="75"/>
      <c r="C744" s="75"/>
      <c r="D744" s="76"/>
      <c r="E744" s="75"/>
      <c r="F744" s="75"/>
    </row>
    <row r="745" spans="1:6" ht="15.75" customHeight="1">
      <c r="A745" s="75"/>
      <c r="B745" s="75"/>
      <c r="C745" s="75"/>
      <c r="D745" s="76"/>
      <c r="E745" s="75"/>
      <c r="F745" s="75"/>
    </row>
    <row r="746" spans="1:6" ht="15.75" customHeight="1">
      <c r="A746" s="75"/>
      <c r="B746" s="75"/>
      <c r="C746" s="75"/>
      <c r="D746" s="76"/>
      <c r="E746" s="75"/>
      <c r="F746" s="75"/>
    </row>
    <row r="747" spans="1:6" ht="15.75" customHeight="1">
      <c r="A747" s="75"/>
      <c r="B747" s="75"/>
      <c r="C747" s="75"/>
      <c r="D747" s="76"/>
      <c r="E747" s="75"/>
      <c r="F747" s="75"/>
    </row>
    <row r="748" spans="1:6" ht="15.75" customHeight="1">
      <c r="A748" s="75"/>
      <c r="B748" s="75"/>
      <c r="C748" s="75"/>
      <c r="D748" s="76"/>
      <c r="E748" s="75"/>
      <c r="F748" s="75"/>
    </row>
    <row r="749" spans="1:6" ht="15.75" customHeight="1">
      <c r="A749" s="75"/>
      <c r="B749" s="75"/>
      <c r="C749" s="75"/>
      <c r="D749" s="76"/>
      <c r="E749" s="75"/>
      <c r="F749" s="75"/>
    </row>
    <row r="750" spans="1:6" ht="15.75" customHeight="1">
      <c r="A750" s="75"/>
      <c r="B750" s="75"/>
      <c r="C750" s="75"/>
      <c r="D750" s="76"/>
      <c r="E750" s="75"/>
      <c r="F750" s="75"/>
    </row>
    <row r="751" spans="1:6" ht="15.75" customHeight="1">
      <c r="A751" s="75"/>
      <c r="B751" s="75"/>
      <c r="C751" s="75"/>
      <c r="D751" s="76"/>
      <c r="E751" s="75"/>
      <c r="F751" s="75"/>
    </row>
    <row r="752" spans="1:6" ht="15.75" customHeight="1">
      <c r="A752" s="75"/>
      <c r="B752" s="75"/>
      <c r="C752" s="75"/>
      <c r="D752" s="76"/>
      <c r="E752" s="75"/>
      <c r="F752" s="75"/>
    </row>
    <row r="753" spans="1:6" ht="15.75" customHeight="1">
      <c r="A753" s="75"/>
      <c r="B753" s="75"/>
      <c r="C753" s="75"/>
      <c r="D753" s="76"/>
      <c r="E753" s="75"/>
      <c r="F753" s="75"/>
    </row>
    <row r="754" spans="1:6" ht="15.75" customHeight="1">
      <c r="A754" s="75"/>
      <c r="B754" s="75"/>
      <c r="C754" s="75"/>
      <c r="D754" s="76"/>
      <c r="E754" s="75"/>
      <c r="F754" s="75"/>
    </row>
    <row r="755" spans="1:6" ht="15.75" customHeight="1">
      <c r="A755" s="75"/>
      <c r="B755" s="75"/>
      <c r="C755" s="75"/>
      <c r="D755" s="76"/>
      <c r="E755" s="75"/>
      <c r="F755" s="75"/>
    </row>
    <row r="756" spans="1:6" ht="15.75" customHeight="1">
      <c r="A756" s="75"/>
      <c r="B756" s="75"/>
      <c r="C756" s="75"/>
      <c r="D756" s="76"/>
      <c r="E756" s="75"/>
      <c r="F756" s="75"/>
    </row>
    <row r="757" spans="1:6" ht="15.75" customHeight="1">
      <c r="A757" s="75"/>
      <c r="B757" s="75"/>
      <c r="C757" s="75"/>
      <c r="D757" s="76"/>
      <c r="E757" s="75"/>
      <c r="F757" s="75"/>
    </row>
    <row r="758" spans="1:6" ht="15.75" customHeight="1">
      <c r="A758" s="75"/>
      <c r="B758" s="75"/>
      <c r="C758" s="75"/>
      <c r="D758" s="76"/>
      <c r="E758" s="75"/>
      <c r="F758" s="75"/>
    </row>
    <row r="759" spans="1:6" ht="15.75" customHeight="1">
      <c r="A759" s="75"/>
      <c r="B759" s="75"/>
      <c r="C759" s="75"/>
      <c r="D759" s="76"/>
      <c r="E759" s="75"/>
      <c r="F759" s="75"/>
    </row>
    <row r="760" spans="1:6" ht="15.75" customHeight="1">
      <c r="A760" s="75"/>
      <c r="B760" s="75"/>
      <c r="C760" s="75"/>
      <c r="D760" s="76"/>
      <c r="E760" s="75"/>
      <c r="F760" s="75"/>
    </row>
    <row r="761" spans="1:6" ht="15.75" customHeight="1">
      <c r="A761" s="75"/>
      <c r="B761" s="75"/>
      <c r="C761" s="75"/>
      <c r="D761" s="76"/>
      <c r="E761" s="75"/>
      <c r="F761" s="75"/>
    </row>
    <row r="762" spans="1:6" ht="15.75" customHeight="1">
      <c r="A762" s="75"/>
      <c r="B762" s="75"/>
      <c r="C762" s="75"/>
      <c r="D762" s="76"/>
      <c r="E762" s="75"/>
      <c r="F762" s="75"/>
    </row>
    <row r="763" spans="1:6" ht="15.75" customHeight="1">
      <c r="A763" s="75"/>
      <c r="B763" s="75"/>
      <c r="C763" s="75"/>
      <c r="D763" s="76"/>
      <c r="E763" s="75"/>
      <c r="F763" s="75"/>
    </row>
    <row r="764" spans="1:6" ht="15.75" customHeight="1">
      <c r="A764" s="75"/>
      <c r="B764" s="75"/>
      <c r="C764" s="75"/>
      <c r="D764" s="76"/>
      <c r="E764" s="75"/>
      <c r="F764" s="75"/>
    </row>
    <row r="765" spans="1:6" ht="15.75" customHeight="1">
      <c r="A765" s="75"/>
      <c r="B765" s="75"/>
      <c r="C765" s="75"/>
      <c r="D765" s="76"/>
      <c r="E765" s="75"/>
      <c r="F765" s="75"/>
    </row>
    <row r="766" spans="1:6" ht="15.75" customHeight="1">
      <c r="A766" s="75"/>
      <c r="B766" s="75"/>
      <c r="C766" s="75"/>
      <c r="D766" s="76"/>
      <c r="E766" s="75"/>
      <c r="F766" s="75"/>
    </row>
    <row r="767" spans="1:6" ht="15.75" customHeight="1">
      <c r="A767" s="75"/>
      <c r="B767" s="75"/>
      <c r="C767" s="75"/>
      <c r="D767" s="76"/>
      <c r="E767" s="75"/>
      <c r="F767" s="75"/>
    </row>
    <row r="768" spans="1:6" ht="15.75" customHeight="1">
      <c r="A768" s="75"/>
      <c r="B768" s="75"/>
      <c r="C768" s="75"/>
      <c r="D768" s="76"/>
      <c r="E768" s="75"/>
      <c r="F768" s="75"/>
    </row>
    <row r="769" spans="1:6" ht="15.75" customHeight="1">
      <c r="A769" s="75"/>
      <c r="B769" s="75"/>
      <c r="C769" s="75"/>
      <c r="D769" s="76"/>
      <c r="E769" s="75"/>
      <c r="F769" s="75"/>
    </row>
    <row r="770" spans="1:6" ht="15.75" customHeight="1">
      <c r="A770" s="75"/>
      <c r="B770" s="75"/>
      <c r="C770" s="75"/>
      <c r="D770" s="76"/>
      <c r="E770" s="75"/>
      <c r="F770" s="75"/>
    </row>
    <row r="771" spans="1:6" ht="15.75" customHeight="1">
      <c r="A771" s="75"/>
      <c r="B771" s="75"/>
      <c r="C771" s="75"/>
      <c r="D771" s="76"/>
      <c r="E771" s="75"/>
      <c r="F771" s="75"/>
    </row>
    <row r="772" spans="1:6" ht="15.75" customHeight="1">
      <c r="A772" s="75"/>
      <c r="B772" s="75"/>
      <c r="C772" s="75"/>
      <c r="D772" s="76"/>
      <c r="E772" s="75"/>
      <c r="F772" s="75"/>
    </row>
    <row r="773" spans="1:6" ht="15.75" customHeight="1">
      <c r="A773" s="75"/>
      <c r="B773" s="75"/>
      <c r="C773" s="75"/>
      <c r="D773" s="76"/>
      <c r="E773" s="75"/>
      <c r="F773" s="75"/>
    </row>
    <row r="774" spans="1:6" ht="15.75" customHeight="1">
      <c r="A774" s="75"/>
      <c r="B774" s="75"/>
      <c r="C774" s="75"/>
      <c r="D774" s="76"/>
      <c r="E774" s="75"/>
      <c r="F774" s="75"/>
    </row>
    <row r="775" spans="1:6" ht="15.75" customHeight="1">
      <c r="A775" s="75"/>
      <c r="B775" s="75"/>
      <c r="C775" s="75"/>
      <c r="D775" s="76"/>
      <c r="E775" s="75"/>
      <c r="F775" s="75"/>
    </row>
    <row r="776" spans="1:6" ht="15.75" customHeight="1">
      <c r="A776" s="75"/>
      <c r="B776" s="75"/>
      <c r="C776" s="75"/>
      <c r="D776" s="76"/>
      <c r="E776" s="75"/>
      <c r="F776" s="75"/>
    </row>
    <row r="777" spans="1:6" ht="15.75" customHeight="1">
      <c r="A777" s="75"/>
      <c r="B777" s="75"/>
      <c r="C777" s="75"/>
      <c r="D777" s="76"/>
      <c r="E777" s="75"/>
      <c r="F777" s="75"/>
    </row>
    <row r="778" spans="1:6" ht="15.75" customHeight="1">
      <c r="A778" s="75"/>
      <c r="B778" s="75"/>
      <c r="C778" s="75"/>
      <c r="D778" s="76"/>
      <c r="E778" s="75"/>
      <c r="F778" s="75"/>
    </row>
    <row r="779" spans="1:6" ht="15.75" customHeight="1">
      <c r="A779" s="75"/>
      <c r="B779" s="75"/>
      <c r="C779" s="75"/>
      <c r="D779" s="76"/>
      <c r="E779" s="75"/>
      <c r="F779" s="75"/>
    </row>
    <row r="780" spans="1:6" ht="15.75" customHeight="1">
      <c r="A780" s="75"/>
      <c r="B780" s="75"/>
      <c r="C780" s="75"/>
      <c r="D780" s="76"/>
      <c r="E780" s="75"/>
      <c r="F780" s="75"/>
    </row>
    <row r="781" spans="1:6" ht="15.75" customHeight="1">
      <c r="A781" s="75"/>
      <c r="B781" s="75"/>
      <c r="C781" s="75"/>
      <c r="D781" s="76"/>
      <c r="E781" s="75"/>
      <c r="F781" s="75"/>
    </row>
    <row r="782" spans="1:6" ht="15.75" customHeight="1">
      <c r="A782" s="75"/>
      <c r="B782" s="75"/>
      <c r="C782" s="75"/>
      <c r="D782" s="76"/>
      <c r="E782" s="75"/>
      <c r="F782" s="75"/>
    </row>
    <row r="783" spans="1:6" ht="15.75" customHeight="1">
      <c r="A783" s="75"/>
      <c r="B783" s="75"/>
      <c r="C783" s="75"/>
      <c r="D783" s="76"/>
      <c r="E783" s="75"/>
      <c r="F783" s="75"/>
    </row>
    <row r="784" spans="1:6" ht="15.75" customHeight="1">
      <c r="A784" s="75"/>
      <c r="B784" s="75"/>
      <c r="C784" s="75"/>
      <c r="D784" s="76"/>
      <c r="E784" s="75"/>
      <c r="F784" s="75"/>
    </row>
    <row r="785" spans="1:6" ht="15.75" customHeight="1">
      <c r="A785" s="75"/>
      <c r="B785" s="75"/>
      <c r="C785" s="75"/>
      <c r="D785" s="76"/>
      <c r="E785" s="75"/>
      <c r="F785" s="75"/>
    </row>
    <row r="786" spans="1:6" ht="15.75" customHeight="1">
      <c r="A786" s="75"/>
      <c r="B786" s="75"/>
      <c r="C786" s="75"/>
      <c r="D786" s="76"/>
      <c r="E786" s="75"/>
      <c r="F786" s="75"/>
    </row>
    <row r="787" spans="1:6" ht="15.75" customHeight="1">
      <c r="A787" s="75"/>
      <c r="B787" s="75"/>
      <c r="C787" s="75"/>
      <c r="D787" s="76"/>
      <c r="E787" s="75"/>
      <c r="F787" s="75"/>
    </row>
    <row r="788" spans="1:6" ht="15.75" customHeight="1">
      <c r="A788" s="75"/>
      <c r="B788" s="75"/>
      <c r="C788" s="75"/>
      <c r="D788" s="76"/>
      <c r="E788" s="75"/>
      <c r="F788" s="75"/>
    </row>
    <row r="789" spans="1:6" ht="15.75" customHeight="1">
      <c r="A789" s="75"/>
      <c r="B789" s="75"/>
      <c r="C789" s="75"/>
      <c r="D789" s="76"/>
      <c r="E789" s="75"/>
      <c r="F789" s="75"/>
    </row>
    <row r="790" spans="1:6" ht="15.75" customHeight="1">
      <c r="A790" s="75"/>
      <c r="B790" s="75"/>
      <c r="C790" s="75"/>
      <c r="D790" s="76"/>
      <c r="E790" s="75"/>
      <c r="F790" s="75"/>
    </row>
    <row r="791" spans="1:6" ht="15.75" customHeight="1">
      <c r="A791" s="75"/>
      <c r="B791" s="75"/>
      <c r="C791" s="75"/>
      <c r="D791" s="76"/>
      <c r="E791" s="75"/>
      <c r="F791" s="75"/>
    </row>
    <row r="792" spans="1:6" ht="15.75" customHeight="1">
      <c r="A792" s="75"/>
      <c r="B792" s="75"/>
      <c r="C792" s="75"/>
      <c r="D792" s="76"/>
      <c r="E792" s="75"/>
      <c r="F792" s="75"/>
    </row>
    <row r="793" spans="1:6" ht="15.75" customHeight="1">
      <c r="A793" s="75"/>
      <c r="B793" s="75"/>
      <c r="C793" s="75"/>
      <c r="D793" s="76"/>
      <c r="E793" s="75"/>
      <c r="F793" s="75"/>
    </row>
    <row r="794" spans="1:6" ht="15.75" customHeight="1">
      <c r="A794" s="75"/>
      <c r="B794" s="75"/>
      <c r="C794" s="75"/>
      <c r="D794" s="76"/>
      <c r="E794" s="75"/>
      <c r="F794" s="75"/>
    </row>
    <row r="795" spans="1:6" ht="15.75" customHeight="1">
      <c r="A795" s="75"/>
      <c r="B795" s="75"/>
      <c r="C795" s="75"/>
      <c r="D795" s="76"/>
      <c r="E795" s="75"/>
      <c r="F795" s="75"/>
    </row>
    <row r="796" spans="1:6" ht="15.75" customHeight="1">
      <c r="A796" s="75"/>
      <c r="B796" s="75"/>
      <c r="C796" s="75"/>
      <c r="D796" s="76"/>
      <c r="E796" s="75"/>
      <c r="F796" s="75"/>
    </row>
    <row r="797" spans="1:6" ht="15.75" customHeight="1">
      <c r="A797" s="75"/>
      <c r="B797" s="75"/>
      <c r="C797" s="75"/>
      <c r="D797" s="76"/>
      <c r="E797" s="75"/>
      <c r="F797" s="75"/>
    </row>
    <row r="798" spans="1:6" ht="15.75" customHeight="1">
      <c r="A798" s="75"/>
      <c r="B798" s="75"/>
      <c r="C798" s="75"/>
      <c r="D798" s="76"/>
      <c r="E798" s="75"/>
      <c r="F798" s="75"/>
    </row>
    <row r="799" spans="1:6" ht="15.75" customHeight="1">
      <c r="A799" s="75"/>
      <c r="B799" s="75"/>
      <c r="C799" s="75"/>
      <c r="D799" s="76"/>
      <c r="E799" s="75"/>
      <c r="F799" s="75"/>
    </row>
    <row r="800" spans="1:6" ht="15.75" customHeight="1">
      <c r="A800" s="75"/>
      <c r="B800" s="75"/>
      <c r="C800" s="75"/>
      <c r="D800" s="76"/>
      <c r="E800" s="75"/>
      <c r="F800" s="75"/>
    </row>
    <row r="801" spans="1:6" ht="15.75" customHeight="1">
      <c r="A801" s="75"/>
      <c r="B801" s="75"/>
      <c r="C801" s="75"/>
      <c r="D801" s="76"/>
      <c r="E801" s="75"/>
      <c r="F801" s="75"/>
    </row>
    <row r="802" spans="1:6" ht="15.75" customHeight="1">
      <c r="A802" s="75"/>
      <c r="B802" s="75"/>
      <c r="C802" s="75"/>
      <c r="D802" s="76"/>
      <c r="E802" s="75"/>
      <c r="F802" s="75"/>
    </row>
    <row r="803" spans="1:6" ht="15.75" customHeight="1">
      <c r="A803" s="75"/>
      <c r="B803" s="75"/>
      <c r="C803" s="75"/>
      <c r="D803" s="76"/>
      <c r="E803" s="75"/>
      <c r="F803" s="75"/>
    </row>
    <row r="804" spans="1:6" ht="15.75" customHeight="1">
      <c r="A804" s="75"/>
      <c r="B804" s="75"/>
      <c r="C804" s="75"/>
      <c r="D804" s="76"/>
      <c r="E804" s="75"/>
      <c r="F804" s="75"/>
    </row>
    <row r="805" spans="1:6" ht="15.75" customHeight="1">
      <c r="A805" s="75"/>
      <c r="B805" s="75"/>
      <c r="C805" s="75"/>
      <c r="D805" s="76"/>
      <c r="E805" s="75"/>
      <c r="F805" s="75"/>
    </row>
    <row r="806" spans="1:6" ht="15.75" customHeight="1">
      <c r="A806" s="75"/>
      <c r="B806" s="75"/>
      <c r="C806" s="75"/>
      <c r="D806" s="76"/>
      <c r="E806" s="75"/>
      <c r="F806" s="75"/>
    </row>
    <row r="807" spans="1:6" ht="15.75" customHeight="1">
      <c r="A807" s="75"/>
      <c r="B807" s="75"/>
      <c r="C807" s="75"/>
      <c r="D807" s="76"/>
      <c r="E807" s="75"/>
      <c r="F807" s="75"/>
    </row>
    <row r="808" spans="1:6" ht="15.75" customHeight="1">
      <c r="A808" s="75"/>
      <c r="B808" s="75"/>
      <c r="C808" s="75"/>
      <c r="D808" s="76"/>
      <c r="E808" s="75"/>
      <c r="F808" s="75"/>
    </row>
    <row r="809" spans="1:6" ht="15.75" customHeight="1">
      <c r="A809" s="75"/>
      <c r="B809" s="75"/>
      <c r="C809" s="75"/>
      <c r="D809" s="76"/>
      <c r="E809" s="75"/>
      <c r="F809" s="75"/>
    </row>
    <row r="810" spans="1:6" ht="15.75" customHeight="1">
      <c r="A810" s="75"/>
      <c r="B810" s="75"/>
      <c r="C810" s="75"/>
      <c r="D810" s="76"/>
      <c r="E810" s="75"/>
      <c r="F810" s="75"/>
    </row>
    <row r="811" spans="1:6" ht="15.75" customHeight="1">
      <c r="A811" s="75"/>
      <c r="B811" s="75"/>
      <c r="C811" s="75"/>
      <c r="D811" s="76"/>
      <c r="E811" s="75"/>
      <c r="F811" s="75"/>
    </row>
    <row r="812" spans="1:6" ht="15.75" customHeight="1">
      <c r="A812" s="75"/>
      <c r="B812" s="75"/>
      <c r="C812" s="75"/>
      <c r="D812" s="76"/>
      <c r="E812" s="75"/>
      <c r="F812" s="75"/>
    </row>
    <row r="813" spans="1:6" ht="15.75" customHeight="1">
      <c r="A813" s="75"/>
      <c r="B813" s="75"/>
      <c r="C813" s="75"/>
      <c r="D813" s="76"/>
      <c r="E813" s="75"/>
      <c r="F813" s="75"/>
    </row>
    <row r="814" spans="1:6" ht="15.75" customHeight="1">
      <c r="A814" s="75"/>
      <c r="B814" s="75"/>
      <c r="C814" s="75"/>
      <c r="D814" s="76"/>
      <c r="E814" s="75"/>
      <c r="F814" s="75"/>
    </row>
    <row r="815" spans="1:6" ht="15.75" customHeight="1">
      <c r="A815" s="75"/>
      <c r="B815" s="75"/>
      <c r="C815" s="75"/>
      <c r="D815" s="76"/>
      <c r="E815" s="75"/>
      <c r="F815" s="75"/>
    </row>
    <row r="816" spans="1:6" ht="15.75" customHeight="1">
      <c r="A816" s="75"/>
      <c r="B816" s="75"/>
      <c r="C816" s="75"/>
      <c r="D816" s="76"/>
      <c r="E816" s="75"/>
      <c r="F816" s="75"/>
    </row>
    <row r="817" spans="1:6" ht="15.75" customHeight="1">
      <c r="A817" s="75"/>
      <c r="B817" s="75"/>
      <c r="C817" s="75"/>
      <c r="D817" s="76"/>
      <c r="E817" s="75"/>
      <c r="F817" s="75"/>
    </row>
    <row r="818" spans="1:6" ht="15.75" customHeight="1">
      <c r="A818" s="75"/>
      <c r="B818" s="75"/>
      <c r="C818" s="75"/>
      <c r="D818" s="76"/>
      <c r="E818" s="75"/>
      <c r="F818" s="75"/>
    </row>
    <row r="819" spans="1:6" ht="15.75" customHeight="1">
      <c r="A819" s="75"/>
      <c r="B819" s="75"/>
      <c r="C819" s="75"/>
      <c r="D819" s="76"/>
      <c r="E819" s="75"/>
      <c r="F819" s="75"/>
    </row>
    <row r="820" spans="1:6" ht="15.75" customHeight="1">
      <c r="A820" s="75"/>
      <c r="B820" s="75"/>
      <c r="C820" s="75"/>
      <c r="D820" s="76"/>
      <c r="E820" s="75"/>
      <c r="F820" s="75"/>
    </row>
    <row r="821" spans="1:6" ht="15.75" customHeight="1">
      <c r="A821" s="75"/>
      <c r="B821" s="75"/>
      <c r="C821" s="75"/>
      <c r="D821" s="76"/>
      <c r="E821" s="75"/>
      <c r="F821" s="75"/>
    </row>
    <row r="822" spans="1:6" ht="15.75" customHeight="1">
      <c r="A822" s="75"/>
      <c r="B822" s="75"/>
      <c r="C822" s="75"/>
      <c r="D822" s="76"/>
      <c r="E822" s="75"/>
      <c r="F822" s="75"/>
    </row>
    <row r="823" spans="1:6" ht="15.75" customHeight="1">
      <c r="A823" s="75"/>
      <c r="B823" s="75"/>
      <c r="C823" s="75"/>
      <c r="D823" s="76"/>
      <c r="E823" s="75"/>
      <c r="F823" s="75"/>
    </row>
    <row r="824" spans="1:6" ht="15.75" customHeight="1">
      <c r="A824" s="75"/>
      <c r="B824" s="75"/>
      <c r="C824" s="75"/>
      <c r="D824" s="76"/>
      <c r="E824" s="75"/>
      <c r="F824" s="75"/>
    </row>
    <row r="825" spans="1:6" ht="15.75" customHeight="1">
      <c r="A825" s="75"/>
      <c r="B825" s="75"/>
      <c r="C825" s="75"/>
      <c r="D825" s="76"/>
      <c r="E825" s="75"/>
      <c r="F825" s="75"/>
    </row>
    <row r="826" spans="1:6" ht="15.75" customHeight="1">
      <c r="A826" s="75"/>
      <c r="B826" s="75"/>
      <c r="C826" s="75"/>
      <c r="D826" s="76"/>
      <c r="E826" s="75"/>
      <c r="F826" s="75"/>
    </row>
    <row r="827" spans="1:6" ht="15.75" customHeight="1">
      <c r="A827" s="75"/>
      <c r="B827" s="75"/>
      <c r="C827" s="75"/>
      <c r="D827" s="76"/>
      <c r="E827" s="75"/>
      <c r="F827" s="75"/>
    </row>
    <row r="828" spans="1:6" ht="15.75" customHeight="1">
      <c r="A828" s="75"/>
      <c r="B828" s="75"/>
      <c r="C828" s="75"/>
      <c r="D828" s="76"/>
      <c r="E828" s="75"/>
      <c r="F828" s="75"/>
    </row>
    <row r="829" spans="1:6" ht="15.75" customHeight="1">
      <c r="A829" s="75"/>
      <c r="B829" s="75"/>
      <c r="C829" s="75"/>
      <c r="D829" s="76"/>
      <c r="E829" s="75"/>
      <c r="F829" s="75"/>
    </row>
    <row r="830" spans="1:6" ht="15.75" customHeight="1">
      <c r="A830" s="75"/>
      <c r="B830" s="75"/>
      <c r="C830" s="75"/>
      <c r="D830" s="76"/>
      <c r="E830" s="75"/>
      <c r="F830" s="75"/>
    </row>
    <row r="831" spans="1:6" ht="15.75" customHeight="1">
      <c r="A831" s="75"/>
      <c r="B831" s="75"/>
      <c r="C831" s="75"/>
      <c r="D831" s="76"/>
      <c r="E831" s="75"/>
      <c r="F831" s="75"/>
    </row>
    <row r="832" spans="1:6" ht="15.75" customHeight="1">
      <c r="A832" s="75"/>
      <c r="B832" s="75"/>
      <c r="C832" s="75"/>
      <c r="D832" s="76"/>
      <c r="E832" s="75"/>
      <c r="F832" s="75"/>
    </row>
    <row r="833" spans="1:6" ht="15.75" customHeight="1">
      <c r="A833" s="75"/>
      <c r="B833" s="75"/>
      <c r="C833" s="75"/>
      <c r="D833" s="76"/>
      <c r="E833" s="75"/>
      <c r="F833" s="75"/>
    </row>
    <row r="834" spans="1:6" ht="15.75" customHeight="1">
      <c r="A834" s="75"/>
      <c r="B834" s="75"/>
      <c r="C834" s="75"/>
      <c r="D834" s="76"/>
      <c r="E834" s="75"/>
      <c r="F834" s="75"/>
    </row>
    <row r="835" spans="1:6" ht="15.75" customHeight="1">
      <c r="A835" s="75"/>
      <c r="B835" s="75"/>
      <c r="C835" s="75"/>
      <c r="D835" s="76"/>
      <c r="E835" s="75"/>
      <c r="F835" s="75"/>
    </row>
    <row r="836" spans="1:6" ht="15.75" customHeight="1">
      <c r="A836" s="75"/>
      <c r="B836" s="75"/>
      <c r="C836" s="75"/>
      <c r="D836" s="76"/>
      <c r="E836" s="75"/>
      <c r="F836" s="75"/>
    </row>
    <row r="837" spans="1:6" ht="15.75" customHeight="1">
      <c r="A837" s="75"/>
      <c r="B837" s="75"/>
      <c r="C837" s="75"/>
      <c r="D837" s="76"/>
      <c r="E837" s="75"/>
      <c r="F837" s="75"/>
    </row>
    <row r="838" spans="1:6" ht="15.75" customHeight="1">
      <c r="A838" s="75"/>
      <c r="B838" s="75"/>
      <c r="C838" s="75"/>
      <c r="D838" s="76"/>
      <c r="E838" s="75"/>
      <c r="F838" s="75"/>
    </row>
    <row r="839" spans="1:6" ht="15.75" customHeight="1">
      <c r="A839" s="75"/>
      <c r="B839" s="75"/>
      <c r="C839" s="75"/>
      <c r="D839" s="76"/>
      <c r="E839" s="75"/>
      <c r="F839" s="75"/>
    </row>
    <row r="840" spans="1:6" ht="15.75" customHeight="1">
      <c r="A840" s="75"/>
      <c r="B840" s="75"/>
      <c r="C840" s="75"/>
      <c r="D840" s="76"/>
      <c r="E840" s="75"/>
      <c r="F840" s="75"/>
    </row>
    <row r="841" spans="1:6" ht="15.75" customHeight="1">
      <c r="A841" s="75"/>
      <c r="B841" s="75"/>
      <c r="C841" s="75"/>
      <c r="D841" s="76"/>
      <c r="E841" s="75"/>
      <c r="F841" s="75"/>
    </row>
    <row r="842" spans="1:6" ht="15.75" customHeight="1">
      <c r="A842" s="75"/>
      <c r="B842" s="75"/>
      <c r="C842" s="75"/>
      <c r="D842" s="76"/>
      <c r="E842" s="75"/>
      <c r="F842" s="75"/>
    </row>
    <row r="843" spans="1:6" ht="15.75" customHeight="1">
      <c r="A843" s="75"/>
      <c r="B843" s="75"/>
      <c r="C843" s="75"/>
      <c r="D843" s="76"/>
      <c r="E843" s="75"/>
      <c r="F843" s="75"/>
    </row>
    <row r="844" spans="1:6" ht="15.75" customHeight="1">
      <c r="A844" s="75"/>
      <c r="B844" s="75"/>
      <c r="C844" s="75"/>
      <c r="D844" s="76"/>
      <c r="E844" s="75"/>
      <c r="F844" s="75"/>
    </row>
    <row r="845" spans="1:6" ht="15.75" customHeight="1">
      <c r="A845" s="75"/>
      <c r="B845" s="75"/>
      <c r="C845" s="75"/>
      <c r="D845" s="76"/>
      <c r="E845" s="75"/>
      <c r="F845" s="75"/>
    </row>
    <row r="846" spans="1:6" ht="15.75" customHeight="1">
      <c r="A846" s="75"/>
      <c r="B846" s="75"/>
      <c r="C846" s="75"/>
      <c r="D846" s="76"/>
      <c r="E846" s="75"/>
      <c r="F846" s="75"/>
    </row>
    <row r="847" spans="1:6" ht="15.75" customHeight="1">
      <c r="A847" s="75"/>
      <c r="B847" s="75"/>
      <c r="C847" s="75"/>
      <c r="D847" s="76"/>
      <c r="E847" s="75"/>
      <c r="F847" s="75"/>
    </row>
    <row r="848" spans="1:6" ht="15.75" customHeight="1">
      <c r="A848" s="75"/>
      <c r="B848" s="75"/>
      <c r="C848" s="75"/>
      <c r="D848" s="76"/>
      <c r="E848" s="75"/>
      <c r="F848" s="75"/>
    </row>
    <row r="849" spans="1:6" ht="15.75" customHeight="1">
      <c r="A849" s="75"/>
      <c r="B849" s="75"/>
      <c r="C849" s="75"/>
      <c r="D849" s="76"/>
      <c r="E849" s="75"/>
      <c r="F849" s="75"/>
    </row>
    <row r="850" spans="1:6" ht="15.75" customHeight="1">
      <c r="A850" s="75"/>
      <c r="B850" s="75"/>
      <c r="C850" s="75"/>
      <c r="D850" s="76"/>
      <c r="E850" s="75"/>
      <c r="F850" s="75"/>
    </row>
    <row r="851" spans="1:6" ht="15.75" customHeight="1">
      <c r="A851" s="75"/>
      <c r="B851" s="75"/>
      <c r="C851" s="75"/>
      <c r="D851" s="76"/>
      <c r="E851" s="75"/>
      <c r="F851" s="75"/>
    </row>
    <row r="852" spans="1:6" ht="15.75" customHeight="1">
      <c r="A852" s="75"/>
      <c r="B852" s="75"/>
      <c r="C852" s="75"/>
      <c r="D852" s="76"/>
      <c r="E852" s="75"/>
      <c r="F852" s="75"/>
    </row>
    <row r="853" spans="1:6" ht="15.75" customHeight="1">
      <c r="A853" s="75"/>
      <c r="B853" s="75"/>
      <c r="C853" s="75"/>
      <c r="D853" s="76"/>
      <c r="E853" s="75"/>
      <c r="F853" s="75"/>
    </row>
    <row r="854" spans="1:6" ht="15.75" customHeight="1">
      <c r="A854" s="75"/>
      <c r="B854" s="75"/>
      <c r="C854" s="75"/>
      <c r="D854" s="76"/>
      <c r="E854" s="75"/>
      <c r="F854" s="75"/>
    </row>
    <row r="855" spans="1:6" ht="15.75" customHeight="1">
      <c r="A855" s="75"/>
      <c r="B855" s="75"/>
      <c r="C855" s="75"/>
      <c r="D855" s="76"/>
      <c r="E855" s="75"/>
      <c r="F855" s="75"/>
    </row>
    <row r="856" spans="1:6" ht="15.75" customHeight="1">
      <c r="A856" s="75"/>
      <c r="B856" s="75"/>
      <c r="C856" s="75"/>
      <c r="D856" s="76"/>
      <c r="E856" s="75"/>
      <c r="F856" s="75"/>
    </row>
    <row r="857" spans="1:6" ht="15.75" customHeight="1">
      <c r="A857" s="75"/>
      <c r="B857" s="75"/>
      <c r="C857" s="75"/>
      <c r="D857" s="76"/>
      <c r="E857" s="75"/>
      <c r="F857" s="75"/>
    </row>
    <row r="858" spans="1:6" ht="15.75" customHeight="1">
      <c r="A858" s="75"/>
      <c r="B858" s="75"/>
      <c r="C858" s="75"/>
      <c r="D858" s="76"/>
      <c r="E858" s="75"/>
      <c r="F858" s="75"/>
    </row>
    <row r="859" spans="1:6" ht="15.75" customHeight="1">
      <c r="A859" s="75"/>
      <c r="B859" s="75"/>
      <c r="C859" s="75"/>
      <c r="D859" s="76"/>
      <c r="E859" s="75"/>
      <c r="F859" s="75"/>
    </row>
    <row r="860" spans="1:6" ht="15.75" customHeight="1">
      <c r="A860" s="75"/>
      <c r="B860" s="75"/>
      <c r="C860" s="75"/>
      <c r="D860" s="76"/>
      <c r="E860" s="75"/>
      <c r="F860" s="75"/>
    </row>
    <row r="861" spans="1:6" ht="15.75" customHeight="1">
      <c r="A861" s="75"/>
      <c r="B861" s="75"/>
      <c r="C861" s="75"/>
      <c r="D861" s="76"/>
      <c r="E861" s="75"/>
      <c r="F861" s="75"/>
    </row>
    <row r="862" spans="1:6" ht="15.75" customHeight="1">
      <c r="A862" s="75"/>
      <c r="B862" s="75"/>
      <c r="C862" s="75"/>
      <c r="D862" s="76"/>
      <c r="E862" s="75"/>
      <c r="F862" s="75"/>
    </row>
    <row r="863" spans="1:6" ht="15.75" customHeight="1">
      <c r="A863" s="75"/>
      <c r="B863" s="75"/>
      <c r="C863" s="75"/>
      <c r="D863" s="76"/>
      <c r="E863" s="75"/>
      <c r="F863" s="75"/>
    </row>
    <row r="864" spans="1:6" ht="15.75" customHeight="1">
      <c r="A864" s="75"/>
      <c r="B864" s="75"/>
      <c r="C864" s="75"/>
      <c r="D864" s="76"/>
      <c r="E864" s="75"/>
      <c r="F864" s="75"/>
    </row>
    <row r="865" spans="1:6" ht="15.75" customHeight="1">
      <c r="A865" s="75"/>
      <c r="B865" s="75"/>
      <c r="C865" s="75"/>
      <c r="D865" s="76"/>
      <c r="E865" s="75"/>
      <c r="F865" s="75"/>
    </row>
    <row r="866" spans="1:6" ht="15.75" customHeight="1">
      <c r="A866" s="75"/>
      <c r="B866" s="75"/>
      <c r="C866" s="75"/>
      <c r="D866" s="76"/>
      <c r="E866" s="75"/>
      <c r="F866" s="75"/>
    </row>
    <row r="867" spans="1:6" ht="15.75" customHeight="1">
      <c r="A867" s="75"/>
      <c r="B867" s="75"/>
      <c r="C867" s="75"/>
      <c r="D867" s="76"/>
      <c r="E867" s="75"/>
      <c r="F867" s="75"/>
    </row>
    <row r="868" spans="1:6" ht="15.75" customHeight="1">
      <c r="A868" s="75"/>
      <c r="B868" s="75"/>
      <c r="C868" s="75"/>
      <c r="D868" s="76"/>
      <c r="E868" s="75"/>
      <c r="F868" s="75"/>
    </row>
    <row r="869" spans="1:6" ht="15.75" customHeight="1">
      <c r="A869" s="75"/>
      <c r="B869" s="75"/>
      <c r="C869" s="75"/>
      <c r="D869" s="76"/>
      <c r="E869" s="75"/>
      <c r="F869" s="75"/>
    </row>
    <row r="870" spans="1:6" ht="15.75" customHeight="1">
      <c r="A870" s="75"/>
      <c r="B870" s="75"/>
      <c r="C870" s="75"/>
      <c r="D870" s="76"/>
      <c r="E870" s="75"/>
      <c r="F870" s="75"/>
    </row>
    <row r="871" spans="1:6" ht="15.75" customHeight="1">
      <c r="A871" s="75"/>
      <c r="B871" s="75"/>
      <c r="C871" s="75"/>
      <c r="D871" s="76"/>
      <c r="E871" s="75"/>
      <c r="F871" s="75"/>
    </row>
    <row r="872" spans="1:6" ht="15.75" customHeight="1">
      <c r="A872" s="75"/>
      <c r="B872" s="75"/>
      <c r="C872" s="75"/>
      <c r="D872" s="76"/>
      <c r="E872" s="75"/>
      <c r="F872" s="75"/>
    </row>
    <row r="873" spans="1:6" ht="15.75" customHeight="1">
      <c r="A873" s="75"/>
      <c r="B873" s="75"/>
      <c r="C873" s="75"/>
      <c r="D873" s="76"/>
      <c r="E873" s="75"/>
      <c r="F873" s="75"/>
    </row>
    <row r="874" spans="1:6" ht="15.75" customHeight="1">
      <c r="A874" s="75"/>
      <c r="B874" s="75"/>
      <c r="C874" s="75"/>
      <c r="D874" s="76"/>
      <c r="E874" s="75"/>
      <c r="F874" s="75"/>
    </row>
    <row r="875" spans="1:6" ht="15.75" customHeight="1">
      <c r="A875" s="75"/>
      <c r="B875" s="75"/>
      <c r="C875" s="75"/>
      <c r="D875" s="76"/>
      <c r="E875" s="75"/>
      <c r="F875" s="75"/>
    </row>
    <row r="876" spans="1:6" ht="15.75" customHeight="1">
      <c r="A876" s="75"/>
      <c r="B876" s="75"/>
      <c r="C876" s="75"/>
      <c r="D876" s="76"/>
      <c r="E876" s="75"/>
      <c r="F876" s="75"/>
    </row>
    <row r="877" spans="1:6" ht="15.75" customHeight="1">
      <c r="A877" s="75"/>
      <c r="B877" s="75"/>
      <c r="C877" s="75"/>
      <c r="D877" s="76"/>
      <c r="E877" s="75"/>
      <c r="F877" s="75"/>
    </row>
    <row r="878" spans="1:6" ht="15.75" customHeight="1">
      <c r="A878" s="75"/>
      <c r="B878" s="75"/>
      <c r="C878" s="75"/>
      <c r="D878" s="76"/>
      <c r="E878" s="75"/>
      <c r="F878" s="75"/>
    </row>
    <row r="879" spans="1:6" ht="15.75" customHeight="1">
      <c r="A879" s="75"/>
      <c r="B879" s="75"/>
      <c r="C879" s="75"/>
      <c r="D879" s="76"/>
      <c r="E879" s="75"/>
      <c r="F879" s="75"/>
    </row>
    <row r="880" spans="1:6" ht="15.75" customHeight="1">
      <c r="A880" s="75"/>
      <c r="B880" s="75"/>
      <c r="C880" s="75"/>
      <c r="D880" s="76"/>
      <c r="E880" s="75"/>
      <c r="F880" s="75"/>
    </row>
    <row r="881" spans="1:6" ht="15.75" customHeight="1">
      <c r="A881" s="75"/>
      <c r="B881" s="75"/>
      <c r="C881" s="75"/>
      <c r="D881" s="76"/>
      <c r="E881" s="75"/>
      <c r="F881" s="75"/>
    </row>
    <row r="882" spans="1:6" ht="15.75" customHeight="1">
      <c r="A882" s="75"/>
      <c r="B882" s="75"/>
      <c r="C882" s="75"/>
      <c r="D882" s="76"/>
      <c r="E882" s="75"/>
      <c r="F882" s="75"/>
    </row>
    <row r="883" spans="1:6" ht="15.75" customHeight="1">
      <c r="A883" s="75"/>
      <c r="B883" s="75"/>
      <c r="C883" s="75"/>
      <c r="D883" s="76"/>
      <c r="E883" s="75"/>
      <c r="F883" s="75"/>
    </row>
    <row r="884" spans="1:6" ht="15.75" customHeight="1">
      <c r="A884" s="75"/>
      <c r="B884" s="75"/>
      <c r="C884" s="75"/>
      <c r="D884" s="76"/>
      <c r="E884" s="75"/>
      <c r="F884" s="75"/>
    </row>
    <row r="885" spans="1:6" ht="15.75" customHeight="1">
      <c r="A885" s="75"/>
      <c r="B885" s="75"/>
      <c r="C885" s="75"/>
      <c r="D885" s="76"/>
      <c r="E885" s="75"/>
      <c r="F885" s="75"/>
    </row>
    <row r="886" spans="1:6" ht="15.75" customHeight="1">
      <c r="A886" s="75"/>
      <c r="B886" s="75"/>
      <c r="C886" s="75"/>
      <c r="D886" s="76"/>
      <c r="E886" s="75"/>
      <c r="F886" s="75"/>
    </row>
    <row r="887" spans="1:6" ht="15.75" customHeight="1">
      <c r="A887" s="75"/>
      <c r="B887" s="75"/>
      <c r="C887" s="75"/>
      <c r="D887" s="76"/>
      <c r="E887" s="75"/>
      <c r="F887" s="75"/>
    </row>
    <row r="888" spans="1:6" ht="15.75" customHeight="1">
      <c r="A888" s="75"/>
      <c r="B888" s="75"/>
      <c r="C888" s="75"/>
      <c r="D888" s="76"/>
      <c r="E888" s="75"/>
      <c r="F888" s="75"/>
    </row>
    <row r="889" spans="1:6" ht="15.75" customHeight="1">
      <c r="A889" s="75"/>
      <c r="B889" s="75"/>
      <c r="C889" s="75"/>
      <c r="D889" s="76"/>
      <c r="E889" s="75"/>
      <c r="F889" s="75"/>
    </row>
    <row r="890" spans="1:6" ht="15.75" customHeight="1">
      <c r="A890" s="75"/>
      <c r="B890" s="75"/>
      <c r="C890" s="75"/>
      <c r="D890" s="76"/>
      <c r="E890" s="75"/>
      <c r="F890" s="75"/>
    </row>
    <row r="891" spans="1:6" ht="15.75" customHeight="1">
      <c r="A891" s="75"/>
      <c r="B891" s="75"/>
      <c r="C891" s="75"/>
      <c r="D891" s="76"/>
      <c r="E891" s="75"/>
      <c r="F891" s="75"/>
    </row>
    <row r="892" spans="1:6" ht="15.75" customHeight="1">
      <c r="A892" s="75"/>
      <c r="B892" s="75"/>
      <c r="C892" s="75"/>
      <c r="D892" s="76"/>
      <c r="E892" s="75"/>
      <c r="F892" s="75"/>
    </row>
    <row r="893" spans="1:6" ht="15.75" customHeight="1">
      <c r="A893" s="75"/>
      <c r="B893" s="75"/>
      <c r="C893" s="75"/>
      <c r="D893" s="76"/>
      <c r="E893" s="75"/>
      <c r="F893" s="75"/>
    </row>
    <row r="894" spans="1:6" ht="15.75" customHeight="1">
      <c r="A894" s="75"/>
      <c r="B894" s="75"/>
      <c r="C894" s="75"/>
      <c r="D894" s="76"/>
      <c r="E894" s="75"/>
      <c r="F894" s="75"/>
    </row>
    <row r="895" spans="1:6" ht="15.75" customHeight="1">
      <c r="A895" s="75"/>
      <c r="B895" s="75"/>
      <c r="C895" s="75"/>
      <c r="D895" s="76"/>
      <c r="E895" s="75"/>
      <c r="F895" s="75"/>
    </row>
    <row r="896" spans="1:6" ht="15.75" customHeight="1">
      <c r="A896" s="75"/>
      <c r="B896" s="75"/>
      <c r="C896" s="75"/>
      <c r="D896" s="76"/>
      <c r="E896" s="75"/>
      <c r="F896" s="75"/>
    </row>
    <row r="897" spans="1:6" ht="15.75" customHeight="1">
      <c r="A897" s="75"/>
      <c r="B897" s="75"/>
      <c r="C897" s="75"/>
      <c r="D897" s="76"/>
      <c r="E897" s="75"/>
      <c r="F897" s="75"/>
    </row>
    <row r="898" spans="1:6" ht="15.75" customHeight="1">
      <c r="A898" s="75"/>
      <c r="B898" s="75"/>
      <c r="C898" s="75"/>
      <c r="D898" s="76"/>
      <c r="E898" s="75"/>
      <c r="F898" s="75"/>
    </row>
    <row r="899" spans="1:6" ht="15.75" customHeight="1">
      <c r="A899" s="75"/>
      <c r="B899" s="75"/>
      <c r="C899" s="75"/>
      <c r="D899" s="76"/>
      <c r="E899" s="75"/>
      <c r="F899" s="75"/>
    </row>
    <row r="900" spans="1:6" ht="15.75" customHeight="1">
      <c r="A900" s="75"/>
      <c r="B900" s="75"/>
      <c r="C900" s="75"/>
      <c r="D900" s="76"/>
      <c r="E900" s="75"/>
      <c r="F900" s="75"/>
    </row>
    <row r="901" spans="1:6" ht="15.75" customHeight="1">
      <c r="A901" s="75"/>
      <c r="B901" s="75"/>
      <c r="C901" s="75"/>
      <c r="D901" s="76"/>
      <c r="E901" s="75"/>
      <c r="F901" s="75"/>
    </row>
    <row r="902" spans="1:6" ht="15.75" customHeight="1">
      <c r="A902" s="75"/>
      <c r="B902" s="75"/>
      <c r="C902" s="75"/>
      <c r="D902" s="76"/>
      <c r="E902" s="75"/>
      <c r="F902" s="75"/>
    </row>
    <row r="903" spans="1:6" ht="15.75" customHeight="1">
      <c r="A903" s="75"/>
      <c r="B903" s="75"/>
      <c r="C903" s="75"/>
      <c r="D903" s="76"/>
      <c r="E903" s="75"/>
      <c r="F903" s="75"/>
    </row>
    <row r="904" spans="1:6" ht="15.75" customHeight="1">
      <c r="A904" s="75"/>
      <c r="B904" s="75"/>
      <c r="C904" s="75"/>
      <c r="D904" s="76"/>
      <c r="E904" s="75"/>
      <c r="F904" s="75"/>
    </row>
    <row r="905" spans="1:6" ht="15.75" customHeight="1">
      <c r="A905" s="75"/>
      <c r="B905" s="75"/>
      <c r="C905" s="75"/>
      <c r="D905" s="76"/>
      <c r="E905" s="75"/>
      <c r="F905" s="75"/>
    </row>
    <row r="906" spans="1:6" ht="15.75" customHeight="1">
      <c r="A906" s="75"/>
      <c r="B906" s="75"/>
      <c r="C906" s="75"/>
      <c r="D906" s="76"/>
      <c r="E906" s="75"/>
      <c r="F906" s="75"/>
    </row>
    <row r="907" spans="1:6" ht="15.75" customHeight="1">
      <c r="A907" s="75"/>
      <c r="B907" s="75"/>
      <c r="C907" s="75"/>
      <c r="D907" s="76"/>
      <c r="E907" s="75"/>
      <c r="F907" s="75"/>
    </row>
    <row r="908" spans="1:6" ht="15.75" customHeight="1">
      <c r="A908" s="75"/>
      <c r="B908" s="75"/>
      <c r="C908" s="75"/>
      <c r="D908" s="76"/>
      <c r="E908" s="75"/>
      <c r="F908" s="75"/>
    </row>
    <row r="909" spans="1:6" ht="15.75" customHeight="1">
      <c r="A909" s="75"/>
      <c r="B909" s="75"/>
      <c r="C909" s="75"/>
      <c r="D909" s="76"/>
      <c r="E909" s="75"/>
      <c r="F909" s="75"/>
    </row>
    <row r="910" spans="1:6" ht="15.75" customHeight="1">
      <c r="A910" s="75"/>
      <c r="B910" s="75"/>
      <c r="C910" s="75"/>
      <c r="D910" s="76"/>
      <c r="E910" s="75"/>
      <c r="F910" s="75"/>
    </row>
    <row r="911" spans="1:6" ht="15.75" customHeight="1">
      <c r="A911" s="75"/>
      <c r="B911" s="75"/>
      <c r="C911" s="75"/>
      <c r="D911" s="76"/>
      <c r="E911" s="75"/>
      <c r="F911" s="75"/>
    </row>
    <row r="912" spans="1:6" ht="15.75" customHeight="1">
      <c r="A912" s="75"/>
      <c r="B912" s="75"/>
      <c r="C912" s="75"/>
      <c r="D912" s="76"/>
      <c r="E912" s="75"/>
      <c r="F912" s="75"/>
    </row>
    <row r="913" spans="1:6" ht="15.75" customHeight="1">
      <c r="A913" s="75"/>
      <c r="B913" s="75"/>
      <c r="C913" s="75"/>
      <c r="D913" s="76"/>
      <c r="E913" s="75"/>
      <c r="F913" s="75"/>
    </row>
    <row r="914" spans="1:6" ht="15.75" customHeight="1">
      <c r="A914" s="75"/>
      <c r="B914" s="75"/>
      <c r="C914" s="75"/>
      <c r="D914" s="76"/>
      <c r="E914" s="75"/>
      <c r="F914" s="75"/>
    </row>
    <row r="915" spans="1:6" ht="15.75" customHeight="1">
      <c r="A915" s="75"/>
      <c r="B915" s="75"/>
      <c r="C915" s="75"/>
      <c r="D915" s="76"/>
      <c r="E915" s="75"/>
      <c r="F915" s="75"/>
    </row>
    <row r="916" spans="1:6" ht="15.75" customHeight="1">
      <c r="A916" s="75"/>
      <c r="B916" s="75"/>
      <c r="C916" s="75"/>
      <c r="D916" s="76"/>
      <c r="E916" s="75"/>
      <c r="F916" s="75"/>
    </row>
    <row r="917" spans="1:6" ht="15.75" customHeight="1">
      <c r="A917" s="75"/>
      <c r="B917" s="75"/>
      <c r="C917" s="75"/>
      <c r="D917" s="76"/>
      <c r="E917" s="75"/>
      <c r="F917" s="75"/>
    </row>
    <row r="918" spans="1:6" ht="15.75" customHeight="1">
      <c r="A918" s="75"/>
      <c r="B918" s="75"/>
      <c r="C918" s="75"/>
      <c r="D918" s="76"/>
      <c r="E918" s="75"/>
      <c r="F918" s="75"/>
    </row>
    <row r="919" spans="1:6" ht="15.75" customHeight="1">
      <c r="A919" s="75"/>
      <c r="B919" s="75"/>
      <c r="C919" s="75"/>
      <c r="D919" s="76"/>
      <c r="E919" s="75"/>
      <c r="F919" s="75"/>
    </row>
    <row r="920" spans="1:6" ht="15.75" customHeight="1">
      <c r="A920" s="75"/>
      <c r="B920" s="75"/>
      <c r="C920" s="75"/>
      <c r="D920" s="76"/>
      <c r="E920" s="75"/>
      <c r="F920" s="75"/>
    </row>
    <row r="921" spans="1:6" ht="15.75" customHeight="1">
      <c r="A921" s="75"/>
      <c r="B921" s="75"/>
      <c r="C921" s="75"/>
      <c r="D921" s="76"/>
      <c r="E921" s="75"/>
      <c r="F921" s="75"/>
    </row>
    <row r="922" spans="1:6" ht="15.75" customHeight="1">
      <c r="A922" s="75"/>
      <c r="B922" s="75"/>
      <c r="C922" s="75"/>
      <c r="D922" s="76"/>
      <c r="E922" s="75"/>
      <c r="F922" s="75"/>
    </row>
    <row r="923" spans="1:6" ht="15.75" customHeight="1">
      <c r="A923" s="75"/>
      <c r="B923" s="75"/>
      <c r="C923" s="75"/>
      <c r="D923" s="76"/>
      <c r="E923" s="75"/>
      <c r="F923" s="75"/>
    </row>
    <row r="924" spans="1:6" ht="15.75" customHeight="1">
      <c r="A924" s="75"/>
      <c r="B924" s="75"/>
      <c r="C924" s="75"/>
      <c r="D924" s="76"/>
      <c r="E924" s="75"/>
      <c r="F924" s="75"/>
    </row>
    <row r="925" spans="1:6" ht="15.75" customHeight="1">
      <c r="A925" s="75"/>
      <c r="B925" s="75"/>
      <c r="C925" s="75"/>
      <c r="D925" s="76"/>
      <c r="E925" s="75"/>
      <c r="F925" s="75"/>
    </row>
    <row r="926" spans="1:6" ht="15.75" customHeight="1">
      <c r="A926" s="75"/>
      <c r="B926" s="75"/>
      <c r="C926" s="75"/>
      <c r="D926" s="76"/>
      <c r="E926" s="75"/>
      <c r="F926" s="75"/>
    </row>
    <row r="927" spans="1:6" ht="15.75" customHeight="1">
      <c r="A927" s="75"/>
      <c r="B927" s="75"/>
      <c r="C927" s="75"/>
      <c r="D927" s="76"/>
      <c r="E927" s="75"/>
      <c r="F927" s="75"/>
    </row>
    <row r="928" spans="1:6" ht="15.75" customHeight="1">
      <c r="A928" s="75"/>
      <c r="B928" s="75"/>
      <c r="C928" s="75"/>
      <c r="D928" s="76"/>
      <c r="E928" s="75"/>
      <c r="F928" s="75"/>
    </row>
    <row r="929" spans="1:6" ht="15.75" customHeight="1">
      <c r="A929" s="75"/>
      <c r="B929" s="75"/>
      <c r="C929" s="75"/>
      <c r="D929" s="76"/>
      <c r="E929" s="75"/>
      <c r="F929" s="75"/>
    </row>
    <row r="930" spans="1:6" ht="15.75" customHeight="1">
      <c r="A930" s="75"/>
      <c r="B930" s="75"/>
      <c r="C930" s="75"/>
      <c r="D930" s="76"/>
      <c r="E930" s="75"/>
      <c r="F930" s="75"/>
    </row>
    <row r="931" spans="1:6" ht="15.75" customHeight="1">
      <c r="A931" s="75"/>
      <c r="B931" s="75"/>
      <c r="C931" s="75"/>
      <c r="D931" s="76"/>
      <c r="E931" s="75"/>
      <c r="F931" s="75"/>
    </row>
    <row r="932" spans="1:6" ht="15.75" customHeight="1">
      <c r="A932" s="75"/>
      <c r="B932" s="75"/>
      <c r="C932" s="75"/>
      <c r="D932" s="76"/>
      <c r="E932" s="75"/>
      <c r="F932" s="75"/>
    </row>
    <row r="933" spans="1:6" ht="15.75" customHeight="1">
      <c r="A933" s="75"/>
      <c r="B933" s="75"/>
      <c r="C933" s="75"/>
      <c r="D933" s="76"/>
      <c r="E933" s="75"/>
      <c r="F933" s="75"/>
    </row>
    <row r="934" spans="1:6" ht="15.75" customHeight="1">
      <c r="A934" s="75"/>
      <c r="B934" s="75"/>
      <c r="C934" s="75"/>
      <c r="D934" s="76"/>
      <c r="E934" s="75"/>
      <c r="F934" s="75"/>
    </row>
    <row r="935" spans="1:6" ht="15.75" customHeight="1">
      <c r="A935" s="75"/>
      <c r="B935" s="75"/>
      <c r="C935" s="75"/>
      <c r="D935" s="76"/>
      <c r="E935" s="75"/>
      <c r="F935" s="75"/>
    </row>
    <row r="936" spans="1:6" ht="15.75" customHeight="1">
      <c r="A936" s="75"/>
      <c r="B936" s="75"/>
      <c r="C936" s="75"/>
      <c r="D936" s="76"/>
      <c r="E936" s="75"/>
      <c r="F936" s="75"/>
    </row>
    <row r="937" spans="1:6" ht="15.75" customHeight="1">
      <c r="A937" s="75"/>
      <c r="B937" s="75"/>
      <c r="C937" s="75"/>
      <c r="D937" s="76"/>
      <c r="E937" s="75"/>
      <c r="F937" s="75"/>
    </row>
    <row r="938" spans="1:6" ht="15.75" customHeight="1">
      <c r="A938" s="75"/>
      <c r="B938" s="75"/>
      <c r="C938" s="75"/>
      <c r="D938" s="76"/>
      <c r="E938" s="75"/>
      <c r="F938" s="75"/>
    </row>
    <row r="939" spans="1:6" ht="15.75" customHeight="1">
      <c r="A939" s="75"/>
      <c r="B939" s="75"/>
      <c r="C939" s="75"/>
      <c r="D939" s="76"/>
      <c r="E939" s="75"/>
      <c r="F939" s="75"/>
    </row>
    <row r="940" spans="1:6" ht="15.75" customHeight="1">
      <c r="A940" s="75"/>
      <c r="B940" s="75"/>
      <c r="C940" s="75"/>
      <c r="D940" s="76"/>
      <c r="E940" s="75"/>
      <c r="F940" s="75"/>
    </row>
    <row r="941" spans="1:6" ht="15.75" customHeight="1">
      <c r="A941" s="75"/>
      <c r="B941" s="75"/>
      <c r="C941" s="75"/>
      <c r="D941" s="76"/>
      <c r="E941" s="75"/>
      <c r="F941" s="75"/>
    </row>
    <row r="942" spans="1:6" ht="15.75" customHeight="1">
      <c r="A942" s="75"/>
      <c r="B942" s="75"/>
      <c r="C942" s="75"/>
      <c r="D942" s="76"/>
      <c r="E942" s="75"/>
      <c r="F942" s="75"/>
    </row>
    <row r="943" spans="1:6" ht="15.75" customHeight="1">
      <c r="A943" s="75"/>
      <c r="B943" s="75"/>
      <c r="C943" s="75"/>
      <c r="D943" s="76"/>
      <c r="E943" s="75"/>
      <c r="F943" s="75"/>
    </row>
    <row r="944" spans="1:6" ht="15.75" customHeight="1">
      <c r="A944" s="75"/>
      <c r="B944" s="75"/>
      <c r="C944" s="75"/>
      <c r="D944" s="76"/>
      <c r="E944" s="75"/>
      <c r="F944" s="75"/>
    </row>
    <row r="945" spans="1:6" ht="15.75" customHeight="1">
      <c r="A945" s="75"/>
      <c r="B945" s="75"/>
      <c r="C945" s="75"/>
      <c r="D945" s="76"/>
      <c r="E945" s="75"/>
      <c r="F945" s="75"/>
    </row>
    <row r="946" spans="1:6" ht="15.75" customHeight="1">
      <c r="A946" s="75"/>
      <c r="B946" s="75"/>
      <c r="C946" s="75"/>
      <c r="D946" s="76"/>
      <c r="E946" s="75"/>
      <c r="F946" s="75"/>
    </row>
    <row r="947" spans="1:6" ht="15.75" customHeight="1">
      <c r="A947" s="75"/>
      <c r="B947" s="75"/>
      <c r="C947" s="75"/>
      <c r="D947" s="76"/>
      <c r="E947" s="75"/>
      <c r="F947" s="75"/>
    </row>
    <row r="948" spans="1:6" ht="15.75" customHeight="1">
      <c r="A948" s="75"/>
      <c r="B948" s="75"/>
      <c r="C948" s="75"/>
      <c r="D948" s="76"/>
      <c r="E948" s="75"/>
      <c r="F948" s="75"/>
    </row>
    <row r="949" spans="1:6" ht="15.75" customHeight="1">
      <c r="A949" s="75"/>
      <c r="B949" s="75"/>
      <c r="C949" s="75"/>
      <c r="D949" s="76"/>
      <c r="E949" s="75"/>
      <c r="F949" s="75"/>
    </row>
    <row r="950" spans="1:6" ht="15.75" customHeight="1">
      <c r="A950" s="75"/>
      <c r="B950" s="75"/>
      <c r="C950" s="75"/>
      <c r="D950" s="76"/>
      <c r="E950" s="75"/>
      <c r="F950" s="75"/>
    </row>
    <row r="951" spans="1:6" ht="15.75" customHeight="1">
      <c r="A951" s="75"/>
      <c r="B951" s="75"/>
      <c r="C951" s="75"/>
      <c r="D951" s="76"/>
      <c r="E951" s="75"/>
      <c r="F951" s="75"/>
    </row>
    <row r="952" spans="1:6" ht="15.75" customHeight="1">
      <c r="A952" s="75"/>
      <c r="B952" s="75"/>
      <c r="C952" s="75"/>
      <c r="D952" s="76"/>
      <c r="E952" s="75"/>
      <c r="F952" s="75"/>
    </row>
    <row r="953" spans="1:6" ht="15.75" customHeight="1">
      <c r="A953" s="75"/>
      <c r="B953" s="75"/>
      <c r="C953" s="75"/>
      <c r="D953" s="76"/>
      <c r="E953" s="75"/>
      <c r="F953" s="75"/>
    </row>
    <row r="954" spans="1:6" ht="15.75" customHeight="1">
      <c r="A954" s="75"/>
      <c r="B954" s="75"/>
      <c r="C954" s="75"/>
      <c r="D954" s="76"/>
      <c r="E954" s="75"/>
      <c r="F954" s="75"/>
    </row>
    <row r="955" spans="1:6" ht="15.75" customHeight="1">
      <c r="A955" s="75"/>
      <c r="B955" s="75"/>
      <c r="C955" s="75"/>
      <c r="D955" s="76"/>
      <c r="E955" s="75"/>
      <c r="F955" s="75"/>
    </row>
    <row r="956" spans="1:6" ht="15.75" customHeight="1">
      <c r="A956" s="75"/>
      <c r="B956" s="75"/>
      <c r="C956" s="75"/>
      <c r="D956" s="76"/>
      <c r="E956" s="75"/>
      <c r="F956" s="75"/>
    </row>
    <row r="957" spans="1:6" ht="15.75" customHeight="1">
      <c r="A957" s="75"/>
      <c r="B957" s="75"/>
      <c r="C957" s="75"/>
      <c r="D957" s="76"/>
      <c r="E957" s="75"/>
      <c r="F957" s="75"/>
    </row>
    <row r="958" spans="1:6" ht="15.75" customHeight="1">
      <c r="A958" s="75"/>
      <c r="B958" s="75"/>
      <c r="C958" s="75"/>
      <c r="D958" s="76"/>
      <c r="E958" s="75"/>
      <c r="F958" s="75"/>
    </row>
    <row r="959" spans="1:6" ht="15.75" customHeight="1">
      <c r="A959" s="75"/>
      <c r="B959" s="75"/>
      <c r="C959" s="75"/>
      <c r="D959" s="76"/>
      <c r="E959" s="75"/>
      <c r="F959" s="75"/>
    </row>
    <row r="960" spans="1:6" ht="15.75" customHeight="1">
      <c r="A960" s="75"/>
      <c r="B960" s="75"/>
      <c r="C960" s="75"/>
      <c r="D960" s="76"/>
      <c r="E960" s="75"/>
      <c r="F960" s="75"/>
    </row>
    <row r="961" spans="1:6" ht="15.75" customHeight="1">
      <c r="A961" s="75"/>
      <c r="B961" s="75"/>
      <c r="C961" s="75"/>
      <c r="D961" s="76"/>
      <c r="E961" s="75"/>
      <c r="F961" s="75"/>
    </row>
    <row r="962" spans="1:6" ht="15.75" customHeight="1">
      <c r="A962" s="75"/>
      <c r="B962" s="75"/>
      <c r="C962" s="75"/>
      <c r="D962" s="76"/>
      <c r="E962" s="75"/>
      <c r="F962" s="75"/>
    </row>
    <row r="963" spans="1:6" ht="15.75" customHeight="1">
      <c r="A963" s="75"/>
      <c r="B963" s="75"/>
      <c r="C963" s="75"/>
      <c r="D963" s="76"/>
      <c r="E963" s="75"/>
      <c r="F963" s="75"/>
    </row>
    <row r="964" spans="1:6" ht="15.75" customHeight="1">
      <c r="A964" s="75"/>
      <c r="B964" s="75"/>
      <c r="C964" s="75"/>
      <c r="D964" s="76"/>
      <c r="E964" s="75"/>
      <c r="F964" s="75"/>
    </row>
    <row r="965" spans="1:6" ht="15.75" customHeight="1">
      <c r="A965" s="75"/>
      <c r="B965" s="75"/>
      <c r="C965" s="75"/>
      <c r="D965" s="76"/>
      <c r="E965" s="75"/>
      <c r="F965" s="75"/>
    </row>
    <row r="966" spans="1:6" ht="15.75" customHeight="1">
      <c r="A966" s="75"/>
      <c r="B966" s="75"/>
      <c r="C966" s="75"/>
      <c r="D966" s="76"/>
      <c r="E966" s="75"/>
      <c r="F966" s="75"/>
    </row>
    <row r="967" spans="1:6" ht="15.75" customHeight="1">
      <c r="A967" s="75"/>
      <c r="B967" s="75"/>
      <c r="C967" s="75"/>
      <c r="D967" s="76"/>
      <c r="E967" s="75"/>
      <c r="F967" s="75"/>
    </row>
    <row r="968" spans="1:6" ht="15.75" customHeight="1">
      <c r="A968" s="75"/>
      <c r="B968" s="75"/>
      <c r="C968" s="75"/>
      <c r="D968" s="76"/>
      <c r="E968" s="75"/>
      <c r="F968" s="75"/>
    </row>
    <row r="969" spans="1:6" ht="15.75" customHeight="1">
      <c r="A969" s="75"/>
      <c r="B969" s="75"/>
      <c r="C969" s="75"/>
      <c r="D969" s="76"/>
      <c r="E969" s="75"/>
      <c r="F969" s="75"/>
    </row>
    <row r="970" spans="1:6" ht="15.75" customHeight="1">
      <c r="A970" s="75"/>
      <c r="B970" s="75"/>
      <c r="C970" s="75"/>
      <c r="D970" s="76"/>
      <c r="E970" s="75"/>
      <c r="F970" s="75"/>
    </row>
    <row r="971" spans="1:6" ht="15.75" customHeight="1">
      <c r="A971" s="75"/>
      <c r="B971" s="75"/>
      <c r="C971" s="75"/>
      <c r="D971" s="76"/>
      <c r="E971" s="75"/>
      <c r="F971" s="75"/>
    </row>
    <row r="972" spans="1:6" ht="15.75" customHeight="1">
      <c r="A972" s="75"/>
      <c r="B972" s="75"/>
      <c r="C972" s="75"/>
      <c r="D972" s="76"/>
      <c r="E972" s="75"/>
      <c r="F972" s="75"/>
    </row>
    <row r="973" spans="1:6" ht="15.75" customHeight="1">
      <c r="A973" s="75"/>
      <c r="B973" s="75"/>
      <c r="C973" s="75"/>
      <c r="D973" s="76"/>
      <c r="E973" s="75"/>
      <c r="F973" s="75"/>
    </row>
    <row r="974" spans="1:6" ht="15.75" customHeight="1">
      <c r="A974" s="75"/>
      <c r="B974" s="75"/>
      <c r="C974" s="75"/>
      <c r="D974" s="76"/>
      <c r="E974" s="75"/>
      <c r="F974" s="75"/>
    </row>
    <row r="975" spans="1:6" ht="15.75" customHeight="1">
      <c r="A975" s="75"/>
      <c r="B975" s="75"/>
      <c r="C975" s="75"/>
      <c r="D975" s="76"/>
      <c r="E975" s="75"/>
      <c r="F975" s="75"/>
    </row>
    <row r="976" spans="1:6" ht="15.75" customHeight="1">
      <c r="A976" s="75"/>
      <c r="B976" s="75"/>
      <c r="C976" s="75"/>
      <c r="D976" s="76"/>
      <c r="E976" s="75"/>
      <c r="F976" s="75"/>
    </row>
    <row r="977" spans="1:6" ht="15.75" customHeight="1">
      <c r="A977" s="75"/>
      <c r="B977" s="75"/>
      <c r="C977" s="75"/>
      <c r="D977" s="76"/>
      <c r="E977" s="75"/>
      <c r="F977" s="75"/>
    </row>
    <row r="978" spans="1:6" ht="15.75" customHeight="1">
      <c r="A978" s="75"/>
      <c r="B978" s="75"/>
      <c r="C978" s="75"/>
      <c r="D978" s="76"/>
      <c r="E978" s="75"/>
      <c r="F978" s="75"/>
    </row>
    <row r="979" spans="1:6" ht="15.75" customHeight="1">
      <c r="A979" s="75"/>
      <c r="B979" s="75"/>
      <c r="C979" s="75"/>
      <c r="D979" s="76"/>
      <c r="E979" s="75"/>
      <c r="F979" s="75"/>
    </row>
    <row r="980" spans="1:6" ht="15.75" customHeight="1">
      <c r="A980" s="75"/>
      <c r="B980" s="75"/>
      <c r="C980" s="75"/>
      <c r="D980" s="76"/>
      <c r="E980" s="75"/>
      <c r="F980" s="75"/>
    </row>
    <row r="981" spans="1:6" ht="15.75" customHeight="1">
      <c r="A981" s="75"/>
      <c r="B981" s="75"/>
      <c r="C981" s="75"/>
      <c r="D981" s="76"/>
      <c r="E981" s="75"/>
      <c r="F981" s="75"/>
    </row>
    <row r="982" spans="1:6" ht="15.75" customHeight="1">
      <c r="A982" s="75"/>
      <c r="B982" s="75"/>
      <c r="C982" s="75"/>
      <c r="D982" s="76"/>
      <c r="E982" s="75"/>
      <c r="F982" s="75"/>
    </row>
    <row r="983" spans="1:6" ht="15.75" customHeight="1">
      <c r="A983" s="75"/>
      <c r="B983" s="75"/>
      <c r="C983" s="75"/>
      <c r="D983" s="76"/>
      <c r="E983" s="75"/>
      <c r="F983" s="75"/>
    </row>
    <row r="984" spans="1:6" ht="15.75" customHeight="1">
      <c r="A984" s="75"/>
      <c r="B984" s="75"/>
      <c r="C984" s="75"/>
      <c r="D984" s="76"/>
      <c r="E984" s="75"/>
      <c r="F984" s="75"/>
    </row>
    <row r="985" spans="1:6" ht="15.75" customHeight="1">
      <c r="A985" s="75"/>
      <c r="B985" s="75"/>
      <c r="C985" s="75"/>
      <c r="D985" s="76"/>
      <c r="E985" s="75"/>
      <c r="F985" s="75"/>
    </row>
    <row r="986" spans="1:6" ht="15.75" customHeight="1">
      <c r="A986" s="75"/>
      <c r="B986" s="75"/>
      <c r="C986" s="75"/>
      <c r="D986" s="76"/>
      <c r="E986" s="75"/>
      <c r="F986" s="75"/>
    </row>
    <row r="987" spans="1:6" ht="15.75" customHeight="1">
      <c r="A987" s="75"/>
      <c r="B987" s="75"/>
      <c r="C987" s="75"/>
      <c r="D987" s="76"/>
      <c r="E987" s="75"/>
      <c r="F987" s="75"/>
    </row>
    <row r="988" spans="1:6" ht="15.75" customHeight="1">
      <c r="A988" s="75"/>
      <c r="B988" s="75"/>
      <c r="C988" s="75"/>
      <c r="D988" s="76"/>
      <c r="E988" s="75"/>
      <c r="F988" s="75"/>
    </row>
    <row r="989" spans="1:6" ht="15.75" customHeight="1">
      <c r="A989" s="75"/>
      <c r="B989" s="75"/>
      <c r="C989" s="75"/>
      <c r="D989" s="76"/>
      <c r="E989" s="75"/>
      <c r="F989" s="75"/>
    </row>
    <row r="990" spans="1:6" ht="15.75" customHeight="1">
      <c r="A990" s="75"/>
      <c r="B990" s="75"/>
      <c r="C990" s="75"/>
      <c r="D990" s="76"/>
      <c r="E990" s="75"/>
      <c r="F990" s="75"/>
    </row>
    <row r="991" spans="1:6" ht="15.75" customHeight="1">
      <c r="A991" s="75"/>
      <c r="B991" s="75"/>
      <c r="C991" s="75"/>
      <c r="D991" s="76"/>
      <c r="E991" s="75"/>
      <c r="F991" s="75"/>
    </row>
    <row r="992" spans="1:6" ht="15.75" customHeight="1">
      <c r="A992" s="75"/>
      <c r="B992" s="75"/>
      <c r="C992" s="75"/>
      <c r="D992" s="76"/>
      <c r="E992" s="75"/>
      <c r="F992" s="75"/>
    </row>
    <row r="993" spans="1:6" ht="15.75" customHeight="1">
      <c r="A993" s="75"/>
      <c r="B993" s="75"/>
      <c r="C993" s="75"/>
      <c r="D993" s="76"/>
      <c r="E993" s="75"/>
      <c r="F993" s="75"/>
    </row>
    <row r="994" spans="1:6" ht="15.75" customHeight="1">
      <c r="A994" s="75"/>
      <c r="B994" s="75"/>
      <c r="C994" s="75"/>
      <c r="D994" s="76"/>
      <c r="E994" s="75"/>
      <c r="F994" s="75"/>
    </row>
    <row r="995" spans="1:6" ht="15.75" customHeight="1">
      <c r="A995" s="75"/>
      <c r="B995" s="75"/>
      <c r="C995" s="75"/>
      <c r="D995" s="76"/>
      <c r="E995" s="75"/>
      <c r="F995" s="75"/>
    </row>
    <row r="996" spans="1:6" ht="15.75" customHeight="1">
      <c r="A996" s="75"/>
      <c r="B996" s="75"/>
      <c r="C996" s="75"/>
      <c r="D996" s="76"/>
      <c r="E996" s="75"/>
      <c r="F996" s="75"/>
    </row>
    <row r="997" spans="1:6" ht="15.75" customHeight="1">
      <c r="A997" s="75"/>
      <c r="B997" s="75"/>
      <c r="C997" s="75"/>
      <c r="D997" s="76"/>
      <c r="E997" s="75"/>
      <c r="F997" s="75"/>
    </row>
    <row r="998" spans="1:6" ht="15.75" customHeight="1">
      <c r="A998" s="75"/>
      <c r="B998" s="75"/>
      <c r="C998" s="75"/>
      <c r="D998" s="76"/>
      <c r="E998" s="75"/>
      <c r="F998" s="75"/>
    </row>
    <row r="999" spans="1:6" ht="15.75" customHeight="1">
      <c r="A999" s="75"/>
      <c r="B999" s="75"/>
      <c r="C999" s="75"/>
      <c r="D999" s="76"/>
      <c r="E999" s="75"/>
      <c r="F999" s="75"/>
    </row>
    <row r="1000" spans="1:6" ht="15.75" customHeight="1">
      <c r="A1000" s="75"/>
      <c r="B1000" s="75"/>
      <c r="C1000" s="75"/>
      <c r="D1000" s="76"/>
      <c r="E1000" s="75"/>
      <c r="F1000" s="75"/>
    </row>
  </sheetData>
  <mergeCells count="11">
    <mergeCell ref="A15:A25"/>
    <mergeCell ref="B15:B25"/>
    <mergeCell ref="A26:A36"/>
    <mergeCell ref="B26:B36"/>
    <mergeCell ref="A1:A2"/>
    <mergeCell ref="B1:B2"/>
    <mergeCell ref="C1:C2"/>
    <mergeCell ref="D1:F1"/>
    <mergeCell ref="A3:F3"/>
    <mergeCell ref="A4:A14"/>
    <mergeCell ref="B4:B14"/>
  </mergeCells>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ySplit="3" topLeftCell="A4" activePane="bottomLeft" state="frozen"/>
      <selection pane="bottomLeft" activeCell="B5" sqref="B5"/>
    </sheetView>
  </sheetViews>
  <sheetFormatPr defaultColWidth="14.42578125" defaultRowHeight="15" customHeight="1"/>
  <cols>
    <col min="1" max="1" width="14.140625" customWidth="1"/>
    <col min="2" max="2" width="19.7109375" customWidth="1"/>
    <col min="3" max="3" width="24.85546875" customWidth="1"/>
    <col min="4" max="4" width="19.85546875" customWidth="1"/>
    <col min="5" max="5" width="23" customWidth="1"/>
    <col min="6" max="6" width="50.28515625" customWidth="1"/>
    <col min="7" max="7" width="14.42578125" customWidth="1"/>
    <col min="8" max="26" width="8.7109375" customWidth="1"/>
  </cols>
  <sheetData>
    <row r="1" spans="1:7">
      <c r="E1" s="34"/>
      <c r="F1" s="34"/>
      <c r="G1" s="34"/>
    </row>
    <row r="2" spans="1:7">
      <c r="A2" s="595" t="s">
        <v>579</v>
      </c>
      <c r="B2" s="595" t="s">
        <v>2259</v>
      </c>
      <c r="C2" s="595" t="s">
        <v>584</v>
      </c>
      <c r="D2" s="595" t="s">
        <v>581</v>
      </c>
      <c r="E2" s="597" t="s">
        <v>582</v>
      </c>
      <c r="F2" s="598"/>
      <c r="G2" s="599"/>
    </row>
    <row r="3" spans="1:7" ht="30">
      <c r="A3" s="596"/>
      <c r="B3" s="596"/>
      <c r="C3" s="596"/>
      <c r="D3" s="596"/>
      <c r="E3" s="66" t="s">
        <v>583</v>
      </c>
      <c r="F3" s="67" t="s">
        <v>584</v>
      </c>
      <c r="G3" s="67" t="s">
        <v>581</v>
      </c>
    </row>
    <row r="4" spans="1:7">
      <c r="A4" s="609"/>
      <c r="B4" s="610"/>
      <c r="C4" s="610"/>
      <c r="D4" s="610"/>
      <c r="E4" s="610"/>
      <c r="F4" s="610"/>
      <c r="G4" s="611"/>
    </row>
    <row r="5" spans="1:7" ht="30">
      <c r="A5" s="612"/>
      <c r="B5" s="615">
        <v>3000</v>
      </c>
      <c r="C5" s="616" t="s">
        <v>2260</v>
      </c>
      <c r="D5" s="614">
        <f>SUM(G5:G8)</f>
        <v>3500</v>
      </c>
      <c r="E5" s="526" t="s">
        <v>557</v>
      </c>
      <c r="F5" s="527" t="s">
        <v>558</v>
      </c>
      <c r="G5" s="528">
        <v>1500</v>
      </c>
    </row>
    <row r="6" spans="1:7" ht="30">
      <c r="A6" s="602"/>
      <c r="B6" s="574"/>
      <c r="C6" s="574"/>
      <c r="D6" s="574"/>
      <c r="E6" s="35" t="s">
        <v>565</v>
      </c>
      <c r="F6" s="39" t="s">
        <v>566</v>
      </c>
      <c r="G6" s="520">
        <v>1300</v>
      </c>
    </row>
    <row r="7" spans="1:7" ht="15" customHeight="1">
      <c r="A7" s="602"/>
      <c r="B7" s="574"/>
      <c r="C7" s="574"/>
      <c r="D7" s="574"/>
      <c r="E7" s="35" t="s">
        <v>562</v>
      </c>
      <c r="F7" s="36" t="s">
        <v>2261</v>
      </c>
      <c r="G7" s="520">
        <v>250</v>
      </c>
    </row>
    <row r="8" spans="1:7" ht="33" customHeight="1">
      <c r="A8" s="613"/>
      <c r="B8" s="572"/>
      <c r="C8" s="572"/>
      <c r="D8" s="572"/>
      <c r="E8" s="35" t="s">
        <v>2262</v>
      </c>
      <c r="F8" s="39" t="s">
        <v>2263</v>
      </c>
      <c r="G8" s="520">
        <v>450</v>
      </c>
    </row>
    <row r="9" spans="1:7" ht="30" customHeight="1">
      <c r="A9" s="612"/>
      <c r="B9" s="615">
        <v>7000</v>
      </c>
      <c r="C9" s="616" t="s">
        <v>2264</v>
      </c>
      <c r="D9" s="614">
        <f>SUM(G9:G18)</f>
        <v>8000</v>
      </c>
      <c r="E9" s="526" t="s">
        <v>557</v>
      </c>
      <c r="F9" s="527" t="s">
        <v>558</v>
      </c>
      <c r="G9" s="528">
        <v>1500</v>
      </c>
    </row>
    <row r="10" spans="1:7" ht="30" customHeight="1">
      <c r="A10" s="602"/>
      <c r="B10" s="574"/>
      <c r="C10" s="574"/>
      <c r="D10" s="574"/>
      <c r="E10" s="35" t="s">
        <v>559</v>
      </c>
      <c r="F10" s="36" t="s">
        <v>560</v>
      </c>
      <c r="G10" s="520">
        <v>1350</v>
      </c>
    </row>
    <row r="11" spans="1:7" ht="15" customHeight="1">
      <c r="A11" s="602"/>
      <c r="B11" s="574"/>
      <c r="C11" s="574"/>
      <c r="D11" s="574"/>
      <c r="E11" s="529" t="s">
        <v>562</v>
      </c>
      <c r="F11" s="530" t="s">
        <v>2261</v>
      </c>
      <c r="G11" s="531">
        <v>250</v>
      </c>
    </row>
    <row r="12" spans="1:7" ht="30">
      <c r="A12" s="602"/>
      <c r="B12" s="574"/>
      <c r="C12" s="574"/>
      <c r="D12" s="574"/>
      <c r="E12" s="529" t="s">
        <v>561</v>
      </c>
      <c r="F12" s="530" t="s">
        <v>2265</v>
      </c>
      <c r="G12" s="531">
        <v>800</v>
      </c>
    </row>
    <row r="13" spans="1:7" ht="30.75" customHeight="1">
      <c r="A13" s="602"/>
      <c r="B13" s="574"/>
      <c r="C13" s="574"/>
      <c r="D13" s="574"/>
      <c r="E13" s="35" t="s">
        <v>565</v>
      </c>
      <c r="F13" s="39" t="s">
        <v>566</v>
      </c>
      <c r="G13" s="520">
        <v>1300</v>
      </c>
    </row>
    <row r="14" spans="1:7" ht="15" customHeight="1">
      <c r="A14" s="602"/>
      <c r="B14" s="574"/>
      <c r="C14" s="574"/>
      <c r="D14" s="574"/>
      <c r="E14" s="35" t="s">
        <v>569</v>
      </c>
      <c r="F14" s="39" t="s">
        <v>2266</v>
      </c>
      <c r="G14" s="520">
        <v>1000</v>
      </c>
    </row>
    <row r="15" spans="1:7" ht="31.5" customHeight="1">
      <c r="A15" s="602"/>
      <c r="B15" s="574"/>
      <c r="C15" s="574"/>
      <c r="D15" s="574"/>
      <c r="E15" s="35" t="s">
        <v>567</v>
      </c>
      <c r="F15" s="39" t="s">
        <v>568</v>
      </c>
      <c r="G15" s="520">
        <v>800</v>
      </c>
    </row>
    <row r="16" spans="1:7" ht="54.75" customHeight="1">
      <c r="A16" s="602"/>
      <c r="B16" s="574"/>
      <c r="C16" s="574"/>
      <c r="D16" s="574"/>
      <c r="E16" s="35" t="s">
        <v>2267</v>
      </c>
      <c r="F16" s="38" t="s">
        <v>2268</v>
      </c>
      <c r="G16" s="518">
        <v>550</v>
      </c>
    </row>
    <row r="17" spans="1:7" ht="36" customHeight="1">
      <c r="A17" s="602"/>
      <c r="B17" s="574"/>
      <c r="C17" s="574"/>
      <c r="D17" s="574"/>
      <c r="E17" s="35" t="s">
        <v>2262</v>
      </c>
      <c r="F17" s="39" t="s">
        <v>2263</v>
      </c>
      <c r="G17" s="520">
        <v>450</v>
      </c>
    </row>
    <row r="18" spans="1:7" ht="15" customHeight="1">
      <c r="A18" s="613"/>
      <c r="B18" s="572"/>
      <c r="C18" s="572"/>
      <c r="D18" s="572"/>
      <c r="E18" s="532"/>
      <c r="F18" s="38"/>
      <c r="G18" s="518"/>
    </row>
    <row r="19" spans="1:7" ht="15.75" customHeight="1">
      <c r="A19" s="612"/>
      <c r="B19" s="615">
        <v>10000</v>
      </c>
      <c r="C19" s="616" t="s">
        <v>2269</v>
      </c>
      <c r="D19" s="614">
        <f>SUM(G19:G34)</f>
        <v>11280</v>
      </c>
      <c r="E19" s="526" t="s">
        <v>557</v>
      </c>
      <c r="F19" s="527" t="s">
        <v>558</v>
      </c>
      <c r="G19" s="528">
        <v>1500</v>
      </c>
    </row>
    <row r="20" spans="1:7" ht="30">
      <c r="A20" s="602"/>
      <c r="B20" s="574"/>
      <c r="C20" s="574"/>
      <c r="D20" s="574"/>
      <c r="E20" s="35" t="s">
        <v>559</v>
      </c>
      <c r="F20" s="36" t="s">
        <v>560</v>
      </c>
      <c r="G20" s="520">
        <v>1350</v>
      </c>
    </row>
    <row r="21" spans="1:7" ht="15" customHeight="1">
      <c r="A21" s="602"/>
      <c r="B21" s="574"/>
      <c r="C21" s="574"/>
      <c r="D21" s="574"/>
      <c r="E21" s="529" t="s">
        <v>562</v>
      </c>
      <c r="F21" s="530" t="s">
        <v>2261</v>
      </c>
      <c r="G21" s="531">
        <v>250</v>
      </c>
    </row>
    <row r="22" spans="1:7" ht="35.25" customHeight="1">
      <c r="A22" s="602"/>
      <c r="B22" s="574"/>
      <c r="C22" s="574"/>
      <c r="D22" s="574"/>
      <c r="E22" s="529" t="s">
        <v>561</v>
      </c>
      <c r="F22" s="530" t="s">
        <v>2265</v>
      </c>
      <c r="G22" s="531">
        <v>800</v>
      </c>
    </row>
    <row r="23" spans="1:7" ht="32.25" customHeight="1">
      <c r="A23" s="602"/>
      <c r="B23" s="574"/>
      <c r="C23" s="574"/>
      <c r="D23" s="574"/>
      <c r="E23" s="35" t="s">
        <v>565</v>
      </c>
      <c r="F23" s="39" t="s">
        <v>566</v>
      </c>
      <c r="G23" s="520">
        <v>1300</v>
      </c>
    </row>
    <row r="24" spans="1:7" ht="20.25" customHeight="1">
      <c r="A24" s="602"/>
      <c r="B24" s="574"/>
      <c r="C24" s="574"/>
      <c r="D24" s="574"/>
      <c r="E24" s="35" t="s">
        <v>569</v>
      </c>
      <c r="F24" s="39" t="s">
        <v>2266</v>
      </c>
      <c r="G24" s="520">
        <v>1000</v>
      </c>
    </row>
    <row r="25" spans="1:7" ht="32.25" customHeight="1">
      <c r="A25" s="602"/>
      <c r="B25" s="574"/>
      <c r="C25" s="574"/>
      <c r="D25" s="574"/>
      <c r="E25" s="35" t="s">
        <v>567</v>
      </c>
      <c r="F25" s="39" t="s">
        <v>568</v>
      </c>
      <c r="G25" s="520">
        <v>800</v>
      </c>
    </row>
    <row r="26" spans="1:7" ht="32.25" customHeight="1">
      <c r="A26" s="602"/>
      <c r="B26" s="574"/>
      <c r="C26" s="574"/>
      <c r="D26" s="574"/>
      <c r="E26" s="35" t="s">
        <v>563</v>
      </c>
      <c r="F26" s="36" t="s">
        <v>564</v>
      </c>
      <c r="G26" s="520">
        <v>1200</v>
      </c>
    </row>
    <row r="27" spans="1:7" ht="47.25" customHeight="1">
      <c r="A27" s="602"/>
      <c r="B27" s="574"/>
      <c r="C27" s="574"/>
      <c r="D27" s="574"/>
      <c r="E27" s="35" t="s">
        <v>2267</v>
      </c>
      <c r="F27" s="38" t="s">
        <v>2268</v>
      </c>
      <c r="G27" s="518">
        <v>550</v>
      </c>
    </row>
    <row r="28" spans="1:7" ht="32.25" customHeight="1">
      <c r="A28" s="602"/>
      <c r="B28" s="574"/>
      <c r="C28" s="574"/>
      <c r="D28" s="574"/>
      <c r="E28" s="35" t="s">
        <v>2262</v>
      </c>
      <c r="F28" s="39" t="s">
        <v>2263</v>
      </c>
      <c r="G28" s="520">
        <v>450</v>
      </c>
    </row>
    <row r="29" spans="1:7" ht="15" customHeight="1">
      <c r="A29" s="602"/>
      <c r="B29" s="574"/>
      <c r="C29" s="574"/>
      <c r="D29" s="574"/>
      <c r="E29" s="35" t="s">
        <v>2270</v>
      </c>
      <c r="F29" s="36" t="s">
        <v>2271</v>
      </c>
      <c r="G29" s="520">
        <v>380</v>
      </c>
    </row>
    <row r="30" spans="1:7" ht="15" customHeight="1">
      <c r="A30" s="602"/>
      <c r="B30" s="574"/>
      <c r="C30" s="574"/>
      <c r="D30" s="574"/>
      <c r="E30" s="35" t="s">
        <v>2272</v>
      </c>
      <c r="F30" s="36" t="s">
        <v>2273</v>
      </c>
      <c r="G30" s="520">
        <v>460</v>
      </c>
    </row>
    <row r="31" spans="1:7" ht="15" customHeight="1">
      <c r="A31" s="602"/>
      <c r="B31" s="574"/>
      <c r="C31" s="574"/>
      <c r="D31" s="574"/>
      <c r="E31" s="35" t="s">
        <v>2274</v>
      </c>
      <c r="F31" s="36" t="s">
        <v>2275</v>
      </c>
      <c r="G31" s="520">
        <v>400</v>
      </c>
    </row>
    <row r="32" spans="1:7" ht="15" customHeight="1">
      <c r="A32" s="602"/>
      <c r="B32" s="574"/>
      <c r="C32" s="574"/>
      <c r="D32" s="574"/>
      <c r="E32" s="532" t="s">
        <v>2276</v>
      </c>
      <c r="F32" s="38" t="s">
        <v>2277</v>
      </c>
      <c r="G32" s="518">
        <v>530</v>
      </c>
    </row>
    <row r="33" spans="1:7" ht="15" customHeight="1">
      <c r="A33" s="602"/>
      <c r="B33" s="574"/>
      <c r="C33" s="574"/>
      <c r="D33" s="574"/>
      <c r="E33" s="532" t="s">
        <v>2278</v>
      </c>
      <c r="F33" s="38" t="s">
        <v>2279</v>
      </c>
      <c r="G33" s="518">
        <v>310</v>
      </c>
    </row>
    <row r="34" spans="1:7" ht="15.75" customHeight="1">
      <c r="A34" s="603"/>
      <c r="B34" s="607"/>
      <c r="C34" s="607"/>
      <c r="D34" s="607"/>
      <c r="E34" s="74"/>
      <c r="F34" s="74"/>
      <c r="G34" s="524"/>
    </row>
    <row r="35" spans="1:7" ht="15.75" customHeight="1">
      <c r="E35" s="34"/>
      <c r="F35" s="34"/>
      <c r="G35" s="34"/>
    </row>
    <row r="36" spans="1:7" ht="15.75" customHeight="1">
      <c r="E36" s="34"/>
      <c r="F36" s="34"/>
      <c r="G36" s="34"/>
    </row>
    <row r="37" spans="1:7" ht="15.75" customHeight="1">
      <c r="E37" s="34"/>
      <c r="F37" s="34"/>
      <c r="G37" s="34"/>
    </row>
    <row r="38" spans="1:7" ht="15.75" customHeight="1">
      <c r="E38" s="34"/>
      <c r="F38" s="34"/>
      <c r="G38" s="34"/>
    </row>
    <row r="39" spans="1:7" ht="15.75" customHeight="1">
      <c r="E39" s="34"/>
      <c r="F39" s="34"/>
      <c r="G39" s="34"/>
    </row>
    <row r="40" spans="1:7" ht="15.75" customHeight="1">
      <c r="E40" s="34"/>
      <c r="F40" s="34"/>
      <c r="G40" s="34"/>
    </row>
    <row r="41" spans="1:7" ht="15.75" customHeight="1">
      <c r="E41" s="34"/>
      <c r="F41" s="34"/>
      <c r="G41" s="34"/>
    </row>
    <row r="42" spans="1:7" ht="15.75" customHeight="1">
      <c r="E42" s="34"/>
      <c r="F42" s="34"/>
      <c r="G42" s="34"/>
    </row>
    <row r="43" spans="1:7" ht="15.75" customHeight="1">
      <c r="E43" s="34"/>
      <c r="F43" s="34"/>
      <c r="G43" s="34"/>
    </row>
    <row r="44" spans="1:7" ht="15.75" customHeight="1">
      <c r="E44" s="34"/>
      <c r="F44" s="34"/>
      <c r="G44" s="34"/>
    </row>
    <row r="45" spans="1:7" ht="15.75" customHeight="1">
      <c r="E45" s="34"/>
      <c r="F45" s="34"/>
      <c r="G45" s="34"/>
    </row>
    <row r="46" spans="1:7" ht="15.75" customHeight="1">
      <c r="E46" s="34"/>
      <c r="F46" s="34"/>
      <c r="G46" s="34"/>
    </row>
    <row r="47" spans="1:7" ht="15.75" customHeight="1">
      <c r="E47" s="34"/>
      <c r="F47" s="34"/>
      <c r="G47" s="34"/>
    </row>
    <row r="48" spans="1:7" ht="15.75" customHeight="1">
      <c r="E48" s="34"/>
      <c r="F48" s="34"/>
      <c r="G48" s="34"/>
    </row>
    <row r="49" spans="5:7" ht="15.75" customHeight="1">
      <c r="E49" s="34"/>
      <c r="F49" s="34"/>
      <c r="G49" s="34"/>
    </row>
    <row r="50" spans="5:7" ht="15.75" customHeight="1">
      <c r="E50" s="34"/>
      <c r="F50" s="34"/>
      <c r="G50" s="34"/>
    </row>
    <row r="51" spans="5:7" ht="15.75" customHeight="1">
      <c r="E51" s="34"/>
      <c r="F51" s="34"/>
      <c r="G51" s="34"/>
    </row>
    <row r="52" spans="5:7" ht="15.75" customHeight="1">
      <c r="E52" s="34"/>
      <c r="F52" s="34"/>
      <c r="G52" s="34"/>
    </row>
    <row r="53" spans="5:7" ht="15.75" customHeight="1">
      <c r="E53" s="34"/>
      <c r="F53" s="34"/>
      <c r="G53" s="34"/>
    </row>
    <row r="54" spans="5:7" ht="15.75" customHeight="1">
      <c r="E54" s="34"/>
      <c r="F54" s="34"/>
      <c r="G54" s="34"/>
    </row>
    <row r="55" spans="5:7" ht="15.75" customHeight="1">
      <c r="E55" s="34"/>
      <c r="F55" s="34"/>
      <c r="G55" s="34"/>
    </row>
    <row r="56" spans="5:7" ht="15.75" customHeight="1">
      <c r="E56" s="34"/>
      <c r="F56" s="34"/>
      <c r="G56" s="34"/>
    </row>
    <row r="57" spans="5:7" ht="15.75" customHeight="1">
      <c r="E57" s="34"/>
      <c r="F57" s="34"/>
      <c r="G57" s="34"/>
    </row>
    <row r="58" spans="5:7" ht="15.75" customHeight="1">
      <c r="E58" s="34"/>
      <c r="F58" s="34"/>
      <c r="G58" s="34"/>
    </row>
    <row r="59" spans="5:7" ht="15.75" customHeight="1">
      <c r="E59" s="34"/>
      <c r="F59" s="34"/>
      <c r="G59" s="34"/>
    </row>
    <row r="60" spans="5:7" ht="15.75" customHeight="1">
      <c r="E60" s="34"/>
      <c r="F60" s="34"/>
      <c r="G60" s="34"/>
    </row>
    <row r="61" spans="5:7" ht="15.75" customHeight="1">
      <c r="E61" s="34"/>
      <c r="F61" s="34"/>
      <c r="G61" s="34"/>
    </row>
    <row r="62" spans="5:7" ht="15.75" customHeight="1">
      <c r="E62" s="34"/>
      <c r="F62" s="34"/>
      <c r="G62" s="34"/>
    </row>
    <row r="63" spans="5:7" ht="15.75" customHeight="1">
      <c r="E63" s="34"/>
      <c r="F63" s="34"/>
      <c r="G63" s="34"/>
    </row>
    <row r="64" spans="5:7" ht="15.75" customHeight="1">
      <c r="E64" s="34"/>
      <c r="F64" s="34"/>
      <c r="G64" s="34"/>
    </row>
    <row r="65" spans="5:7" ht="15.75" customHeight="1">
      <c r="E65" s="34"/>
      <c r="F65" s="34"/>
      <c r="G65" s="34"/>
    </row>
    <row r="66" spans="5:7" ht="15.75" customHeight="1">
      <c r="E66" s="34"/>
      <c r="F66" s="34"/>
      <c r="G66" s="34"/>
    </row>
    <row r="67" spans="5:7" ht="15.75" customHeight="1">
      <c r="E67" s="34"/>
      <c r="F67" s="34"/>
      <c r="G67" s="34"/>
    </row>
    <row r="68" spans="5:7" ht="15.75" customHeight="1">
      <c r="E68" s="34"/>
      <c r="F68" s="34"/>
      <c r="G68" s="34"/>
    </row>
    <row r="69" spans="5:7" ht="15.75" customHeight="1">
      <c r="E69" s="34"/>
      <c r="F69" s="34"/>
      <c r="G69" s="34"/>
    </row>
    <row r="70" spans="5:7" ht="15.75" customHeight="1">
      <c r="E70" s="34"/>
      <c r="F70" s="34"/>
      <c r="G70" s="34"/>
    </row>
    <row r="71" spans="5:7" ht="15.75" customHeight="1">
      <c r="E71" s="34"/>
      <c r="F71" s="34"/>
      <c r="G71" s="34"/>
    </row>
    <row r="72" spans="5:7" ht="15.75" customHeight="1">
      <c r="E72" s="34"/>
      <c r="F72" s="34"/>
      <c r="G72" s="34"/>
    </row>
    <row r="73" spans="5:7" ht="15.75" customHeight="1">
      <c r="E73" s="34"/>
      <c r="F73" s="34"/>
      <c r="G73" s="34"/>
    </row>
    <row r="74" spans="5:7" ht="15.75" customHeight="1">
      <c r="E74" s="34"/>
      <c r="F74" s="34"/>
      <c r="G74" s="34"/>
    </row>
    <row r="75" spans="5:7" ht="15.75" customHeight="1">
      <c r="E75" s="34"/>
      <c r="F75" s="34"/>
      <c r="G75" s="34"/>
    </row>
    <row r="76" spans="5:7" ht="15.75" customHeight="1">
      <c r="E76" s="34"/>
      <c r="F76" s="34"/>
      <c r="G76" s="34"/>
    </row>
    <row r="77" spans="5:7" ht="15.75" customHeight="1">
      <c r="E77" s="34"/>
      <c r="F77" s="34"/>
      <c r="G77" s="34"/>
    </row>
    <row r="78" spans="5:7" ht="15.75" customHeight="1">
      <c r="E78" s="34"/>
      <c r="F78" s="34"/>
      <c r="G78" s="34"/>
    </row>
    <row r="79" spans="5:7" ht="15.75" customHeight="1">
      <c r="E79" s="34"/>
      <c r="F79" s="34"/>
      <c r="G79" s="34"/>
    </row>
    <row r="80" spans="5:7" ht="15.75" customHeight="1">
      <c r="E80" s="34"/>
      <c r="F80" s="34"/>
      <c r="G80" s="34"/>
    </row>
    <row r="81" spans="5:7" ht="15.75" customHeight="1">
      <c r="E81" s="34"/>
      <c r="F81" s="34"/>
      <c r="G81" s="34"/>
    </row>
    <row r="82" spans="5:7" ht="15.75" customHeight="1">
      <c r="E82" s="34"/>
      <c r="F82" s="34"/>
      <c r="G82" s="34"/>
    </row>
    <row r="83" spans="5:7" ht="15.75" customHeight="1">
      <c r="E83" s="34"/>
      <c r="F83" s="34"/>
      <c r="G83" s="34"/>
    </row>
    <row r="84" spans="5:7" ht="15.75" customHeight="1">
      <c r="E84" s="34"/>
      <c r="F84" s="34"/>
      <c r="G84" s="34"/>
    </row>
    <row r="85" spans="5:7" ht="15.75" customHeight="1">
      <c r="E85" s="34"/>
      <c r="F85" s="34"/>
      <c r="G85" s="34"/>
    </row>
    <row r="86" spans="5:7" ht="15.75" customHeight="1">
      <c r="E86" s="34"/>
      <c r="F86" s="34"/>
      <c r="G86" s="34"/>
    </row>
    <row r="87" spans="5:7" ht="15.75" customHeight="1">
      <c r="E87" s="34"/>
      <c r="F87" s="34"/>
      <c r="G87" s="34"/>
    </row>
    <row r="88" spans="5:7" ht="15.75" customHeight="1">
      <c r="E88" s="34"/>
      <c r="F88" s="34"/>
      <c r="G88" s="34"/>
    </row>
    <row r="89" spans="5:7" ht="15.75" customHeight="1">
      <c r="E89" s="34"/>
      <c r="F89" s="34"/>
      <c r="G89" s="34"/>
    </row>
    <row r="90" spans="5:7" ht="15.75" customHeight="1">
      <c r="E90" s="34"/>
      <c r="F90" s="34"/>
      <c r="G90" s="34"/>
    </row>
    <row r="91" spans="5:7" ht="15.75" customHeight="1">
      <c r="E91" s="34"/>
      <c r="F91" s="34"/>
      <c r="G91" s="34"/>
    </row>
    <row r="92" spans="5:7" ht="15.75" customHeight="1">
      <c r="E92" s="34"/>
      <c r="F92" s="34"/>
      <c r="G92" s="34"/>
    </row>
    <row r="93" spans="5:7" ht="15.75" customHeight="1">
      <c r="E93" s="34"/>
      <c r="F93" s="34"/>
      <c r="G93" s="34"/>
    </row>
    <row r="94" spans="5:7" ht="15.75" customHeight="1">
      <c r="E94" s="34"/>
      <c r="F94" s="34"/>
      <c r="G94" s="34"/>
    </row>
    <row r="95" spans="5:7" ht="15.75" customHeight="1">
      <c r="E95" s="34"/>
      <c r="F95" s="34"/>
      <c r="G95" s="34"/>
    </row>
    <row r="96" spans="5:7" ht="15.75" customHeight="1">
      <c r="E96" s="34"/>
      <c r="F96" s="34"/>
      <c r="G96" s="34"/>
    </row>
    <row r="97" spans="5:7" ht="15.75" customHeight="1">
      <c r="E97" s="34"/>
      <c r="F97" s="34"/>
      <c r="G97" s="34"/>
    </row>
    <row r="98" spans="5:7" ht="15.75" customHeight="1">
      <c r="E98" s="34"/>
      <c r="F98" s="34"/>
      <c r="G98" s="34"/>
    </row>
    <row r="99" spans="5:7" ht="15.75" customHeight="1">
      <c r="E99" s="34"/>
      <c r="F99" s="34"/>
      <c r="G99" s="34"/>
    </row>
    <row r="100" spans="5:7" ht="15.75" customHeight="1">
      <c r="E100" s="34"/>
      <c r="F100" s="34"/>
      <c r="G100" s="34"/>
    </row>
    <row r="101" spans="5:7" ht="15.75" customHeight="1">
      <c r="E101" s="34"/>
      <c r="F101" s="34"/>
      <c r="G101" s="34"/>
    </row>
    <row r="102" spans="5:7" ht="15.75" customHeight="1">
      <c r="E102" s="34"/>
      <c r="F102" s="34"/>
      <c r="G102" s="34"/>
    </row>
    <row r="103" spans="5:7" ht="15.75" customHeight="1">
      <c r="E103" s="34"/>
      <c r="F103" s="34"/>
      <c r="G103" s="34"/>
    </row>
    <row r="104" spans="5:7" ht="15.75" customHeight="1">
      <c r="E104" s="34"/>
      <c r="F104" s="34"/>
      <c r="G104" s="34"/>
    </row>
    <row r="105" spans="5:7" ht="15.75" customHeight="1">
      <c r="E105" s="34"/>
      <c r="F105" s="34"/>
      <c r="G105" s="34"/>
    </row>
    <row r="106" spans="5:7" ht="15.75" customHeight="1">
      <c r="E106" s="34"/>
      <c r="F106" s="34"/>
      <c r="G106" s="34"/>
    </row>
    <row r="107" spans="5:7" ht="15.75" customHeight="1">
      <c r="E107" s="34"/>
      <c r="F107" s="34"/>
      <c r="G107" s="34"/>
    </row>
    <row r="108" spans="5:7" ht="15.75" customHeight="1">
      <c r="E108" s="34"/>
      <c r="F108" s="34"/>
      <c r="G108" s="34"/>
    </row>
    <row r="109" spans="5:7" ht="15.75" customHeight="1">
      <c r="E109" s="34"/>
      <c r="F109" s="34"/>
      <c r="G109" s="34"/>
    </row>
    <row r="110" spans="5:7" ht="15.75" customHeight="1">
      <c r="E110" s="34"/>
      <c r="F110" s="34"/>
      <c r="G110" s="34"/>
    </row>
    <row r="111" spans="5:7" ht="15.75" customHeight="1">
      <c r="E111" s="34"/>
      <c r="F111" s="34"/>
      <c r="G111" s="34"/>
    </row>
    <row r="112" spans="5:7" ht="15.75" customHeight="1">
      <c r="E112" s="34"/>
      <c r="F112" s="34"/>
      <c r="G112" s="34"/>
    </row>
    <row r="113" spans="5:7" ht="15.75" customHeight="1">
      <c r="E113" s="34"/>
      <c r="F113" s="34"/>
      <c r="G113" s="34"/>
    </row>
    <row r="114" spans="5:7" ht="15.75" customHeight="1">
      <c r="E114" s="34"/>
      <c r="F114" s="34"/>
      <c r="G114" s="34"/>
    </row>
    <row r="115" spans="5:7" ht="15.75" customHeight="1">
      <c r="E115" s="34"/>
      <c r="F115" s="34"/>
      <c r="G115" s="34"/>
    </row>
    <row r="116" spans="5:7" ht="15.75" customHeight="1">
      <c r="E116" s="34"/>
      <c r="F116" s="34"/>
      <c r="G116" s="34"/>
    </row>
    <row r="117" spans="5:7" ht="15.75" customHeight="1">
      <c r="E117" s="34"/>
      <c r="F117" s="34"/>
      <c r="G117" s="34"/>
    </row>
    <row r="118" spans="5:7" ht="15.75" customHeight="1">
      <c r="E118" s="34"/>
      <c r="F118" s="34"/>
      <c r="G118" s="34"/>
    </row>
    <row r="119" spans="5:7" ht="15.75" customHeight="1">
      <c r="E119" s="34"/>
      <c r="F119" s="34"/>
      <c r="G119" s="34"/>
    </row>
    <row r="120" spans="5:7" ht="15.75" customHeight="1">
      <c r="E120" s="34"/>
      <c r="F120" s="34"/>
      <c r="G120" s="34"/>
    </row>
    <row r="121" spans="5:7" ht="15.75" customHeight="1">
      <c r="E121" s="34"/>
      <c r="F121" s="34"/>
      <c r="G121" s="34"/>
    </row>
    <row r="122" spans="5:7" ht="15.75" customHeight="1">
      <c r="E122" s="34"/>
      <c r="F122" s="34"/>
      <c r="G122" s="34"/>
    </row>
    <row r="123" spans="5:7" ht="15.75" customHeight="1">
      <c r="E123" s="34"/>
      <c r="F123" s="34"/>
      <c r="G123" s="34"/>
    </row>
    <row r="124" spans="5:7" ht="15.75" customHeight="1">
      <c r="E124" s="34"/>
      <c r="F124" s="34"/>
      <c r="G124" s="34"/>
    </row>
    <row r="125" spans="5:7" ht="15.75" customHeight="1">
      <c r="E125" s="34"/>
      <c r="F125" s="34"/>
      <c r="G125" s="34"/>
    </row>
    <row r="126" spans="5:7" ht="15.75" customHeight="1">
      <c r="E126" s="34"/>
      <c r="F126" s="34"/>
      <c r="G126" s="34"/>
    </row>
    <row r="127" spans="5:7" ht="15.75" customHeight="1">
      <c r="E127" s="34"/>
      <c r="F127" s="34"/>
      <c r="G127" s="34"/>
    </row>
    <row r="128" spans="5:7" ht="15.75" customHeight="1">
      <c r="E128" s="34"/>
      <c r="F128" s="34"/>
      <c r="G128" s="34"/>
    </row>
    <row r="129" spans="5:7" ht="15.75" customHeight="1">
      <c r="E129" s="34"/>
      <c r="F129" s="34"/>
      <c r="G129" s="34"/>
    </row>
    <row r="130" spans="5:7" ht="15.75" customHeight="1">
      <c r="E130" s="34"/>
      <c r="F130" s="34"/>
      <c r="G130" s="34"/>
    </row>
    <row r="131" spans="5:7" ht="15.75" customHeight="1">
      <c r="E131" s="34"/>
      <c r="F131" s="34"/>
      <c r="G131" s="34"/>
    </row>
    <row r="132" spans="5:7" ht="15.75" customHeight="1">
      <c r="E132" s="34"/>
      <c r="F132" s="34"/>
      <c r="G132" s="34"/>
    </row>
    <row r="133" spans="5:7" ht="15.75" customHeight="1">
      <c r="E133" s="34"/>
      <c r="F133" s="34"/>
      <c r="G133" s="34"/>
    </row>
    <row r="134" spans="5:7" ht="15.75" customHeight="1">
      <c r="E134" s="34"/>
      <c r="F134" s="34"/>
      <c r="G134" s="34"/>
    </row>
    <row r="135" spans="5:7" ht="15.75" customHeight="1">
      <c r="E135" s="34"/>
      <c r="F135" s="34"/>
      <c r="G135" s="34"/>
    </row>
    <row r="136" spans="5:7" ht="15.75" customHeight="1">
      <c r="E136" s="34"/>
      <c r="F136" s="34"/>
      <c r="G136" s="34"/>
    </row>
    <row r="137" spans="5:7" ht="15.75" customHeight="1">
      <c r="E137" s="34"/>
      <c r="F137" s="34"/>
      <c r="G137" s="34"/>
    </row>
    <row r="138" spans="5:7" ht="15.75" customHeight="1">
      <c r="E138" s="34"/>
      <c r="F138" s="34"/>
      <c r="G138" s="34"/>
    </row>
    <row r="139" spans="5:7" ht="15.75" customHeight="1">
      <c r="E139" s="34"/>
      <c r="F139" s="34"/>
      <c r="G139" s="34"/>
    </row>
    <row r="140" spans="5:7" ht="15.75" customHeight="1">
      <c r="E140" s="34"/>
      <c r="F140" s="34"/>
      <c r="G140" s="34"/>
    </row>
    <row r="141" spans="5:7" ht="15.75" customHeight="1">
      <c r="E141" s="34"/>
      <c r="F141" s="34"/>
      <c r="G141" s="34"/>
    </row>
    <row r="142" spans="5:7" ht="15.75" customHeight="1">
      <c r="E142" s="34"/>
      <c r="F142" s="34"/>
      <c r="G142" s="34"/>
    </row>
    <row r="143" spans="5:7" ht="15.75" customHeight="1">
      <c r="E143" s="34"/>
      <c r="F143" s="34"/>
      <c r="G143" s="34"/>
    </row>
    <row r="144" spans="5:7" ht="15.75" customHeight="1">
      <c r="E144" s="34"/>
      <c r="F144" s="34"/>
      <c r="G144" s="34"/>
    </row>
    <row r="145" spans="5:7" ht="15.75" customHeight="1">
      <c r="E145" s="34"/>
      <c r="F145" s="34"/>
      <c r="G145" s="34"/>
    </row>
    <row r="146" spans="5:7" ht="15.75" customHeight="1">
      <c r="E146" s="34"/>
      <c r="F146" s="34"/>
      <c r="G146" s="34"/>
    </row>
    <row r="147" spans="5:7" ht="15.75" customHeight="1">
      <c r="E147" s="34"/>
      <c r="F147" s="34"/>
      <c r="G147" s="34"/>
    </row>
    <row r="148" spans="5:7" ht="15.75" customHeight="1">
      <c r="E148" s="34"/>
      <c r="F148" s="34"/>
      <c r="G148" s="34"/>
    </row>
    <row r="149" spans="5:7" ht="15.75" customHeight="1">
      <c r="E149" s="34"/>
      <c r="F149" s="34"/>
      <c r="G149" s="34"/>
    </row>
    <row r="150" spans="5:7" ht="15.75" customHeight="1">
      <c r="E150" s="34"/>
      <c r="F150" s="34"/>
      <c r="G150" s="34"/>
    </row>
    <row r="151" spans="5:7" ht="15.75" customHeight="1">
      <c r="E151" s="34"/>
      <c r="F151" s="34"/>
      <c r="G151" s="34"/>
    </row>
    <row r="152" spans="5:7" ht="15.75" customHeight="1">
      <c r="E152" s="34"/>
      <c r="F152" s="34"/>
      <c r="G152" s="34"/>
    </row>
    <row r="153" spans="5:7" ht="15.75" customHeight="1">
      <c r="E153" s="34"/>
      <c r="F153" s="34"/>
      <c r="G153" s="34"/>
    </row>
    <row r="154" spans="5:7" ht="15.75" customHeight="1">
      <c r="E154" s="34"/>
      <c r="F154" s="34"/>
      <c r="G154" s="34"/>
    </row>
    <row r="155" spans="5:7" ht="15.75" customHeight="1">
      <c r="E155" s="34"/>
      <c r="F155" s="34"/>
      <c r="G155" s="34"/>
    </row>
    <row r="156" spans="5:7" ht="15.75" customHeight="1">
      <c r="E156" s="34"/>
      <c r="F156" s="34"/>
      <c r="G156" s="34"/>
    </row>
    <row r="157" spans="5:7" ht="15.75" customHeight="1">
      <c r="E157" s="34"/>
      <c r="F157" s="34"/>
      <c r="G157" s="34"/>
    </row>
    <row r="158" spans="5:7" ht="15.75" customHeight="1">
      <c r="E158" s="34"/>
      <c r="F158" s="34"/>
      <c r="G158" s="34"/>
    </row>
    <row r="159" spans="5:7" ht="15.75" customHeight="1">
      <c r="E159" s="34"/>
      <c r="F159" s="34"/>
      <c r="G159" s="34"/>
    </row>
    <row r="160" spans="5:7" ht="15.75" customHeight="1">
      <c r="E160" s="34"/>
      <c r="F160" s="34"/>
      <c r="G160" s="34"/>
    </row>
    <row r="161" spans="5:7" ht="15.75" customHeight="1">
      <c r="E161" s="34"/>
      <c r="F161" s="34"/>
      <c r="G161" s="34"/>
    </row>
    <row r="162" spans="5:7" ht="15.75" customHeight="1">
      <c r="E162" s="34"/>
      <c r="F162" s="34"/>
      <c r="G162" s="34"/>
    </row>
    <row r="163" spans="5:7" ht="15.75" customHeight="1">
      <c r="E163" s="34"/>
      <c r="F163" s="34"/>
      <c r="G163" s="34"/>
    </row>
    <row r="164" spans="5:7" ht="15.75" customHeight="1">
      <c r="E164" s="34"/>
      <c r="F164" s="34"/>
      <c r="G164" s="34"/>
    </row>
    <row r="165" spans="5:7" ht="15.75" customHeight="1">
      <c r="E165" s="34"/>
      <c r="F165" s="34"/>
      <c r="G165" s="34"/>
    </row>
    <row r="166" spans="5:7" ht="15.75" customHeight="1">
      <c r="E166" s="34"/>
      <c r="F166" s="34"/>
      <c r="G166" s="34"/>
    </row>
    <row r="167" spans="5:7" ht="15.75" customHeight="1">
      <c r="E167" s="34"/>
      <c r="F167" s="34"/>
      <c r="G167" s="34"/>
    </row>
    <row r="168" spans="5:7" ht="15.75" customHeight="1">
      <c r="E168" s="34"/>
      <c r="F168" s="34"/>
      <c r="G168" s="34"/>
    </row>
    <row r="169" spans="5:7" ht="15.75" customHeight="1">
      <c r="E169" s="34"/>
      <c r="F169" s="34"/>
      <c r="G169" s="34"/>
    </row>
    <row r="170" spans="5:7" ht="15.75" customHeight="1">
      <c r="E170" s="34"/>
      <c r="F170" s="34"/>
      <c r="G170" s="34"/>
    </row>
    <row r="171" spans="5:7" ht="15.75" customHeight="1">
      <c r="E171" s="34"/>
      <c r="F171" s="34"/>
      <c r="G171" s="34"/>
    </row>
    <row r="172" spans="5:7" ht="15.75" customHeight="1">
      <c r="E172" s="34"/>
      <c r="F172" s="34"/>
      <c r="G172" s="34"/>
    </row>
    <row r="173" spans="5:7" ht="15.75" customHeight="1">
      <c r="E173" s="34"/>
      <c r="F173" s="34"/>
      <c r="G173" s="34"/>
    </row>
    <row r="174" spans="5:7" ht="15.75" customHeight="1">
      <c r="E174" s="34"/>
      <c r="F174" s="34"/>
      <c r="G174" s="34"/>
    </row>
    <row r="175" spans="5:7" ht="15.75" customHeight="1">
      <c r="E175" s="34"/>
      <c r="F175" s="34"/>
      <c r="G175" s="34"/>
    </row>
    <row r="176" spans="5:7" ht="15.75" customHeight="1">
      <c r="E176" s="34"/>
      <c r="F176" s="34"/>
      <c r="G176" s="34"/>
    </row>
    <row r="177" spans="5:7" ht="15.75" customHeight="1">
      <c r="E177" s="34"/>
      <c r="F177" s="34"/>
      <c r="G177" s="34"/>
    </row>
    <row r="178" spans="5:7" ht="15.75" customHeight="1">
      <c r="E178" s="34"/>
      <c r="F178" s="34"/>
      <c r="G178" s="34"/>
    </row>
    <row r="179" spans="5:7" ht="15.75" customHeight="1">
      <c r="E179" s="34"/>
      <c r="F179" s="34"/>
      <c r="G179" s="34"/>
    </row>
    <row r="180" spans="5:7" ht="15.75" customHeight="1">
      <c r="E180" s="34"/>
      <c r="F180" s="34"/>
      <c r="G180" s="34"/>
    </row>
    <row r="181" spans="5:7" ht="15.75" customHeight="1">
      <c r="E181" s="34"/>
      <c r="F181" s="34"/>
      <c r="G181" s="34"/>
    </row>
    <row r="182" spans="5:7" ht="15.75" customHeight="1">
      <c r="E182" s="34"/>
      <c r="F182" s="34"/>
      <c r="G182" s="34"/>
    </row>
    <row r="183" spans="5:7" ht="15.75" customHeight="1">
      <c r="E183" s="34"/>
      <c r="F183" s="34"/>
      <c r="G183" s="34"/>
    </row>
    <row r="184" spans="5:7" ht="15.75" customHeight="1">
      <c r="E184" s="34"/>
      <c r="F184" s="34"/>
      <c r="G184" s="34"/>
    </row>
    <row r="185" spans="5:7" ht="15.75" customHeight="1">
      <c r="E185" s="34"/>
      <c r="F185" s="34"/>
      <c r="G185" s="34"/>
    </row>
    <row r="186" spans="5:7" ht="15.75" customHeight="1">
      <c r="E186" s="34"/>
      <c r="F186" s="34"/>
      <c r="G186" s="34"/>
    </row>
    <row r="187" spans="5:7" ht="15.75" customHeight="1">
      <c r="E187" s="34"/>
      <c r="F187" s="34"/>
      <c r="G187" s="34"/>
    </row>
    <row r="188" spans="5:7" ht="15.75" customHeight="1">
      <c r="E188" s="34"/>
      <c r="F188" s="34"/>
      <c r="G188" s="34"/>
    </row>
    <row r="189" spans="5:7" ht="15.75" customHeight="1">
      <c r="E189" s="34"/>
      <c r="F189" s="34"/>
      <c r="G189" s="34"/>
    </row>
    <row r="190" spans="5:7" ht="15.75" customHeight="1">
      <c r="E190" s="34"/>
      <c r="F190" s="34"/>
      <c r="G190" s="34"/>
    </row>
    <row r="191" spans="5:7" ht="15.75" customHeight="1">
      <c r="E191" s="34"/>
      <c r="F191" s="34"/>
      <c r="G191" s="34"/>
    </row>
    <row r="192" spans="5:7" ht="15.75" customHeight="1">
      <c r="E192" s="34"/>
      <c r="F192" s="34"/>
      <c r="G192" s="34"/>
    </row>
    <row r="193" spans="5:7" ht="15.75" customHeight="1">
      <c r="E193" s="34"/>
      <c r="F193" s="34"/>
      <c r="G193" s="34"/>
    </row>
    <row r="194" spans="5:7" ht="15.75" customHeight="1">
      <c r="E194" s="34"/>
      <c r="F194" s="34"/>
      <c r="G194" s="34"/>
    </row>
    <row r="195" spans="5:7" ht="15.75" customHeight="1">
      <c r="E195" s="34"/>
      <c r="F195" s="34"/>
      <c r="G195" s="34"/>
    </row>
    <row r="196" spans="5:7" ht="15.75" customHeight="1">
      <c r="E196" s="34"/>
      <c r="F196" s="34"/>
      <c r="G196" s="34"/>
    </row>
    <row r="197" spans="5:7" ht="15.75" customHeight="1">
      <c r="E197" s="34"/>
      <c r="F197" s="34"/>
      <c r="G197" s="34"/>
    </row>
    <row r="198" spans="5:7" ht="15.75" customHeight="1">
      <c r="E198" s="34"/>
      <c r="F198" s="34"/>
      <c r="G198" s="34"/>
    </row>
    <row r="199" spans="5:7" ht="15.75" customHeight="1">
      <c r="E199" s="34"/>
      <c r="F199" s="34"/>
      <c r="G199" s="34"/>
    </row>
    <row r="200" spans="5:7" ht="15.75" customHeight="1">
      <c r="E200" s="34"/>
      <c r="F200" s="34"/>
      <c r="G200" s="34"/>
    </row>
    <row r="201" spans="5:7" ht="15.75" customHeight="1">
      <c r="E201" s="34"/>
      <c r="F201" s="34"/>
      <c r="G201" s="34"/>
    </row>
    <row r="202" spans="5:7" ht="15.75" customHeight="1">
      <c r="E202" s="34"/>
      <c r="F202" s="34"/>
      <c r="G202" s="34"/>
    </row>
    <row r="203" spans="5:7" ht="15.75" customHeight="1">
      <c r="E203" s="34"/>
      <c r="F203" s="34"/>
      <c r="G203" s="34"/>
    </row>
    <row r="204" spans="5:7" ht="15.75" customHeight="1">
      <c r="E204" s="34"/>
      <c r="F204" s="34"/>
      <c r="G204" s="34"/>
    </row>
    <row r="205" spans="5:7" ht="15.75" customHeight="1">
      <c r="E205" s="34"/>
      <c r="F205" s="34"/>
      <c r="G205" s="34"/>
    </row>
    <row r="206" spans="5:7" ht="15.75" customHeight="1">
      <c r="E206" s="34"/>
      <c r="F206" s="34"/>
      <c r="G206" s="34"/>
    </row>
    <row r="207" spans="5:7" ht="15.75" customHeight="1">
      <c r="E207" s="34"/>
      <c r="F207" s="34"/>
      <c r="G207" s="34"/>
    </row>
    <row r="208" spans="5:7" ht="15.75" customHeight="1">
      <c r="E208" s="34"/>
      <c r="F208" s="34"/>
      <c r="G208" s="34"/>
    </row>
    <row r="209" spans="5:7" ht="15.75" customHeight="1">
      <c r="E209" s="34"/>
      <c r="F209" s="34"/>
      <c r="G209" s="34"/>
    </row>
    <row r="210" spans="5:7" ht="15.75" customHeight="1">
      <c r="E210" s="34"/>
      <c r="F210" s="34"/>
      <c r="G210" s="34"/>
    </row>
    <row r="211" spans="5:7" ht="15.75" customHeight="1">
      <c r="E211" s="34"/>
      <c r="F211" s="34"/>
      <c r="G211" s="34"/>
    </row>
    <row r="212" spans="5:7" ht="15.75" customHeight="1">
      <c r="E212" s="34"/>
      <c r="F212" s="34"/>
      <c r="G212" s="34"/>
    </row>
    <row r="213" spans="5:7" ht="15.75" customHeight="1">
      <c r="E213" s="34"/>
      <c r="F213" s="34"/>
      <c r="G213" s="34"/>
    </row>
    <row r="214" spans="5:7" ht="15.75" customHeight="1">
      <c r="E214" s="34"/>
      <c r="F214" s="34"/>
      <c r="G214" s="34"/>
    </row>
    <row r="215" spans="5:7" ht="15.75" customHeight="1">
      <c r="E215" s="34"/>
      <c r="F215" s="34"/>
      <c r="G215" s="34"/>
    </row>
    <row r="216" spans="5:7" ht="15.75" customHeight="1">
      <c r="E216" s="34"/>
      <c r="F216" s="34"/>
      <c r="G216" s="34"/>
    </row>
    <row r="217" spans="5:7" ht="15.75" customHeight="1">
      <c r="E217" s="34"/>
      <c r="F217" s="34"/>
      <c r="G217" s="34"/>
    </row>
    <row r="218" spans="5:7" ht="15.75" customHeight="1">
      <c r="E218" s="34"/>
      <c r="F218" s="34"/>
      <c r="G218" s="34"/>
    </row>
    <row r="219" spans="5:7" ht="15.75" customHeight="1">
      <c r="E219" s="34"/>
      <c r="F219" s="34"/>
      <c r="G219" s="34"/>
    </row>
    <row r="220" spans="5:7" ht="15.75" customHeight="1">
      <c r="E220" s="34"/>
      <c r="F220" s="34"/>
      <c r="G220" s="34"/>
    </row>
    <row r="221" spans="5:7" ht="15.75" customHeight="1">
      <c r="E221" s="34"/>
      <c r="F221" s="34"/>
      <c r="G221" s="34"/>
    </row>
    <row r="222" spans="5:7" ht="15.75" customHeight="1">
      <c r="E222" s="34"/>
      <c r="F222" s="34"/>
      <c r="G222" s="34"/>
    </row>
    <row r="223" spans="5:7" ht="15.75" customHeight="1">
      <c r="E223" s="34"/>
      <c r="F223" s="34"/>
      <c r="G223" s="34"/>
    </row>
    <row r="224" spans="5:7" ht="15.75" customHeight="1">
      <c r="E224" s="34"/>
      <c r="F224" s="34"/>
      <c r="G224" s="34"/>
    </row>
    <row r="225" spans="5:7" ht="15.75" customHeight="1">
      <c r="E225" s="34"/>
      <c r="F225" s="34"/>
      <c r="G225" s="34"/>
    </row>
    <row r="226" spans="5:7" ht="15.75" customHeight="1">
      <c r="E226" s="34"/>
      <c r="F226" s="34"/>
      <c r="G226" s="34"/>
    </row>
    <row r="227" spans="5:7" ht="15.75" customHeight="1">
      <c r="E227" s="34"/>
      <c r="F227" s="34"/>
      <c r="G227" s="34"/>
    </row>
    <row r="228" spans="5:7" ht="15.75" customHeight="1">
      <c r="E228" s="34"/>
      <c r="F228" s="34"/>
      <c r="G228" s="34"/>
    </row>
    <row r="229" spans="5:7" ht="15.75" customHeight="1">
      <c r="E229" s="34"/>
      <c r="F229" s="34"/>
      <c r="G229" s="34"/>
    </row>
    <row r="230" spans="5:7" ht="15.75" customHeight="1">
      <c r="E230" s="34"/>
      <c r="F230" s="34"/>
      <c r="G230" s="34"/>
    </row>
    <row r="231" spans="5:7" ht="15.75" customHeight="1">
      <c r="E231" s="34"/>
      <c r="F231" s="34"/>
      <c r="G231" s="34"/>
    </row>
    <row r="232" spans="5:7" ht="15.75" customHeight="1">
      <c r="E232" s="34"/>
      <c r="F232" s="34"/>
      <c r="G232" s="34"/>
    </row>
    <row r="233" spans="5:7" ht="15.75" customHeight="1">
      <c r="E233" s="34"/>
      <c r="F233" s="34"/>
      <c r="G233" s="34"/>
    </row>
    <row r="234" spans="5:7" ht="15.75" customHeight="1">
      <c r="E234" s="34"/>
      <c r="F234" s="34"/>
      <c r="G234" s="34"/>
    </row>
    <row r="235" spans="5:7" ht="15.75" customHeight="1">
      <c r="E235" s="34"/>
      <c r="F235" s="34"/>
      <c r="G235" s="34"/>
    </row>
    <row r="236" spans="5:7" ht="15.75" customHeight="1">
      <c r="E236" s="34"/>
      <c r="F236" s="34"/>
      <c r="G236" s="34"/>
    </row>
    <row r="237" spans="5:7" ht="15.75" customHeight="1">
      <c r="E237" s="34"/>
      <c r="F237" s="34"/>
      <c r="G237" s="34"/>
    </row>
    <row r="238" spans="5:7" ht="15.75" customHeight="1">
      <c r="E238" s="34"/>
      <c r="F238" s="34"/>
      <c r="G238" s="34"/>
    </row>
    <row r="239" spans="5:7" ht="15.75" customHeight="1">
      <c r="E239" s="34"/>
      <c r="F239" s="34"/>
      <c r="G239" s="34"/>
    </row>
    <row r="240" spans="5:7" ht="15.75" customHeight="1">
      <c r="E240" s="34"/>
      <c r="F240" s="34"/>
      <c r="G240" s="34"/>
    </row>
    <row r="241" spans="5:7" ht="15.75" customHeight="1">
      <c r="E241" s="34"/>
      <c r="F241" s="34"/>
      <c r="G241" s="34"/>
    </row>
    <row r="242" spans="5:7" ht="15.75" customHeight="1">
      <c r="E242" s="34"/>
      <c r="F242" s="34"/>
      <c r="G242" s="34"/>
    </row>
    <row r="243" spans="5:7" ht="15.75" customHeight="1">
      <c r="E243" s="34"/>
      <c r="F243" s="34"/>
      <c r="G243" s="34"/>
    </row>
    <row r="244" spans="5:7" ht="15.75" customHeight="1">
      <c r="E244" s="34"/>
      <c r="F244" s="34"/>
      <c r="G244" s="34"/>
    </row>
    <row r="245" spans="5:7" ht="15.75" customHeight="1">
      <c r="E245" s="34"/>
      <c r="F245" s="34"/>
      <c r="G245" s="34"/>
    </row>
    <row r="246" spans="5:7" ht="15.75" customHeight="1">
      <c r="E246" s="34"/>
      <c r="F246" s="34"/>
      <c r="G246" s="34"/>
    </row>
    <row r="247" spans="5:7" ht="15.75" customHeight="1">
      <c r="E247" s="34"/>
      <c r="F247" s="34"/>
      <c r="G247" s="34"/>
    </row>
    <row r="248" spans="5:7" ht="15.75" customHeight="1">
      <c r="E248" s="34"/>
      <c r="F248" s="34"/>
      <c r="G248" s="34"/>
    </row>
    <row r="249" spans="5:7" ht="15.75" customHeight="1">
      <c r="E249" s="34"/>
      <c r="F249" s="34"/>
      <c r="G249" s="34"/>
    </row>
    <row r="250" spans="5:7" ht="15.75" customHeight="1">
      <c r="E250" s="34"/>
      <c r="F250" s="34"/>
      <c r="G250" s="34"/>
    </row>
    <row r="251" spans="5:7" ht="15.75" customHeight="1">
      <c r="E251" s="34"/>
      <c r="F251" s="34"/>
      <c r="G251" s="34"/>
    </row>
    <row r="252" spans="5:7" ht="15.75" customHeight="1">
      <c r="E252" s="34"/>
      <c r="F252" s="34"/>
      <c r="G252" s="34"/>
    </row>
    <row r="253" spans="5:7" ht="15.75" customHeight="1">
      <c r="E253" s="34"/>
      <c r="F253" s="34"/>
      <c r="G253" s="34"/>
    </row>
    <row r="254" spans="5:7" ht="15.75" customHeight="1">
      <c r="E254" s="34"/>
      <c r="F254" s="34"/>
      <c r="G254" s="34"/>
    </row>
    <row r="255" spans="5:7" ht="15.75" customHeight="1">
      <c r="E255" s="34"/>
      <c r="F255" s="34"/>
      <c r="G255" s="34"/>
    </row>
    <row r="256" spans="5:7" ht="15.75" customHeight="1">
      <c r="E256" s="34"/>
      <c r="F256" s="34"/>
      <c r="G256" s="34"/>
    </row>
    <row r="257" spans="5:7" ht="15.75" customHeight="1">
      <c r="E257" s="34"/>
      <c r="F257" s="34"/>
      <c r="G257" s="34"/>
    </row>
    <row r="258" spans="5:7" ht="15.75" customHeight="1">
      <c r="E258" s="34"/>
      <c r="F258" s="34"/>
      <c r="G258" s="34"/>
    </row>
    <row r="259" spans="5:7" ht="15.75" customHeight="1">
      <c r="E259" s="34"/>
      <c r="F259" s="34"/>
      <c r="G259" s="34"/>
    </row>
    <row r="260" spans="5:7" ht="15.75" customHeight="1">
      <c r="E260" s="34"/>
      <c r="F260" s="34"/>
      <c r="G260" s="34"/>
    </row>
    <row r="261" spans="5:7" ht="15.75" customHeight="1">
      <c r="E261" s="34"/>
      <c r="F261" s="34"/>
      <c r="G261" s="34"/>
    </row>
    <row r="262" spans="5:7" ht="15.75" customHeight="1">
      <c r="E262" s="34"/>
      <c r="F262" s="34"/>
      <c r="G262" s="34"/>
    </row>
    <row r="263" spans="5:7" ht="15.75" customHeight="1">
      <c r="E263" s="34"/>
      <c r="F263" s="34"/>
      <c r="G263" s="34"/>
    </row>
    <row r="264" spans="5:7" ht="15.75" customHeight="1">
      <c r="E264" s="34"/>
      <c r="F264" s="34"/>
      <c r="G264" s="34"/>
    </row>
    <row r="265" spans="5:7" ht="15.75" customHeight="1">
      <c r="E265" s="34"/>
      <c r="F265" s="34"/>
      <c r="G265" s="34"/>
    </row>
    <row r="266" spans="5:7" ht="15.75" customHeight="1">
      <c r="E266" s="34"/>
      <c r="F266" s="34"/>
      <c r="G266" s="34"/>
    </row>
    <row r="267" spans="5:7" ht="15.75" customHeight="1">
      <c r="E267" s="34"/>
      <c r="F267" s="34"/>
      <c r="G267" s="34"/>
    </row>
    <row r="268" spans="5:7" ht="15.75" customHeight="1">
      <c r="E268" s="34"/>
      <c r="F268" s="34"/>
      <c r="G268" s="34"/>
    </row>
    <row r="269" spans="5:7" ht="15.75" customHeight="1">
      <c r="E269" s="34"/>
      <c r="F269" s="34"/>
      <c r="G269" s="34"/>
    </row>
    <row r="270" spans="5:7" ht="15.75" customHeight="1">
      <c r="E270" s="34"/>
      <c r="F270" s="34"/>
      <c r="G270" s="34"/>
    </row>
    <row r="271" spans="5:7" ht="15.75" customHeight="1">
      <c r="E271" s="34"/>
      <c r="F271" s="34"/>
      <c r="G271" s="34"/>
    </row>
    <row r="272" spans="5:7" ht="15.75" customHeight="1">
      <c r="E272" s="34"/>
      <c r="F272" s="34"/>
      <c r="G272" s="34"/>
    </row>
    <row r="273" spans="5:7" ht="15.75" customHeight="1">
      <c r="E273" s="34"/>
      <c r="F273" s="34"/>
      <c r="G273" s="34"/>
    </row>
    <row r="274" spans="5:7" ht="15.75" customHeight="1">
      <c r="E274" s="34"/>
      <c r="F274" s="34"/>
      <c r="G274" s="34"/>
    </row>
    <row r="275" spans="5:7" ht="15.75" customHeight="1">
      <c r="E275" s="34"/>
      <c r="F275" s="34"/>
      <c r="G275" s="34"/>
    </row>
    <row r="276" spans="5:7" ht="15.75" customHeight="1">
      <c r="E276" s="34"/>
      <c r="F276" s="34"/>
      <c r="G276" s="34"/>
    </row>
    <row r="277" spans="5:7" ht="15.75" customHeight="1">
      <c r="E277" s="34"/>
      <c r="F277" s="34"/>
      <c r="G277" s="34"/>
    </row>
    <row r="278" spans="5:7" ht="15.75" customHeight="1">
      <c r="E278" s="34"/>
      <c r="F278" s="34"/>
      <c r="G278" s="34"/>
    </row>
    <row r="279" spans="5:7" ht="15.75" customHeight="1">
      <c r="E279" s="34"/>
      <c r="F279" s="34"/>
      <c r="G279" s="34"/>
    </row>
    <row r="280" spans="5:7" ht="15.75" customHeight="1">
      <c r="E280" s="34"/>
      <c r="F280" s="34"/>
      <c r="G280" s="34"/>
    </row>
    <row r="281" spans="5:7" ht="15.75" customHeight="1">
      <c r="E281" s="34"/>
      <c r="F281" s="34"/>
      <c r="G281" s="34"/>
    </row>
    <row r="282" spans="5:7" ht="15.75" customHeight="1">
      <c r="E282" s="34"/>
      <c r="F282" s="34"/>
      <c r="G282" s="34"/>
    </row>
    <row r="283" spans="5:7" ht="15.75" customHeight="1">
      <c r="E283" s="34"/>
      <c r="F283" s="34"/>
      <c r="G283" s="34"/>
    </row>
    <row r="284" spans="5:7" ht="15.75" customHeight="1">
      <c r="E284" s="34"/>
      <c r="F284" s="34"/>
      <c r="G284" s="34"/>
    </row>
    <row r="285" spans="5:7" ht="15.75" customHeight="1">
      <c r="E285" s="34"/>
      <c r="F285" s="34"/>
      <c r="G285" s="34"/>
    </row>
    <row r="286" spans="5:7" ht="15.75" customHeight="1">
      <c r="E286" s="34"/>
      <c r="F286" s="34"/>
      <c r="G286" s="34"/>
    </row>
    <row r="287" spans="5:7" ht="15.75" customHeight="1">
      <c r="E287" s="34"/>
      <c r="F287" s="34"/>
      <c r="G287" s="34"/>
    </row>
    <row r="288" spans="5:7" ht="15.75" customHeight="1">
      <c r="E288" s="34"/>
      <c r="F288" s="34"/>
      <c r="G288" s="34"/>
    </row>
    <row r="289" spans="5:7" ht="15.75" customHeight="1">
      <c r="E289" s="34"/>
      <c r="F289" s="34"/>
      <c r="G289" s="34"/>
    </row>
    <row r="290" spans="5:7" ht="15.75" customHeight="1">
      <c r="E290" s="34"/>
      <c r="F290" s="34"/>
      <c r="G290" s="34"/>
    </row>
    <row r="291" spans="5:7" ht="15.75" customHeight="1">
      <c r="E291" s="34"/>
      <c r="F291" s="34"/>
      <c r="G291" s="34"/>
    </row>
    <row r="292" spans="5:7" ht="15.75" customHeight="1">
      <c r="E292" s="34"/>
      <c r="F292" s="34"/>
      <c r="G292" s="34"/>
    </row>
    <row r="293" spans="5:7" ht="15.75" customHeight="1">
      <c r="E293" s="34"/>
      <c r="F293" s="34"/>
      <c r="G293" s="34"/>
    </row>
    <row r="294" spans="5:7" ht="15.75" customHeight="1">
      <c r="E294" s="34"/>
      <c r="F294" s="34"/>
      <c r="G294" s="34"/>
    </row>
    <row r="295" spans="5:7" ht="15.75" customHeight="1">
      <c r="E295" s="34"/>
      <c r="F295" s="34"/>
      <c r="G295" s="34"/>
    </row>
    <row r="296" spans="5:7" ht="15.75" customHeight="1">
      <c r="E296" s="34"/>
      <c r="F296" s="34"/>
      <c r="G296" s="34"/>
    </row>
    <row r="297" spans="5:7" ht="15.75" customHeight="1">
      <c r="E297" s="34"/>
      <c r="F297" s="34"/>
      <c r="G297" s="34"/>
    </row>
    <row r="298" spans="5:7" ht="15.75" customHeight="1">
      <c r="E298" s="34"/>
      <c r="F298" s="34"/>
      <c r="G298" s="34"/>
    </row>
    <row r="299" spans="5:7" ht="15.75" customHeight="1">
      <c r="E299" s="34"/>
      <c r="F299" s="34"/>
      <c r="G299" s="34"/>
    </row>
    <row r="300" spans="5:7" ht="15.75" customHeight="1">
      <c r="E300" s="34"/>
      <c r="F300" s="34"/>
      <c r="G300" s="34"/>
    </row>
    <row r="301" spans="5:7" ht="15.75" customHeight="1">
      <c r="E301" s="34"/>
      <c r="F301" s="34"/>
      <c r="G301" s="34"/>
    </row>
    <row r="302" spans="5:7" ht="15.75" customHeight="1">
      <c r="E302" s="34"/>
      <c r="F302" s="34"/>
      <c r="G302" s="34"/>
    </row>
    <row r="303" spans="5:7" ht="15.75" customHeight="1">
      <c r="E303" s="34"/>
      <c r="F303" s="34"/>
      <c r="G303" s="34"/>
    </row>
    <row r="304" spans="5:7" ht="15.75" customHeight="1">
      <c r="E304" s="34"/>
      <c r="F304" s="34"/>
      <c r="G304" s="34"/>
    </row>
    <row r="305" spans="5:7" ht="15.75" customHeight="1">
      <c r="E305" s="34"/>
      <c r="F305" s="34"/>
      <c r="G305" s="34"/>
    </row>
    <row r="306" spans="5:7" ht="15.75" customHeight="1">
      <c r="E306" s="34"/>
      <c r="F306" s="34"/>
      <c r="G306" s="34"/>
    </row>
    <row r="307" spans="5:7" ht="15.75" customHeight="1">
      <c r="E307" s="34"/>
      <c r="F307" s="34"/>
      <c r="G307" s="34"/>
    </row>
    <row r="308" spans="5:7" ht="15.75" customHeight="1">
      <c r="E308" s="34"/>
      <c r="F308" s="34"/>
      <c r="G308" s="34"/>
    </row>
    <row r="309" spans="5:7" ht="15.75" customHeight="1">
      <c r="E309" s="34"/>
      <c r="F309" s="34"/>
      <c r="G309" s="34"/>
    </row>
    <row r="310" spans="5:7" ht="15.75" customHeight="1">
      <c r="E310" s="34"/>
      <c r="F310" s="34"/>
      <c r="G310" s="34"/>
    </row>
    <row r="311" spans="5:7" ht="15.75" customHeight="1">
      <c r="E311" s="34"/>
      <c r="F311" s="34"/>
      <c r="G311" s="34"/>
    </row>
    <row r="312" spans="5:7" ht="15.75" customHeight="1">
      <c r="E312" s="34"/>
      <c r="F312" s="34"/>
      <c r="G312" s="34"/>
    </row>
    <row r="313" spans="5:7" ht="15.75" customHeight="1">
      <c r="E313" s="34"/>
      <c r="F313" s="34"/>
      <c r="G313" s="34"/>
    </row>
    <row r="314" spans="5:7" ht="15.75" customHeight="1">
      <c r="E314" s="34"/>
      <c r="F314" s="34"/>
      <c r="G314" s="34"/>
    </row>
    <row r="315" spans="5:7" ht="15.75" customHeight="1">
      <c r="E315" s="34"/>
      <c r="F315" s="34"/>
      <c r="G315" s="34"/>
    </row>
    <row r="316" spans="5:7" ht="15.75" customHeight="1">
      <c r="E316" s="34"/>
      <c r="F316" s="34"/>
      <c r="G316" s="34"/>
    </row>
    <row r="317" spans="5:7" ht="15.75" customHeight="1">
      <c r="E317" s="34"/>
      <c r="F317" s="34"/>
      <c r="G317" s="34"/>
    </row>
    <row r="318" spans="5:7" ht="15.75" customHeight="1">
      <c r="E318" s="34"/>
      <c r="F318" s="34"/>
      <c r="G318" s="34"/>
    </row>
    <row r="319" spans="5:7" ht="15.75" customHeight="1">
      <c r="E319" s="34"/>
      <c r="F319" s="34"/>
      <c r="G319" s="34"/>
    </row>
    <row r="320" spans="5:7" ht="15.75" customHeight="1">
      <c r="E320" s="34"/>
      <c r="F320" s="34"/>
      <c r="G320" s="34"/>
    </row>
    <row r="321" spans="5:7" ht="15.75" customHeight="1">
      <c r="E321" s="34"/>
      <c r="F321" s="34"/>
      <c r="G321" s="34"/>
    </row>
    <row r="322" spans="5:7" ht="15.75" customHeight="1">
      <c r="E322" s="34"/>
      <c r="F322" s="34"/>
      <c r="G322" s="34"/>
    </row>
    <row r="323" spans="5:7" ht="15.75" customHeight="1">
      <c r="E323" s="34"/>
      <c r="F323" s="34"/>
      <c r="G323" s="34"/>
    </row>
    <row r="324" spans="5:7" ht="15.75" customHeight="1">
      <c r="E324" s="34"/>
      <c r="F324" s="34"/>
      <c r="G324" s="34"/>
    </row>
    <row r="325" spans="5:7" ht="15.75" customHeight="1">
      <c r="E325" s="34"/>
      <c r="F325" s="34"/>
      <c r="G325" s="34"/>
    </row>
    <row r="326" spans="5:7" ht="15.75" customHeight="1">
      <c r="E326" s="34"/>
      <c r="F326" s="34"/>
      <c r="G326" s="34"/>
    </row>
    <row r="327" spans="5:7" ht="15.75" customHeight="1">
      <c r="E327" s="34"/>
      <c r="F327" s="34"/>
      <c r="G327" s="34"/>
    </row>
    <row r="328" spans="5:7" ht="15.75" customHeight="1">
      <c r="E328" s="34"/>
      <c r="F328" s="34"/>
      <c r="G328" s="34"/>
    </row>
    <row r="329" spans="5:7" ht="15.75" customHeight="1">
      <c r="E329" s="34"/>
      <c r="F329" s="34"/>
      <c r="G329" s="34"/>
    </row>
    <row r="330" spans="5:7" ht="15.75" customHeight="1">
      <c r="E330" s="34"/>
      <c r="F330" s="34"/>
      <c r="G330" s="34"/>
    </row>
    <row r="331" spans="5:7" ht="15.75" customHeight="1">
      <c r="E331" s="34"/>
      <c r="F331" s="34"/>
      <c r="G331" s="34"/>
    </row>
    <row r="332" spans="5:7" ht="15.75" customHeight="1">
      <c r="E332" s="34"/>
      <c r="F332" s="34"/>
      <c r="G332" s="34"/>
    </row>
    <row r="333" spans="5:7" ht="15.75" customHeight="1">
      <c r="E333" s="34"/>
      <c r="F333" s="34"/>
      <c r="G333" s="34"/>
    </row>
    <row r="334" spans="5:7" ht="15.75" customHeight="1">
      <c r="E334" s="34"/>
      <c r="F334" s="34"/>
      <c r="G334" s="34"/>
    </row>
    <row r="335" spans="5:7" ht="15.75" customHeight="1">
      <c r="E335" s="34"/>
      <c r="F335" s="34"/>
      <c r="G335" s="34"/>
    </row>
    <row r="336" spans="5:7" ht="15.75" customHeight="1">
      <c r="E336" s="34"/>
      <c r="F336" s="34"/>
      <c r="G336" s="34"/>
    </row>
    <row r="337" spans="5:7" ht="15.75" customHeight="1">
      <c r="E337" s="34"/>
      <c r="F337" s="34"/>
      <c r="G337" s="34"/>
    </row>
    <row r="338" spans="5:7" ht="15.75" customHeight="1">
      <c r="E338" s="34"/>
      <c r="F338" s="34"/>
      <c r="G338" s="34"/>
    </row>
    <row r="339" spans="5:7" ht="15.75" customHeight="1">
      <c r="E339" s="34"/>
      <c r="F339" s="34"/>
      <c r="G339" s="34"/>
    </row>
    <row r="340" spans="5:7" ht="15.75" customHeight="1">
      <c r="E340" s="34"/>
      <c r="F340" s="34"/>
      <c r="G340" s="34"/>
    </row>
    <row r="341" spans="5:7" ht="15.75" customHeight="1">
      <c r="E341" s="34"/>
      <c r="F341" s="34"/>
      <c r="G341" s="34"/>
    </row>
    <row r="342" spans="5:7" ht="15.75" customHeight="1">
      <c r="E342" s="34"/>
      <c r="F342" s="34"/>
      <c r="G342" s="34"/>
    </row>
    <row r="343" spans="5:7" ht="15.75" customHeight="1">
      <c r="E343" s="34"/>
      <c r="F343" s="34"/>
      <c r="G343" s="34"/>
    </row>
    <row r="344" spans="5:7" ht="15.75" customHeight="1">
      <c r="E344" s="34"/>
      <c r="F344" s="34"/>
      <c r="G344" s="34"/>
    </row>
    <row r="345" spans="5:7" ht="15.75" customHeight="1">
      <c r="E345" s="34"/>
      <c r="F345" s="34"/>
      <c r="G345" s="34"/>
    </row>
    <row r="346" spans="5:7" ht="15.75" customHeight="1">
      <c r="E346" s="34"/>
      <c r="F346" s="34"/>
      <c r="G346" s="34"/>
    </row>
    <row r="347" spans="5:7" ht="15.75" customHeight="1">
      <c r="E347" s="34"/>
      <c r="F347" s="34"/>
      <c r="G347" s="34"/>
    </row>
    <row r="348" spans="5:7" ht="15.75" customHeight="1">
      <c r="E348" s="34"/>
      <c r="F348" s="34"/>
      <c r="G348" s="34"/>
    </row>
    <row r="349" spans="5:7" ht="15.75" customHeight="1">
      <c r="E349" s="34"/>
      <c r="F349" s="34"/>
      <c r="G349" s="34"/>
    </row>
    <row r="350" spans="5:7" ht="15.75" customHeight="1">
      <c r="E350" s="34"/>
      <c r="F350" s="34"/>
      <c r="G350" s="34"/>
    </row>
    <row r="351" spans="5:7" ht="15.75" customHeight="1">
      <c r="E351" s="34"/>
      <c r="F351" s="34"/>
      <c r="G351" s="34"/>
    </row>
    <row r="352" spans="5:7" ht="15.75" customHeight="1">
      <c r="E352" s="34"/>
      <c r="F352" s="34"/>
      <c r="G352" s="34"/>
    </row>
    <row r="353" spans="5:7" ht="15.75" customHeight="1">
      <c r="E353" s="34"/>
      <c r="F353" s="34"/>
      <c r="G353" s="34"/>
    </row>
    <row r="354" spans="5:7" ht="15.75" customHeight="1">
      <c r="E354" s="34"/>
      <c r="F354" s="34"/>
      <c r="G354" s="34"/>
    </row>
    <row r="355" spans="5:7" ht="15.75" customHeight="1">
      <c r="E355" s="34"/>
      <c r="F355" s="34"/>
      <c r="G355" s="34"/>
    </row>
    <row r="356" spans="5:7" ht="15.75" customHeight="1">
      <c r="E356" s="34"/>
      <c r="F356" s="34"/>
      <c r="G356" s="34"/>
    </row>
    <row r="357" spans="5:7" ht="15.75" customHeight="1">
      <c r="E357" s="34"/>
      <c r="F357" s="34"/>
      <c r="G357" s="34"/>
    </row>
    <row r="358" spans="5:7" ht="15.75" customHeight="1">
      <c r="E358" s="34"/>
      <c r="F358" s="34"/>
      <c r="G358" s="34"/>
    </row>
    <row r="359" spans="5:7" ht="15.75" customHeight="1">
      <c r="E359" s="34"/>
      <c r="F359" s="34"/>
      <c r="G359" s="34"/>
    </row>
    <row r="360" spans="5:7" ht="15.75" customHeight="1">
      <c r="E360" s="34"/>
      <c r="F360" s="34"/>
      <c r="G360" s="34"/>
    </row>
    <row r="361" spans="5:7" ht="15.75" customHeight="1">
      <c r="E361" s="34"/>
      <c r="F361" s="34"/>
      <c r="G361" s="34"/>
    </row>
    <row r="362" spans="5:7" ht="15.75" customHeight="1">
      <c r="E362" s="34"/>
      <c r="F362" s="34"/>
      <c r="G362" s="34"/>
    </row>
    <row r="363" spans="5:7" ht="15.75" customHeight="1">
      <c r="E363" s="34"/>
      <c r="F363" s="34"/>
      <c r="G363" s="34"/>
    </row>
    <row r="364" spans="5:7" ht="15.75" customHeight="1">
      <c r="E364" s="34"/>
      <c r="F364" s="34"/>
      <c r="G364" s="34"/>
    </row>
    <row r="365" spans="5:7" ht="15.75" customHeight="1">
      <c r="E365" s="34"/>
      <c r="F365" s="34"/>
      <c r="G365" s="34"/>
    </row>
    <row r="366" spans="5:7" ht="15.75" customHeight="1">
      <c r="E366" s="34"/>
      <c r="F366" s="34"/>
      <c r="G366" s="34"/>
    </row>
    <row r="367" spans="5:7" ht="15.75" customHeight="1">
      <c r="E367" s="34"/>
      <c r="F367" s="34"/>
      <c r="G367" s="34"/>
    </row>
    <row r="368" spans="5:7" ht="15.75" customHeight="1">
      <c r="E368" s="34"/>
      <c r="F368" s="34"/>
      <c r="G368" s="34"/>
    </row>
    <row r="369" spans="5:7" ht="15.75" customHeight="1">
      <c r="E369" s="34"/>
      <c r="F369" s="34"/>
      <c r="G369" s="34"/>
    </row>
    <row r="370" spans="5:7" ht="15.75" customHeight="1">
      <c r="E370" s="34"/>
      <c r="F370" s="34"/>
      <c r="G370" s="34"/>
    </row>
    <row r="371" spans="5:7" ht="15.75" customHeight="1">
      <c r="E371" s="34"/>
      <c r="F371" s="34"/>
      <c r="G371" s="34"/>
    </row>
    <row r="372" spans="5:7" ht="15.75" customHeight="1">
      <c r="E372" s="34"/>
      <c r="F372" s="34"/>
      <c r="G372" s="34"/>
    </row>
    <row r="373" spans="5:7" ht="15.75" customHeight="1">
      <c r="E373" s="34"/>
      <c r="F373" s="34"/>
      <c r="G373" s="34"/>
    </row>
    <row r="374" spans="5:7" ht="15.75" customHeight="1">
      <c r="E374" s="34"/>
      <c r="F374" s="34"/>
      <c r="G374" s="34"/>
    </row>
    <row r="375" spans="5:7" ht="15.75" customHeight="1">
      <c r="E375" s="34"/>
      <c r="F375" s="34"/>
      <c r="G375" s="34"/>
    </row>
    <row r="376" spans="5:7" ht="15.75" customHeight="1">
      <c r="E376" s="34"/>
      <c r="F376" s="34"/>
      <c r="G376" s="34"/>
    </row>
    <row r="377" spans="5:7" ht="15.75" customHeight="1">
      <c r="E377" s="34"/>
      <c r="F377" s="34"/>
      <c r="G377" s="34"/>
    </row>
    <row r="378" spans="5:7" ht="15.75" customHeight="1">
      <c r="E378" s="34"/>
      <c r="F378" s="34"/>
      <c r="G378" s="34"/>
    </row>
    <row r="379" spans="5:7" ht="15.75" customHeight="1">
      <c r="E379" s="34"/>
      <c r="F379" s="34"/>
      <c r="G379" s="34"/>
    </row>
    <row r="380" spans="5:7" ht="15.75" customHeight="1">
      <c r="E380" s="34"/>
      <c r="F380" s="34"/>
      <c r="G380" s="34"/>
    </row>
    <row r="381" spans="5:7" ht="15.75" customHeight="1">
      <c r="E381" s="34"/>
      <c r="F381" s="34"/>
      <c r="G381" s="34"/>
    </row>
    <row r="382" spans="5:7" ht="15.75" customHeight="1">
      <c r="E382" s="34"/>
      <c r="F382" s="34"/>
      <c r="G382" s="34"/>
    </row>
    <row r="383" spans="5:7" ht="15.75" customHeight="1">
      <c r="E383" s="34"/>
      <c r="F383" s="34"/>
      <c r="G383" s="34"/>
    </row>
    <row r="384" spans="5:7" ht="15.75" customHeight="1">
      <c r="E384" s="34"/>
      <c r="F384" s="34"/>
      <c r="G384" s="34"/>
    </row>
    <row r="385" spans="5:7" ht="15.75" customHeight="1">
      <c r="E385" s="34"/>
      <c r="F385" s="34"/>
      <c r="G385" s="34"/>
    </row>
    <row r="386" spans="5:7" ht="15.75" customHeight="1">
      <c r="E386" s="34"/>
      <c r="F386" s="34"/>
      <c r="G386" s="34"/>
    </row>
    <row r="387" spans="5:7" ht="15.75" customHeight="1">
      <c r="E387" s="34"/>
      <c r="F387" s="34"/>
      <c r="G387" s="34"/>
    </row>
    <row r="388" spans="5:7" ht="15.75" customHeight="1">
      <c r="E388" s="34"/>
      <c r="F388" s="34"/>
      <c r="G388" s="34"/>
    </row>
    <row r="389" spans="5:7" ht="15.75" customHeight="1">
      <c r="E389" s="34"/>
      <c r="F389" s="34"/>
      <c r="G389" s="34"/>
    </row>
    <row r="390" spans="5:7" ht="15.75" customHeight="1">
      <c r="E390" s="34"/>
      <c r="F390" s="34"/>
      <c r="G390" s="34"/>
    </row>
    <row r="391" spans="5:7" ht="15.75" customHeight="1">
      <c r="E391" s="34"/>
      <c r="F391" s="34"/>
      <c r="G391" s="34"/>
    </row>
    <row r="392" spans="5:7" ht="15.75" customHeight="1">
      <c r="E392" s="34"/>
      <c r="F392" s="34"/>
      <c r="G392" s="34"/>
    </row>
    <row r="393" spans="5:7" ht="15.75" customHeight="1">
      <c r="E393" s="34"/>
      <c r="F393" s="34"/>
      <c r="G393" s="34"/>
    </row>
    <row r="394" spans="5:7" ht="15.75" customHeight="1">
      <c r="E394" s="34"/>
      <c r="F394" s="34"/>
      <c r="G394" s="34"/>
    </row>
    <row r="395" spans="5:7" ht="15.75" customHeight="1">
      <c r="E395" s="34"/>
      <c r="F395" s="34"/>
      <c r="G395" s="34"/>
    </row>
    <row r="396" spans="5:7" ht="15.75" customHeight="1">
      <c r="E396" s="34"/>
      <c r="F396" s="34"/>
      <c r="G396" s="34"/>
    </row>
    <row r="397" spans="5:7" ht="15.75" customHeight="1">
      <c r="E397" s="34"/>
      <c r="F397" s="34"/>
      <c r="G397" s="34"/>
    </row>
    <row r="398" spans="5:7" ht="15.75" customHeight="1">
      <c r="E398" s="34"/>
      <c r="F398" s="34"/>
      <c r="G398" s="34"/>
    </row>
    <row r="399" spans="5:7" ht="15.75" customHeight="1">
      <c r="E399" s="34"/>
      <c r="F399" s="34"/>
      <c r="G399" s="34"/>
    </row>
    <row r="400" spans="5:7" ht="15.75" customHeight="1">
      <c r="E400" s="34"/>
      <c r="F400" s="34"/>
      <c r="G400" s="34"/>
    </row>
    <row r="401" spans="5:7" ht="15.75" customHeight="1">
      <c r="E401" s="34"/>
      <c r="F401" s="34"/>
      <c r="G401" s="34"/>
    </row>
    <row r="402" spans="5:7" ht="15.75" customHeight="1">
      <c r="E402" s="34"/>
      <c r="F402" s="34"/>
      <c r="G402" s="34"/>
    </row>
    <row r="403" spans="5:7" ht="15.75" customHeight="1">
      <c r="E403" s="34"/>
      <c r="F403" s="34"/>
      <c r="G403" s="34"/>
    </row>
    <row r="404" spans="5:7" ht="15.75" customHeight="1">
      <c r="E404" s="34"/>
      <c r="F404" s="34"/>
      <c r="G404" s="34"/>
    </row>
    <row r="405" spans="5:7" ht="15.75" customHeight="1">
      <c r="E405" s="34"/>
      <c r="F405" s="34"/>
      <c r="G405" s="34"/>
    </row>
    <row r="406" spans="5:7" ht="15.75" customHeight="1">
      <c r="E406" s="34"/>
      <c r="F406" s="34"/>
      <c r="G406" s="34"/>
    </row>
    <row r="407" spans="5:7" ht="15.75" customHeight="1">
      <c r="E407" s="34"/>
      <c r="F407" s="34"/>
      <c r="G407" s="34"/>
    </row>
    <row r="408" spans="5:7" ht="15.75" customHeight="1">
      <c r="E408" s="34"/>
      <c r="F408" s="34"/>
      <c r="G408" s="34"/>
    </row>
    <row r="409" spans="5:7" ht="15.75" customHeight="1">
      <c r="E409" s="34"/>
      <c r="F409" s="34"/>
      <c r="G409" s="34"/>
    </row>
    <row r="410" spans="5:7" ht="15.75" customHeight="1">
      <c r="E410" s="34"/>
      <c r="F410" s="34"/>
      <c r="G410" s="34"/>
    </row>
    <row r="411" spans="5:7" ht="15.75" customHeight="1">
      <c r="E411" s="34"/>
      <c r="F411" s="34"/>
      <c r="G411" s="34"/>
    </row>
    <row r="412" spans="5:7" ht="15.75" customHeight="1">
      <c r="E412" s="34"/>
      <c r="F412" s="34"/>
      <c r="G412" s="34"/>
    </row>
    <row r="413" spans="5:7" ht="15.75" customHeight="1">
      <c r="E413" s="34"/>
      <c r="F413" s="34"/>
      <c r="G413" s="34"/>
    </row>
    <row r="414" spans="5:7" ht="15.75" customHeight="1">
      <c r="E414" s="34"/>
      <c r="F414" s="34"/>
      <c r="G414" s="34"/>
    </row>
    <row r="415" spans="5:7" ht="15.75" customHeight="1">
      <c r="E415" s="34"/>
      <c r="F415" s="34"/>
      <c r="G415" s="34"/>
    </row>
    <row r="416" spans="5:7" ht="15.75" customHeight="1">
      <c r="E416" s="34"/>
      <c r="F416" s="34"/>
      <c r="G416" s="34"/>
    </row>
    <row r="417" spans="5:7" ht="15.75" customHeight="1">
      <c r="E417" s="34"/>
      <c r="F417" s="34"/>
      <c r="G417" s="34"/>
    </row>
    <row r="418" spans="5:7" ht="15.75" customHeight="1">
      <c r="E418" s="34"/>
      <c r="F418" s="34"/>
      <c r="G418" s="34"/>
    </row>
    <row r="419" spans="5:7" ht="15.75" customHeight="1">
      <c r="E419" s="34"/>
      <c r="F419" s="34"/>
      <c r="G419" s="34"/>
    </row>
    <row r="420" spans="5:7" ht="15.75" customHeight="1">
      <c r="E420" s="34"/>
      <c r="F420" s="34"/>
      <c r="G420" s="34"/>
    </row>
    <row r="421" spans="5:7" ht="15.75" customHeight="1">
      <c r="E421" s="34"/>
      <c r="F421" s="34"/>
      <c r="G421" s="34"/>
    </row>
    <row r="422" spans="5:7" ht="15.75" customHeight="1">
      <c r="E422" s="34"/>
      <c r="F422" s="34"/>
      <c r="G422" s="34"/>
    </row>
    <row r="423" spans="5:7" ht="15.75" customHeight="1">
      <c r="E423" s="34"/>
      <c r="F423" s="34"/>
      <c r="G423" s="34"/>
    </row>
    <row r="424" spans="5:7" ht="15.75" customHeight="1">
      <c r="E424" s="34"/>
      <c r="F424" s="34"/>
      <c r="G424" s="34"/>
    </row>
    <row r="425" spans="5:7" ht="15.75" customHeight="1">
      <c r="E425" s="34"/>
      <c r="F425" s="34"/>
      <c r="G425" s="34"/>
    </row>
    <row r="426" spans="5:7" ht="15.75" customHeight="1">
      <c r="E426" s="34"/>
      <c r="F426" s="34"/>
      <c r="G426" s="34"/>
    </row>
    <row r="427" spans="5:7" ht="15.75" customHeight="1">
      <c r="E427" s="34"/>
      <c r="F427" s="34"/>
      <c r="G427" s="34"/>
    </row>
    <row r="428" spans="5:7" ht="15.75" customHeight="1">
      <c r="E428" s="34"/>
      <c r="F428" s="34"/>
      <c r="G428" s="34"/>
    </row>
    <row r="429" spans="5:7" ht="15.75" customHeight="1">
      <c r="E429" s="34"/>
      <c r="F429" s="34"/>
      <c r="G429" s="34"/>
    </row>
    <row r="430" spans="5:7" ht="15.75" customHeight="1">
      <c r="E430" s="34"/>
      <c r="F430" s="34"/>
      <c r="G430" s="34"/>
    </row>
    <row r="431" spans="5:7" ht="15.75" customHeight="1">
      <c r="E431" s="34"/>
      <c r="F431" s="34"/>
      <c r="G431" s="34"/>
    </row>
    <row r="432" spans="5:7" ht="15.75" customHeight="1">
      <c r="E432" s="34"/>
      <c r="F432" s="34"/>
      <c r="G432" s="34"/>
    </row>
    <row r="433" spans="5:7" ht="15.75" customHeight="1">
      <c r="E433" s="34"/>
      <c r="F433" s="34"/>
      <c r="G433" s="34"/>
    </row>
    <row r="434" spans="5:7" ht="15.75" customHeight="1">
      <c r="E434" s="34"/>
      <c r="F434" s="34"/>
      <c r="G434" s="34"/>
    </row>
    <row r="435" spans="5:7" ht="15.75" customHeight="1">
      <c r="E435" s="34"/>
      <c r="F435" s="34"/>
      <c r="G435" s="34"/>
    </row>
    <row r="436" spans="5:7" ht="15.75" customHeight="1">
      <c r="E436" s="34"/>
      <c r="F436" s="34"/>
      <c r="G436" s="34"/>
    </row>
    <row r="437" spans="5:7" ht="15.75" customHeight="1">
      <c r="E437" s="34"/>
      <c r="F437" s="34"/>
      <c r="G437" s="34"/>
    </row>
    <row r="438" spans="5:7" ht="15.75" customHeight="1">
      <c r="E438" s="34"/>
      <c r="F438" s="34"/>
      <c r="G438" s="34"/>
    </row>
    <row r="439" spans="5:7" ht="15.75" customHeight="1">
      <c r="E439" s="34"/>
      <c r="F439" s="34"/>
      <c r="G439" s="34"/>
    </row>
    <row r="440" spans="5:7" ht="15.75" customHeight="1">
      <c r="E440" s="34"/>
      <c r="F440" s="34"/>
      <c r="G440" s="34"/>
    </row>
    <row r="441" spans="5:7" ht="15.75" customHeight="1">
      <c r="E441" s="34"/>
      <c r="F441" s="34"/>
      <c r="G441" s="34"/>
    </row>
    <row r="442" spans="5:7" ht="15.75" customHeight="1">
      <c r="E442" s="34"/>
      <c r="F442" s="34"/>
      <c r="G442" s="34"/>
    </row>
    <row r="443" spans="5:7" ht="15.75" customHeight="1">
      <c r="E443" s="34"/>
      <c r="F443" s="34"/>
      <c r="G443" s="34"/>
    </row>
    <row r="444" spans="5:7" ht="15.75" customHeight="1">
      <c r="E444" s="34"/>
      <c r="F444" s="34"/>
      <c r="G444" s="34"/>
    </row>
    <row r="445" spans="5:7" ht="15.75" customHeight="1">
      <c r="E445" s="34"/>
      <c r="F445" s="34"/>
      <c r="G445" s="34"/>
    </row>
    <row r="446" spans="5:7" ht="15.75" customHeight="1">
      <c r="E446" s="34"/>
      <c r="F446" s="34"/>
      <c r="G446" s="34"/>
    </row>
    <row r="447" spans="5:7" ht="15.75" customHeight="1">
      <c r="E447" s="34"/>
      <c r="F447" s="34"/>
      <c r="G447" s="34"/>
    </row>
    <row r="448" spans="5:7" ht="15.75" customHeight="1">
      <c r="E448" s="34"/>
      <c r="F448" s="34"/>
      <c r="G448" s="34"/>
    </row>
    <row r="449" spans="5:7" ht="15.75" customHeight="1">
      <c r="E449" s="34"/>
      <c r="F449" s="34"/>
      <c r="G449" s="34"/>
    </row>
    <row r="450" spans="5:7" ht="15.75" customHeight="1">
      <c r="E450" s="34"/>
      <c r="F450" s="34"/>
      <c r="G450" s="34"/>
    </row>
    <row r="451" spans="5:7" ht="15.75" customHeight="1">
      <c r="E451" s="34"/>
      <c r="F451" s="34"/>
      <c r="G451" s="34"/>
    </row>
    <row r="452" spans="5:7" ht="15.75" customHeight="1">
      <c r="E452" s="34"/>
      <c r="F452" s="34"/>
      <c r="G452" s="34"/>
    </row>
    <row r="453" spans="5:7" ht="15.75" customHeight="1">
      <c r="E453" s="34"/>
      <c r="F453" s="34"/>
      <c r="G453" s="34"/>
    </row>
    <row r="454" spans="5:7" ht="15.75" customHeight="1">
      <c r="E454" s="34"/>
      <c r="F454" s="34"/>
      <c r="G454" s="34"/>
    </row>
    <row r="455" spans="5:7" ht="15.75" customHeight="1">
      <c r="E455" s="34"/>
      <c r="F455" s="34"/>
      <c r="G455" s="34"/>
    </row>
    <row r="456" spans="5:7" ht="15.75" customHeight="1">
      <c r="E456" s="34"/>
      <c r="F456" s="34"/>
      <c r="G456" s="34"/>
    </row>
    <row r="457" spans="5:7" ht="15.75" customHeight="1">
      <c r="E457" s="34"/>
      <c r="F457" s="34"/>
      <c r="G457" s="34"/>
    </row>
    <row r="458" spans="5:7" ht="15.75" customHeight="1">
      <c r="E458" s="34"/>
      <c r="F458" s="34"/>
      <c r="G458" s="34"/>
    </row>
    <row r="459" spans="5:7" ht="15.75" customHeight="1">
      <c r="E459" s="34"/>
      <c r="F459" s="34"/>
      <c r="G459" s="34"/>
    </row>
    <row r="460" spans="5:7" ht="15.75" customHeight="1">
      <c r="E460" s="34"/>
      <c r="F460" s="34"/>
      <c r="G460" s="34"/>
    </row>
    <row r="461" spans="5:7" ht="15.75" customHeight="1">
      <c r="E461" s="34"/>
      <c r="F461" s="34"/>
      <c r="G461" s="34"/>
    </row>
    <row r="462" spans="5:7" ht="15.75" customHeight="1">
      <c r="E462" s="34"/>
      <c r="F462" s="34"/>
      <c r="G462" s="34"/>
    </row>
    <row r="463" spans="5:7" ht="15.75" customHeight="1">
      <c r="E463" s="34"/>
      <c r="F463" s="34"/>
      <c r="G463" s="34"/>
    </row>
    <row r="464" spans="5:7" ht="15.75" customHeight="1">
      <c r="E464" s="34"/>
      <c r="F464" s="34"/>
      <c r="G464" s="34"/>
    </row>
    <row r="465" spans="5:7" ht="15.75" customHeight="1">
      <c r="E465" s="34"/>
      <c r="F465" s="34"/>
      <c r="G465" s="34"/>
    </row>
    <row r="466" spans="5:7" ht="15.75" customHeight="1">
      <c r="E466" s="34"/>
      <c r="F466" s="34"/>
      <c r="G466" s="34"/>
    </row>
    <row r="467" spans="5:7" ht="15.75" customHeight="1">
      <c r="E467" s="34"/>
      <c r="F467" s="34"/>
      <c r="G467" s="34"/>
    </row>
    <row r="468" spans="5:7" ht="15.75" customHeight="1">
      <c r="E468" s="34"/>
      <c r="F468" s="34"/>
      <c r="G468" s="34"/>
    </row>
    <row r="469" spans="5:7" ht="15.75" customHeight="1">
      <c r="E469" s="34"/>
      <c r="F469" s="34"/>
      <c r="G469" s="34"/>
    </row>
    <row r="470" spans="5:7" ht="15.75" customHeight="1">
      <c r="E470" s="34"/>
      <c r="F470" s="34"/>
      <c r="G470" s="34"/>
    </row>
    <row r="471" spans="5:7" ht="15.75" customHeight="1">
      <c r="E471" s="34"/>
      <c r="F471" s="34"/>
      <c r="G471" s="34"/>
    </row>
    <row r="472" spans="5:7" ht="15.75" customHeight="1">
      <c r="E472" s="34"/>
      <c r="F472" s="34"/>
      <c r="G472" s="34"/>
    </row>
    <row r="473" spans="5:7" ht="15.75" customHeight="1">
      <c r="E473" s="34"/>
      <c r="F473" s="34"/>
      <c r="G473" s="34"/>
    </row>
    <row r="474" spans="5:7" ht="15.75" customHeight="1">
      <c r="E474" s="34"/>
      <c r="F474" s="34"/>
      <c r="G474" s="34"/>
    </row>
    <row r="475" spans="5:7" ht="15.75" customHeight="1">
      <c r="E475" s="34"/>
      <c r="F475" s="34"/>
      <c r="G475" s="34"/>
    </row>
    <row r="476" spans="5:7" ht="15.75" customHeight="1">
      <c r="E476" s="34"/>
      <c r="F476" s="34"/>
      <c r="G476" s="34"/>
    </row>
    <row r="477" spans="5:7" ht="15.75" customHeight="1">
      <c r="E477" s="34"/>
      <c r="F477" s="34"/>
      <c r="G477" s="34"/>
    </row>
    <row r="478" spans="5:7" ht="15.75" customHeight="1">
      <c r="E478" s="34"/>
      <c r="F478" s="34"/>
      <c r="G478" s="34"/>
    </row>
    <row r="479" spans="5:7" ht="15.75" customHeight="1">
      <c r="E479" s="34"/>
      <c r="F479" s="34"/>
      <c r="G479" s="34"/>
    </row>
    <row r="480" spans="5:7" ht="15.75" customHeight="1">
      <c r="E480" s="34"/>
      <c r="F480" s="34"/>
      <c r="G480" s="34"/>
    </row>
    <row r="481" spans="5:7" ht="15.75" customHeight="1">
      <c r="E481" s="34"/>
      <c r="F481" s="34"/>
      <c r="G481" s="34"/>
    </row>
    <row r="482" spans="5:7" ht="15.75" customHeight="1">
      <c r="E482" s="34"/>
      <c r="F482" s="34"/>
      <c r="G482" s="34"/>
    </row>
    <row r="483" spans="5:7" ht="15.75" customHeight="1">
      <c r="E483" s="34"/>
      <c r="F483" s="34"/>
      <c r="G483" s="34"/>
    </row>
    <row r="484" spans="5:7" ht="15.75" customHeight="1">
      <c r="E484" s="34"/>
      <c r="F484" s="34"/>
      <c r="G484" s="34"/>
    </row>
    <row r="485" spans="5:7" ht="15.75" customHeight="1">
      <c r="E485" s="34"/>
      <c r="F485" s="34"/>
      <c r="G485" s="34"/>
    </row>
    <row r="486" spans="5:7" ht="15.75" customHeight="1">
      <c r="E486" s="34"/>
      <c r="F486" s="34"/>
      <c r="G486" s="34"/>
    </row>
    <row r="487" spans="5:7" ht="15.75" customHeight="1">
      <c r="E487" s="34"/>
      <c r="F487" s="34"/>
      <c r="G487" s="34"/>
    </row>
    <row r="488" spans="5:7" ht="15.75" customHeight="1">
      <c r="E488" s="34"/>
      <c r="F488" s="34"/>
      <c r="G488" s="34"/>
    </row>
    <row r="489" spans="5:7" ht="15.75" customHeight="1">
      <c r="E489" s="34"/>
      <c r="F489" s="34"/>
      <c r="G489" s="34"/>
    </row>
    <row r="490" spans="5:7" ht="15.75" customHeight="1">
      <c r="E490" s="34"/>
      <c r="F490" s="34"/>
      <c r="G490" s="34"/>
    </row>
    <row r="491" spans="5:7" ht="15.75" customHeight="1">
      <c r="E491" s="34"/>
      <c r="F491" s="34"/>
      <c r="G491" s="34"/>
    </row>
    <row r="492" spans="5:7" ht="15.75" customHeight="1">
      <c r="E492" s="34"/>
      <c r="F492" s="34"/>
      <c r="G492" s="34"/>
    </row>
    <row r="493" spans="5:7" ht="15.75" customHeight="1">
      <c r="E493" s="34"/>
      <c r="F493" s="34"/>
      <c r="G493" s="34"/>
    </row>
    <row r="494" spans="5:7" ht="15.75" customHeight="1">
      <c r="E494" s="34"/>
      <c r="F494" s="34"/>
      <c r="G494" s="34"/>
    </row>
    <row r="495" spans="5:7" ht="15.75" customHeight="1">
      <c r="E495" s="34"/>
      <c r="F495" s="34"/>
      <c r="G495" s="34"/>
    </row>
    <row r="496" spans="5:7" ht="15.75" customHeight="1">
      <c r="E496" s="34"/>
      <c r="F496" s="34"/>
      <c r="G496" s="34"/>
    </row>
    <row r="497" spans="5:7" ht="15.75" customHeight="1">
      <c r="E497" s="34"/>
      <c r="F497" s="34"/>
      <c r="G497" s="34"/>
    </row>
    <row r="498" spans="5:7" ht="15.75" customHeight="1">
      <c r="E498" s="34"/>
      <c r="F498" s="34"/>
      <c r="G498" s="34"/>
    </row>
    <row r="499" spans="5:7" ht="15.75" customHeight="1">
      <c r="E499" s="34"/>
      <c r="F499" s="34"/>
      <c r="G499" s="34"/>
    </row>
    <row r="500" spans="5:7" ht="15.75" customHeight="1">
      <c r="E500" s="34"/>
      <c r="F500" s="34"/>
      <c r="G500" s="34"/>
    </row>
    <row r="501" spans="5:7" ht="15.75" customHeight="1">
      <c r="E501" s="34"/>
      <c r="F501" s="34"/>
      <c r="G501" s="34"/>
    </row>
    <row r="502" spans="5:7" ht="15.75" customHeight="1">
      <c r="E502" s="34"/>
      <c r="F502" s="34"/>
      <c r="G502" s="34"/>
    </row>
    <row r="503" spans="5:7" ht="15.75" customHeight="1">
      <c r="E503" s="34"/>
      <c r="F503" s="34"/>
      <c r="G503" s="34"/>
    </row>
    <row r="504" spans="5:7" ht="15.75" customHeight="1">
      <c r="E504" s="34"/>
      <c r="F504" s="34"/>
      <c r="G504" s="34"/>
    </row>
    <row r="505" spans="5:7" ht="15.75" customHeight="1">
      <c r="E505" s="34"/>
      <c r="F505" s="34"/>
      <c r="G505" s="34"/>
    </row>
    <row r="506" spans="5:7" ht="15.75" customHeight="1">
      <c r="E506" s="34"/>
      <c r="F506" s="34"/>
      <c r="G506" s="34"/>
    </row>
    <row r="507" spans="5:7" ht="15.75" customHeight="1">
      <c r="E507" s="34"/>
      <c r="F507" s="34"/>
      <c r="G507" s="34"/>
    </row>
    <row r="508" spans="5:7" ht="15.75" customHeight="1">
      <c r="E508" s="34"/>
      <c r="F508" s="34"/>
      <c r="G508" s="34"/>
    </row>
    <row r="509" spans="5:7" ht="15.75" customHeight="1">
      <c r="E509" s="34"/>
      <c r="F509" s="34"/>
      <c r="G509" s="34"/>
    </row>
    <row r="510" spans="5:7" ht="15.75" customHeight="1">
      <c r="E510" s="34"/>
      <c r="F510" s="34"/>
      <c r="G510" s="34"/>
    </row>
    <row r="511" spans="5:7" ht="15.75" customHeight="1">
      <c r="E511" s="34"/>
      <c r="F511" s="34"/>
      <c r="G511" s="34"/>
    </row>
    <row r="512" spans="5:7" ht="15.75" customHeight="1">
      <c r="E512" s="34"/>
      <c r="F512" s="34"/>
      <c r="G512" s="34"/>
    </row>
    <row r="513" spans="5:7" ht="15.75" customHeight="1">
      <c r="E513" s="34"/>
      <c r="F513" s="34"/>
      <c r="G513" s="34"/>
    </row>
    <row r="514" spans="5:7" ht="15.75" customHeight="1">
      <c r="E514" s="34"/>
      <c r="F514" s="34"/>
      <c r="G514" s="34"/>
    </row>
    <row r="515" spans="5:7" ht="15.75" customHeight="1">
      <c r="E515" s="34"/>
      <c r="F515" s="34"/>
      <c r="G515" s="34"/>
    </row>
    <row r="516" spans="5:7" ht="15.75" customHeight="1">
      <c r="E516" s="34"/>
      <c r="F516" s="34"/>
      <c r="G516" s="34"/>
    </row>
    <row r="517" spans="5:7" ht="15.75" customHeight="1">
      <c r="E517" s="34"/>
      <c r="F517" s="34"/>
      <c r="G517" s="34"/>
    </row>
    <row r="518" spans="5:7" ht="15.75" customHeight="1">
      <c r="E518" s="34"/>
      <c r="F518" s="34"/>
      <c r="G518" s="34"/>
    </row>
    <row r="519" spans="5:7" ht="15.75" customHeight="1">
      <c r="E519" s="34"/>
      <c r="F519" s="34"/>
      <c r="G519" s="34"/>
    </row>
    <row r="520" spans="5:7" ht="15.75" customHeight="1">
      <c r="E520" s="34"/>
      <c r="F520" s="34"/>
      <c r="G520" s="34"/>
    </row>
    <row r="521" spans="5:7" ht="15.75" customHeight="1">
      <c r="E521" s="34"/>
      <c r="F521" s="34"/>
      <c r="G521" s="34"/>
    </row>
    <row r="522" spans="5:7" ht="15.75" customHeight="1">
      <c r="E522" s="34"/>
      <c r="F522" s="34"/>
      <c r="G522" s="34"/>
    </row>
    <row r="523" spans="5:7" ht="15.75" customHeight="1">
      <c r="E523" s="34"/>
      <c r="F523" s="34"/>
      <c r="G523" s="34"/>
    </row>
    <row r="524" spans="5:7" ht="15.75" customHeight="1">
      <c r="E524" s="34"/>
      <c r="F524" s="34"/>
      <c r="G524" s="34"/>
    </row>
    <row r="525" spans="5:7" ht="15.75" customHeight="1">
      <c r="E525" s="34"/>
      <c r="F525" s="34"/>
      <c r="G525" s="34"/>
    </row>
    <row r="526" spans="5:7" ht="15.75" customHeight="1">
      <c r="E526" s="34"/>
      <c r="F526" s="34"/>
      <c r="G526" s="34"/>
    </row>
    <row r="527" spans="5:7" ht="15.75" customHeight="1">
      <c r="E527" s="34"/>
      <c r="F527" s="34"/>
      <c r="G527" s="34"/>
    </row>
    <row r="528" spans="5:7" ht="15.75" customHeight="1">
      <c r="E528" s="34"/>
      <c r="F528" s="34"/>
      <c r="G528" s="34"/>
    </row>
    <row r="529" spans="5:7" ht="15.75" customHeight="1">
      <c r="E529" s="34"/>
      <c r="F529" s="34"/>
      <c r="G529" s="34"/>
    </row>
    <row r="530" spans="5:7" ht="15.75" customHeight="1">
      <c r="E530" s="34"/>
      <c r="F530" s="34"/>
      <c r="G530" s="34"/>
    </row>
    <row r="531" spans="5:7" ht="15.75" customHeight="1">
      <c r="E531" s="34"/>
      <c r="F531" s="34"/>
      <c r="G531" s="34"/>
    </row>
    <row r="532" spans="5:7" ht="15.75" customHeight="1">
      <c r="E532" s="34"/>
      <c r="F532" s="34"/>
      <c r="G532" s="34"/>
    </row>
    <row r="533" spans="5:7" ht="15.75" customHeight="1">
      <c r="E533" s="34"/>
      <c r="F533" s="34"/>
      <c r="G533" s="34"/>
    </row>
    <row r="534" spans="5:7" ht="15.75" customHeight="1">
      <c r="E534" s="34"/>
      <c r="F534" s="34"/>
      <c r="G534" s="34"/>
    </row>
    <row r="535" spans="5:7" ht="15.75" customHeight="1">
      <c r="E535" s="34"/>
      <c r="F535" s="34"/>
      <c r="G535" s="34"/>
    </row>
    <row r="536" spans="5:7" ht="15.75" customHeight="1">
      <c r="E536" s="34"/>
      <c r="F536" s="34"/>
      <c r="G536" s="34"/>
    </row>
    <row r="537" spans="5:7" ht="15.75" customHeight="1">
      <c r="E537" s="34"/>
      <c r="F537" s="34"/>
      <c r="G537" s="34"/>
    </row>
    <row r="538" spans="5:7" ht="15.75" customHeight="1">
      <c r="E538" s="34"/>
      <c r="F538" s="34"/>
      <c r="G538" s="34"/>
    </row>
    <row r="539" spans="5:7" ht="15.75" customHeight="1">
      <c r="E539" s="34"/>
      <c r="F539" s="34"/>
      <c r="G539" s="34"/>
    </row>
    <row r="540" spans="5:7" ht="15.75" customHeight="1">
      <c r="E540" s="34"/>
      <c r="F540" s="34"/>
      <c r="G540" s="34"/>
    </row>
    <row r="541" spans="5:7" ht="15.75" customHeight="1">
      <c r="E541" s="34"/>
      <c r="F541" s="34"/>
      <c r="G541" s="34"/>
    </row>
    <row r="542" spans="5:7" ht="15.75" customHeight="1">
      <c r="E542" s="34"/>
      <c r="F542" s="34"/>
      <c r="G542" s="34"/>
    </row>
    <row r="543" spans="5:7" ht="15.75" customHeight="1">
      <c r="E543" s="34"/>
      <c r="F543" s="34"/>
      <c r="G543" s="34"/>
    </row>
    <row r="544" spans="5:7" ht="15.75" customHeight="1">
      <c r="E544" s="34"/>
      <c r="F544" s="34"/>
      <c r="G544" s="34"/>
    </row>
    <row r="545" spans="5:7" ht="15.75" customHeight="1">
      <c r="E545" s="34"/>
      <c r="F545" s="34"/>
      <c r="G545" s="34"/>
    </row>
    <row r="546" spans="5:7" ht="15.75" customHeight="1">
      <c r="E546" s="34"/>
      <c r="F546" s="34"/>
      <c r="G546" s="34"/>
    </row>
    <row r="547" spans="5:7" ht="15.75" customHeight="1">
      <c r="E547" s="34"/>
      <c r="F547" s="34"/>
      <c r="G547" s="34"/>
    </row>
    <row r="548" spans="5:7" ht="15.75" customHeight="1">
      <c r="E548" s="34"/>
      <c r="F548" s="34"/>
      <c r="G548" s="34"/>
    </row>
    <row r="549" spans="5:7" ht="15.75" customHeight="1">
      <c r="E549" s="34"/>
      <c r="F549" s="34"/>
      <c r="G549" s="34"/>
    </row>
    <row r="550" spans="5:7" ht="15.75" customHeight="1">
      <c r="E550" s="34"/>
      <c r="F550" s="34"/>
      <c r="G550" s="34"/>
    </row>
    <row r="551" spans="5:7" ht="15.75" customHeight="1">
      <c r="E551" s="34"/>
      <c r="F551" s="34"/>
      <c r="G551" s="34"/>
    </row>
    <row r="552" spans="5:7" ht="15.75" customHeight="1">
      <c r="E552" s="34"/>
      <c r="F552" s="34"/>
      <c r="G552" s="34"/>
    </row>
    <row r="553" spans="5:7" ht="15.75" customHeight="1">
      <c r="E553" s="34"/>
      <c r="F553" s="34"/>
      <c r="G553" s="34"/>
    </row>
    <row r="554" spans="5:7" ht="15.75" customHeight="1">
      <c r="E554" s="34"/>
      <c r="F554" s="34"/>
      <c r="G554" s="34"/>
    </row>
    <row r="555" spans="5:7" ht="15.75" customHeight="1">
      <c r="E555" s="34"/>
      <c r="F555" s="34"/>
      <c r="G555" s="34"/>
    </row>
    <row r="556" spans="5:7" ht="15.75" customHeight="1">
      <c r="E556" s="34"/>
      <c r="F556" s="34"/>
      <c r="G556" s="34"/>
    </row>
    <row r="557" spans="5:7" ht="15.75" customHeight="1">
      <c r="E557" s="34"/>
      <c r="F557" s="34"/>
      <c r="G557" s="34"/>
    </row>
    <row r="558" spans="5:7" ht="15.75" customHeight="1">
      <c r="E558" s="34"/>
      <c r="F558" s="34"/>
      <c r="G558" s="34"/>
    </row>
    <row r="559" spans="5:7" ht="15.75" customHeight="1">
      <c r="E559" s="34"/>
      <c r="F559" s="34"/>
      <c r="G559" s="34"/>
    </row>
    <row r="560" spans="5:7" ht="15.75" customHeight="1">
      <c r="E560" s="34"/>
      <c r="F560" s="34"/>
      <c r="G560" s="34"/>
    </row>
    <row r="561" spans="5:7" ht="15.75" customHeight="1">
      <c r="E561" s="34"/>
      <c r="F561" s="34"/>
      <c r="G561" s="34"/>
    </row>
    <row r="562" spans="5:7" ht="15.75" customHeight="1">
      <c r="E562" s="34"/>
      <c r="F562" s="34"/>
      <c r="G562" s="34"/>
    </row>
    <row r="563" spans="5:7" ht="15.75" customHeight="1">
      <c r="E563" s="34"/>
      <c r="F563" s="34"/>
      <c r="G563" s="34"/>
    </row>
    <row r="564" spans="5:7" ht="15.75" customHeight="1">
      <c r="E564" s="34"/>
      <c r="F564" s="34"/>
      <c r="G564" s="34"/>
    </row>
    <row r="565" spans="5:7" ht="15.75" customHeight="1">
      <c r="E565" s="34"/>
      <c r="F565" s="34"/>
      <c r="G565" s="34"/>
    </row>
    <row r="566" spans="5:7" ht="15.75" customHeight="1">
      <c r="E566" s="34"/>
      <c r="F566" s="34"/>
      <c r="G566" s="34"/>
    </row>
    <row r="567" spans="5:7" ht="15.75" customHeight="1">
      <c r="E567" s="34"/>
      <c r="F567" s="34"/>
      <c r="G567" s="34"/>
    </row>
    <row r="568" spans="5:7" ht="15.75" customHeight="1">
      <c r="E568" s="34"/>
      <c r="F568" s="34"/>
      <c r="G568" s="34"/>
    </row>
    <row r="569" spans="5:7" ht="15.75" customHeight="1">
      <c r="E569" s="34"/>
      <c r="F569" s="34"/>
      <c r="G569" s="34"/>
    </row>
    <row r="570" spans="5:7" ht="15.75" customHeight="1">
      <c r="E570" s="34"/>
      <c r="F570" s="34"/>
      <c r="G570" s="34"/>
    </row>
    <row r="571" spans="5:7" ht="15.75" customHeight="1">
      <c r="E571" s="34"/>
      <c r="F571" s="34"/>
      <c r="G571" s="34"/>
    </row>
    <row r="572" spans="5:7" ht="15.75" customHeight="1">
      <c r="E572" s="34"/>
      <c r="F572" s="34"/>
      <c r="G572" s="34"/>
    </row>
    <row r="573" spans="5:7" ht="15.75" customHeight="1">
      <c r="E573" s="34"/>
      <c r="F573" s="34"/>
      <c r="G573" s="34"/>
    </row>
    <row r="574" spans="5:7" ht="15.75" customHeight="1">
      <c r="E574" s="34"/>
      <c r="F574" s="34"/>
      <c r="G574" s="34"/>
    </row>
    <row r="575" spans="5:7" ht="15.75" customHeight="1">
      <c r="E575" s="34"/>
      <c r="F575" s="34"/>
      <c r="G575" s="34"/>
    </row>
    <row r="576" spans="5:7" ht="15.75" customHeight="1">
      <c r="E576" s="34"/>
      <c r="F576" s="34"/>
      <c r="G576" s="34"/>
    </row>
    <row r="577" spans="5:7" ht="15.75" customHeight="1">
      <c r="E577" s="34"/>
      <c r="F577" s="34"/>
      <c r="G577" s="34"/>
    </row>
    <row r="578" spans="5:7" ht="15.75" customHeight="1">
      <c r="E578" s="34"/>
      <c r="F578" s="34"/>
      <c r="G578" s="34"/>
    </row>
    <row r="579" spans="5:7" ht="15.75" customHeight="1">
      <c r="E579" s="34"/>
      <c r="F579" s="34"/>
      <c r="G579" s="34"/>
    </row>
    <row r="580" spans="5:7" ht="15.75" customHeight="1">
      <c r="E580" s="34"/>
      <c r="F580" s="34"/>
      <c r="G580" s="34"/>
    </row>
    <row r="581" spans="5:7" ht="15.75" customHeight="1">
      <c r="E581" s="34"/>
      <c r="F581" s="34"/>
      <c r="G581" s="34"/>
    </row>
    <row r="582" spans="5:7" ht="15.75" customHeight="1">
      <c r="E582" s="34"/>
      <c r="F582" s="34"/>
      <c r="G582" s="34"/>
    </row>
    <row r="583" spans="5:7" ht="15.75" customHeight="1">
      <c r="E583" s="34"/>
      <c r="F583" s="34"/>
      <c r="G583" s="34"/>
    </row>
    <row r="584" spans="5:7" ht="15.75" customHeight="1">
      <c r="E584" s="34"/>
      <c r="F584" s="34"/>
      <c r="G584" s="34"/>
    </row>
    <row r="585" spans="5:7" ht="15.75" customHeight="1">
      <c r="E585" s="34"/>
      <c r="F585" s="34"/>
      <c r="G585" s="34"/>
    </row>
    <row r="586" spans="5:7" ht="15.75" customHeight="1">
      <c r="E586" s="34"/>
      <c r="F586" s="34"/>
      <c r="G586" s="34"/>
    </row>
    <row r="587" spans="5:7" ht="15.75" customHeight="1">
      <c r="E587" s="34"/>
      <c r="F587" s="34"/>
      <c r="G587" s="34"/>
    </row>
    <row r="588" spans="5:7" ht="15.75" customHeight="1">
      <c r="E588" s="34"/>
      <c r="F588" s="34"/>
      <c r="G588" s="34"/>
    </row>
    <row r="589" spans="5:7" ht="15.75" customHeight="1">
      <c r="E589" s="34"/>
      <c r="F589" s="34"/>
      <c r="G589" s="34"/>
    </row>
    <row r="590" spans="5:7" ht="15.75" customHeight="1">
      <c r="E590" s="34"/>
      <c r="F590" s="34"/>
      <c r="G590" s="34"/>
    </row>
    <row r="591" spans="5:7" ht="15.75" customHeight="1">
      <c r="E591" s="34"/>
      <c r="F591" s="34"/>
      <c r="G591" s="34"/>
    </row>
    <row r="592" spans="5:7" ht="15.75" customHeight="1">
      <c r="E592" s="34"/>
      <c r="F592" s="34"/>
      <c r="G592" s="34"/>
    </row>
    <row r="593" spans="5:7" ht="15.75" customHeight="1">
      <c r="E593" s="34"/>
      <c r="F593" s="34"/>
      <c r="G593" s="34"/>
    </row>
    <row r="594" spans="5:7" ht="15.75" customHeight="1">
      <c r="E594" s="34"/>
      <c r="F594" s="34"/>
      <c r="G594" s="34"/>
    </row>
    <row r="595" spans="5:7" ht="15.75" customHeight="1">
      <c r="E595" s="34"/>
      <c r="F595" s="34"/>
      <c r="G595" s="34"/>
    </row>
    <row r="596" spans="5:7" ht="15.75" customHeight="1">
      <c r="E596" s="34"/>
      <c r="F596" s="34"/>
      <c r="G596" s="34"/>
    </row>
    <row r="597" spans="5:7" ht="15.75" customHeight="1">
      <c r="E597" s="34"/>
      <c r="F597" s="34"/>
      <c r="G597" s="34"/>
    </row>
    <row r="598" spans="5:7" ht="15.75" customHeight="1">
      <c r="E598" s="34"/>
      <c r="F598" s="34"/>
      <c r="G598" s="34"/>
    </row>
    <row r="599" spans="5:7" ht="15.75" customHeight="1">
      <c r="E599" s="34"/>
      <c r="F599" s="34"/>
      <c r="G599" s="34"/>
    </row>
    <row r="600" spans="5:7" ht="15.75" customHeight="1">
      <c r="E600" s="34"/>
      <c r="F600" s="34"/>
      <c r="G600" s="34"/>
    </row>
    <row r="601" spans="5:7" ht="15.75" customHeight="1">
      <c r="E601" s="34"/>
      <c r="F601" s="34"/>
      <c r="G601" s="34"/>
    </row>
    <row r="602" spans="5:7" ht="15.75" customHeight="1">
      <c r="E602" s="34"/>
      <c r="F602" s="34"/>
      <c r="G602" s="34"/>
    </row>
    <row r="603" spans="5:7" ht="15.75" customHeight="1">
      <c r="E603" s="34"/>
      <c r="F603" s="34"/>
      <c r="G603" s="34"/>
    </row>
    <row r="604" spans="5:7" ht="15.75" customHeight="1">
      <c r="E604" s="34"/>
      <c r="F604" s="34"/>
      <c r="G604" s="34"/>
    </row>
    <row r="605" spans="5:7" ht="15.75" customHeight="1">
      <c r="E605" s="34"/>
      <c r="F605" s="34"/>
      <c r="G605" s="34"/>
    </row>
    <row r="606" spans="5:7" ht="15.75" customHeight="1">
      <c r="E606" s="34"/>
      <c r="F606" s="34"/>
      <c r="G606" s="34"/>
    </row>
    <row r="607" spans="5:7" ht="15.75" customHeight="1">
      <c r="E607" s="34"/>
      <c r="F607" s="34"/>
      <c r="G607" s="34"/>
    </row>
    <row r="608" spans="5:7" ht="15.75" customHeight="1">
      <c r="E608" s="34"/>
      <c r="F608" s="34"/>
      <c r="G608" s="34"/>
    </row>
    <row r="609" spans="5:7" ht="15.75" customHeight="1">
      <c r="E609" s="34"/>
      <c r="F609" s="34"/>
      <c r="G609" s="34"/>
    </row>
    <row r="610" spans="5:7" ht="15.75" customHeight="1">
      <c r="E610" s="34"/>
      <c r="F610" s="34"/>
      <c r="G610" s="34"/>
    </row>
    <row r="611" spans="5:7" ht="15.75" customHeight="1">
      <c r="E611" s="34"/>
      <c r="F611" s="34"/>
      <c r="G611" s="34"/>
    </row>
    <row r="612" spans="5:7" ht="15.75" customHeight="1">
      <c r="E612" s="34"/>
      <c r="F612" s="34"/>
      <c r="G612" s="34"/>
    </row>
    <row r="613" spans="5:7" ht="15.75" customHeight="1">
      <c r="E613" s="34"/>
      <c r="F613" s="34"/>
      <c r="G613" s="34"/>
    </row>
    <row r="614" spans="5:7" ht="15.75" customHeight="1">
      <c r="E614" s="34"/>
      <c r="F614" s="34"/>
      <c r="G614" s="34"/>
    </row>
    <row r="615" spans="5:7" ht="15.75" customHeight="1">
      <c r="E615" s="34"/>
      <c r="F615" s="34"/>
      <c r="G615" s="34"/>
    </row>
    <row r="616" spans="5:7" ht="15.75" customHeight="1">
      <c r="E616" s="34"/>
      <c r="F616" s="34"/>
      <c r="G616" s="34"/>
    </row>
    <row r="617" spans="5:7" ht="15.75" customHeight="1">
      <c r="E617" s="34"/>
      <c r="F617" s="34"/>
      <c r="G617" s="34"/>
    </row>
    <row r="618" spans="5:7" ht="15.75" customHeight="1">
      <c r="E618" s="34"/>
      <c r="F618" s="34"/>
      <c r="G618" s="34"/>
    </row>
    <row r="619" spans="5:7" ht="15.75" customHeight="1">
      <c r="E619" s="34"/>
      <c r="F619" s="34"/>
      <c r="G619" s="34"/>
    </row>
    <row r="620" spans="5:7" ht="15.75" customHeight="1">
      <c r="E620" s="34"/>
      <c r="F620" s="34"/>
      <c r="G620" s="34"/>
    </row>
    <row r="621" spans="5:7" ht="15.75" customHeight="1">
      <c r="E621" s="34"/>
      <c r="F621" s="34"/>
      <c r="G621" s="34"/>
    </row>
    <row r="622" spans="5:7" ht="15.75" customHeight="1">
      <c r="E622" s="34"/>
      <c r="F622" s="34"/>
      <c r="G622" s="34"/>
    </row>
    <row r="623" spans="5:7" ht="15.75" customHeight="1">
      <c r="E623" s="34"/>
      <c r="F623" s="34"/>
      <c r="G623" s="34"/>
    </row>
    <row r="624" spans="5:7" ht="15.75" customHeight="1">
      <c r="E624" s="34"/>
      <c r="F624" s="34"/>
      <c r="G624" s="34"/>
    </row>
    <row r="625" spans="5:7" ht="15.75" customHeight="1">
      <c r="E625" s="34"/>
      <c r="F625" s="34"/>
      <c r="G625" s="34"/>
    </row>
    <row r="626" spans="5:7" ht="15.75" customHeight="1">
      <c r="E626" s="34"/>
      <c r="F626" s="34"/>
      <c r="G626" s="34"/>
    </row>
    <row r="627" spans="5:7" ht="15.75" customHeight="1">
      <c r="E627" s="34"/>
      <c r="F627" s="34"/>
      <c r="G627" s="34"/>
    </row>
    <row r="628" spans="5:7" ht="15.75" customHeight="1">
      <c r="E628" s="34"/>
      <c r="F628" s="34"/>
      <c r="G628" s="34"/>
    </row>
    <row r="629" spans="5:7" ht="15.75" customHeight="1">
      <c r="E629" s="34"/>
      <c r="F629" s="34"/>
      <c r="G629" s="34"/>
    </row>
    <row r="630" spans="5:7" ht="15.75" customHeight="1">
      <c r="E630" s="34"/>
      <c r="F630" s="34"/>
      <c r="G630" s="34"/>
    </row>
    <row r="631" spans="5:7" ht="15.75" customHeight="1">
      <c r="E631" s="34"/>
      <c r="F631" s="34"/>
      <c r="G631" s="34"/>
    </row>
    <row r="632" spans="5:7" ht="15.75" customHeight="1">
      <c r="E632" s="34"/>
      <c r="F632" s="34"/>
      <c r="G632" s="34"/>
    </row>
    <row r="633" spans="5:7" ht="15.75" customHeight="1">
      <c r="E633" s="34"/>
      <c r="F633" s="34"/>
      <c r="G633" s="34"/>
    </row>
    <row r="634" spans="5:7" ht="15.75" customHeight="1">
      <c r="E634" s="34"/>
      <c r="F634" s="34"/>
      <c r="G634" s="34"/>
    </row>
    <row r="635" spans="5:7" ht="15.75" customHeight="1">
      <c r="E635" s="34"/>
      <c r="F635" s="34"/>
      <c r="G635" s="34"/>
    </row>
    <row r="636" spans="5:7" ht="15.75" customHeight="1">
      <c r="E636" s="34"/>
      <c r="F636" s="34"/>
      <c r="G636" s="34"/>
    </row>
    <row r="637" spans="5:7" ht="15.75" customHeight="1">
      <c r="E637" s="34"/>
      <c r="F637" s="34"/>
      <c r="G637" s="34"/>
    </row>
    <row r="638" spans="5:7" ht="15.75" customHeight="1">
      <c r="E638" s="34"/>
      <c r="F638" s="34"/>
      <c r="G638" s="34"/>
    </row>
    <row r="639" spans="5:7" ht="15.75" customHeight="1">
      <c r="E639" s="34"/>
      <c r="F639" s="34"/>
      <c r="G639" s="34"/>
    </row>
    <row r="640" spans="5:7" ht="15.75" customHeight="1">
      <c r="E640" s="34"/>
      <c r="F640" s="34"/>
      <c r="G640" s="34"/>
    </row>
    <row r="641" spans="5:7" ht="15.75" customHeight="1">
      <c r="E641" s="34"/>
      <c r="F641" s="34"/>
      <c r="G641" s="34"/>
    </row>
    <row r="642" spans="5:7" ht="15.75" customHeight="1">
      <c r="E642" s="34"/>
      <c r="F642" s="34"/>
      <c r="G642" s="34"/>
    </row>
    <row r="643" spans="5:7" ht="15.75" customHeight="1">
      <c r="E643" s="34"/>
      <c r="F643" s="34"/>
      <c r="G643" s="34"/>
    </row>
    <row r="644" spans="5:7" ht="15.75" customHeight="1">
      <c r="E644" s="34"/>
      <c r="F644" s="34"/>
      <c r="G644" s="34"/>
    </row>
    <row r="645" spans="5:7" ht="15.75" customHeight="1">
      <c r="E645" s="34"/>
      <c r="F645" s="34"/>
      <c r="G645" s="34"/>
    </row>
    <row r="646" spans="5:7" ht="15.75" customHeight="1">
      <c r="E646" s="34"/>
      <c r="F646" s="34"/>
      <c r="G646" s="34"/>
    </row>
    <row r="647" spans="5:7" ht="15.75" customHeight="1">
      <c r="E647" s="34"/>
      <c r="F647" s="34"/>
      <c r="G647" s="34"/>
    </row>
    <row r="648" spans="5:7" ht="15.75" customHeight="1">
      <c r="E648" s="34"/>
      <c r="F648" s="34"/>
      <c r="G648" s="34"/>
    </row>
    <row r="649" spans="5:7" ht="15.75" customHeight="1">
      <c r="E649" s="34"/>
      <c r="F649" s="34"/>
      <c r="G649" s="34"/>
    </row>
    <row r="650" spans="5:7" ht="15.75" customHeight="1">
      <c r="E650" s="34"/>
      <c r="F650" s="34"/>
      <c r="G650" s="34"/>
    </row>
    <row r="651" spans="5:7" ht="15.75" customHeight="1">
      <c r="E651" s="34"/>
      <c r="F651" s="34"/>
      <c r="G651" s="34"/>
    </row>
    <row r="652" spans="5:7" ht="15.75" customHeight="1">
      <c r="E652" s="34"/>
      <c r="F652" s="34"/>
      <c r="G652" s="34"/>
    </row>
    <row r="653" spans="5:7" ht="15.75" customHeight="1">
      <c r="E653" s="34"/>
      <c r="F653" s="34"/>
      <c r="G653" s="34"/>
    </row>
    <row r="654" spans="5:7" ht="15.75" customHeight="1">
      <c r="E654" s="34"/>
      <c r="F654" s="34"/>
      <c r="G654" s="34"/>
    </row>
    <row r="655" spans="5:7" ht="15.75" customHeight="1">
      <c r="E655" s="34"/>
      <c r="F655" s="34"/>
      <c r="G655" s="34"/>
    </row>
    <row r="656" spans="5:7" ht="15.75" customHeight="1">
      <c r="E656" s="34"/>
      <c r="F656" s="34"/>
      <c r="G656" s="34"/>
    </row>
    <row r="657" spans="5:7" ht="15.75" customHeight="1">
      <c r="E657" s="34"/>
      <c r="F657" s="34"/>
      <c r="G657" s="34"/>
    </row>
    <row r="658" spans="5:7" ht="15.75" customHeight="1">
      <c r="E658" s="34"/>
      <c r="F658" s="34"/>
      <c r="G658" s="34"/>
    </row>
    <row r="659" spans="5:7" ht="15.75" customHeight="1">
      <c r="E659" s="34"/>
      <c r="F659" s="34"/>
      <c r="G659" s="34"/>
    </row>
    <row r="660" spans="5:7" ht="15.75" customHeight="1">
      <c r="E660" s="34"/>
      <c r="F660" s="34"/>
      <c r="G660" s="34"/>
    </row>
    <row r="661" spans="5:7" ht="15.75" customHeight="1">
      <c r="E661" s="34"/>
      <c r="F661" s="34"/>
      <c r="G661" s="34"/>
    </row>
    <row r="662" spans="5:7" ht="15.75" customHeight="1">
      <c r="E662" s="34"/>
      <c r="F662" s="34"/>
      <c r="G662" s="34"/>
    </row>
    <row r="663" spans="5:7" ht="15.75" customHeight="1">
      <c r="E663" s="34"/>
      <c r="F663" s="34"/>
      <c r="G663" s="34"/>
    </row>
    <row r="664" spans="5:7" ht="15.75" customHeight="1">
      <c r="E664" s="34"/>
      <c r="F664" s="34"/>
      <c r="G664" s="34"/>
    </row>
    <row r="665" spans="5:7" ht="15.75" customHeight="1">
      <c r="E665" s="34"/>
      <c r="F665" s="34"/>
      <c r="G665" s="34"/>
    </row>
    <row r="666" spans="5:7" ht="15.75" customHeight="1">
      <c r="E666" s="34"/>
      <c r="F666" s="34"/>
      <c r="G666" s="34"/>
    </row>
    <row r="667" spans="5:7" ht="15.75" customHeight="1">
      <c r="E667" s="34"/>
      <c r="F667" s="34"/>
      <c r="G667" s="34"/>
    </row>
    <row r="668" spans="5:7" ht="15.75" customHeight="1">
      <c r="E668" s="34"/>
      <c r="F668" s="34"/>
      <c r="G668" s="34"/>
    </row>
    <row r="669" spans="5:7" ht="15.75" customHeight="1">
      <c r="E669" s="34"/>
      <c r="F669" s="34"/>
      <c r="G669" s="34"/>
    </row>
    <row r="670" spans="5:7" ht="15.75" customHeight="1">
      <c r="E670" s="34"/>
      <c r="F670" s="34"/>
      <c r="G670" s="34"/>
    </row>
    <row r="671" spans="5:7" ht="15.75" customHeight="1">
      <c r="E671" s="34"/>
      <c r="F671" s="34"/>
      <c r="G671" s="34"/>
    </row>
    <row r="672" spans="5:7" ht="15.75" customHeight="1">
      <c r="E672" s="34"/>
      <c r="F672" s="34"/>
      <c r="G672" s="34"/>
    </row>
    <row r="673" spans="5:7" ht="15.75" customHeight="1">
      <c r="E673" s="34"/>
      <c r="F673" s="34"/>
      <c r="G673" s="34"/>
    </row>
    <row r="674" spans="5:7" ht="15.75" customHeight="1">
      <c r="E674" s="34"/>
      <c r="F674" s="34"/>
      <c r="G674" s="34"/>
    </row>
    <row r="675" spans="5:7" ht="15.75" customHeight="1">
      <c r="E675" s="34"/>
      <c r="F675" s="34"/>
      <c r="G675" s="34"/>
    </row>
    <row r="676" spans="5:7" ht="15.75" customHeight="1">
      <c r="E676" s="34"/>
      <c r="F676" s="34"/>
      <c r="G676" s="34"/>
    </row>
    <row r="677" spans="5:7" ht="15.75" customHeight="1">
      <c r="E677" s="34"/>
      <c r="F677" s="34"/>
      <c r="G677" s="34"/>
    </row>
    <row r="678" spans="5:7" ht="15.75" customHeight="1">
      <c r="E678" s="34"/>
      <c r="F678" s="34"/>
      <c r="G678" s="34"/>
    </row>
    <row r="679" spans="5:7" ht="15.75" customHeight="1">
      <c r="E679" s="34"/>
      <c r="F679" s="34"/>
      <c r="G679" s="34"/>
    </row>
    <row r="680" spans="5:7" ht="15.75" customHeight="1">
      <c r="E680" s="34"/>
      <c r="F680" s="34"/>
      <c r="G680" s="34"/>
    </row>
    <row r="681" spans="5:7" ht="15.75" customHeight="1">
      <c r="E681" s="34"/>
      <c r="F681" s="34"/>
      <c r="G681" s="34"/>
    </row>
    <row r="682" spans="5:7" ht="15.75" customHeight="1">
      <c r="E682" s="34"/>
      <c r="F682" s="34"/>
      <c r="G682" s="34"/>
    </row>
    <row r="683" spans="5:7" ht="15.75" customHeight="1">
      <c r="E683" s="34"/>
      <c r="F683" s="34"/>
      <c r="G683" s="34"/>
    </row>
    <row r="684" spans="5:7" ht="15.75" customHeight="1">
      <c r="E684" s="34"/>
      <c r="F684" s="34"/>
      <c r="G684" s="34"/>
    </row>
    <row r="685" spans="5:7" ht="15.75" customHeight="1">
      <c r="E685" s="34"/>
      <c r="F685" s="34"/>
      <c r="G685" s="34"/>
    </row>
    <row r="686" spans="5:7" ht="15.75" customHeight="1">
      <c r="E686" s="34"/>
      <c r="F686" s="34"/>
      <c r="G686" s="34"/>
    </row>
    <row r="687" spans="5:7" ht="15.75" customHeight="1">
      <c r="E687" s="34"/>
      <c r="F687" s="34"/>
      <c r="G687" s="34"/>
    </row>
    <row r="688" spans="5:7" ht="15.75" customHeight="1">
      <c r="E688" s="34"/>
      <c r="F688" s="34"/>
      <c r="G688" s="34"/>
    </row>
    <row r="689" spans="5:7" ht="15.75" customHeight="1">
      <c r="E689" s="34"/>
      <c r="F689" s="34"/>
      <c r="G689" s="34"/>
    </row>
    <row r="690" spans="5:7" ht="15.75" customHeight="1">
      <c r="E690" s="34"/>
      <c r="F690" s="34"/>
      <c r="G690" s="34"/>
    </row>
    <row r="691" spans="5:7" ht="15.75" customHeight="1">
      <c r="E691" s="34"/>
      <c r="F691" s="34"/>
      <c r="G691" s="34"/>
    </row>
    <row r="692" spans="5:7" ht="15.75" customHeight="1">
      <c r="E692" s="34"/>
      <c r="F692" s="34"/>
      <c r="G692" s="34"/>
    </row>
    <row r="693" spans="5:7" ht="15.75" customHeight="1">
      <c r="E693" s="34"/>
      <c r="F693" s="34"/>
      <c r="G693" s="34"/>
    </row>
    <row r="694" spans="5:7" ht="15.75" customHeight="1">
      <c r="E694" s="34"/>
      <c r="F694" s="34"/>
      <c r="G694" s="34"/>
    </row>
    <row r="695" spans="5:7" ht="15.75" customHeight="1">
      <c r="E695" s="34"/>
      <c r="F695" s="34"/>
      <c r="G695" s="34"/>
    </row>
    <row r="696" spans="5:7" ht="15.75" customHeight="1">
      <c r="E696" s="34"/>
      <c r="F696" s="34"/>
      <c r="G696" s="34"/>
    </row>
    <row r="697" spans="5:7" ht="15.75" customHeight="1">
      <c r="E697" s="34"/>
      <c r="F697" s="34"/>
      <c r="G697" s="34"/>
    </row>
    <row r="698" spans="5:7" ht="15.75" customHeight="1">
      <c r="E698" s="34"/>
      <c r="F698" s="34"/>
      <c r="G698" s="34"/>
    </row>
    <row r="699" spans="5:7" ht="15.75" customHeight="1">
      <c r="E699" s="34"/>
      <c r="F699" s="34"/>
      <c r="G699" s="34"/>
    </row>
    <row r="700" spans="5:7" ht="15.75" customHeight="1">
      <c r="E700" s="34"/>
      <c r="F700" s="34"/>
      <c r="G700" s="34"/>
    </row>
    <row r="701" spans="5:7" ht="15.75" customHeight="1">
      <c r="E701" s="34"/>
      <c r="F701" s="34"/>
      <c r="G701" s="34"/>
    </row>
    <row r="702" spans="5:7" ht="15.75" customHeight="1">
      <c r="E702" s="34"/>
      <c r="F702" s="34"/>
      <c r="G702" s="34"/>
    </row>
    <row r="703" spans="5:7" ht="15.75" customHeight="1">
      <c r="E703" s="34"/>
      <c r="F703" s="34"/>
      <c r="G703" s="34"/>
    </row>
    <row r="704" spans="5:7" ht="15.75" customHeight="1">
      <c r="E704" s="34"/>
      <c r="F704" s="34"/>
      <c r="G704" s="34"/>
    </row>
    <row r="705" spans="5:7" ht="15.75" customHeight="1">
      <c r="E705" s="34"/>
      <c r="F705" s="34"/>
      <c r="G705" s="34"/>
    </row>
    <row r="706" spans="5:7" ht="15.75" customHeight="1">
      <c r="E706" s="34"/>
      <c r="F706" s="34"/>
      <c r="G706" s="34"/>
    </row>
    <row r="707" spans="5:7" ht="15.75" customHeight="1">
      <c r="E707" s="34"/>
      <c r="F707" s="34"/>
      <c r="G707" s="34"/>
    </row>
    <row r="708" spans="5:7" ht="15.75" customHeight="1">
      <c r="E708" s="34"/>
      <c r="F708" s="34"/>
      <c r="G708" s="34"/>
    </row>
    <row r="709" spans="5:7" ht="15.75" customHeight="1">
      <c r="E709" s="34"/>
      <c r="F709" s="34"/>
      <c r="G709" s="34"/>
    </row>
    <row r="710" spans="5:7" ht="15.75" customHeight="1">
      <c r="E710" s="34"/>
      <c r="F710" s="34"/>
      <c r="G710" s="34"/>
    </row>
    <row r="711" spans="5:7" ht="15.75" customHeight="1">
      <c r="E711" s="34"/>
      <c r="F711" s="34"/>
      <c r="G711" s="34"/>
    </row>
    <row r="712" spans="5:7" ht="15.75" customHeight="1">
      <c r="E712" s="34"/>
      <c r="F712" s="34"/>
      <c r="G712" s="34"/>
    </row>
    <row r="713" spans="5:7" ht="15.75" customHeight="1">
      <c r="E713" s="34"/>
      <c r="F713" s="34"/>
      <c r="G713" s="34"/>
    </row>
    <row r="714" spans="5:7" ht="15.75" customHeight="1">
      <c r="E714" s="34"/>
      <c r="F714" s="34"/>
      <c r="G714" s="34"/>
    </row>
    <row r="715" spans="5:7" ht="15.75" customHeight="1">
      <c r="E715" s="34"/>
      <c r="F715" s="34"/>
      <c r="G715" s="34"/>
    </row>
    <row r="716" spans="5:7" ht="15.75" customHeight="1">
      <c r="E716" s="34"/>
      <c r="F716" s="34"/>
      <c r="G716" s="34"/>
    </row>
    <row r="717" spans="5:7" ht="15.75" customHeight="1">
      <c r="E717" s="34"/>
      <c r="F717" s="34"/>
      <c r="G717" s="34"/>
    </row>
    <row r="718" spans="5:7" ht="15.75" customHeight="1">
      <c r="E718" s="34"/>
      <c r="F718" s="34"/>
      <c r="G718" s="34"/>
    </row>
    <row r="719" spans="5:7" ht="15.75" customHeight="1">
      <c r="E719" s="34"/>
      <c r="F719" s="34"/>
      <c r="G719" s="34"/>
    </row>
    <row r="720" spans="5:7" ht="15.75" customHeight="1">
      <c r="E720" s="34"/>
      <c r="F720" s="34"/>
      <c r="G720" s="34"/>
    </row>
    <row r="721" spans="5:7" ht="15.75" customHeight="1">
      <c r="E721" s="34"/>
      <c r="F721" s="34"/>
      <c r="G721" s="34"/>
    </row>
    <row r="722" spans="5:7" ht="15.75" customHeight="1">
      <c r="E722" s="34"/>
      <c r="F722" s="34"/>
      <c r="G722" s="34"/>
    </row>
    <row r="723" spans="5:7" ht="15.75" customHeight="1">
      <c r="E723" s="34"/>
      <c r="F723" s="34"/>
      <c r="G723" s="34"/>
    </row>
    <row r="724" spans="5:7" ht="15.75" customHeight="1">
      <c r="E724" s="34"/>
      <c r="F724" s="34"/>
      <c r="G724" s="34"/>
    </row>
    <row r="725" spans="5:7" ht="15.75" customHeight="1">
      <c r="E725" s="34"/>
      <c r="F725" s="34"/>
      <c r="G725" s="34"/>
    </row>
    <row r="726" spans="5:7" ht="15.75" customHeight="1">
      <c r="E726" s="34"/>
      <c r="F726" s="34"/>
      <c r="G726" s="34"/>
    </row>
    <row r="727" spans="5:7" ht="15.75" customHeight="1">
      <c r="E727" s="34"/>
      <c r="F727" s="34"/>
      <c r="G727" s="34"/>
    </row>
    <row r="728" spans="5:7" ht="15.75" customHeight="1">
      <c r="E728" s="34"/>
      <c r="F728" s="34"/>
      <c r="G728" s="34"/>
    </row>
    <row r="729" spans="5:7" ht="15.75" customHeight="1">
      <c r="E729" s="34"/>
      <c r="F729" s="34"/>
      <c r="G729" s="34"/>
    </row>
    <row r="730" spans="5:7" ht="15.75" customHeight="1">
      <c r="E730" s="34"/>
      <c r="F730" s="34"/>
      <c r="G730" s="34"/>
    </row>
    <row r="731" spans="5:7" ht="15.75" customHeight="1">
      <c r="E731" s="34"/>
      <c r="F731" s="34"/>
      <c r="G731" s="34"/>
    </row>
    <row r="732" spans="5:7" ht="15.75" customHeight="1">
      <c r="E732" s="34"/>
      <c r="F732" s="34"/>
      <c r="G732" s="34"/>
    </row>
    <row r="733" spans="5:7" ht="15.75" customHeight="1">
      <c r="E733" s="34"/>
      <c r="F733" s="34"/>
      <c r="G733" s="34"/>
    </row>
    <row r="734" spans="5:7" ht="15.75" customHeight="1">
      <c r="E734" s="34"/>
      <c r="F734" s="34"/>
      <c r="G734" s="34"/>
    </row>
    <row r="735" spans="5:7" ht="15.75" customHeight="1">
      <c r="E735" s="34"/>
      <c r="F735" s="34"/>
      <c r="G735" s="34"/>
    </row>
    <row r="736" spans="5:7" ht="15.75" customHeight="1">
      <c r="E736" s="34"/>
      <c r="F736" s="34"/>
      <c r="G736" s="34"/>
    </row>
    <row r="737" spans="5:7" ht="15.75" customHeight="1">
      <c r="E737" s="34"/>
      <c r="F737" s="34"/>
      <c r="G737" s="34"/>
    </row>
    <row r="738" spans="5:7" ht="15.75" customHeight="1">
      <c r="E738" s="34"/>
      <c r="F738" s="34"/>
      <c r="G738" s="34"/>
    </row>
    <row r="739" spans="5:7" ht="15.75" customHeight="1">
      <c r="E739" s="34"/>
      <c r="F739" s="34"/>
      <c r="G739" s="34"/>
    </row>
    <row r="740" spans="5:7" ht="15.75" customHeight="1">
      <c r="E740" s="34"/>
      <c r="F740" s="34"/>
      <c r="G740" s="34"/>
    </row>
    <row r="741" spans="5:7" ht="15.75" customHeight="1">
      <c r="E741" s="34"/>
      <c r="F741" s="34"/>
      <c r="G741" s="34"/>
    </row>
    <row r="742" spans="5:7" ht="15.75" customHeight="1">
      <c r="E742" s="34"/>
      <c r="F742" s="34"/>
      <c r="G742" s="34"/>
    </row>
    <row r="743" spans="5:7" ht="15.75" customHeight="1">
      <c r="E743" s="34"/>
      <c r="F743" s="34"/>
      <c r="G743" s="34"/>
    </row>
    <row r="744" spans="5:7" ht="15.75" customHeight="1">
      <c r="E744" s="34"/>
      <c r="F744" s="34"/>
      <c r="G744" s="34"/>
    </row>
    <row r="745" spans="5:7" ht="15.75" customHeight="1">
      <c r="E745" s="34"/>
      <c r="F745" s="34"/>
      <c r="G745" s="34"/>
    </row>
    <row r="746" spans="5:7" ht="15.75" customHeight="1">
      <c r="E746" s="34"/>
      <c r="F746" s="34"/>
      <c r="G746" s="34"/>
    </row>
    <row r="747" spans="5:7" ht="15.75" customHeight="1">
      <c r="E747" s="34"/>
      <c r="F747" s="34"/>
      <c r="G747" s="34"/>
    </row>
    <row r="748" spans="5:7" ht="15.75" customHeight="1">
      <c r="E748" s="34"/>
      <c r="F748" s="34"/>
      <c r="G748" s="34"/>
    </row>
    <row r="749" spans="5:7" ht="15.75" customHeight="1">
      <c r="E749" s="34"/>
      <c r="F749" s="34"/>
      <c r="G749" s="34"/>
    </row>
    <row r="750" spans="5:7" ht="15.75" customHeight="1">
      <c r="E750" s="34"/>
      <c r="F750" s="34"/>
      <c r="G750" s="34"/>
    </row>
    <row r="751" spans="5:7" ht="15.75" customHeight="1">
      <c r="E751" s="34"/>
      <c r="F751" s="34"/>
      <c r="G751" s="34"/>
    </row>
    <row r="752" spans="5:7" ht="15.75" customHeight="1">
      <c r="E752" s="34"/>
      <c r="F752" s="34"/>
      <c r="G752" s="34"/>
    </row>
    <row r="753" spans="5:7" ht="15.75" customHeight="1">
      <c r="E753" s="34"/>
      <c r="F753" s="34"/>
      <c r="G753" s="34"/>
    </row>
    <row r="754" spans="5:7" ht="15.75" customHeight="1">
      <c r="E754" s="34"/>
      <c r="F754" s="34"/>
      <c r="G754" s="34"/>
    </row>
    <row r="755" spans="5:7" ht="15.75" customHeight="1">
      <c r="E755" s="34"/>
      <c r="F755" s="34"/>
      <c r="G755" s="34"/>
    </row>
    <row r="756" spans="5:7" ht="15.75" customHeight="1">
      <c r="E756" s="34"/>
      <c r="F756" s="34"/>
      <c r="G756" s="34"/>
    </row>
    <row r="757" spans="5:7" ht="15.75" customHeight="1">
      <c r="E757" s="34"/>
      <c r="F757" s="34"/>
      <c r="G757" s="34"/>
    </row>
    <row r="758" spans="5:7" ht="15.75" customHeight="1">
      <c r="E758" s="34"/>
      <c r="F758" s="34"/>
      <c r="G758" s="34"/>
    </row>
    <row r="759" spans="5:7" ht="15.75" customHeight="1">
      <c r="E759" s="34"/>
      <c r="F759" s="34"/>
      <c r="G759" s="34"/>
    </row>
    <row r="760" spans="5:7" ht="15.75" customHeight="1">
      <c r="E760" s="34"/>
      <c r="F760" s="34"/>
      <c r="G760" s="34"/>
    </row>
    <row r="761" spans="5:7" ht="15.75" customHeight="1">
      <c r="E761" s="34"/>
      <c r="F761" s="34"/>
      <c r="G761" s="34"/>
    </row>
    <row r="762" spans="5:7" ht="15.75" customHeight="1">
      <c r="E762" s="34"/>
      <c r="F762" s="34"/>
      <c r="G762" s="34"/>
    </row>
    <row r="763" spans="5:7" ht="15.75" customHeight="1">
      <c r="E763" s="34"/>
      <c r="F763" s="34"/>
      <c r="G763" s="34"/>
    </row>
    <row r="764" spans="5:7" ht="15.75" customHeight="1">
      <c r="E764" s="34"/>
      <c r="F764" s="34"/>
      <c r="G764" s="34"/>
    </row>
    <row r="765" spans="5:7" ht="15.75" customHeight="1">
      <c r="E765" s="34"/>
      <c r="F765" s="34"/>
      <c r="G765" s="34"/>
    </row>
    <row r="766" spans="5:7" ht="15.75" customHeight="1">
      <c r="E766" s="34"/>
      <c r="F766" s="34"/>
      <c r="G766" s="34"/>
    </row>
    <row r="767" spans="5:7" ht="15.75" customHeight="1">
      <c r="E767" s="34"/>
      <c r="F767" s="34"/>
      <c r="G767" s="34"/>
    </row>
    <row r="768" spans="5:7" ht="15.75" customHeight="1">
      <c r="E768" s="34"/>
      <c r="F768" s="34"/>
      <c r="G768" s="34"/>
    </row>
    <row r="769" spans="5:7" ht="15.75" customHeight="1">
      <c r="E769" s="34"/>
      <c r="F769" s="34"/>
      <c r="G769" s="34"/>
    </row>
    <row r="770" spans="5:7" ht="15.75" customHeight="1">
      <c r="E770" s="34"/>
      <c r="F770" s="34"/>
      <c r="G770" s="34"/>
    </row>
    <row r="771" spans="5:7" ht="15.75" customHeight="1">
      <c r="E771" s="34"/>
      <c r="F771" s="34"/>
      <c r="G771" s="34"/>
    </row>
    <row r="772" spans="5:7" ht="15.75" customHeight="1">
      <c r="E772" s="34"/>
      <c r="F772" s="34"/>
      <c r="G772" s="34"/>
    </row>
    <row r="773" spans="5:7" ht="15.75" customHeight="1">
      <c r="E773" s="34"/>
      <c r="F773" s="34"/>
      <c r="G773" s="34"/>
    </row>
    <row r="774" spans="5:7" ht="15.75" customHeight="1">
      <c r="E774" s="34"/>
      <c r="F774" s="34"/>
      <c r="G774" s="34"/>
    </row>
    <row r="775" spans="5:7" ht="15.75" customHeight="1">
      <c r="E775" s="34"/>
      <c r="F775" s="34"/>
      <c r="G775" s="34"/>
    </row>
    <row r="776" spans="5:7" ht="15.75" customHeight="1">
      <c r="E776" s="34"/>
      <c r="F776" s="34"/>
      <c r="G776" s="34"/>
    </row>
    <row r="777" spans="5:7" ht="15.75" customHeight="1">
      <c r="E777" s="34"/>
      <c r="F777" s="34"/>
      <c r="G777" s="34"/>
    </row>
    <row r="778" spans="5:7" ht="15.75" customHeight="1">
      <c r="E778" s="34"/>
      <c r="F778" s="34"/>
      <c r="G778" s="34"/>
    </row>
    <row r="779" spans="5:7" ht="15.75" customHeight="1">
      <c r="E779" s="34"/>
      <c r="F779" s="34"/>
      <c r="G779" s="34"/>
    </row>
    <row r="780" spans="5:7" ht="15.75" customHeight="1">
      <c r="E780" s="34"/>
      <c r="F780" s="34"/>
      <c r="G780" s="34"/>
    </row>
    <row r="781" spans="5:7" ht="15.75" customHeight="1">
      <c r="E781" s="34"/>
      <c r="F781" s="34"/>
      <c r="G781" s="34"/>
    </row>
    <row r="782" spans="5:7" ht="15.75" customHeight="1">
      <c r="E782" s="34"/>
      <c r="F782" s="34"/>
      <c r="G782" s="34"/>
    </row>
    <row r="783" spans="5:7" ht="15.75" customHeight="1">
      <c r="E783" s="34"/>
      <c r="F783" s="34"/>
      <c r="G783" s="34"/>
    </row>
    <row r="784" spans="5:7" ht="15.75" customHeight="1">
      <c r="E784" s="34"/>
      <c r="F784" s="34"/>
      <c r="G784" s="34"/>
    </row>
    <row r="785" spans="5:7" ht="15.75" customHeight="1">
      <c r="E785" s="34"/>
      <c r="F785" s="34"/>
      <c r="G785" s="34"/>
    </row>
    <row r="786" spans="5:7" ht="15.75" customHeight="1">
      <c r="E786" s="34"/>
      <c r="F786" s="34"/>
      <c r="G786" s="34"/>
    </row>
    <row r="787" spans="5:7" ht="15.75" customHeight="1">
      <c r="E787" s="34"/>
      <c r="F787" s="34"/>
      <c r="G787" s="34"/>
    </row>
    <row r="788" spans="5:7" ht="15.75" customHeight="1">
      <c r="E788" s="34"/>
      <c r="F788" s="34"/>
      <c r="G788" s="34"/>
    </row>
    <row r="789" spans="5:7" ht="15.75" customHeight="1">
      <c r="E789" s="34"/>
      <c r="F789" s="34"/>
      <c r="G789" s="34"/>
    </row>
    <row r="790" spans="5:7" ht="15.75" customHeight="1">
      <c r="E790" s="34"/>
      <c r="F790" s="34"/>
      <c r="G790" s="34"/>
    </row>
    <row r="791" spans="5:7" ht="15.75" customHeight="1">
      <c r="E791" s="34"/>
      <c r="F791" s="34"/>
      <c r="G791" s="34"/>
    </row>
    <row r="792" spans="5:7" ht="15.75" customHeight="1">
      <c r="E792" s="34"/>
      <c r="F792" s="34"/>
      <c r="G792" s="34"/>
    </row>
    <row r="793" spans="5:7" ht="15.75" customHeight="1">
      <c r="E793" s="34"/>
      <c r="F793" s="34"/>
      <c r="G793" s="34"/>
    </row>
    <row r="794" spans="5:7" ht="15.75" customHeight="1">
      <c r="E794" s="34"/>
      <c r="F794" s="34"/>
      <c r="G794" s="34"/>
    </row>
    <row r="795" spans="5:7" ht="15.75" customHeight="1">
      <c r="E795" s="34"/>
      <c r="F795" s="34"/>
      <c r="G795" s="34"/>
    </row>
    <row r="796" spans="5:7" ht="15.75" customHeight="1">
      <c r="E796" s="34"/>
      <c r="F796" s="34"/>
      <c r="G796" s="34"/>
    </row>
    <row r="797" spans="5:7" ht="15.75" customHeight="1">
      <c r="E797" s="34"/>
      <c r="F797" s="34"/>
      <c r="G797" s="34"/>
    </row>
    <row r="798" spans="5:7" ht="15.75" customHeight="1">
      <c r="E798" s="34"/>
      <c r="F798" s="34"/>
      <c r="G798" s="34"/>
    </row>
    <row r="799" spans="5:7" ht="15.75" customHeight="1">
      <c r="E799" s="34"/>
      <c r="F799" s="34"/>
      <c r="G799" s="34"/>
    </row>
    <row r="800" spans="5:7" ht="15.75" customHeight="1">
      <c r="E800" s="34"/>
      <c r="F800" s="34"/>
      <c r="G800" s="34"/>
    </row>
    <row r="801" spans="5:7" ht="15.75" customHeight="1">
      <c r="E801" s="34"/>
      <c r="F801" s="34"/>
      <c r="G801" s="34"/>
    </row>
    <row r="802" spans="5:7" ht="15.75" customHeight="1">
      <c r="E802" s="34"/>
      <c r="F802" s="34"/>
      <c r="G802" s="34"/>
    </row>
    <row r="803" spans="5:7" ht="15.75" customHeight="1">
      <c r="E803" s="34"/>
      <c r="F803" s="34"/>
      <c r="G803" s="34"/>
    </row>
    <row r="804" spans="5:7" ht="15.75" customHeight="1">
      <c r="E804" s="34"/>
      <c r="F804" s="34"/>
      <c r="G804" s="34"/>
    </row>
    <row r="805" spans="5:7" ht="15.75" customHeight="1">
      <c r="E805" s="34"/>
      <c r="F805" s="34"/>
      <c r="G805" s="34"/>
    </row>
    <row r="806" spans="5:7" ht="15.75" customHeight="1">
      <c r="E806" s="34"/>
      <c r="F806" s="34"/>
      <c r="G806" s="34"/>
    </row>
    <row r="807" spans="5:7" ht="15.75" customHeight="1">
      <c r="E807" s="34"/>
      <c r="F807" s="34"/>
      <c r="G807" s="34"/>
    </row>
    <row r="808" spans="5:7" ht="15.75" customHeight="1">
      <c r="E808" s="34"/>
      <c r="F808" s="34"/>
      <c r="G808" s="34"/>
    </row>
    <row r="809" spans="5:7" ht="15.75" customHeight="1">
      <c r="E809" s="34"/>
      <c r="F809" s="34"/>
      <c r="G809" s="34"/>
    </row>
    <row r="810" spans="5:7" ht="15.75" customHeight="1">
      <c r="E810" s="34"/>
      <c r="F810" s="34"/>
      <c r="G810" s="34"/>
    </row>
    <row r="811" spans="5:7" ht="15.75" customHeight="1">
      <c r="E811" s="34"/>
      <c r="F811" s="34"/>
      <c r="G811" s="34"/>
    </row>
    <row r="812" spans="5:7" ht="15.75" customHeight="1">
      <c r="E812" s="34"/>
      <c r="F812" s="34"/>
      <c r="G812" s="34"/>
    </row>
    <row r="813" spans="5:7" ht="15.75" customHeight="1">
      <c r="E813" s="34"/>
      <c r="F813" s="34"/>
      <c r="G813" s="34"/>
    </row>
    <row r="814" spans="5:7" ht="15.75" customHeight="1">
      <c r="E814" s="34"/>
      <c r="F814" s="34"/>
      <c r="G814" s="34"/>
    </row>
    <row r="815" spans="5:7" ht="15.75" customHeight="1">
      <c r="E815" s="34"/>
      <c r="F815" s="34"/>
      <c r="G815" s="34"/>
    </row>
    <row r="816" spans="5:7" ht="15.75" customHeight="1">
      <c r="E816" s="34"/>
      <c r="F816" s="34"/>
      <c r="G816" s="34"/>
    </row>
    <row r="817" spans="5:7" ht="15.75" customHeight="1">
      <c r="E817" s="34"/>
      <c r="F817" s="34"/>
      <c r="G817" s="34"/>
    </row>
    <row r="818" spans="5:7" ht="15.75" customHeight="1">
      <c r="E818" s="34"/>
      <c r="F818" s="34"/>
      <c r="G818" s="34"/>
    </row>
    <row r="819" spans="5:7" ht="15.75" customHeight="1">
      <c r="E819" s="34"/>
      <c r="F819" s="34"/>
      <c r="G819" s="34"/>
    </row>
    <row r="820" spans="5:7" ht="15.75" customHeight="1">
      <c r="E820" s="34"/>
      <c r="F820" s="34"/>
      <c r="G820" s="34"/>
    </row>
    <row r="821" spans="5:7" ht="15.75" customHeight="1">
      <c r="E821" s="34"/>
      <c r="F821" s="34"/>
      <c r="G821" s="34"/>
    </row>
    <row r="822" spans="5:7" ht="15.75" customHeight="1">
      <c r="E822" s="34"/>
      <c r="F822" s="34"/>
      <c r="G822" s="34"/>
    </row>
    <row r="823" spans="5:7" ht="15.75" customHeight="1">
      <c r="E823" s="34"/>
      <c r="F823" s="34"/>
      <c r="G823" s="34"/>
    </row>
    <row r="824" spans="5:7" ht="15.75" customHeight="1">
      <c r="E824" s="34"/>
      <c r="F824" s="34"/>
      <c r="G824" s="34"/>
    </row>
    <row r="825" spans="5:7" ht="15.75" customHeight="1">
      <c r="E825" s="34"/>
      <c r="F825" s="34"/>
      <c r="G825" s="34"/>
    </row>
    <row r="826" spans="5:7" ht="15.75" customHeight="1">
      <c r="E826" s="34"/>
      <c r="F826" s="34"/>
      <c r="G826" s="34"/>
    </row>
    <row r="827" spans="5:7" ht="15.75" customHeight="1">
      <c r="E827" s="34"/>
      <c r="F827" s="34"/>
      <c r="G827" s="34"/>
    </row>
    <row r="828" spans="5:7" ht="15.75" customHeight="1">
      <c r="E828" s="34"/>
      <c r="F828" s="34"/>
      <c r="G828" s="34"/>
    </row>
    <row r="829" spans="5:7" ht="15.75" customHeight="1">
      <c r="E829" s="34"/>
      <c r="F829" s="34"/>
      <c r="G829" s="34"/>
    </row>
    <row r="830" spans="5:7" ht="15.75" customHeight="1">
      <c r="E830" s="34"/>
      <c r="F830" s="34"/>
      <c r="G830" s="34"/>
    </row>
    <row r="831" spans="5:7" ht="15.75" customHeight="1">
      <c r="E831" s="34"/>
      <c r="F831" s="34"/>
      <c r="G831" s="34"/>
    </row>
    <row r="832" spans="5:7" ht="15.75" customHeight="1">
      <c r="E832" s="34"/>
      <c r="F832" s="34"/>
      <c r="G832" s="34"/>
    </row>
    <row r="833" spans="5:7" ht="15.75" customHeight="1">
      <c r="E833" s="34"/>
      <c r="F833" s="34"/>
      <c r="G833" s="34"/>
    </row>
    <row r="834" spans="5:7" ht="15.75" customHeight="1">
      <c r="E834" s="34"/>
      <c r="F834" s="34"/>
      <c r="G834" s="34"/>
    </row>
    <row r="835" spans="5:7" ht="15.75" customHeight="1">
      <c r="E835" s="34"/>
      <c r="F835" s="34"/>
      <c r="G835" s="34"/>
    </row>
    <row r="836" spans="5:7" ht="15.75" customHeight="1">
      <c r="E836" s="34"/>
      <c r="F836" s="34"/>
      <c r="G836" s="34"/>
    </row>
    <row r="837" spans="5:7" ht="15.75" customHeight="1">
      <c r="E837" s="34"/>
      <c r="F837" s="34"/>
      <c r="G837" s="34"/>
    </row>
    <row r="838" spans="5:7" ht="15.75" customHeight="1">
      <c r="E838" s="34"/>
      <c r="F838" s="34"/>
      <c r="G838" s="34"/>
    </row>
    <row r="839" spans="5:7" ht="15.75" customHeight="1">
      <c r="E839" s="34"/>
      <c r="F839" s="34"/>
      <c r="G839" s="34"/>
    </row>
    <row r="840" spans="5:7" ht="15.75" customHeight="1">
      <c r="E840" s="34"/>
      <c r="F840" s="34"/>
      <c r="G840" s="34"/>
    </row>
    <row r="841" spans="5:7" ht="15.75" customHeight="1">
      <c r="E841" s="34"/>
      <c r="F841" s="34"/>
      <c r="G841" s="34"/>
    </row>
    <row r="842" spans="5:7" ht="15.75" customHeight="1">
      <c r="E842" s="34"/>
      <c r="F842" s="34"/>
      <c r="G842" s="34"/>
    </row>
    <row r="843" spans="5:7" ht="15.75" customHeight="1">
      <c r="E843" s="34"/>
      <c r="F843" s="34"/>
      <c r="G843" s="34"/>
    </row>
    <row r="844" spans="5:7" ht="15.75" customHeight="1">
      <c r="E844" s="34"/>
      <c r="F844" s="34"/>
      <c r="G844" s="34"/>
    </row>
    <row r="845" spans="5:7" ht="15.75" customHeight="1">
      <c r="E845" s="34"/>
      <c r="F845" s="34"/>
      <c r="G845" s="34"/>
    </row>
    <row r="846" spans="5:7" ht="15.75" customHeight="1">
      <c r="E846" s="34"/>
      <c r="F846" s="34"/>
      <c r="G846" s="34"/>
    </row>
    <row r="847" spans="5:7" ht="15.75" customHeight="1">
      <c r="E847" s="34"/>
      <c r="F847" s="34"/>
      <c r="G847" s="34"/>
    </row>
    <row r="848" spans="5:7" ht="15.75" customHeight="1">
      <c r="E848" s="34"/>
      <c r="F848" s="34"/>
      <c r="G848" s="34"/>
    </row>
    <row r="849" spans="5:7" ht="15.75" customHeight="1">
      <c r="E849" s="34"/>
      <c r="F849" s="34"/>
      <c r="G849" s="34"/>
    </row>
    <row r="850" spans="5:7" ht="15.75" customHeight="1">
      <c r="E850" s="34"/>
      <c r="F850" s="34"/>
      <c r="G850" s="34"/>
    </row>
    <row r="851" spans="5:7" ht="15.75" customHeight="1">
      <c r="E851" s="34"/>
      <c r="F851" s="34"/>
      <c r="G851" s="34"/>
    </row>
    <row r="852" spans="5:7" ht="15.75" customHeight="1">
      <c r="E852" s="34"/>
      <c r="F852" s="34"/>
      <c r="G852" s="34"/>
    </row>
    <row r="853" spans="5:7" ht="15.75" customHeight="1">
      <c r="E853" s="34"/>
      <c r="F853" s="34"/>
      <c r="G853" s="34"/>
    </row>
    <row r="854" spans="5:7" ht="15.75" customHeight="1">
      <c r="E854" s="34"/>
      <c r="F854" s="34"/>
      <c r="G854" s="34"/>
    </row>
    <row r="855" spans="5:7" ht="15.75" customHeight="1">
      <c r="E855" s="34"/>
      <c r="F855" s="34"/>
      <c r="G855" s="34"/>
    </row>
    <row r="856" spans="5:7" ht="15.75" customHeight="1">
      <c r="E856" s="34"/>
      <c r="F856" s="34"/>
      <c r="G856" s="34"/>
    </row>
    <row r="857" spans="5:7" ht="15.75" customHeight="1">
      <c r="E857" s="34"/>
      <c r="F857" s="34"/>
      <c r="G857" s="34"/>
    </row>
    <row r="858" spans="5:7" ht="15.75" customHeight="1">
      <c r="E858" s="34"/>
      <c r="F858" s="34"/>
      <c r="G858" s="34"/>
    </row>
    <row r="859" spans="5:7" ht="15.75" customHeight="1">
      <c r="E859" s="34"/>
      <c r="F859" s="34"/>
      <c r="G859" s="34"/>
    </row>
    <row r="860" spans="5:7" ht="15.75" customHeight="1">
      <c r="E860" s="34"/>
      <c r="F860" s="34"/>
      <c r="G860" s="34"/>
    </row>
    <row r="861" spans="5:7" ht="15.75" customHeight="1">
      <c r="E861" s="34"/>
      <c r="F861" s="34"/>
      <c r="G861" s="34"/>
    </row>
    <row r="862" spans="5:7" ht="15.75" customHeight="1">
      <c r="E862" s="34"/>
      <c r="F862" s="34"/>
      <c r="G862" s="34"/>
    </row>
    <row r="863" spans="5:7" ht="15.75" customHeight="1">
      <c r="E863" s="34"/>
      <c r="F863" s="34"/>
      <c r="G863" s="34"/>
    </row>
    <row r="864" spans="5:7" ht="15.75" customHeight="1">
      <c r="E864" s="34"/>
      <c r="F864" s="34"/>
      <c r="G864" s="34"/>
    </row>
    <row r="865" spans="5:7" ht="15.75" customHeight="1">
      <c r="E865" s="34"/>
      <c r="F865" s="34"/>
      <c r="G865" s="34"/>
    </row>
    <row r="866" spans="5:7" ht="15.75" customHeight="1">
      <c r="E866" s="34"/>
      <c r="F866" s="34"/>
      <c r="G866" s="34"/>
    </row>
    <row r="867" spans="5:7" ht="15.75" customHeight="1">
      <c r="E867" s="34"/>
      <c r="F867" s="34"/>
      <c r="G867" s="34"/>
    </row>
    <row r="868" spans="5:7" ht="15.75" customHeight="1">
      <c r="E868" s="34"/>
      <c r="F868" s="34"/>
      <c r="G868" s="34"/>
    </row>
    <row r="869" spans="5:7" ht="15.75" customHeight="1">
      <c r="E869" s="34"/>
      <c r="F869" s="34"/>
      <c r="G869" s="34"/>
    </row>
    <row r="870" spans="5:7" ht="15.75" customHeight="1">
      <c r="E870" s="34"/>
      <c r="F870" s="34"/>
      <c r="G870" s="34"/>
    </row>
    <row r="871" spans="5:7" ht="15.75" customHeight="1">
      <c r="E871" s="34"/>
      <c r="F871" s="34"/>
      <c r="G871" s="34"/>
    </row>
    <row r="872" spans="5:7" ht="15.75" customHeight="1">
      <c r="E872" s="34"/>
      <c r="F872" s="34"/>
      <c r="G872" s="34"/>
    </row>
    <row r="873" spans="5:7" ht="15.75" customHeight="1">
      <c r="E873" s="34"/>
      <c r="F873" s="34"/>
      <c r="G873" s="34"/>
    </row>
    <row r="874" spans="5:7" ht="15.75" customHeight="1">
      <c r="E874" s="34"/>
      <c r="F874" s="34"/>
      <c r="G874" s="34"/>
    </row>
    <row r="875" spans="5:7" ht="15.75" customHeight="1">
      <c r="E875" s="34"/>
      <c r="F875" s="34"/>
      <c r="G875" s="34"/>
    </row>
    <row r="876" spans="5:7" ht="15.75" customHeight="1">
      <c r="E876" s="34"/>
      <c r="F876" s="34"/>
      <c r="G876" s="34"/>
    </row>
    <row r="877" spans="5:7" ht="15.75" customHeight="1">
      <c r="E877" s="34"/>
      <c r="F877" s="34"/>
      <c r="G877" s="34"/>
    </row>
    <row r="878" spans="5:7" ht="15.75" customHeight="1">
      <c r="E878" s="34"/>
      <c r="F878" s="34"/>
      <c r="G878" s="34"/>
    </row>
    <row r="879" spans="5:7" ht="15.75" customHeight="1">
      <c r="E879" s="34"/>
      <c r="F879" s="34"/>
      <c r="G879" s="34"/>
    </row>
    <row r="880" spans="5:7" ht="15.75" customHeight="1">
      <c r="E880" s="34"/>
      <c r="F880" s="34"/>
      <c r="G880" s="34"/>
    </row>
    <row r="881" spans="5:7" ht="15.75" customHeight="1">
      <c r="E881" s="34"/>
      <c r="F881" s="34"/>
      <c r="G881" s="34"/>
    </row>
    <row r="882" spans="5:7" ht="15.75" customHeight="1">
      <c r="E882" s="34"/>
      <c r="F882" s="34"/>
      <c r="G882" s="34"/>
    </row>
    <row r="883" spans="5:7" ht="15.75" customHeight="1">
      <c r="E883" s="34"/>
      <c r="F883" s="34"/>
      <c r="G883" s="34"/>
    </row>
    <row r="884" spans="5:7" ht="15.75" customHeight="1">
      <c r="E884" s="34"/>
      <c r="F884" s="34"/>
      <c r="G884" s="34"/>
    </row>
    <row r="885" spans="5:7" ht="15.75" customHeight="1">
      <c r="E885" s="34"/>
      <c r="F885" s="34"/>
      <c r="G885" s="34"/>
    </row>
    <row r="886" spans="5:7" ht="15.75" customHeight="1">
      <c r="E886" s="34"/>
      <c r="F886" s="34"/>
      <c r="G886" s="34"/>
    </row>
    <row r="887" spans="5:7" ht="15.75" customHeight="1">
      <c r="E887" s="34"/>
      <c r="F887" s="34"/>
      <c r="G887" s="34"/>
    </row>
    <row r="888" spans="5:7" ht="15.75" customHeight="1">
      <c r="E888" s="34"/>
      <c r="F888" s="34"/>
      <c r="G888" s="34"/>
    </row>
    <row r="889" spans="5:7" ht="15.75" customHeight="1">
      <c r="E889" s="34"/>
      <c r="F889" s="34"/>
      <c r="G889" s="34"/>
    </row>
    <row r="890" spans="5:7" ht="15.75" customHeight="1">
      <c r="E890" s="34"/>
      <c r="F890" s="34"/>
      <c r="G890" s="34"/>
    </row>
    <row r="891" spans="5:7" ht="15.75" customHeight="1">
      <c r="E891" s="34"/>
      <c r="F891" s="34"/>
      <c r="G891" s="34"/>
    </row>
    <row r="892" spans="5:7" ht="15.75" customHeight="1">
      <c r="E892" s="34"/>
      <c r="F892" s="34"/>
      <c r="G892" s="34"/>
    </row>
    <row r="893" spans="5:7" ht="15.75" customHeight="1">
      <c r="E893" s="34"/>
      <c r="F893" s="34"/>
      <c r="G893" s="34"/>
    </row>
    <row r="894" spans="5:7" ht="15.75" customHeight="1">
      <c r="E894" s="34"/>
      <c r="F894" s="34"/>
      <c r="G894" s="34"/>
    </row>
    <row r="895" spans="5:7" ht="15.75" customHeight="1">
      <c r="E895" s="34"/>
      <c r="F895" s="34"/>
      <c r="G895" s="34"/>
    </row>
    <row r="896" spans="5:7" ht="15.75" customHeight="1">
      <c r="E896" s="34"/>
      <c r="F896" s="34"/>
      <c r="G896" s="34"/>
    </row>
    <row r="897" spans="5:7" ht="15.75" customHeight="1">
      <c r="E897" s="34"/>
      <c r="F897" s="34"/>
      <c r="G897" s="34"/>
    </row>
    <row r="898" spans="5:7" ht="15.75" customHeight="1">
      <c r="E898" s="34"/>
      <c r="F898" s="34"/>
      <c r="G898" s="34"/>
    </row>
    <row r="899" spans="5:7" ht="15.75" customHeight="1">
      <c r="E899" s="34"/>
      <c r="F899" s="34"/>
      <c r="G899" s="34"/>
    </row>
    <row r="900" spans="5:7" ht="15.75" customHeight="1">
      <c r="E900" s="34"/>
      <c r="F900" s="34"/>
      <c r="G900" s="34"/>
    </row>
    <row r="901" spans="5:7" ht="15.75" customHeight="1">
      <c r="E901" s="34"/>
      <c r="F901" s="34"/>
      <c r="G901" s="34"/>
    </row>
    <row r="902" spans="5:7" ht="15.75" customHeight="1">
      <c r="E902" s="34"/>
      <c r="F902" s="34"/>
      <c r="G902" s="34"/>
    </row>
    <row r="903" spans="5:7" ht="15.75" customHeight="1">
      <c r="E903" s="34"/>
      <c r="F903" s="34"/>
      <c r="G903" s="34"/>
    </row>
    <row r="904" spans="5:7" ht="15.75" customHeight="1">
      <c r="E904" s="34"/>
      <c r="F904" s="34"/>
      <c r="G904" s="34"/>
    </row>
    <row r="905" spans="5:7" ht="15.75" customHeight="1">
      <c r="E905" s="34"/>
      <c r="F905" s="34"/>
      <c r="G905" s="34"/>
    </row>
    <row r="906" spans="5:7" ht="15.75" customHeight="1">
      <c r="E906" s="34"/>
      <c r="F906" s="34"/>
      <c r="G906" s="34"/>
    </row>
    <row r="907" spans="5:7" ht="15.75" customHeight="1">
      <c r="E907" s="34"/>
      <c r="F907" s="34"/>
      <c r="G907" s="34"/>
    </row>
    <row r="908" spans="5:7" ht="15.75" customHeight="1">
      <c r="E908" s="34"/>
      <c r="F908" s="34"/>
      <c r="G908" s="34"/>
    </row>
    <row r="909" spans="5:7" ht="15.75" customHeight="1">
      <c r="E909" s="34"/>
      <c r="F909" s="34"/>
      <c r="G909" s="34"/>
    </row>
    <row r="910" spans="5:7" ht="15.75" customHeight="1">
      <c r="E910" s="34"/>
      <c r="F910" s="34"/>
      <c r="G910" s="34"/>
    </row>
    <row r="911" spans="5:7" ht="15.75" customHeight="1">
      <c r="E911" s="34"/>
      <c r="F911" s="34"/>
      <c r="G911" s="34"/>
    </row>
    <row r="912" spans="5:7" ht="15.75" customHeight="1">
      <c r="E912" s="34"/>
      <c r="F912" s="34"/>
      <c r="G912" s="34"/>
    </row>
    <row r="913" spans="5:7" ht="15.75" customHeight="1">
      <c r="E913" s="34"/>
      <c r="F913" s="34"/>
      <c r="G913" s="34"/>
    </row>
    <row r="914" spans="5:7" ht="15.75" customHeight="1">
      <c r="E914" s="34"/>
      <c r="F914" s="34"/>
      <c r="G914" s="34"/>
    </row>
    <row r="915" spans="5:7" ht="15.75" customHeight="1">
      <c r="E915" s="34"/>
      <c r="F915" s="34"/>
      <c r="G915" s="34"/>
    </row>
    <row r="916" spans="5:7" ht="15.75" customHeight="1">
      <c r="E916" s="34"/>
      <c r="F916" s="34"/>
      <c r="G916" s="34"/>
    </row>
    <row r="917" spans="5:7" ht="15.75" customHeight="1">
      <c r="E917" s="34"/>
      <c r="F917" s="34"/>
      <c r="G917" s="34"/>
    </row>
    <row r="918" spans="5:7" ht="15.75" customHeight="1">
      <c r="E918" s="34"/>
      <c r="F918" s="34"/>
      <c r="G918" s="34"/>
    </row>
    <row r="919" spans="5:7" ht="15.75" customHeight="1">
      <c r="E919" s="34"/>
      <c r="F919" s="34"/>
      <c r="G919" s="34"/>
    </row>
    <row r="920" spans="5:7" ht="15.75" customHeight="1">
      <c r="E920" s="34"/>
      <c r="F920" s="34"/>
      <c r="G920" s="34"/>
    </row>
    <row r="921" spans="5:7" ht="15.75" customHeight="1">
      <c r="E921" s="34"/>
      <c r="F921" s="34"/>
      <c r="G921" s="34"/>
    </row>
    <row r="922" spans="5:7" ht="15.75" customHeight="1">
      <c r="E922" s="34"/>
      <c r="F922" s="34"/>
      <c r="G922" s="34"/>
    </row>
    <row r="923" spans="5:7" ht="15.75" customHeight="1">
      <c r="E923" s="34"/>
      <c r="F923" s="34"/>
      <c r="G923" s="34"/>
    </row>
    <row r="924" spans="5:7" ht="15.75" customHeight="1">
      <c r="E924" s="34"/>
      <c r="F924" s="34"/>
      <c r="G924" s="34"/>
    </row>
    <row r="925" spans="5:7" ht="15.75" customHeight="1">
      <c r="E925" s="34"/>
      <c r="F925" s="34"/>
      <c r="G925" s="34"/>
    </row>
    <row r="926" spans="5:7" ht="15.75" customHeight="1">
      <c r="E926" s="34"/>
      <c r="F926" s="34"/>
      <c r="G926" s="34"/>
    </row>
    <row r="927" spans="5:7" ht="15.75" customHeight="1">
      <c r="E927" s="34"/>
      <c r="F927" s="34"/>
      <c r="G927" s="34"/>
    </row>
    <row r="928" spans="5:7" ht="15.75" customHeight="1">
      <c r="E928" s="34"/>
      <c r="F928" s="34"/>
      <c r="G928" s="34"/>
    </row>
    <row r="929" spans="5:7" ht="15.75" customHeight="1">
      <c r="E929" s="34"/>
      <c r="F929" s="34"/>
      <c r="G929" s="34"/>
    </row>
    <row r="930" spans="5:7" ht="15.75" customHeight="1">
      <c r="E930" s="34"/>
      <c r="F930" s="34"/>
      <c r="G930" s="34"/>
    </row>
    <row r="931" spans="5:7" ht="15.75" customHeight="1">
      <c r="E931" s="34"/>
      <c r="F931" s="34"/>
      <c r="G931" s="34"/>
    </row>
    <row r="932" spans="5:7" ht="15.75" customHeight="1">
      <c r="E932" s="34"/>
      <c r="F932" s="34"/>
      <c r="G932" s="34"/>
    </row>
    <row r="933" spans="5:7" ht="15.75" customHeight="1">
      <c r="E933" s="34"/>
      <c r="F933" s="34"/>
      <c r="G933" s="34"/>
    </row>
    <row r="934" spans="5:7" ht="15.75" customHeight="1">
      <c r="E934" s="34"/>
      <c r="F934" s="34"/>
      <c r="G934" s="34"/>
    </row>
    <row r="935" spans="5:7" ht="15.75" customHeight="1">
      <c r="E935" s="34"/>
      <c r="F935" s="34"/>
      <c r="G935" s="34"/>
    </row>
    <row r="936" spans="5:7" ht="15.75" customHeight="1">
      <c r="E936" s="34"/>
      <c r="F936" s="34"/>
      <c r="G936" s="34"/>
    </row>
    <row r="937" spans="5:7" ht="15.75" customHeight="1">
      <c r="E937" s="34"/>
      <c r="F937" s="34"/>
      <c r="G937" s="34"/>
    </row>
    <row r="938" spans="5:7" ht="15.75" customHeight="1">
      <c r="E938" s="34"/>
      <c r="F938" s="34"/>
      <c r="G938" s="34"/>
    </row>
    <row r="939" spans="5:7" ht="15.75" customHeight="1">
      <c r="E939" s="34"/>
      <c r="F939" s="34"/>
      <c r="G939" s="34"/>
    </row>
    <row r="940" spans="5:7" ht="15.75" customHeight="1">
      <c r="E940" s="34"/>
      <c r="F940" s="34"/>
      <c r="G940" s="34"/>
    </row>
    <row r="941" spans="5:7" ht="15.75" customHeight="1">
      <c r="E941" s="34"/>
      <c r="F941" s="34"/>
      <c r="G941" s="34"/>
    </row>
    <row r="942" spans="5:7" ht="15.75" customHeight="1">
      <c r="E942" s="34"/>
      <c r="F942" s="34"/>
      <c r="G942" s="34"/>
    </row>
    <row r="943" spans="5:7" ht="15.75" customHeight="1">
      <c r="E943" s="34"/>
      <c r="F943" s="34"/>
      <c r="G943" s="34"/>
    </row>
    <row r="944" spans="5:7" ht="15.75" customHeight="1">
      <c r="E944" s="34"/>
      <c r="F944" s="34"/>
      <c r="G944" s="34"/>
    </row>
    <row r="945" spans="5:7" ht="15.75" customHeight="1">
      <c r="E945" s="34"/>
      <c r="F945" s="34"/>
      <c r="G945" s="34"/>
    </row>
    <row r="946" spans="5:7" ht="15.75" customHeight="1">
      <c r="E946" s="34"/>
      <c r="F946" s="34"/>
      <c r="G946" s="34"/>
    </row>
    <row r="947" spans="5:7" ht="15.75" customHeight="1">
      <c r="E947" s="34"/>
      <c r="F947" s="34"/>
      <c r="G947" s="34"/>
    </row>
    <row r="948" spans="5:7" ht="15.75" customHeight="1">
      <c r="E948" s="34"/>
      <c r="F948" s="34"/>
      <c r="G948" s="34"/>
    </row>
    <row r="949" spans="5:7" ht="15.75" customHeight="1">
      <c r="E949" s="34"/>
      <c r="F949" s="34"/>
      <c r="G949" s="34"/>
    </row>
    <row r="950" spans="5:7" ht="15.75" customHeight="1">
      <c r="E950" s="34"/>
      <c r="F950" s="34"/>
      <c r="G950" s="34"/>
    </row>
    <row r="951" spans="5:7" ht="15.75" customHeight="1">
      <c r="E951" s="34"/>
      <c r="F951" s="34"/>
      <c r="G951" s="34"/>
    </row>
    <row r="952" spans="5:7" ht="15.75" customHeight="1">
      <c r="E952" s="34"/>
      <c r="F952" s="34"/>
      <c r="G952" s="34"/>
    </row>
    <row r="953" spans="5:7" ht="15.75" customHeight="1">
      <c r="E953" s="34"/>
      <c r="F953" s="34"/>
      <c r="G953" s="34"/>
    </row>
    <row r="954" spans="5:7" ht="15.75" customHeight="1">
      <c r="E954" s="34"/>
      <c r="F954" s="34"/>
      <c r="G954" s="34"/>
    </row>
    <row r="955" spans="5:7" ht="15.75" customHeight="1">
      <c r="E955" s="34"/>
      <c r="F955" s="34"/>
      <c r="G955" s="34"/>
    </row>
    <row r="956" spans="5:7" ht="15.75" customHeight="1">
      <c r="E956" s="34"/>
      <c r="F956" s="34"/>
      <c r="G956" s="34"/>
    </row>
    <row r="957" spans="5:7" ht="15.75" customHeight="1">
      <c r="E957" s="34"/>
      <c r="F957" s="34"/>
      <c r="G957" s="34"/>
    </row>
    <row r="958" spans="5:7" ht="15.75" customHeight="1">
      <c r="E958" s="34"/>
      <c r="F958" s="34"/>
      <c r="G958" s="34"/>
    </row>
    <row r="959" spans="5:7" ht="15.75" customHeight="1">
      <c r="E959" s="34"/>
      <c r="F959" s="34"/>
      <c r="G959" s="34"/>
    </row>
    <row r="960" spans="5:7" ht="15.75" customHeight="1">
      <c r="E960" s="34"/>
      <c r="F960" s="34"/>
      <c r="G960" s="34"/>
    </row>
    <row r="961" spans="5:7" ht="15.75" customHeight="1">
      <c r="E961" s="34"/>
      <c r="F961" s="34"/>
      <c r="G961" s="34"/>
    </row>
    <row r="962" spans="5:7" ht="15.75" customHeight="1">
      <c r="E962" s="34"/>
      <c r="F962" s="34"/>
      <c r="G962" s="34"/>
    </row>
    <row r="963" spans="5:7" ht="15.75" customHeight="1">
      <c r="E963" s="34"/>
      <c r="F963" s="34"/>
      <c r="G963" s="34"/>
    </row>
    <row r="964" spans="5:7" ht="15.75" customHeight="1">
      <c r="E964" s="34"/>
      <c r="F964" s="34"/>
      <c r="G964" s="34"/>
    </row>
    <row r="965" spans="5:7" ht="15.75" customHeight="1">
      <c r="E965" s="34"/>
      <c r="F965" s="34"/>
      <c r="G965" s="34"/>
    </row>
    <row r="966" spans="5:7" ht="15.75" customHeight="1">
      <c r="E966" s="34"/>
      <c r="F966" s="34"/>
      <c r="G966" s="34"/>
    </row>
    <row r="967" spans="5:7" ht="15.75" customHeight="1">
      <c r="E967" s="34"/>
      <c r="F967" s="34"/>
      <c r="G967" s="34"/>
    </row>
    <row r="968" spans="5:7" ht="15.75" customHeight="1">
      <c r="E968" s="34"/>
      <c r="F968" s="34"/>
      <c r="G968" s="34"/>
    </row>
    <row r="969" spans="5:7" ht="15.75" customHeight="1">
      <c r="E969" s="34"/>
      <c r="F969" s="34"/>
      <c r="G969" s="34"/>
    </row>
    <row r="970" spans="5:7" ht="15.75" customHeight="1">
      <c r="E970" s="34"/>
      <c r="F970" s="34"/>
      <c r="G970" s="34"/>
    </row>
    <row r="971" spans="5:7" ht="15.75" customHeight="1">
      <c r="E971" s="34"/>
      <c r="F971" s="34"/>
      <c r="G971" s="34"/>
    </row>
    <row r="972" spans="5:7" ht="15.75" customHeight="1">
      <c r="E972" s="34"/>
      <c r="F972" s="34"/>
      <c r="G972" s="34"/>
    </row>
    <row r="973" spans="5:7" ht="15.75" customHeight="1">
      <c r="E973" s="34"/>
      <c r="F973" s="34"/>
      <c r="G973" s="34"/>
    </row>
    <row r="974" spans="5:7" ht="15.75" customHeight="1">
      <c r="E974" s="34"/>
      <c r="F974" s="34"/>
      <c r="G974" s="34"/>
    </row>
    <row r="975" spans="5:7" ht="15.75" customHeight="1">
      <c r="E975" s="34"/>
      <c r="F975" s="34"/>
      <c r="G975" s="34"/>
    </row>
    <row r="976" spans="5:7" ht="15.75" customHeight="1">
      <c r="E976" s="34"/>
      <c r="F976" s="34"/>
      <c r="G976" s="34"/>
    </row>
    <row r="977" spans="5:7" ht="15.75" customHeight="1">
      <c r="E977" s="34"/>
      <c r="F977" s="34"/>
      <c r="G977" s="34"/>
    </row>
    <row r="978" spans="5:7" ht="15.75" customHeight="1">
      <c r="E978" s="34"/>
      <c r="F978" s="34"/>
      <c r="G978" s="34"/>
    </row>
    <row r="979" spans="5:7" ht="15.75" customHeight="1">
      <c r="E979" s="34"/>
      <c r="F979" s="34"/>
      <c r="G979" s="34"/>
    </row>
    <row r="980" spans="5:7" ht="15.75" customHeight="1">
      <c r="E980" s="34"/>
      <c r="F980" s="34"/>
      <c r="G980" s="34"/>
    </row>
    <row r="981" spans="5:7" ht="15.75" customHeight="1">
      <c r="E981" s="34"/>
      <c r="F981" s="34"/>
      <c r="G981" s="34"/>
    </row>
    <row r="982" spans="5:7" ht="15.75" customHeight="1">
      <c r="E982" s="34"/>
      <c r="F982" s="34"/>
      <c r="G982" s="34"/>
    </row>
    <row r="983" spans="5:7" ht="15.75" customHeight="1">
      <c r="E983" s="34"/>
      <c r="F983" s="34"/>
      <c r="G983" s="34"/>
    </row>
    <row r="984" spans="5:7" ht="15.75" customHeight="1">
      <c r="E984" s="34"/>
      <c r="F984" s="34"/>
      <c r="G984" s="34"/>
    </row>
    <row r="985" spans="5:7" ht="15.75" customHeight="1">
      <c r="E985" s="34"/>
      <c r="F985" s="34"/>
      <c r="G985" s="34"/>
    </row>
    <row r="986" spans="5:7" ht="15.75" customHeight="1">
      <c r="E986" s="34"/>
      <c r="F986" s="34"/>
      <c r="G986" s="34"/>
    </row>
    <row r="987" spans="5:7" ht="15.75" customHeight="1">
      <c r="E987" s="34"/>
      <c r="F987" s="34"/>
      <c r="G987" s="34"/>
    </row>
    <row r="988" spans="5:7" ht="15.75" customHeight="1">
      <c r="E988" s="34"/>
      <c r="F988" s="34"/>
      <c r="G988" s="34"/>
    </row>
    <row r="989" spans="5:7" ht="15.75" customHeight="1">
      <c r="E989" s="34"/>
      <c r="F989" s="34"/>
      <c r="G989" s="34"/>
    </row>
    <row r="990" spans="5:7" ht="15.75" customHeight="1">
      <c r="E990" s="34"/>
      <c r="F990" s="34"/>
      <c r="G990" s="34"/>
    </row>
    <row r="991" spans="5:7" ht="15.75" customHeight="1">
      <c r="E991" s="34"/>
      <c r="F991" s="34"/>
      <c r="G991" s="34"/>
    </row>
    <row r="992" spans="5:7" ht="15.75" customHeight="1">
      <c r="E992" s="34"/>
      <c r="F992" s="34"/>
      <c r="G992" s="34"/>
    </row>
    <row r="993" spans="5:7" ht="15.75" customHeight="1">
      <c r="E993" s="34"/>
      <c r="F993" s="34"/>
      <c r="G993" s="34"/>
    </row>
    <row r="994" spans="5:7" ht="15.75" customHeight="1">
      <c r="E994" s="34"/>
      <c r="F994" s="34"/>
      <c r="G994" s="34"/>
    </row>
    <row r="995" spans="5:7" ht="15.75" customHeight="1">
      <c r="E995" s="34"/>
      <c r="F995" s="34"/>
      <c r="G995" s="34"/>
    </row>
    <row r="996" spans="5:7" ht="15.75" customHeight="1">
      <c r="E996" s="34"/>
      <c r="F996" s="34"/>
      <c r="G996" s="34"/>
    </row>
    <row r="997" spans="5:7" ht="15.75" customHeight="1">
      <c r="E997" s="34"/>
      <c r="F997" s="34"/>
      <c r="G997" s="34"/>
    </row>
    <row r="998" spans="5:7" ht="15.75" customHeight="1">
      <c r="E998" s="34"/>
      <c r="F998" s="34"/>
      <c r="G998" s="34"/>
    </row>
    <row r="999" spans="5:7" ht="15.75" customHeight="1">
      <c r="E999" s="34"/>
      <c r="F999" s="34"/>
      <c r="G999" s="34"/>
    </row>
    <row r="1000" spans="5:7" ht="15.75" customHeight="1">
      <c r="E1000" s="34"/>
      <c r="F1000" s="34"/>
      <c r="G1000" s="34"/>
    </row>
  </sheetData>
  <mergeCells count="18">
    <mergeCell ref="A2:A3"/>
    <mergeCell ref="B2:B3"/>
    <mergeCell ref="C2:C3"/>
    <mergeCell ref="D2:D3"/>
    <mergeCell ref="E2:G2"/>
    <mergeCell ref="A4:G4"/>
    <mergeCell ref="A5:A8"/>
    <mergeCell ref="D5:D8"/>
    <mergeCell ref="B19:B34"/>
    <mergeCell ref="C19:C34"/>
    <mergeCell ref="B5:B8"/>
    <mergeCell ref="C5:C8"/>
    <mergeCell ref="A9:A18"/>
    <mergeCell ref="B9:B18"/>
    <mergeCell ref="C9:C18"/>
    <mergeCell ref="D9:D18"/>
    <mergeCell ref="A19:A34"/>
    <mergeCell ref="D19:D34"/>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12</vt:i4>
      </vt:variant>
    </vt:vector>
  </HeadingPairs>
  <TitlesOfParts>
    <vt:vector size="12" baseType="lpstr">
      <vt:lpstr>Цепочки </vt:lpstr>
      <vt:lpstr>Прайс клиники ( стоматология) </vt:lpstr>
      <vt:lpstr>Автоприемы по отделениям </vt:lpstr>
      <vt:lpstr>Прайс </vt:lpstr>
      <vt:lpstr>Пародонтологи+</vt:lpstr>
      <vt:lpstr>Анестезиологи</vt:lpstr>
      <vt:lpstr>Все на 4х, все на 6ти </vt:lpstr>
      <vt:lpstr>Ортодонты</vt:lpstr>
      <vt:lpstr>детская стоматология</vt:lpstr>
      <vt:lpstr>памятка</vt:lpstr>
      <vt:lpstr>архив</vt:lpstr>
      <vt:lpstr>чек ап</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Светлана</dc:creator>
  <cp:lastModifiedBy>iNval_iD</cp:lastModifiedBy>
  <dcterms:created xsi:type="dcterms:W3CDTF">2022-02-02T08:04:29Z</dcterms:created>
  <dcterms:modified xsi:type="dcterms:W3CDTF">2022-02-06T15:08:03Z</dcterms:modified>
</cp:coreProperties>
</file>